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defaultThemeVersion="166925"/>
  <xr:revisionPtr revIDLastSave="0" documentId="13_ncr:1_{5A38CE62-356C-4DDB-87CA-0A80928FC3F5}" xr6:coauthVersionLast="47" xr6:coauthVersionMax="47" xr10:uidLastSave="{00000000-0000-0000-0000-000000000000}"/>
  <bookViews>
    <workbookView xWindow="20370" yWindow="-120" windowWidth="20730" windowHeight="11160" tabRatio="868" firstSheet="4" activeTab="4" xr2:uid="{DBA2EDE6-BA9B-4799-B746-69FE73B8D947}"/>
  </bookViews>
  <sheets>
    <sheet name="Support - Unit List" sheetId="1" state="hidden" r:id="rId1"/>
    <sheet name="Support - Selection Page" sheetId="2" state="hidden" r:id="rId2"/>
    <sheet name="Support - County Adjustments" sheetId="5" state="hidden" r:id="rId3"/>
    <sheet name="Support - Calculation Detail" sheetId="3" state="hidden" r:id="rId4"/>
    <sheet name="Main - Maximum Levy Calculation" sheetId="4" r:id="rId5"/>
    <sheet name="Test Tracking" sheetId="12" state="hidden" r:id="rId6"/>
    <sheet name="2025 Assignments" sheetId="11" state="hidden" r:id="rId7"/>
  </sheets>
  <definedNames>
    <definedName name="_xlnm._FilterDatabase" localSheetId="6" hidden="1">'2025 Assignments'!$A$2:$F$2</definedName>
    <definedName name="_xlnm._FilterDatabase" localSheetId="3" hidden="1">'Support - Calculation Detail'!$A$1:$N$3204</definedName>
    <definedName name="_xlnm._FilterDatabase" localSheetId="2" hidden="1">'Support - County Adjustments'!$A$2:$D$94</definedName>
    <definedName name="Year">'Support - Selection Page'!$B$2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4" l="1"/>
  <c r="C3" i="12"/>
  <c r="C4" i="12"/>
  <c r="C5" i="12"/>
  <c r="C6" i="12"/>
  <c r="C7" i="12"/>
  <c r="C8" i="12"/>
  <c r="C9" i="12"/>
  <c r="C10" i="12"/>
  <c r="C11" i="12"/>
  <c r="C12" i="12"/>
  <c r="C13" i="12"/>
  <c r="C14" i="12"/>
  <c r="C2" i="12"/>
  <c r="B3" i="12"/>
  <c r="B4" i="12"/>
  <c r="B5" i="12"/>
  <c r="B6" i="12"/>
  <c r="B7" i="12"/>
  <c r="B8" i="12"/>
  <c r="B9" i="12"/>
  <c r="B10" i="12"/>
  <c r="B11" i="12"/>
  <c r="B12" i="12"/>
  <c r="B13" i="12"/>
  <c r="B14" i="12"/>
  <c r="B2" i="12"/>
  <c r="C4" i="1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3" i="1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F1405" i="1"/>
  <c r="F1406" i="1"/>
  <c r="F1407" i="1"/>
  <c r="F1408" i="1"/>
  <c r="F1409" i="1"/>
  <c r="F1410" i="1"/>
  <c r="F1411" i="1"/>
  <c r="F1412" i="1"/>
  <c r="F1413" i="1"/>
  <c r="F1414" i="1"/>
  <c r="F1415" i="1"/>
  <c r="F1416" i="1"/>
  <c r="F1417" i="1"/>
  <c r="F1418" i="1"/>
  <c r="F1419" i="1"/>
  <c r="F1420" i="1"/>
  <c r="F1421" i="1"/>
  <c r="F1422" i="1"/>
  <c r="F1423" i="1"/>
  <c r="F1424" i="1"/>
  <c r="F1425" i="1"/>
  <c r="F1426" i="1"/>
  <c r="F1427" i="1"/>
  <c r="F1428" i="1"/>
  <c r="F1429" i="1"/>
  <c r="F1430" i="1"/>
  <c r="F1431" i="1"/>
  <c r="F1432" i="1"/>
  <c r="F1433" i="1"/>
  <c r="F1434" i="1"/>
  <c r="F1435" i="1"/>
  <c r="F1436" i="1"/>
  <c r="F1437" i="1"/>
  <c r="F1438" i="1"/>
  <c r="F1439" i="1"/>
  <c r="F1440" i="1"/>
  <c r="F1441" i="1"/>
  <c r="F1442" i="1"/>
  <c r="F1443" i="1"/>
  <c r="F1444" i="1"/>
  <c r="F1445" i="1"/>
  <c r="F1446" i="1"/>
  <c r="F1447" i="1"/>
  <c r="F1448" i="1"/>
  <c r="F1449" i="1"/>
  <c r="F1450" i="1"/>
  <c r="F1451" i="1"/>
  <c r="F1452" i="1"/>
  <c r="F1453" i="1"/>
  <c r="F1454" i="1"/>
  <c r="F1455" i="1"/>
  <c r="F1456" i="1"/>
  <c r="F1457" i="1"/>
  <c r="F1458" i="1"/>
  <c r="F1459" i="1"/>
  <c r="F1460" i="1"/>
  <c r="F1461" i="1"/>
  <c r="F1462" i="1"/>
  <c r="F1463" i="1"/>
  <c r="F1464" i="1"/>
  <c r="F1465" i="1"/>
  <c r="F1466" i="1"/>
  <c r="F1467" i="1"/>
  <c r="F1468" i="1"/>
  <c r="F1469" i="1"/>
  <c r="F1470" i="1"/>
  <c r="F1471" i="1"/>
  <c r="F1472" i="1"/>
  <c r="F1473" i="1"/>
  <c r="F1474" i="1"/>
  <c r="F1475" i="1"/>
  <c r="F1476" i="1"/>
  <c r="F1477" i="1"/>
  <c r="F1478" i="1"/>
  <c r="F1479" i="1"/>
  <c r="F1480" i="1"/>
  <c r="F1481" i="1"/>
  <c r="F1482" i="1"/>
  <c r="F1483" i="1"/>
  <c r="F1484" i="1"/>
  <c r="F1485" i="1"/>
  <c r="F1486" i="1"/>
  <c r="F1487" i="1"/>
  <c r="F1488" i="1"/>
  <c r="F1489" i="1"/>
  <c r="F1490" i="1"/>
  <c r="F1491" i="1"/>
  <c r="F1492" i="1"/>
  <c r="F1493" i="1"/>
  <c r="F1494" i="1"/>
  <c r="F1495" i="1"/>
  <c r="F1496" i="1"/>
  <c r="F1497" i="1"/>
  <c r="F1498" i="1"/>
  <c r="F1499" i="1"/>
  <c r="F1500" i="1"/>
  <c r="F1501" i="1"/>
  <c r="F1502" i="1"/>
  <c r="F1503" i="1"/>
  <c r="F1504" i="1"/>
  <c r="F1505" i="1"/>
  <c r="F1506" i="1"/>
  <c r="F1507" i="1"/>
  <c r="F1508" i="1"/>
  <c r="F1509" i="1"/>
  <c r="F1510" i="1"/>
  <c r="F1511" i="1"/>
  <c r="F1512" i="1"/>
  <c r="F1513" i="1"/>
  <c r="F1514" i="1"/>
  <c r="F1515" i="1"/>
  <c r="F1516" i="1"/>
  <c r="F1517" i="1"/>
  <c r="F1518" i="1"/>
  <c r="F1519" i="1"/>
  <c r="F1520" i="1"/>
  <c r="F1521" i="1"/>
  <c r="F1522" i="1"/>
  <c r="F1523" i="1"/>
  <c r="F1524" i="1"/>
  <c r="F1525" i="1"/>
  <c r="F1526" i="1"/>
  <c r="F1527" i="1"/>
  <c r="F1528" i="1"/>
  <c r="F1529" i="1"/>
  <c r="F1530" i="1"/>
  <c r="F1531" i="1"/>
  <c r="F1532" i="1"/>
  <c r="F1533" i="1"/>
  <c r="F1534" i="1"/>
  <c r="F1535" i="1"/>
  <c r="F1536" i="1"/>
  <c r="F1537" i="1"/>
  <c r="F1538" i="1"/>
  <c r="F1539" i="1"/>
  <c r="F1540" i="1"/>
  <c r="F1541" i="1"/>
  <c r="F1542" i="1"/>
  <c r="F1543" i="1"/>
  <c r="F1544" i="1"/>
  <c r="F1545" i="1"/>
  <c r="F1546" i="1"/>
  <c r="F1547" i="1"/>
  <c r="F1548" i="1"/>
  <c r="F1549" i="1"/>
  <c r="F1550" i="1"/>
  <c r="F1551" i="1"/>
  <c r="F1552" i="1"/>
  <c r="F1553" i="1"/>
  <c r="F1554" i="1"/>
  <c r="F1555" i="1"/>
  <c r="F1556" i="1"/>
  <c r="F1557" i="1"/>
  <c r="F1558" i="1"/>
  <c r="F1559" i="1"/>
  <c r="F1560" i="1"/>
  <c r="F1561" i="1"/>
  <c r="F1562" i="1"/>
  <c r="F1563" i="1"/>
  <c r="F1564" i="1"/>
  <c r="F1565" i="1"/>
  <c r="F1566" i="1"/>
  <c r="F1567" i="1"/>
  <c r="F1568" i="1"/>
  <c r="F1569" i="1"/>
  <c r="F1570" i="1"/>
  <c r="F1571" i="1"/>
  <c r="F1572" i="1"/>
  <c r="F1573" i="1"/>
  <c r="F1574" i="1"/>
  <c r="F1575" i="1"/>
  <c r="F1576" i="1"/>
  <c r="F1577" i="1"/>
  <c r="F1578" i="1"/>
  <c r="F1579" i="1"/>
  <c r="F1580" i="1"/>
  <c r="F1581" i="1"/>
  <c r="F1582" i="1"/>
  <c r="F1583" i="1"/>
  <c r="F1584" i="1"/>
  <c r="F1585" i="1"/>
  <c r="F1586" i="1"/>
  <c r="F1587" i="1"/>
  <c r="F1588" i="1"/>
  <c r="F1589" i="1"/>
  <c r="F1590" i="1"/>
  <c r="F1591" i="1"/>
  <c r="F1592" i="1"/>
  <c r="F1593" i="1"/>
  <c r="F1594" i="1"/>
  <c r="F1595" i="1"/>
  <c r="F1596" i="1"/>
  <c r="F1597" i="1"/>
  <c r="F1598" i="1"/>
  <c r="F1599" i="1"/>
  <c r="F1600" i="1"/>
  <c r="F1601" i="1"/>
  <c r="F1602" i="1"/>
  <c r="F1603" i="1"/>
  <c r="F1604" i="1"/>
  <c r="F1605" i="1"/>
  <c r="F1606" i="1"/>
  <c r="F1607" i="1"/>
  <c r="F1608" i="1"/>
  <c r="F1609" i="1"/>
  <c r="F1610" i="1"/>
  <c r="F1611" i="1"/>
  <c r="F1612" i="1"/>
  <c r="F1613" i="1"/>
  <c r="F1614" i="1"/>
  <c r="F1615" i="1"/>
  <c r="F1616" i="1"/>
  <c r="F1617" i="1"/>
  <c r="F1618" i="1"/>
  <c r="F1619" i="1"/>
  <c r="F1620" i="1"/>
  <c r="F1621" i="1"/>
  <c r="F1622" i="1"/>
  <c r="F1623" i="1"/>
  <c r="F1624" i="1"/>
  <c r="F1625" i="1"/>
  <c r="F1626" i="1"/>
  <c r="F1627" i="1"/>
  <c r="F1628" i="1"/>
  <c r="F1629" i="1"/>
  <c r="F1630" i="1"/>
  <c r="F1631" i="1"/>
  <c r="F1632" i="1"/>
  <c r="F1633" i="1"/>
  <c r="F1634" i="1"/>
  <c r="F1635" i="1"/>
  <c r="F1636" i="1"/>
  <c r="F1637" i="1"/>
  <c r="F1638" i="1"/>
  <c r="F1639" i="1"/>
  <c r="F1640" i="1"/>
  <c r="F1641" i="1"/>
  <c r="F1642" i="1"/>
  <c r="F1643" i="1"/>
  <c r="F1644" i="1"/>
  <c r="F1645" i="1"/>
  <c r="F1646" i="1"/>
  <c r="F1647" i="1"/>
  <c r="F1648" i="1"/>
  <c r="F1649" i="1"/>
  <c r="F1650" i="1"/>
  <c r="F1651" i="1"/>
  <c r="F1652" i="1"/>
  <c r="F1653" i="1"/>
  <c r="F1654" i="1"/>
  <c r="F1655" i="1"/>
  <c r="F1656" i="1"/>
  <c r="F1657" i="1"/>
  <c r="F1658" i="1"/>
  <c r="F1659" i="1"/>
  <c r="F1660" i="1"/>
  <c r="F1661" i="1"/>
  <c r="F1662" i="1"/>
  <c r="F1663" i="1"/>
  <c r="F1664" i="1"/>
  <c r="F1665" i="1"/>
  <c r="F1666" i="1"/>
  <c r="F1667" i="1"/>
  <c r="F1668" i="1"/>
  <c r="F1669" i="1"/>
  <c r="F1670" i="1"/>
  <c r="F1671" i="1"/>
  <c r="F1672" i="1"/>
  <c r="F1673" i="1"/>
  <c r="F1674" i="1"/>
  <c r="F1675" i="1"/>
  <c r="F1676" i="1"/>
  <c r="F1677" i="1"/>
  <c r="F1678" i="1"/>
  <c r="F1679" i="1"/>
  <c r="F1680" i="1"/>
  <c r="F1681" i="1"/>
  <c r="F1682" i="1"/>
  <c r="F1683" i="1"/>
  <c r="F1684" i="1"/>
  <c r="F1685" i="1"/>
  <c r="F1686" i="1"/>
  <c r="F1687" i="1"/>
  <c r="F1688" i="1"/>
  <c r="F1689" i="1"/>
  <c r="F1690" i="1"/>
  <c r="F1691" i="1"/>
  <c r="F1692" i="1"/>
  <c r="F1693" i="1"/>
  <c r="F1694" i="1"/>
  <c r="F1695" i="1"/>
  <c r="F1696" i="1"/>
  <c r="F1697" i="1"/>
  <c r="F1698" i="1"/>
  <c r="F1699" i="1"/>
  <c r="F1700" i="1"/>
  <c r="F1701" i="1"/>
  <c r="F1702" i="1"/>
  <c r="F1703" i="1"/>
  <c r="F1704" i="1"/>
  <c r="F1705" i="1"/>
  <c r="F1706" i="1"/>
  <c r="F1707" i="1"/>
  <c r="F1708" i="1"/>
  <c r="F1709" i="1"/>
  <c r="F1710" i="1"/>
  <c r="F1711" i="1"/>
  <c r="F1712" i="1"/>
  <c r="F1713" i="1"/>
  <c r="F1714" i="1"/>
  <c r="F1715" i="1"/>
  <c r="F1716" i="1"/>
  <c r="F1717" i="1"/>
  <c r="F1718" i="1"/>
  <c r="F1719" i="1"/>
  <c r="F1720" i="1"/>
  <c r="F1721" i="1"/>
  <c r="F1722" i="1"/>
  <c r="F1723" i="1"/>
  <c r="F1724" i="1"/>
  <c r="F1725" i="1"/>
  <c r="F1726" i="1"/>
  <c r="F1727" i="1"/>
  <c r="F1728" i="1"/>
  <c r="F1729" i="1"/>
  <c r="F1730" i="1"/>
  <c r="F1731" i="1"/>
  <c r="F1732" i="1"/>
  <c r="F1733" i="1"/>
  <c r="F1734" i="1"/>
  <c r="F1735" i="1"/>
  <c r="F1736" i="1"/>
  <c r="F1737" i="1"/>
  <c r="F1738" i="1"/>
  <c r="F1739" i="1"/>
  <c r="F1740" i="1"/>
  <c r="F1741" i="1"/>
  <c r="F1742" i="1"/>
  <c r="F1743" i="1"/>
  <c r="F1744" i="1"/>
  <c r="F1745" i="1"/>
  <c r="F1746" i="1"/>
  <c r="F1747" i="1"/>
  <c r="F1748" i="1"/>
  <c r="F1749" i="1"/>
  <c r="F1750" i="1"/>
  <c r="F1751" i="1"/>
  <c r="F1752" i="1"/>
  <c r="F1753" i="1"/>
  <c r="F1754" i="1"/>
  <c r="F1755" i="1"/>
  <c r="F1756" i="1"/>
  <c r="F1757" i="1"/>
  <c r="F1758" i="1"/>
  <c r="F1759" i="1"/>
  <c r="F1760" i="1"/>
  <c r="F1761" i="1"/>
  <c r="F1762" i="1"/>
  <c r="F1763" i="1"/>
  <c r="F1764" i="1"/>
  <c r="F1765" i="1"/>
  <c r="F1766" i="1"/>
  <c r="F1767" i="1"/>
  <c r="F1768" i="1"/>
  <c r="F1769" i="1"/>
  <c r="F1770" i="1"/>
  <c r="F1771" i="1"/>
  <c r="F1772" i="1"/>
  <c r="F1773" i="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20" i="1"/>
  <c r="F1821" i="1"/>
  <c r="F1822" i="1"/>
  <c r="F1823" i="1"/>
  <c r="F1824" i="1"/>
  <c r="F1825" i="1"/>
  <c r="F1826" i="1"/>
  <c r="F1827" i="1"/>
  <c r="F1828" i="1"/>
  <c r="F1829" i="1"/>
  <c r="F1830" i="1"/>
  <c r="F1831" i="1"/>
  <c r="F1832" i="1"/>
  <c r="F1833" i="1"/>
  <c r="F1834" i="1"/>
  <c r="F1835" i="1"/>
  <c r="F1836" i="1"/>
  <c r="F1837" i="1"/>
  <c r="F1838" i="1"/>
  <c r="F1839" i="1"/>
  <c r="F1840" i="1"/>
  <c r="F1841" i="1"/>
  <c r="F1842" i="1"/>
  <c r="F1843" i="1"/>
  <c r="F1844" i="1"/>
  <c r="F1845" i="1"/>
  <c r="F1846" i="1"/>
  <c r="F1847" i="1"/>
  <c r="F1848" i="1"/>
  <c r="F1849" i="1"/>
  <c r="F1850" i="1"/>
  <c r="F1851" i="1"/>
  <c r="F1852" i="1"/>
  <c r="F1853" i="1"/>
  <c r="F1854" i="1"/>
  <c r="F1855" i="1"/>
  <c r="F1856" i="1"/>
  <c r="F1857" i="1"/>
  <c r="F1858" i="1"/>
  <c r="F1859" i="1"/>
  <c r="F1860" i="1"/>
  <c r="F1861" i="1"/>
  <c r="F1862" i="1"/>
  <c r="F1863" i="1"/>
  <c r="F1864" i="1"/>
  <c r="F1865" i="1"/>
  <c r="F1866" i="1"/>
  <c r="F1867" i="1"/>
  <c r="F1868" i="1"/>
  <c r="F1869" i="1"/>
  <c r="F1870" i="1"/>
  <c r="F1871" i="1"/>
  <c r="F1872" i="1"/>
  <c r="F1873" i="1"/>
  <c r="F1874" i="1"/>
  <c r="F1875" i="1"/>
  <c r="F1876" i="1"/>
  <c r="F1877" i="1"/>
  <c r="F1878" i="1"/>
  <c r="F1879" i="1"/>
  <c r="F1880" i="1"/>
  <c r="F1881" i="1"/>
  <c r="F1882" i="1"/>
  <c r="F1883" i="1"/>
  <c r="F1884" i="1"/>
  <c r="F1885" i="1"/>
  <c r="F1886" i="1"/>
  <c r="F1887" i="1"/>
  <c r="F1888" i="1"/>
  <c r="F1889" i="1"/>
  <c r="F1890" i="1"/>
  <c r="F1891" i="1"/>
  <c r="F1892" i="1"/>
  <c r="F1893" i="1"/>
  <c r="F1894" i="1"/>
  <c r="F1895" i="1"/>
  <c r="F1896" i="1"/>
  <c r="F1897" i="1"/>
  <c r="F1898" i="1"/>
  <c r="F1899" i="1"/>
  <c r="F1900" i="1"/>
  <c r="F1901" i="1"/>
  <c r="F1902" i="1"/>
  <c r="F1903" i="1"/>
  <c r="F1904" i="1"/>
  <c r="F1905" i="1"/>
  <c r="F1906" i="1"/>
  <c r="F1907" i="1"/>
  <c r="F1908" i="1"/>
  <c r="F1909" i="1"/>
  <c r="F1910" i="1"/>
  <c r="F1911" i="1"/>
  <c r="F1912" i="1"/>
  <c r="F1913" i="1"/>
  <c r="F1914" i="1"/>
  <c r="F1915" i="1"/>
  <c r="F1916" i="1"/>
  <c r="F1917" i="1"/>
  <c r="F1918" i="1"/>
  <c r="F1919" i="1"/>
  <c r="F1920" i="1"/>
  <c r="F1921" i="1"/>
  <c r="F1922" i="1"/>
  <c r="F1923" i="1"/>
  <c r="F1924" i="1"/>
  <c r="F1925" i="1"/>
  <c r="F1926" i="1"/>
  <c r="F1927" i="1"/>
  <c r="F1928" i="1"/>
  <c r="F1929" i="1"/>
  <c r="F1930" i="1"/>
  <c r="F1931" i="1"/>
  <c r="F1932" i="1"/>
  <c r="F1933" i="1"/>
  <c r="F1934" i="1"/>
  <c r="F1935" i="1"/>
  <c r="F1936" i="1"/>
  <c r="F1937" i="1"/>
  <c r="F1938" i="1"/>
  <c r="F1939" i="1"/>
  <c r="F1940" i="1"/>
  <c r="F1941" i="1"/>
  <c r="F1942" i="1"/>
  <c r="F1943" i="1"/>
  <c r="F1944" i="1"/>
  <c r="F1945" i="1"/>
  <c r="F1946" i="1"/>
  <c r="F1947" i="1"/>
  <c r="F1948" i="1"/>
  <c r="F1949" i="1"/>
  <c r="F1950" i="1"/>
  <c r="F1951" i="1"/>
  <c r="F1952" i="1"/>
  <c r="F1953" i="1"/>
  <c r="F1954" i="1"/>
  <c r="F1955" i="1"/>
  <c r="F1956" i="1"/>
  <c r="F1957" i="1"/>
  <c r="F1958" i="1"/>
  <c r="F1959" i="1"/>
  <c r="F1960" i="1"/>
  <c r="F1961" i="1"/>
  <c r="F1962" i="1"/>
  <c r="F1963" i="1"/>
  <c r="F1964" i="1"/>
  <c r="F1965" i="1"/>
  <c r="F1966" i="1"/>
  <c r="F1967" i="1"/>
  <c r="F1968" i="1"/>
  <c r="F1969" i="1"/>
  <c r="F1970" i="1"/>
  <c r="F1971" i="1"/>
  <c r="F1972" i="1"/>
  <c r="F1973" i="1"/>
  <c r="F1974" i="1"/>
  <c r="F1975" i="1"/>
  <c r="F1976" i="1"/>
  <c r="F1977" i="1"/>
  <c r="F1978" i="1"/>
  <c r="F1979" i="1"/>
  <c r="F1980" i="1"/>
  <c r="F1981" i="1"/>
  <c r="F1982" i="1"/>
  <c r="F1983" i="1"/>
  <c r="F1984" i="1"/>
  <c r="F1985" i="1"/>
  <c r="F1986" i="1"/>
  <c r="F1987" i="1"/>
  <c r="F1988" i="1"/>
  <c r="F1989" i="1"/>
  <c r="F1990" i="1"/>
  <c r="F1991" i="1"/>
  <c r="F1992" i="1"/>
  <c r="F1993" i="1"/>
  <c r="F1994" i="1"/>
  <c r="F1995" i="1"/>
  <c r="F1996" i="1"/>
  <c r="F1997" i="1"/>
  <c r="F1998" i="1"/>
  <c r="F1999" i="1"/>
  <c r="F2000" i="1"/>
  <c r="F2001" i="1"/>
  <c r="F2002" i="1"/>
  <c r="F2003" i="1"/>
  <c r="F2004" i="1"/>
  <c r="F2005" i="1"/>
  <c r="F2006" i="1"/>
  <c r="F2007" i="1"/>
  <c r="F2008" i="1"/>
  <c r="F2009" i="1"/>
  <c r="F2010" i="1"/>
  <c r="F2011" i="1"/>
  <c r="F2012" i="1"/>
  <c r="F2013" i="1"/>
  <c r="F2014" i="1"/>
  <c r="F2015" i="1"/>
  <c r="F2016" i="1"/>
  <c r="F2017" i="1"/>
  <c r="F2018" i="1"/>
  <c r="F2019" i="1"/>
  <c r="F2020" i="1"/>
  <c r="F2021" i="1"/>
  <c r="F2022" i="1"/>
  <c r="F2023" i="1"/>
  <c r="F2024" i="1"/>
  <c r="F2025" i="1"/>
  <c r="F2026" i="1"/>
  <c r="F2027" i="1"/>
  <c r="F2028" i="1"/>
  <c r="F2029" i="1"/>
  <c r="F2030" i="1"/>
  <c r="F2031" i="1"/>
  <c r="F2032" i="1"/>
  <c r="F2033" i="1"/>
  <c r="F2034" i="1"/>
  <c r="F2035" i="1"/>
  <c r="F2036" i="1"/>
  <c r="F2037" i="1"/>
  <c r="F2038" i="1"/>
  <c r="F2039" i="1"/>
  <c r="F2040" i="1"/>
  <c r="F2041" i="1"/>
  <c r="F2042" i="1"/>
  <c r="F2043" i="1"/>
  <c r="F2044" i="1"/>
  <c r="F2045" i="1"/>
  <c r="F2046" i="1"/>
  <c r="F2047" i="1"/>
  <c r="F2048" i="1"/>
  <c r="F2049" i="1"/>
  <c r="F2050" i="1"/>
  <c r="F2051" i="1"/>
  <c r="F2052" i="1"/>
  <c r="F2053" i="1"/>
  <c r="F2054" i="1"/>
  <c r="F2055" i="1"/>
  <c r="F2056" i="1"/>
  <c r="F2057" i="1"/>
  <c r="F2058" i="1"/>
  <c r="F2059" i="1"/>
  <c r="F2060" i="1"/>
  <c r="F2061" i="1"/>
  <c r="F2062" i="1"/>
  <c r="F2063" i="1"/>
  <c r="F2064" i="1"/>
  <c r="F2065" i="1"/>
  <c r="F2066" i="1"/>
  <c r="F2067" i="1"/>
  <c r="F2068" i="1"/>
  <c r="F2069" i="1"/>
  <c r="F2070" i="1"/>
  <c r="F2071" i="1"/>
  <c r="F2072" i="1"/>
  <c r="F2073" i="1"/>
  <c r="F2074" i="1"/>
  <c r="F2075" i="1"/>
  <c r="F2076" i="1"/>
  <c r="F2077" i="1"/>
  <c r="F2078" i="1"/>
  <c r="F2079" i="1"/>
  <c r="F2080" i="1"/>
  <c r="F2081" i="1"/>
  <c r="F2082" i="1"/>
  <c r="F2083" i="1"/>
  <c r="F2084" i="1"/>
  <c r="F2085" i="1"/>
  <c r="F2086" i="1"/>
  <c r="F2087" i="1"/>
  <c r="F2088" i="1"/>
  <c r="F2089" i="1"/>
  <c r="F2090" i="1"/>
  <c r="F2091" i="1"/>
  <c r="F2092" i="1"/>
  <c r="F2093" i="1"/>
  <c r="F2094" i="1"/>
  <c r="F2095" i="1"/>
  <c r="F2096" i="1"/>
  <c r="F2097" i="1"/>
  <c r="F2098" i="1"/>
  <c r="F2099" i="1"/>
  <c r="F2100" i="1"/>
  <c r="F2101" i="1"/>
  <c r="F2102" i="1"/>
  <c r="F2103" i="1"/>
  <c r="F2104" i="1"/>
  <c r="F2105" i="1"/>
  <c r="F2106" i="1"/>
  <c r="F2107" i="1"/>
  <c r="F2108" i="1"/>
  <c r="F2109" i="1"/>
  <c r="F2110" i="1"/>
  <c r="F2111" i="1"/>
  <c r="F2112" i="1"/>
  <c r="F2113" i="1"/>
  <c r="F2114" i="1"/>
  <c r="F2115" i="1"/>
  <c r="F2116" i="1"/>
  <c r="F2117" i="1"/>
  <c r="F2118" i="1"/>
  <c r="F2119" i="1"/>
  <c r="F2120" i="1"/>
  <c r="F2121" i="1"/>
  <c r="F2122" i="1"/>
  <c r="F2123" i="1"/>
  <c r="F2124" i="1"/>
  <c r="F2125" i="1"/>
  <c r="F2126" i="1"/>
  <c r="F2127" i="1"/>
  <c r="F2128" i="1"/>
  <c r="F2129" i="1"/>
  <c r="F2130" i="1"/>
  <c r="F2131" i="1"/>
  <c r="F2132" i="1"/>
  <c r="F2133" i="1"/>
  <c r="F2134" i="1"/>
  <c r="F2135" i="1"/>
  <c r="F2136" i="1"/>
  <c r="F2137" i="1"/>
  <c r="F2138" i="1"/>
  <c r="F2139" i="1"/>
  <c r="F2140" i="1"/>
  <c r="F2141" i="1"/>
  <c r="F2142" i="1"/>
  <c r="F2143" i="1"/>
  <c r="F2144" i="1"/>
  <c r="F2145" i="1"/>
  <c r="F2146" i="1"/>
  <c r="F2147" i="1"/>
  <c r="F2148" i="1"/>
  <c r="F2149" i="1"/>
  <c r="F2150" i="1"/>
  <c r="F2151" i="1"/>
  <c r="F2152" i="1"/>
  <c r="F2153" i="1"/>
  <c r="F2154" i="1"/>
  <c r="F2155" i="1"/>
  <c r="F2156" i="1"/>
  <c r="F2157" i="1"/>
  <c r="F2158" i="1"/>
  <c r="F2159" i="1"/>
  <c r="F2160" i="1"/>
  <c r="F2161" i="1"/>
  <c r="F2162" i="1"/>
  <c r="F2163" i="1"/>
  <c r="F2164" i="1"/>
  <c r="F2165" i="1"/>
  <c r="F2166" i="1"/>
  <c r="F2167" i="1"/>
  <c r="F2168" i="1"/>
  <c r="F2169" i="1"/>
  <c r="F2170" i="1"/>
  <c r="F2171" i="1"/>
  <c r="F2172" i="1"/>
  <c r="F2173" i="1"/>
  <c r="F2174" i="1"/>
  <c r="F2175" i="1"/>
  <c r="F2176" i="1"/>
  <c r="F2177" i="1"/>
  <c r="F2178" i="1"/>
  <c r="F2179" i="1"/>
  <c r="F2180" i="1"/>
  <c r="F2181" i="1"/>
  <c r="F2182" i="1"/>
  <c r="F2183" i="1"/>
  <c r="F2184" i="1"/>
  <c r="F2185" i="1"/>
  <c r="F2186" i="1"/>
  <c r="F2187" i="1"/>
  <c r="F2188" i="1"/>
  <c r="F2189" i="1"/>
  <c r="F2190" i="1"/>
  <c r="F2191" i="1"/>
  <c r="F2192" i="1"/>
  <c r="F2193" i="1"/>
  <c r="F2194" i="1"/>
  <c r="F2195" i="1"/>
  <c r="F2196" i="1"/>
  <c r="F2197" i="1"/>
  <c r="F2198" i="1"/>
  <c r="F2199" i="1"/>
  <c r="F2200" i="1"/>
  <c r="F2201" i="1"/>
  <c r="F2202" i="1"/>
  <c r="F2203" i="1"/>
  <c r="F2204" i="1"/>
  <c r="F2205" i="1"/>
  <c r="F2206" i="1"/>
  <c r="F2207" i="1"/>
  <c r="F2208" i="1"/>
  <c r="F2209" i="1"/>
  <c r="F2210" i="1"/>
  <c r="F2211" i="1"/>
  <c r="F2212" i="1"/>
  <c r="F2213" i="1"/>
  <c r="F2214" i="1"/>
  <c r="F2215" i="1"/>
  <c r="F2216" i="1"/>
  <c r="F2217" i="1"/>
  <c r="F2218" i="1"/>
  <c r="F2219" i="1"/>
  <c r="F2220" i="1"/>
  <c r="F2221" i="1"/>
  <c r="F2222" i="1"/>
  <c r="F2223" i="1"/>
  <c r="F2224" i="1"/>
  <c r="F2225" i="1"/>
  <c r="F2226" i="1"/>
  <c r="F2227" i="1"/>
  <c r="F2228" i="1"/>
  <c r="F2229" i="1"/>
  <c r="F2230" i="1"/>
  <c r="F2231" i="1"/>
  <c r="F2232" i="1"/>
  <c r="F2233" i="1"/>
  <c r="F2234" i="1"/>
  <c r="F2235" i="1"/>
  <c r="F2236" i="1"/>
  <c r="F2237" i="1"/>
  <c r="F2238" i="1"/>
  <c r="F2239" i="1"/>
  <c r="F2240" i="1"/>
  <c r="F2241" i="1"/>
  <c r="F2242" i="1"/>
  <c r="F2243" i="1"/>
  <c r="F2244" i="1"/>
  <c r="F2245" i="1"/>
  <c r="F2246" i="1"/>
  <c r="F2247" i="1"/>
  <c r="F2248" i="1"/>
  <c r="F2249" i="1"/>
  <c r="F2250" i="1"/>
  <c r="F2251" i="1"/>
  <c r="F2252" i="1"/>
  <c r="F2253" i="1"/>
  <c r="F2254" i="1"/>
  <c r="F2255" i="1"/>
  <c r="F2256" i="1"/>
  <c r="F2257" i="1"/>
  <c r="F2258" i="1"/>
  <c r="F2259" i="1"/>
  <c r="F2260" i="1"/>
  <c r="F2261" i="1"/>
  <c r="F2262" i="1"/>
  <c r="F2263" i="1"/>
  <c r="F2264" i="1"/>
  <c r="F2265" i="1"/>
  <c r="F2266" i="1"/>
  <c r="F2267" i="1"/>
  <c r="F2268" i="1"/>
  <c r="F2269" i="1"/>
  <c r="F2270" i="1"/>
  <c r="F2271" i="1"/>
  <c r="F2272" i="1"/>
  <c r="F2273" i="1"/>
  <c r="F2274" i="1"/>
  <c r="F2275" i="1"/>
  <c r="F2276" i="1"/>
  <c r="F2277" i="1"/>
  <c r="F2278" i="1"/>
  <c r="F2279" i="1"/>
  <c r="F2280" i="1"/>
  <c r="F2281" i="1"/>
  <c r="F2282" i="1"/>
  <c r="F2283" i="1"/>
  <c r="F2284" i="1"/>
  <c r="F2285" i="1"/>
  <c r="F2286" i="1"/>
  <c r="F2287" i="1"/>
  <c r="F2288" i="1"/>
  <c r="F2289" i="1"/>
  <c r="F2290" i="1"/>
  <c r="F2291" i="1"/>
  <c r="F2292" i="1"/>
  <c r="F2293" i="1"/>
  <c r="F2294" i="1"/>
  <c r="F2295" i="1"/>
  <c r="F2296" i="1"/>
  <c r="F2297" i="1"/>
  <c r="F2298" i="1"/>
  <c r="F2299" i="1"/>
  <c r="F2300" i="1"/>
  <c r="F2301" i="1"/>
  <c r="F2302" i="1"/>
  <c r="F2303" i="1"/>
  <c r="F2304" i="1"/>
  <c r="F2305" i="1"/>
  <c r="F2306" i="1"/>
  <c r="F2307" i="1"/>
  <c r="F2308" i="1"/>
  <c r="F2309" i="1"/>
  <c r="F2310" i="1"/>
  <c r="F2311" i="1"/>
  <c r="F2312" i="1"/>
  <c r="F2313" i="1"/>
  <c r="F2314" i="1"/>
  <c r="F2315" i="1"/>
  <c r="F2316" i="1"/>
  <c r="F2317" i="1"/>
  <c r="F2318" i="1"/>
  <c r="F2319" i="1"/>
  <c r="F2320" i="1"/>
  <c r="F2321" i="1"/>
  <c r="F2322" i="1"/>
  <c r="F2323" i="1"/>
  <c r="F2324" i="1"/>
  <c r="F2325" i="1"/>
  <c r="F2326" i="1"/>
  <c r="F2327" i="1"/>
  <c r="F2328" i="1"/>
  <c r="F2329" i="1"/>
  <c r="F2330" i="1"/>
  <c r="F2331" i="1"/>
  <c r="F2332" i="1"/>
  <c r="F2333" i="1"/>
  <c r="F2334" i="1"/>
  <c r="F2335" i="1"/>
  <c r="F2336" i="1"/>
  <c r="F2337" i="1"/>
  <c r="F2338" i="1"/>
  <c r="F2339" i="1"/>
  <c r="F2340" i="1"/>
  <c r="F2341" i="1"/>
  <c r="F2342" i="1"/>
  <c r="F2343" i="1"/>
  <c r="F2344" i="1"/>
  <c r="F2345" i="1"/>
  <c r="F2346" i="1"/>
  <c r="F2347" i="1"/>
  <c r="F2348" i="1"/>
  <c r="F2349" i="1"/>
  <c r="F2350" i="1"/>
  <c r="F2351" i="1"/>
  <c r="F2352" i="1"/>
  <c r="F2353" i="1"/>
  <c r="F2354" i="1"/>
  <c r="F2355" i="1"/>
  <c r="F2356" i="1"/>
  <c r="F2357" i="1"/>
  <c r="F2358" i="1"/>
  <c r="F2359" i="1"/>
  <c r="F2360" i="1"/>
  <c r="F2361" i="1"/>
  <c r="F2362" i="1"/>
  <c r="F2363" i="1"/>
  <c r="F2364" i="1"/>
  <c r="F2365" i="1"/>
  <c r="F2366" i="1"/>
  <c r="F2367" i="1"/>
  <c r="F2368" i="1"/>
  <c r="F2369" i="1"/>
  <c r="F2370" i="1"/>
  <c r="F2371" i="1"/>
  <c r="F2372" i="1"/>
  <c r="F2373" i="1"/>
  <c r="F2374" i="1"/>
  <c r="F2375" i="1"/>
  <c r="F2376" i="1"/>
  <c r="F2377" i="1"/>
  <c r="F2378" i="1"/>
  <c r="F2379" i="1"/>
  <c r="F2380" i="1"/>
  <c r="F2381" i="1"/>
  <c r="F2382" i="1"/>
  <c r="F2383" i="1"/>
  <c r="F2384" i="1"/>
  <c r="F2385" i="1"/>
  <c r="F2386" i="1"/>
  <c r="F2387" i="1"/>
  <c r="F2388" i="1"/>
  <c r="F2389" i="1"/>
  <c r="F2390" i="1"/>
  <c r="F2391" i="1"/>
  <c r="F2392" i="1"/>
  <c r="F2393" i="1"/>
  <c r="F2394" i="1"/>
  <c r="F2395" i="1"/>
  <c r="F2396" i="1"/>
  <c r="F2397" i="1"/>
  <c r="F2398" i="1"/>
  <c r="F2399" i="1"/>
  <c r="F2400" i="1"/>
  <c r="F2401" i="1"/>
  <c r="F2402" i="1"/>
  <c r="F2403" i="1"/>
  <c r="F2404" i="1"/>
  <c r="F2405" i="1"/>
  <c r="F2406" i="1"/>
  <c r="F2407" i="1"/>
  <c r="F2408" i="1"/>
  <c r="F2409" i="1"/>
  <c r="F2410" i="1"/>
  <c r="F2411" i="1"/>
  <c r="F2412" i="1"/>
  <c r="F2413" i="1"/>
  <c r="F2414" i="1"/>
  <c r="F2415" i="1"/>
  <c r="F2416" i="1"/>
  <c r="F2417" i="1"/>
  <c r="F2418" i="1"/>
  <c r="F2419" i="1"/>
  <c r="F2420" i="1"/>
  <c r="F2421" i="1"/>
  <c r="F2422" i="1"/>
  <c r="F2423" i="1"/>
  <c r="F2424" i="1"/>
  <c r="F2425" i="1"/>
  <c r="F2426" i="1"/>
  <c r="F2427" i="1"/>
  <c r="F2428" i="1"/>
  <c r="F2429" i="1"/>
  <c r="F2430" i="1"/>
  <c r="F2431" i="1"/>
  <c r="F2432" i="1"/>
  <c r="F2433" i="1"/>
  <c r="F2434" i="1"/>
  <c r="F2435" i="1"/>
  <c r="F2436" i="1"/>
  <c r="F2437" i="1"/>
  <c r="F2438" i="1"/>
  <c r="F2439" i="1"/>
  <c r="F2440" i="1"/>
  <c r="F2441" i="1"/>
  <c r="F2442" i="1"/>
  <c r="F2443" i="1"/>
  <c r="F2444" i="1"/>
  <c r="F2445" i="1"/>
  <c r="F2446" i="1"/>
  <c r="F2447" i="1"/>
  <c r="F2448" i="1"/>
  <c r="F2449" i="1"/>
  <c r="F2450" i="1"/>
  <c r="F2451" i="1"/>
  <c r="F2452" i="1"/>
  <c r="F2453" i="1"/>
  <c r="F2454" i="1"/>
  <c r="F2455" i="1"/>
  <c r="F2456" i="1"/>
  <c r="F2457" i="1"/>
  <c r="F2458" i="1"/>
  <c r="F2459" i="1"/>
  <c r="F2460" i="1"/>
  <c r="F2461" i="1"/>
  <c r="F2462" i="1"/>
  <c r="F2463" i="1"/>
  <c r="F2464" i="1"/>
  <c r="F2465" i="1"/>
  <c r="F2466" i="1"/>
  <c r="F2467" i="1"/>
  <c r="F2468" i="1"/>
  <c r="F2469" i="1"/>
  <c r="F2470" i="1"/>
  <c r="F2471" i="1"/>
  <c r="F2" i="1"/>
  <c r="E36" i="4" l="1"/>
  <c r="D36" i="4"/>
  <c r="C36" i="4"/>
  <c r="E40" i="4"/>
  <c r="D40" i="4"/>
  <c r="C40" i="4"/>
  <c r="B24" i="4"/>
  <c r="B23" i="4"/>
  <c r="B21" i="4"/>
  <c r="B17" i="4"/>
  <c r="B19" i="4"/>
  <c r="B26" i="4"/>
  <c r="B22" i="4"/>
  <c r="B20" i="4"/>
  <c r="B16" i="4"/>
  <c r="B13" i="4"/>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3" i="2"/>
  <c r="J1084" i="2"/>
  <c r="J1085" i="2"/>
  <c r="J1086" i="2"/>
  <c r="J1087" i="2"/>
  <c r="J1088" i="2"/>
  <c r="J1089" i="2"/>
  <c r="J1090" i="2"/>
  <c r="J1091" i="2"/>
  <c r="J1092" i="2"/>
  <c r="J1093" i="2"/>
  <c r="J1094" i="2"/>
  <c r="J1095" i="2"/>
  <c r="J1096" i="2"/>
  <c r="J1097"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1130" i="2"/>
  <c r="J1131" i="2"/>
  <c r="J1132" i="2"/>
  <c r="J1133" i="2"/>
  <c r="J1134" i="2"/>
  <c r="J1135" i="2"/>
  <c r="J1136" i="2"/>
  <c r="J1137" i="2"/>
  <c r="J1138" i="2"/>
  <c r="J1139"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18" i="2"/>
  <c r="J1219" i="2"/>
  <c r="J1220" i="2"/>
  <c r="J1221" i="2"/>
  <c r="J1222" i="2"/>
  <c r="J1223" i="2"/>
  <c r="J1224" i="2"/>
  <c r="J1225" i="2"/>
  <c r="J1226" i="2"/>
  <c r="J1227" i="2"/>
  <c r="J1228" i="2"/>
  <c r="J1229" i="2"/>
  <c r="J1230" i="2"/>
  <c r="J1231" i="2"/>
  <c r="J1232" i="2"/>
  <c r="J1233" i="2"/>
  <c r="J1234" i="2"/>
  <c r="J1235" i="2"/>
  <c r="J1236" i="2"/>
  <c r="J1237" i="2"/>
  <c r="J1238" i="2"/>
  <c r="J1239" i="2"/>
  <c r="J1240" i="2"/>
  <c r="J1241" i="2"/>
  <c r="J1242" i="2"/>
  <c r="J1243" i="2"/>
  <c r="J1244" i="2"/>
  <c r="J1245" i="2"/>
  <c r="J1246" i="2"/>
  <c r="J1247" i="2"/>
  <c r="J1248" i="2"/>
  <c r="J1249" i="2"/>
  <c r="J1250" i="2"/>
  <c r="J1251" i="2"/>
  <c r="J1252" i="2"/>
  <c r="J1253" i="2"/>
  <c r="J1254" i="2"/>
  <c r="J1255" i="2"/>
  <c r="J1256" i="2"/>
  <c r="J1257" i="2"/>
  <c r="J1258" i="2"/>
  <c r="J1259" i="2"/>
  <c r="J1260" i="2"/>
  <c r="J1261" i="2"/>
  <c r="J1262" i="2"/>
  <c r="J1263" i="2"/>
  <c r="J1264" i="2"/>
  <c r="J1265" i="2"/>
  <c r="J1266" i="2"/>
  <c r="J1267" i="2"/>
  <c r="J1268" i="2"/>
  <c r="J1269" i="2"/>
  <c r="J1270" i="2"/>
  <c r="J1271" i="2"/>
  <c r="J1272" i="2"/>
  <c r="J1273" i="2"/>
  <c r="J1274" i="2"/>
  <c r="J1275" i="2"/>
  <c r="J1276" i="2"/>
  <c r="J1277" i="2"/>
  <c r="J1278" i="2"/>
  <c r="J1279" i="2"/>
  <c r="J1280" i="2"/>
  <c r="J1281" i="2"/>
  <c r="J1282" i="2"/>
  <c r="J1283" i="2"/>
  <c r="J1284" i="2"/>
  <c r="J1285" i="2"/>
  <c r="J1286" i="2"/>
  <c r="J1287" i="2"/>
  <c r="J1288" i="2"/>
  <c r="J1289" i="2"/>
  <c r="J1290" i="2"/>
  <c r="J1291" i="2"/>
  <c r="J1292" i="2"/>
  <c r="J1293" i="2"/>
  <c r="J1294" i="2"/>
  <c r="J1295" i="2"/>
  <c r="J1296" i="2"/>
  <c r="J1297" i="2"/>
  <c r="J1298" i="2"/>
  <c r="J1299" i="2"/>
  <c r="J1300" i="2"/>
  <c r="J1301" i="2"/>
  <c r="J1302" i="2"/>
  <c r="J1303" i="2"/>
  <c r="J1304" i="2"/>
  <c r="J1305" i="2"/>
  <c r="J1306" i="2"/>
  <c r="J1307" i="2"/>
  <c r="J1308" i="2"/>
  <c r="J1309" i="2"/>
  <c r="J1310" i="2"/>
  <c r="J1311" i="2"/>
  <c r="J1312" i="2"/>
  <c r="J1313" i="2"/>
  <c r="J1314" i="2"/>
  <c r="J1315" i="2"/>
  <c r="J1316" i="2"/>
  <c r="J1317" i="2"/>
  <c r="J1318" i="2"/>
  <c r="J1319" i="2"/>
  <c r="J1320" i="2"/>
  <c r="J1321" i="2"/>
  <c r="J1322" i="2"/>
  <c r="J1323" i="2"/>
  <c r="J1324" i="2"/>
  <c r="J1325" i="2"/>
  <c r="J1326" i="2"/>
  <c r="J1327" i="2"/>
  <c r="J1328" i="2"/>
  <c r="J1329" i="2"/>
  <c r="J1330" i="2"/>
  <c r="J1331" i="2"/>
  <c r="J1332" i="2"/>
  <c r="J1333" i="2"/>
  <c r="J1334" i="2"/>
  <c r="J1335" i="2"/>
  <c r="J1336" i="2"/>
  <c r="J1337" i="2"/>
  <c r="J1338" i="2"/>
  <c r="J1339" i="2"/>
  <c r="J1340" i="2"/>
  <c r="J1341" i="2"/>
  <c r="J1342" i="2"/>
  <c r="J1343" i="2"/>
  <c r="J1344" i="2"/>
  <c r="J1345" i="2"/>
  <c r="J1346" i="2"/>
  <c r="J1347" i="2"/>
  <c r="J1348" i="2"/>
  <c r="J1349" i="2"/>
  <c r="J1350" i="2"/>
  <c r="J1351" i="2"/>
  <c r="J1352" i="2"/>
  <c r="J1353" i="2"/>
  <c r="J1354" i="2"/>
  <c r="J1355" i="2"/>
  <c r="J1356" i="2"/>
  <c r="J1357" i="2"/>
  <c r="J1358" i="2"/>
  <c r="J1359" i="2"/>
  <c r="J1360" i="2"/>
  <c r="J1361" i="2"/>
  <c r="J1362" i="2"/>
  <c r="J1363" i="2"/>
  <c r="J1364" i="2"/>
  <c r="J1365" i="2"/>
  <c r="J1366" i="2"/>
  <c r="J1367" i="2"/>
  <c r="J1368" i="2"/>
  <c r="J1369" i="2"/>
  <c r="J1370" i="2"/>
  <c r="J1371" i="2"/>
  <c r="J1372" i="2"/>
  <c r="J1373" i="2"/>
  <c r="J1374" i="2"/>
  <c r="J1375" i="2"/>
  <c r="J1376" i="2"/>
  <c r="J1377" i="2"/>
  <c r="J1378" i="2"/>
  <c r="J1379" i="2"/>
  <c r="J1380" i="2"/>
  <c r="J1381" i="2"/>
  <c r="J1382" i="2"/>
  <c r="J1383" i="2"/>
  <c r="J1384" i="2"/>
  <c r="J1385" i="2"/>
  <c r="J1386" i="2"/>
  <c r="J1387" i="2"/>
  <c r="J1388" i="2"/>
  <c r="J1389" i="2"/>
  <c r="J1390" i="2"/>
  <c r="J1391" i="2"/>
  <c r="J1392" i="2"/>
  <c r="J1393" i="2"/>
  <c r="J1394" i="2"/>
  <c r="J1395" i="2"/>
  <c r="J1396" i="2"/>
  <c r="J1397" i="2"/>
  <c r="J1398" i="2"/>
  <c r="J1399" i="2"/>
  <c r="J1400" i="2"/>
  <c r="J1401" i="2"/>
  <c r="J1402" i="2"/>
  <c r="J1403" i="2"/>
  <c r="J1404" i="2"/>
  <c r="J1405" i="2"/>
  <c r="J1406" i="2"/>
  <c r="J1407" i="2"/>
  <c r="J1408" i="2"/>
  <c r="J1409" i="2"/>
  <c r="J1410" i="2"/>
  <c r="J1411" i="2"/>
  <c r="J1412" i="2"/>
  <c r="J1413" i="2"/>
  <c r="J1414" i="2"/>
  <c r="J1415" i="2"/>
  <c r="J1416" i="2"/>
  <c r="J1417" i="2"/>
  <c r="J1418" i="2"/>
  <c r="J1419" i="2"/>
  <c r="J1420" i="2"/>
  <c r="J1421" i="2"/>
  <c r="J1422" i="2"/>
  <c r="J1423" i="2"/>
  <c r="J1424" i="2"/>
  <c r="J1425" i="2"/>
  <c r="J1426" i="2"/>
  <c r="J1427" i="2"/>
  <c r="J1428" i="2"/>
  <c r="J1429" i="2"/>
  <c r="J1430" i="2"/>
  <c r="J1431" i="2"/>
  <c r="J1432" i="2"/>
  <c r="J1433" i="2"/>
  <c r="J1434" i="2"/>
  <c r="J1435" i="2"/>
  <c r="J1436" i="2"/>
  <c r="J1437" i="2"/>
  <c r="J1438" i="2"/>
  <c r="J1439" i="2"/>
  <c r="J1440" i="2"/>
  <c r="J1441" i="2"/>
  <c r="J1442" i="2"/>
  <c r="J1443" i="2"/>
  <c r="J1444" i="2"/>
  <c r="J1445" i="2"/>
  <c r="J1446" i="2"/>
  <c r="J1447" i="2"/>
  <c r="J1448" i="2"/>
  <c r="J1449" i="2"/>
  <c r="J1450" i="2"/>
  <c r="J1451" i="2"/>
  <c r="J1452" i="2"/>
  <c r="J1453" i="2"/>
  <c r="J1454" i="2"/>
  <c r="J1455" i="2"/>
  <c r="J1456" i="2"/>
  <c r="J1457" i="2"/>
  <c r="J1458" i="2"/>
  <c r="J1459" i="2"/>
  <c r="J1460" i="2"/>
  <c r="J1461" i="2"/>
  <c r="J1462" i="2"/>
  <c r="J1463" i="2"/>
  <c r="J1464" i="2"/>
  <c r="J1465" i="2"/>
  <c r="J1466" i="2"/>
  <c r="J1467" i="2"/>
  <c r="J1468" i="2"/>
  <c r="J1469" i="2"/>
  <c r="J1470" i="2"/>
  <c r="J1471" i="2"/>
  <c r="J1472" i="2"/>
  <c r="J1473" i="2"/>
  <c r="J1474" i="2"/>
  <c r="J1475" i="2"/>
  <c r="J1476" i="2"/>
  <c r="J1477" i="2"/>
  <c r="J1478" i="2"/>
  <c r="J1479" i="2"/>
  <c r="J1480" i="2"/>
  <c r="J1481" i="2"/>
  <c r="J1482" i="2"/>
  <c r="J1483" i="2"/>
  <c r="J1484" i="2"/>
  <c r="J1485" i="2"/>
  <c r="J1486" i="2"/>
  <c r="J1487" i="2"/>
  <c r="J1488" i="2"/>
  <c r="J1489" i="2"/>
  <c r="J1490" i="2"/>
  <c r="J1491" i="2"/>
  <c r="J1492" i="2"/>
  <c r="J1493" i="2"/>
  <c r="J1494" i="2"/>
  <c r="J1495" i="2"/>
  <c r="J1496" i="2"/>
  <c r="J1497" i="2"/>
  <c r="J1498" i="2"/>
  <c r="J1499" i="2"/>
  <c r="J1500" i="2"/>
  <c r="J1501" i="2"/>
  <c r="J1502" i="2"/>
  <c r="J1503" i="2"/>
  <c r="J1504" i="2"/>
  <c r="J1505" i="2"/>
  <c r="J1506" i="2"/>
  <c r="J1507" i="2"/>
  <c r="J1508" i="2"/>
  <c r="J1509" i="2"/>
  <c r="J1510" i="2"/>
  <c r="J1511" i="2"/>
  <c r="J1512" i="2"/>
  <c r="J1513" i="2"/>
  <c r="J1514" i="2"/>
  <c r="J1515" i="2"/>
  <c r="J1516" i="2"/>
  <c r="J1517" i="2"/>
  <c r="J1518" i="2"/>
  <c r="J1519" i="2"/>
  <c r="J1520" i="2"/>
  <c r="J1521" i="2"/>
  <c r="J1522" i="2"/>
  <c r="J1523" i="2"/>
  <c r="J1524" i="2"/>
  <c r="J1525" i="2"/>
  <c r="J1526" i="2"/>
  <c r="J1527" i="2"/>
  <c r="J1528" i="2"/>
  <c r="J1529" i="2"/>
  <c r="J1530" i="2"/>
  <c r="J1531" i="2"/>
  <c r="J1532" i="2"/>
  <c r="J1533" i="2"/>
  <c r="J1534" i="2"/>
  <c r="J1535" i="2"/>
  <c r="J1536" i="2"/>
  <c r="J1537" i="2"/>
  <c r="J1538" i="2"/>
  <c r="J1539" i="2"/>
  <c r="J1540" i="2"/>
  <c r="J1541" i="2"/>
  <c r="J1542" i="2"/>
  <c r="J1543" i="2"/>
  <c r="J1544" i="2"/>
  <c r="J1545" i="2"/>
  <c r="J1546" i="2"/>
  <c r="J1547" i="2"/>
  <c r="J1548" i="2"/>
  <c r="J1549" i="2"/>
  <c r="J1550" i="2"/>
  <c r="J1551" i="2"/>
  <c r="J1552" i="2"/>
  <c r="J1553" i="2"/>
  <c r="J1554" i="2"/>
  <c r="J1555" i="2"/>
  <c r="J1556" i="2"/>
  <c r="J1557" i="2"/>
  <c r="J1558" i="2"/>
  <c r="J1559" i="2"/>
  <c r="J1560" i="2"/>
  <c r="J1561" i="2"/>
  <c r="J1562" i="2"/>
  <c r="J1563" i="2"/>
  <c r="J1564" i="2"/>
  <c r="J1565" i="2"/>
  <c r="J1566" i="2"/>
  <c r="J1567" i="2"/>
  <c r="J1568" i="2"/>
  <c r="J1569" i="2"/>
  <c r="J1570" i="2"/>
  <c r="J1571" i="2"/>
  <c r="J1572" i="2"/>
  <c r="J1573" i="2"/>
  <c r="J1574" i="2"/>
  <c r="J1575" i="2"/>
  <c r="J1576" i="2"/>
  <c r="J1577" i="2"/>
  <c r="J1578" i="2"/>
  <c r="J1579" i="2"/>
  <c r="J1580" i="2"/>
  <c r="J1581" i="2"/>
  <c r="J1582" i="2"/>
  <c r="J1583" i="2"/>
  <c r="J1584" i="2"/>
  <c r="J1585" i="2"/>
  <c r="J1586" i="2"/>
  <c r="J1587" i="2"/>
  <c r="J1588" i="2"/>
  <c r="J1589" i="2"/>
  <c r="J1590" i="2"/>
  <c r="J1591" i="2"/>
  <c r="J1592" i="2"/>
  <c r="J1593" i="2"/>
  <c r="J1594" i="2"/>
  <c r="J1595" i="2"/>
  <c r="J1596" i="2"/>
  <c r="J1597" i="2"/>
  <c r="J1598" i="2"/>
  <c r="J1599" i="2"/>
  <c r="J1600" i="2"/>
  <c r="J1601" i="2"/>
  <c r="J1602" i="2"/>
  <c r="J1603" i="2"/>
  <c r="J1604" i="2"/>
  <c r="J1605" i="2"/>
  <c r="J1606" i="2"/>
  <c r="J1607" i="2"/>
  <c r="J1608" i="2"/>
  <c r="J1609" i="2"/>
  <c r="J1610" i="2"/>
  <c r="J1611" i="2"/>
  <c r="J1612" i="2"/>
  <c r="J1613" i="2"/>
  <c r="J1614" i="2"/>
  <c r="J1615" i="2"/>
  <c r="J1616" i="2"/>
  <c r="J1617" i="2"/>
  <c r="J1618" i="2"/>
  <c r="J1619" i="2"/>
  <c r="J1620" i="2"/>
  <c r="J1621" i="2"/>
  <c r="J1622" i="2"/>
  <c r="J1623" i="2"/>
  <c r="J1624" i="2"/>
  <c r="J1625" i="2"/>
  <c r="J1626" i="2"/>
  <c r="J1627" i="2"/>
  <c r="J1628" i="2"/>
  <c r="J1629" i="2"/>
  <c r="J1630" i="2"/>
  <c r="J1631" i="2"/>
  <c r="J1632" i="2"/>
  <c r="J1633" i="2"/>
  <c r="J1634" i="2"/>
  <c r="J1635" i="2"/>
  <c r="J1636" i="2"/>
  <c r="J1637" i="2"/>
  <c r="J1638" i="2"/>
  <c r="J1639" i="2"/>
  <c r="J1640" i="2"/>
  <c r="J1641" i="2"/>
  <c r="J1642" i="2"/>
  <c r="J1643" i="2"/>
  <c r="J1644" i="2"/>
  <c r="J1645" i="2"/>
  <c r="J1646" i="2"/>
  <c r="J1647" i="2"/>
  <c r="J1648" i="2"/>
  <c r="J1649" i="2"/>
  <c r="J1650" i="2"/>
  <c r="J1651" i="2"/>
  <c r="J1652" i="2"/>
  <c r="J1653" i="2"/>
  <c r="J1654" i="2"/>
  <c r="J1655" i="2"/>
  <c r="J1656" i="2"/>
  <c r="J1657" i="2"/>
  <c r="J1658" i="2"/>
  <c r="J1659" i="2"/>
  <c r="J1660" i="2"/>
  <c r="J1661" i="2"/>
  <c r="J1662" i="2"/>
  <c r="J1663" i="2"/>
  <c r="J1664" i="2"/>
  <c r="J1665" i="2"/>
  <c r="J1666" i="2"/>
  <c r="J1667" i="2"/>
  <c r="J1668" i="2"/>
  <c r="J1669" i="2"/>
  <c r="J1670" i="2"/>
  <c r="J1671" i="2"/>
  <c r="J1672" i="2"/>
  <c r="J1673" i="2"/>
  <c r="J1674" i="2"/>
  <c r="J1675" i="2"/>
  <c r="J1676" i="2"/>
  <c r="J1677" i="2"/>
  <c r="J1678" i="2"/>
  <c r="J1679" i="2"/>
  <c r="J1680" i="2"/>
  <c r="J1681" i="2"/>
  <c r="J1682" i="2"/>
  <c r="J1683" i="2"/>
  <c r="J1684" i="2"/>
  <c r="J1685" i="2"/>
  <c r="J1686" i="2"/>
  <c r="J1687" i="2"/>
  <c r="J1688" i="2"/>
  <c r="J1689" i="2"/>
  <c r="J1690" i="2"/>
  <c r="J1691" i="2"/>
  <c r="J1692" i="2"/>
  <c r="J1693" i="2"/>
  <c r="J1694" i="2"/>
  <c r="J1695" i="2"/>
  <c r="J1696" i="2"/>
  <c r="J1697" i="2"/>
  <c r="J1698" i="2"/>
  <c r="J1699" i="2"/>
  <c r="J1700" i="2"/>
  <c r="J1701" i="2"/>
  <c r="J1702" i="2"/>
  <c r="J1703" i="2"/>
  <c r="J1704" i="2"/>
  <c r="J1705" i="2"/>
  <c r="J1706" i="2"/>
  <c r="J1707" i="2"/>
  <c r="J1708" i="2"/>
  <c r="J1709" i="2"/>
  <c r="J1710" i="2"/>
  <c r="J1711" i="2"/>
  <c r="J1712" i="2"/>
  <c r="J1713" i="2"/>
  <c r="J1714" i="2"/>
  <c r="J1715" i="2"/>
  <c r="J1716" i="2"/>
  <c r="J1717" i="2"/>
  <c r="J1718" i="2"/>
  <c r="J1719" i="2"/>
  <c r="J1720" i="2"/>
  <c r="J1721" i="2"/>
  <c r="J1722" i="2"/>
  <c r="J1723" i="2"/>
  <c r="J1724" i="2"/>
  <c r="J1725" i="2"/>
  <c r="J1726" i="2"/>
  <c r="J1727" i="2"/>
  <c r="J1728" i="2"/>
  <c r="J1729" i="2"/>
  <c r="J1730" i="2"/>
  <c r="J1731" i="2"/>
  <c r="J1732" i="2"/>
  <c r="J1733" i="2"/>
  <c r="J1734" i="2"/>
  <c r="J1735" i="2"/>
  <c r="J1736" i="2"/>
  <c r="J1737" i="2"/>
  <c r="J1738" i="2"/>
  <c r="J1739" i="2"/>
  <c r="J1740" i="2"/>
  <c r="J1741" i="2"/>
  <c r="J1742" i="2"/>
  <c r="J1743" i="2"/>
  <c r="J1744" i="2"/>
  <c r="J1745" i="2"/>
  <c r="J1746" i="2"/>
  <c r="J1747" i="2"/>
  <c r="J1748" i="2"/>
  <c r="J1749" i="2"/>
  <c r="J1750" i="2"/>
  <c r="J1751" i="2"/>
  <c r="J1752" i="2"/>
  <c r="J1753" i="2"/>
  <c r="J1754" i="2"/>
  <c r="J1755" i="2"/>
  <c r="J1756" i="2"/>
  <c r="J1757" i="2"/>
  <c r="J1758" i="2"/>
  <c r="J1759" i="2"/>
  <c r="J1760" i="2"/>
  <c r="J1761" i="2"/>
  <c r="J1762" i="2"/>
  <c r="J1763" i="2"/>
  <c r="J1764" i="2"/>
  <c r="J1765" i="2"/>
  <c r="J1766" i="2"/>
  <c r="J1767" i="2"/>
  <c r="J1768" i="2"/>
  <c r="J1769" i="2"/>
  <c r="J1770" i="2"/>
  <c r="J1771" i="2"/>
  <c r="J1772" i="2"/>
  <c r="J1773" i="2"/>
  <c r="J1774" i="2"/>
  <c r="J1775" i="2"/>
  <c r="J1776" i="2"/>
  <c r="J1777" i="2"/>
  <c r="J1778" i="2"/>
  <c r="J1779" i="2"/>
  <c r="J1780" i="2"/>
  <c r="J1781" i="2"/>
  <c r="J1782" i="2"/>
  <c r="J1783" i="2"/>
  <c r="J1784" i="2"/>
  <c r="J1785" i="2"/>
  <c r="J1786" i="2"/>
  <c r="J1787" i="2"/>
  <c r="J1788" i="2"/>
  <c r="J1789" i="2"/>
  <c r="J1790" i="2"/>
  <c r="J1791" i="2"/>
  <c r="J1792" i="2"/>
  <c r="J1793" i="2"/>
  <c r="J1794" i="2"/>
  <c r="J1795" i="2"/>
  <c r="J1796" i="2"/>
  <c r="J1797" i="2"/>
  <c r="J1798" i="2"/>
  <c r="J1799" i="2"/>
  <c r="J1800" i="2"/>
  <c r="J1801" i="2"/>
  <c r="J1802" i="2"/>
  <c r="J1803" i="2"/>
  <c r="J1804" i="2"/>
  <c r="J1805" i="2"/>
  <c r="J1806" i="2"/>
  <c r="J1807" i="2"/>
  <c r="J1808" i="2"/>
  <c r="J1809" i="2"/>
  <c r="J1810" i="2"/>
  <c r="J1811" i="2"/>
  <c r="J1812" i="2"/>
  <c r="J1813" i="2"/>
  <c r="J1814" i="2"/>
  <c r="J1815" i="2"/>
  <c r="J1816" i="2"/>
  <c r="J1817" i="2"/>
  <c r="J1818" i="2"/>
  <c r="J1819" i="2"/>
  <c r="J1820" i="2"/>
  <c r="J1821" i="2"/>
  <c r="J1822" i="2"/>
  <c r="J1823" i="2"/>
  <c r="J1824" i="2"/>
  <c r="J1825" i="2"/>
  <c r="J1826" i="2"/>
  <c r="J1827" i="2"/>
  <c r="J1828" i="2"/>
  <c r="J1829" i="2"/>
  <c r="J1830" i="2"/>
  <c r="J1831" i="2"/>
  <c r="J1832" i="2"/>
  <c r="J1833" i="2"/>
  <c r="J1834" i="2"/>
  <c r="J1835" i="2"/>
  <c r="J1836" i="2"/>
  <c r="J1837" i="2"/>
  <c r="J1838" i="2"/>
  <c r="J1839" i="2"/>
  <c r="J1840" i="2"/>
  <c r="J1841" i="2"/>
  <c r="J1842" i="2"/>
  <c r="J1843" i="2"/>
  <c r="J1844" i="2"/>
  <c r="J1845" i="2"/>
  <c r="J1846" i="2"/>
  <c r="J1847" i="2"/>
  <c r="J1848" i="2"/>
  <c r="J1849" i="2"/>
  <c r="J1850" i="2"/>
  <c r="J1851" i="2"/>
  <c r="J1852" i="2"/>
  <c r="J1853" i="2"/>
  <c r="J1854" i="2"/>
  <c r="J1855" i="2"/>
  <c r="J1856" i="2"/>
  <c r="J1857" i="2"/>
  <c r="J1858" i="2"/>
  <c r="J1859" i="2"/>
  <c r="J1860" i="2"/>
  <c r="J1861" i="2"/>
  <c r="J1862" i="2"/>
  <c r="J1863" i="2"/>
  <c r="J1864" i="2"/>
  <c r="J1865" i="2"/>
  <c r="J1866" i="2"/>
  <c r="J1867" i="2"/>
  <c r="J1868" i="2"/>
  <c r="J1869" i="2"/>
  <c r="J1870" i="2"/>
  <c r="J1871" i="2"/>
  <c r="J1872" i="2"/>
  <c r="J1873" i="2"/>
  <c r="J1874" i="2"/>
  <c r="J1875" i="2"/>
  <c r="J1876" i="2"/>
  <c r="J1877" i="2"/>
  <c r="J1878" i="2"/>
  <c r="J1879" i="2"/>
  <c r="J1880" i="2"/>
  <c r="J1881" i="2"/>
  <c r="J1882" i="2"/>
  <c r="J1883" i="2"/>
  <c r="J1884" i="2"/>
  <c r="J1885" i="2"/>
  <c r="J1886" i="2"/>
  <c r="J1887" i="2"/>
  <c r="J1888" i="2"/>
  <c r="J1889" i="2"/>
  <c r="J1890" i="2"/>
  <c r="J1891" i="2"/>
  <c r="J1892" i="2"/>
  <c r="J1893" i="2"/>
  <c r="J1894" i="2"/>
  <c r="J1895" i="2"/>
  <c r="J1896" i="2"/>
  <c r="J1897" i="2"/>
  <c r="J1898" i="2"/>
  <c r="J1899" i="2"/>
  <c r="J1900" i="2"/>
  <c r="J1901" i="2"/>
  <c r="J1902" i="2"/>
  <c r="J1903" i="2"/>
  <c r="J1904" i="2"/>
  <c r="J1905" i="2"/>
  <c r="J1906" i="2"/>
  <c r="J1907" i="2"/>
  <c r="J1908" i="2"/>
  <c r="J1909" i="2"/>
  <c r="J1910" i="2"/>
  <c r="J1911" i="2"/>
  <c r="J1912" i="2"/>
  <c r="J1913" i="2"/>
  <c r="J1914" i="2"/>
  <c r="J1915" i="2"/>
  <c r="J1916" i="2"/>
  <c r="J1917" i="2"/>
  <c r="J1918" i="2"/>
  <c r="J1919" i="2"/>
  <c r="J1920" i="2"/>
  <c r="J1921" i="2"/>
  <c r="J1922" i="2"/>
  <c r="J1923" i="2"/>
  <c r="J1924" i="2"/>
  <c r="J1925" i="2"/>
  <c r="J1926" i="2"/>
  <c r="J1927" i="2"/>
  <c r="J1928" i="2"/>
  <c r="J1929" i="2"/>
  <c r="J1930" i="2"/>
  <c r="J1931" i="2"/>
  <c r="J1932" i="2"/>
  <c r="J1933" i="2"/>
  <c r="J1934" i="2"/>
  <c r="J1935" i="2"/>
  <c r="J1936" i="2"/>
  <c r="J1937" i="2"/>
  <c r="J1938" i="2"/>
  <c r="J1939" i="2"/>
  <c r="J1940" i="2"/>
  <c r="J1941" i="2"/>
  <c r="J1942" i="2"/>
  <c r="J1943" i="2"/>
  <c r="J1944" i="2"/>
  <c r="J1945" i="2"/>
  <c r="J1946" i="2"/>
  <c r="J1947" i="2"/>
  <c r="J1948" i="2"/>
  <c r="J1949" i="2"/>
  <c r="J1950" i="2"/>
  <c r="J1951" i="2"/>
  <c r="J1952" i="2"/>
  <c r="J1953" i="2"/>
  <c r="J1954" i="2"/>
  <c r="J1955" i="2"/>
  <c r="J1956" i="2"/>
  <c r="J1957" i="2"/>
  <c r="J1958" i="2"/>
  <c r="J1959" i="2"/>
  <c r="J1960" i="2"/>
  <c r="J1961" i="2"/>
  <c r="J1962" i="2"/>
  <c r="J1963" i="2"/>
  <c r="J1964" i="2"/>
  <c r="J1965" i="2"/>
  <c r="J1966" i="2"/>
  <c r="J1967" i="2"/>
  <c r="J1968" i="2"/>
  <c r="J1969" i="2"/>
  <c r="J1970" i="2"/>
  <c r="J1971" i="2"/>
  <c r="J1972" i="2"/>
  <c r="J1973" i="2"/>
  <c r="J1974" i="2"/>
  <c r="J1975" i="2"/>
  <c r="J1976" i="2"/>
  <c r="J1977" i="2"/>
  <c r="J1978" i="2"/>
  <c r="J1979" i="2"/>
  <c r="J1980" i="2"/>
  <c r="J1981" i="2"/>
  <c r="J1982" i="2"/>
  <c r="J1983" i="2"/>
  <c r="J1984" i="2"/>
  <c r="J1985" i="2"/>
  <c r="J1986" i="2"/>
  <c r="J1987" i="2"/>
  <c r="J1988" i="2"/>
  <c r="J1989" i="2"/>
  <c r="J1990" i="2"/>
  <c r="J1991" i="2"/>
  <c r="J1992" i="2"/>
  <c r="J1993" i="2"/>
  <c r="J1994" i="2"/>
  <c r="J1995" i="2"/>
  <c r="J1996" i="2"/>
  <c r="J1997" i="2"/>
  <c r="J1998" i="2"/>
  <c r="J1999" i="2"/>
  <c r="J2000" i="2"/>
  <c r="J2001" i="2"/>
  <c r="J2002" i="2"/>
  <c r="J2003" i="2"/>
  <c r="J2004" i="2"/>
  <c r="J2005" i="2"/>
  <c r="J2006" i="2"/>
  <c r="J2007" i="2"/>
  <c r="J2008" i="2"/>
  <c r="J2009" i="2"/>
  <c r="J2010" i="2"/>
  <c r="J2011" i="2"/>
  <c r="J2012" i="2"/>
  <c r="J2013" i="2"/>
  <c r="J2014" i="2"/>
  <c r="J2015" i="2"/>
  <c r="J2016" i="2"/>
  <c r="J2017" i="2"/>
  <c r="J2018" i="2"/>
  <c r="J2019" i="2"/>
  <c r="J2020" i="2"/>
  <c r="J2021" i="2"/>
  <c r="J2022" i="2"/>
  <c r="J2023" i="2"/>
  <c r="J2024" i="2"/>
  <c r="J2025" i="2"/>
  <c r="J2026" i="2"/>
  <c r="J2027" i="2"/>
  <c r="J2028" i="2"/>
  <c r="J2029" i="2"/>
  <c r="J2030" i="2"/>
  <c r="J2031" i="2"/>
  <c r="J2032" i="2"/>
  <c r="J2033" i="2"/>
  <c r="J2034" i="2"/>
  <c r="J2035" i="2"/>
  <c r="J2036" i="2"/>
  <c r="J2037" i="2"/>
  <c r="J2038" i="2"/>
  <c r="J2039" i="2"/>
  <c r="J2040" i="2"/>
  <c r="J2041" i="2"/>
  <c r="J2042" i="2"/>
  <c r="J2043" i="2"/>
  <c r="J2044" i="2"/>
  <c r="J2045" i="2"/>
  <c r="J2046" i="2"/>
  <c r="J2047" i="2"/>
  <c r="J2048" i="2"/>
  <c r="J2049" i="2"/>
  <c r="J2050" i="2"/>
  <c r="J2051" i="2"/>
  <c r="J2052" i="2"/>
  <c r="J2053" i="2"/>
  <c r="J2054" i="2"/>
  <c r="J2055" i="2"/>
  <c r="J2056" i="2"/>
  <c r="J2057" i="2"/>
  <c r="J2058" i="2"/>
  <c r="J2059" i="2"/>
  <c r="J2060" i="2"/>
  <c r="J2061" i="2"/>
  <c r="J2062" i="2"/>
  <c r="J2063" i="2"/>
  <c r="J2064" i="2"/>
  <c r="J2065" i="2"/>
  <c r="J2066" i="2"/>
  <c r="J2067" i="2"/>
  <c r="J2068" i="2"/>
  <c r="J2069" i="2"/>
  <c r="J2070" i="2"/>
  <c r="J2071" i="2"/>
  <c r="J2072" i="2"/>
  <c r="J2073" i="2"/>
  <c r="J2074" i="2"/>
  <c r="J2075" i="2"/>
  <c r="J2076" i="2"/>
  <c r="J2077" i="2"/>
  <c r="J2078" i="2"/>
  <c r="J2079" i="2"/>
  <c r="J2080" i="2"/>
  <c r="J2081" i="2"/>
  <c r="J2082" i="2"/>
  <c r="J2083" i="2"/>
  <c r="J2084" i="2"/>
  <c r="J2085" i="2"/>
  <c r="J2086" i="2"/>
  <c r="J2087" i="2"/>
  <c r="J2088" i="2"/>
  <c r="J2089" i="2"/>
  <c r="J2090" i="2"/>
  <c r="J2091" i="2"/>
  <c r="J2092" i="2"/>
  <c r="J2093" i="2"/>
  <c r="J2094" i="2"/>
  <c r="J2095" i="2"/>
  <c r="J2096" i="2"/>
  <c r="J2097" i="2"/>
  <c r="J2098" i="2"/>
  <c r="J2099" i="2"/>
  <c r="J2100" i="2"/>
  <c r="J2101" i="2"/>
  <c r="J2102" i="2"/>
  <c r="J2103" i="2"/>
  <c r="J2104" i="2"/>
  <c r="J2105" i="2"/>
  <c r="J2106" i="2"/>
  <c r="J2107" i="2"/>
  <c r="J2108" i="2"/>
  <c r="J2109" i="2"/>
  <c r="J2110" i="2"/>
  <c r="J2111" i="2"/>
  <c r="J2112" i="2"/>
  <c r="J2113" i="2"/>
  <c r="J2114" i="2"/>
  <c r="J2115" i="2"/>
  <c r="J2116" i="2"/>
  <c r="J2117" i="2"/>
  <c r="J2118" i="2"/>
  <c r="J2119" i="2"/>
  <c r="J2120" i="2"/>
  <c r="J2121" i="2"/>
  <c r="J2122" i="2"/>
  <c r="J2123" i="2"/>
  <c r="J2124" i="2"/>
  <c r="J2125" i="2"/>
  <c r="J2126" i="2"/>
  <c r="J2127" i="2"/>
  <c r="J2128" i="2"/>
  <c r="J2129" i="2"/>
  <c r="J2130" i="2"/>
  <c r="J2131" i="2"/>
  <c r="J2132" i="2"/>
  <c r="J2133" i="2"/>
  <c r="J2134" i="2"/>
  <c r="J2135" i="2"/>
  <c r="J2136" i="2"/>
  <c r="J2137" i="2"/>
  <c r="J2138" i="2"/>
  <c r="J2139" i="2"/>
  <c r="J2140" i="2"/>
  <c r="J2141" i="2"/>
  <c r="J2142" i="2"/>
  <c r="J2143" i="2"/>
  <c r="J2144" i="2"/>
  <c r="J2145" i="2"/>
  <c r="J2146" i="2"/>
  <c r="J2147" i="2"/>
  <c r="J2148" i="2"/>
  <c r="J2149" i="2"/>
  <c r="J2150" i="2"/>
  <c r="J2151" i="2"/>
  <c r="J2152" i="2"/>
  <c r="J2153" i="2"/>
  <c r="J2154" i="2"/>
  <c r="J2155" i="2"/>
  <c r="J2156" i="2"/>
  <c r="J2157" i="2"/>
  <c r="J2158" i="2"/>
  <c r="J2159" i="2"/>
  <c r="J2160" i="2"/>
  <c r="J2161" i="2"/>
  <c r="J2162" i="2"/>
  <c r="J2163" i="2"/>
  <c r="J2164" i="2"/>
  <c r="J2165" i="2"/>
  <c r="J2166" i="2"/>
  <c r="J2167" i="2"/>
  <c r="J2168" i="2"/>
  <c r="J2169" i="2"/>
  <c r="J2170" i="2"/>
  <c r="J2171" i="2"/>
  <c r="J2172" i="2"/>
  <c r="J2173" i="2"/>
  <c r="J2174" i="2"/>
  <c r="J2175" i="2"/>
  <c r="J2176" i="2"/>
  <c r="J2177" i="2"/>
  <c r="J2178" i="2"/>
  <c r="J2179" i="2"/>
  <c r="J2180" i="2"/>
  <c r="J2181" i="2"/>
  <c r="J2182" i="2"/>
  <c r="J2183" i="2"/>
  <c r="J2184" i="2"/>
  <c r="J2185" i="2"/>
  <c r="J2186" i="2"/>
  <c r="J2187" i="2"/>
  <c r="J2188" i="2"/>
  <c r="J2189" i="2"/>
  <c r="J2190" i="2"/>
  <c r="J2191" i="2"/>
  <c r="J2192" i="2"/>
  <c r="J2193" i="2"/>
  <c r="J2194" i="2"/>
  <c r="J2195" i="2"/>
  <c r="J2196" i="2"/>
  <c r="J2197" i="2"/>
  <c r="J2198" i="2"/>
  <c r="J2199" i="2"/>
  <c r="J2200" i="2"/>
  <c r="J2201" i="2"/>
  <c r="J2202" i="2"/>
  <c r="J2203" i="2"/>
  <c r="J2204" i="2"/>
  <c r="J2205" i="2"/>
  <c r="J2206" i="2"/>
  <c r="J2207" i="2"/>
  <c r="J2208" i="2"/>
  <c r="J2209" i="2"/>
  <c r="J2210" i="2"/>
  <c r="J2211" i="2"/>
  <c r="J2212" i="2"/>
  <c r="J2213" i="2"/>
  <c r="J2214" i="2"/>
  <c r="J2215" i="2"/>
  <c r="J2216" i="2"/>
  <c r="J2217" i="2"/>
  <c r="J2218" i="2"/>
  <c r="J2219" i="2"/>
  <c r="J2220" i="2"/>
  <c r="J2221" i="2"/>
  <c r="J2222" i="2"/>
  <c r="J2223" i="2"/>
  <c r="J2224" i="2"/>
  <c r="J2225" i="2"/>
  <c r="J2226" i="2"/>
  <c r="J2227" i="2"/>
  <c r="J2228" i="2"/>
  <c r="J2229" i="2"/>
  <c r="J2230" i="2"/>
  <c r="J2231" i="2"/>
  <c r="J2232" i="2"/>
  <c r="J2233" i="2"/>
  <c r="J2234" i="2"/>
  <c r="J2235" i="2"/>
  <c r="J2236" i="2"/>
  <c r="J2237" i="2"/>
  <c r="J2238" i="2"/>
  <c r="J2239" i="2"/>
  <c r="J2240" i="2"/>
  <c r="J2241" i="2"/>
  <c r="J2242" i="2"/>
  <c r="J2243" i="2"/>
  <c r="J2244" i="2"/>
  <c r="J2245" i="2"/>
  <c r="J2246" i="2"/>
  <c r="J2247" i="2"/>
  <c r="J2248" i="2"/>
  <c r="J2249" i="2"/>
  <c r="J2250" i="2"/>
  <c r="J2251" i="2"/>
  <c r="J2252" i="2"/>
  <c r="J2253" i="2"/>
  <c r="J2254" i="2"/>
  <c r="J2255" i="2"/>
  <c r="J2256" i="2"/>
  <c r="J2257" i="2"/>
  <c r="J2258" i="2"/>
  <c r="J2259" i="2"/>
  <c r="J2260" i="2"/>
  <c r="J2261" i="2"/>
  <c r="J2262" i="2"/>
  <c r="J2263" i="2"/>
  <c r="J2264" i="2"/>
  <c r="J2265" i="2"/>
  <c r="J2266" i="2"/>
  <c r="J2267" i="2"/>
  <c r="J2268" i="2"/>
  <c r="J2269" i="2"/>
  <c r="J2270" i="2"/>
  <c r="J2271" i="2"/>
  <c r="J2272" i="2"/>
  <c r="J2273" i="2"/>
  <c r="J2274" i="2"/>
  <c r="J2275" i="2"/>
  <c r="J2276" i="2"/>
  <c r="J2277" i="2"/>
  <c r="J2278" i="2"/>
  <c r="J2279" i="2"/>
  <c r="J2280" i="2"/>
  <c r="J2281" i="2"/>
  <c r="J2282" i="2"/>
  <c r="J2283" i="2"/>
  <c r="J2284" i="2"/>
  <c r="J2285" i="2"/>
  <c r="J2286" i="2"/>
  <c r="J2287" i="2"/>
  <c r="J2288" i="2"/>
  <c r="J2289" i="2"/>
  <c r="J2290" i="2"/>
  <c r="J2291" i="2"/>
  <c r="J2292" i="2"/>
  <c r="J2293" i="2"/>
  <c r="J2294" i="2"/>
  <c r="J2295" i="2"/>
  <c r="J2296" i="2"/>
  <c r="J2297" i="2"/>
  <c r="J2298" i="2"/>
  <c r="J2299" i="2"/>
  <c r="J2300" i="2"/>
  <c r="J2301" i="2"/>
  <c r="J2302" i="2"/>
  <c r="J2303" i="2"/>
  <c r="J2304" i="2"/>
  <c r="J2305" i="2"/>
  <c r="J2306" i="2"/>
  <c r="J2307" i="2"/>
  <c r="J2308" i="2"/>
  <c r="J2309" i="2"/>
  <c r="J2310" i="2"/>
  <c r="J2311" i="2"/>
  <c r="J2312" i="2"/>
  <c r="J2313" i="2"/>
  <c r="J2314" i="2"/>
  <c r="J2315" i="2"/>
  <c r="J2316" i="2"/>
  <c r="J2317" i="2"/>
  <c r="J2318" i="2"/>
  <c r="J2319" i="2"/>
  <c r="J2320" i="2"/>
  <c r="J2321" i="2"/>
  <c r="J2322" i="2"/>
  <c r="J2323" i="2"/>
  <c r="J2324" i="2"/>
  <c r="J2325" i="2"/>
  <c r="J2326" i="2"/>
  <c r="J2327" i="2"/>
  <c r="J2328" i="2"/>
  <c r="J2329" i="2"/>
  <c r="J2330" i="2"/>
  <c r="J2331" i="2"/>
  <c r="J2332" i="2"/>
  <c r="J2333" i="2"/>
  <c r="J2334" i="2"/>
  <c r="J2335" i="2"/>
  <c r="J2336" i="2"/>
  <c r="J2337" i="2"/>
  <c r="J2338" i="2"/>
  <c r="J2339" i="2"/>
  <c r="J2340" i="2"/>
  <c r="J2341" i="2"/>
  <c r="J2342" i="2"/>
  <c r="J2343" i="2"/>
  <c r="J2344" i="2"/>
  <c r="J2345" i="2"/>
  <c r="J2346" i="2"/>
  <c r="J2347" i="2"/>
  <c r="J2348" i="2"/>
  <c r="J2349" i="2"/>
  <c r="J2350" i="2"/>
  <c r="J2351" i="2"/>
  <c r="J2352" i="2"/>
  <c r="J2353" i="2"/>
  <c r="J2354" i="2"/>
  <c r="J2355" i="2"/>
  <c r="J2356" i="2"/>
  <c r="J2357" i="2"/>
  <c r="J2358" i="2"/>
  <c r="J2359" i="2"/>
  <c r="J2360" i="2"/>
  <c r="J2361" i="2"/>
  <c r="J2362" i="2"/>
  <c r="J2363" i="2"/>
  <c r="J2364" i="2"/>
  <c r="J2365" i="2"/>
  <c r="J2366" i="2"/>
  <c r="J2367" i="2"/>
  <c r="J2368" i="2"/>
  <c r="J2369" i="2"/>
  <c r="J2370" i="2"/>
  <c r="J2371" i="2"/>
  <c r="J2372" i="2"/>
  <c r="J2373" i="2"/>
  <c r="J2374" i="2"/>
  <c r="J2375" i="2"/>
  <c r="J2376" i="2"/>
  <c r="J2377" i="2"/>
  <c r="J2378" i="2"/>
  <c r="J2379" i="2"/>
  <c r="J2380" i="2"/>
  <c r="J2381" i="2"/>
  <c r="J2382" i="2"/>
  <c r="J2383" i="2"/>
  <c r="J2384" i="2"/>
  <c r="J2385" i="2"/>
  <c r="J2386" i="2"/>
  <c r="J2387" i="2"/>
  <c r="J2388" i="2"/>
  <c r="J2389" i="2"/>
  <c r="J2390" i="2"/>
  <c r="J2391" i="2"/>
  <c r="J2392" i="2"/>
  <c r="J2393" i="2"/>
  <c r="J2394" i="2"/>
  <c r="J2395" i="2"/>
  <c r="J2396" i="2"/>
  <c r="J2397" i="2"/>
  <c r="J2398" i="2"/>
  <c r="J2399" i="2"/>
  <c r="J2400" i="2"/>
  <c r="J2401" i="2"/>
  <c r="J2402" i="2"/>
  <c r="J2403" i="2"/>
  <c r="J2404" i="2"/>
  <c r="J2405" i="2"/>
  <c r="J2406" i="2"/>
  <c r="J2407" i="2"/>
  <c r="J2408" i="2"/>
  <c r="J2409" i="2"/>
  <c r="J2410" i="2"/>
  <c r="J2411" i="2"/>
  <c r="J2412" i="2"/>
  <c r="J2413" i="2"/>
  <c r="J2414" i="2"/>
  <c r="J2415" i="2"/>
  <c r="J2416" i="2"/>
  <c r="J2417" i="2"/>
  <c r="J2418" i="2"/>
  <c r="J2419" i="2"/>
  <c r="J2420" i="2"/>
  <c r="J2421" i="2"/>
  <c r="J2422" i="2"/>
  <c r="J2423" i="2"/>
  <c r="J2424" i="2"/>
  <c r="J2425" i="2"/>
  <c r="J2426" i="2"/>
  <c r="J2427" i="2"/>
  <c r="J2428" i="2"/>
  <c r="J2429" i="2"/>
  <c r="J2430" i="2"/>
  <c r="J2431" i="2"/>
  <c r="J2432" i="2"/>
  <c r="J2433" i="2"/>
  <c r="J2434" i="2"/>
  <c r="J2435" i="2"/>
  <c r="J2436" i="2"/>
  <c r="J2437" i="2"/>
  <c r="J2438" i="2"/>
  <c r="J2439" i="2"/>
  <c r="J2440" i="2"/>
  <c r="J2441" i="2"/>
  <c r="J2442" i="2"/>
  <c r="J2443" i="2"/>
  <c r="J2444" i="2"/>
  <c r="J2445" i="2"/>
  <c r="J2446" i="2"/>
  <c r="J2447" i="2"/>
  <c r="J2448" i="2"/>
  <c r="J2449" i="2"/>
  <c r="J2450" i="2"/>
  <c r="J2451" i="2"/>
  <c r="J2452" i="2"/>
  <c r="J2453" i="2"/>
  <c r="J2454" i="2"/>
  <c r="J2455" i="2"/>
  <c r="J2456" i="2"/>
  <c r="J2457" i="2"/>
  <c r="J2458" i="2"/>
  <c r="J2459" i="2"/>
  <c r="J2460" i="2"/>
  <c r="J2461" i="2"/>
  <c r="J2462" i="2"/>
  <c r="J2463" i="2"/>
  <c r="J2464" i="2"/>
  <c r="J2465" i="2"/>
  <c r="J2466" i="2"/>
  <c r="J2467" i="2"/>
  <c r="J2468" i="2"/>
  <c r="J2469" i="2"/>
  <c r="J2470" i="2"/>
  <c r="J2471" i="2"/>
  <c r="J2472" i="2"/>
  <c r="J2473" i="2"/>
  <c r="J2474" i="2"/>
  <c r="J2475" i="2"/>
  <c r="J2476" i="2"/>
  <c r="J2477" i="2"/>
  <c r="J2478" i="2"/>
  <c r="J2479" i="2"/>
  <c r="J2480" i="2"/>
  <c r="J2481" i="2"/>
  <c r="J2482" i="2"/>
  <c r="J2483" i="2"/>
  <c r="J2484" i="2"/>
  <c r="J2485" i="2"/>
  <c r="J2486" i="2"/>
  <c r="J2487" i="2"/>
  <c r="J2488" i="2"/>
  <c r="J2489" i="2"/>
  <c r="J2490" i="2"/>
  <c r="J2491" i="2"/>
  <c r="J2492" i="2"/>
  <c r="J2493" i="2"/>
  <c r="J2494" i="2"/>
  <c r="J2495" i="2"/>
  <c r="J2496" i="2"/>
  <c r="J2497" i="2"/>
  <c r="J2498" i="2"/>
  <c r="J2499" i="2"/>
  <c r="J2500" i="2"/>
  <c r="J2" i="2"/>
  <c r="B12" i="4"/>
  <c r="G19" i="4" l="1"/>
  <c r="G16" i="4"/>
  <c r="C37" i="4"/>
  <c r="D37" i="4"/>
  <c r="E37" i="4"/>
  <c r="C41" i="4"/>
  <c r="D41" i="4"/>
  <c r="E41" i="4"/>
  <c r="G18" i="4"/>
  <c r="G17" i="4"/>
  <c r="F21" i="4"/>
  <c r="G21" i="4" s="1"/>
  <c r="F23" i="4"/>
  <c r="G23" i="4" s="1"/>
  <c r="F25" i="4"/>
  <c r="G25" i="4" s="1"/>
  <c r="F24" i="4"/>
  <c r="G24" i="4" s="1"/>
  <c r="G20" i="4"/>
  <c r="G22" i="4" l="1"/>
  <c r="G26" i="4" s="1"/>
  <c r="N1" i="2" l="1"/>
  <c r="K1" i="2"/>
  <c r="G1" i="2"/>
  <c r="V8"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2" i="2"/>
  <c r="B18" i="4"/>
  <c r="P1" i="2" l="1"/>
  <c r="B3" i="2"/>
  <c r="H50" i="2" s="1"/>
  <c r="H2465" i="2" l="1"/>
  <c r="H2486" i="2"/>
  <c r="H2455" i="2"/>
  <c r="H2476" i="2"/>
  <c r="H2444" i="2"/>
  <c r="I2444" i="2" s="1"/>
  <c r="H2" i="2"/>
  <c r="I2" i="2" s="1"/>
  <c r="H2433" i="2"/>
  <c r="I2433" i="2" s="1"/>
  <c r="H2494" i="2"/>
  <c r="H2423" i="2"/>
  <c r="H2493" i="2"/>
  <c r="H2401" i="2"/>
  <c r="H2412" i="2"/>
  <c r="H2391" i="2"/>
  <c r="I2391" i="2" s="1"/>
  <c r="H2380" i="2"/>
  <c r="I2380" i="2" s="1"/>
  <c r="H2315" i="2"/>
  <c r="I2315" i="2" s="1"/>
  <c r="H2485" i="2"/>
  <c r="H2453" i="2"/>
  <c r="H2432" i="2"/>
  <c r="H2411" i="2"/>
  <c r="H2389" i="2"/>
  <c r="I2389" i="2" s="1"/>
  <c r="H2379" i="2"/>
  <c r="I2379" i="2" s="1"/>
  <c r="H2500" i="2"/>
  <c r="H2484" i="2"/>
  <c r="H2463" i="2"/>
  <c r="I2463" i="2" s="1"/>
  <c r="H2441" i="2"/>
  <c r="H2420" i="2"/>
  <c r="H2399" i="2"/>
  <c r="H2388" i="2"/>
  <c r="I2388" i="2" s="1"/>
  <c r="H2499" i="2"/>
  <c r="H2491" i="2"/>
  <c r="H2483" i="2"/>
  <c r="H2472" i="2"/>
  <c r="H2461" i="2"/>
  <c r="H2451" i="2"/>
  <c r="H2440" i="2"/>
  <c r="H2429" i="2"/>
  <c r="I2429" i="2" s="1"/>
  <c r="H2419" i="2"/>
  <c r="H2408" i="2"/>
  <c r="H2397" i="2"/>
  <c r="I2397" i="2" s="1"/>
  <c r="H2387" i="2"/>
  <c r="I2387" i="2" s="1"/>
  <c r="H2370" i="2"/>
  <c r="H2475" i="2"/>
  <c r="H2443" i="2"/>
  <c r="H2421" i="2"/>
  <c r="H2400" i="2"/>
  <c r="I2400" i="2" s="1"/>
  <c r="H2498" i="2"/>
  <c r="H2490" i="2"/>
  <c r="H2481" i="2"/>
  <c r="H2471" i="2"/>
  <c r="H2460" i="2"/>
  <c r="H2449" i="2"/>
  <c r="H2439" i="2"/>
  <c r="I2439" i="2" s="1"/>
  <c r="H2428" i="2"/>
  <c r="I2428" i="2" s="1"/>
  <c r="H2417" i="2"/>
  <c r="H2407" i="2"/>
  <c r="H2396" i="2"/>
  <c r="I2396" i="2" s="1"/>
  <c r="H2385" i="2"/>
  <c r="H2369" i="2"/>
  <c r="H2492" i="2"/>
  <c r="H2473" i="2"/>
  <c r="H2452" i="2"/>
  <c r="I2452" i="2" s="1"/>
  <c r="H2431" i="2"/>
  <c r="I2431" i="2" s="1"/>
  <c r="H2409" i="2"/>
  <c r="H2371" i="2"/>
  <c r="I2371" i="2" s="1"/>
  <c r="H2497" i="2"/>
  <c r="H2489" i="2"/>
  <c r="H2480" i="2"/>
  <c r="H2469" i="2"/>
  <c r="I2469" i="2" s="1"/>
  <c r="H2459" i="2"/>
  <c r="H2448" i="2"/>
  <c r="I2448" i="2" s="1"/>
  <c r="H2437" i="2"/>
  <c r="I2437" i="2" s="1"/>
  <c r="H2427" i="2"/>
  <c r="I2427" i="2" s="1"/>
  <c r="H2416" i="2"/>
  <c r="H2405" i="2"/>
  <c r="H2395" i="2"/>
  <c r="H2384" i="2"/>
  <c r="I2384" i="2" s="1"/>
  <c r="H2365" i="2"/>
  <c r="I2365" i="2" s="1"/>
  <c r="H2464" i="2"/>
  <c r="I2464" i="2" s="1"/>
  <c r="H2496" i="2"/>
  <c r="H2488" i="2"/>
  <c r="H2479" i="2"/>
  <c r="H2468" i="2"/>
  <c r="H2457" i="2"/>
  <c r="H2447" i="2"/>
  <c r="I2447" i="2" s="1"/>
  <c r="H2436" i="2"/>
  <c r="I2436" i="2" s="1"/>
  <c r="H2425" i="2"/>
  <c r="I2425" i="2" s="1"/>
  <c r="H2415" i="2"/>
  <c r="H2404" i="2"/>
  <c r="H2393" i="2"/>
  <c r="H2383" i="2"/>
  <c r="H2358" i="2"/>
  <c r="H2495" i="2"/>
  <c r="H2487" i="2"/>
  <c r="H2477" i="2"/>
  <c r="H2467" i="2"/>
  <c r="I2467" i="2" s="1"/>
  <c r="H2456" i="2"/>
  <c r="I2456" i="2" s="1"/>
  <c r="H2445" i="2"/>
  <c r="H2435" i="2"/>
  <c r="H2424" i="2"/>
  <c r="H2413" i="2"/>
  <c r="H2403" i="2"/>
  <c r="H2392" i="2"/>
  <c r="I2392" i="2" s="1"/>
  <c r="H2381" i="2"/>
  <c r="I2381" i="2" s="1"/>
  <c r="H2329" i="2"/>
  <c r="I2329" i="2" s="1"/>
  <c r="H2343" i="2"/>
  <c r="H2339" i="2"/>
  <c r="H2311" i="2"/>
  <c r="H2307" i="2"/>
  <c r="I2307" i="2" s="1"/>
  <c r="H2286" i="2"/>
  <c r="H2278" i="2"/>
  <c r="I2278" i="2" s="1"/>
  <c r="H2337" i="2"/>
  <c r="I2337" i="2" s="1"/>
  <c r="H2283" i="2"/>
  <c r="I2283" i="2" s="1"/>
  <c r="H2270" i="2"/>
  <c r="H2250" i="2"/>
  <c r="H2245" i="2"/>
  <c r="H2301" i="2"/>
  <c r="I2301" i="2" s="1"/>
  <c r="H2241" i="2"/>
  <c r="I2241" i="2" s="1"/>
  <c r="H2230" i="2"/>
  <c r="I2230" i="2" s="1"/>
  <c r="H2377" i="2"/>
  <c r="I2377" i="2" s="1"/>
  <c r="H2355" i="2"/>
  <c r="I2355" i="2" s="1"/>
  <c r="H2327" i="2"/>
  <c r="H2299" i="2"/>
  <c r="I2299" i="2" s="1"/>
  <c r="H2266" i="2"/>
  <c r="I2266" i="2" s="1"/>
  <c r="H2229" i="2"/>
  <c r="I2229" i="2" s="1"/>
  <c r="H2375" i="2"/>
  <c r="I2375" i="2" s="1"/>
  <c r="H2354" i="2"/>
  <c r="I2354" i="2" s="1"/>
  <c r="H2326" i="2"/>
  <c r="I2326" i="2" s="1"/>
  <c r="H2297" i="2"/>
  <c r="I2297" i="2" s="1"/>
  <c r="H2265" i="2"/>
  <c r="H2227" i="2"/>
  <c r="I2227" i="2" s="1"/>
  <c r="H2374" i="2"/>
  <c r="I2374" i="2" s="1"/>
  <c r="H2350" i="2"/>
  <c r="I2350" i="2" s="1"/>
  <c r="H2322" i="2"/>
  <c r="I2322" i="2" s="1"/>
  <c r="H2294" i="2"/>
  <c r="I2294" i="2" s="1"/>
  <c r="H2259" i="2"/>
  <c r="I2259" i="2" s="1"/>
  <c r="H2213" i="2"/>
  <c r="I2213" i="2" s="1"/>
  <c r="H2342" i="2"/>
  <c r="H2313" i="2"/>
  <c r="I2313" i="2" s="1"/>
  <c r="H2285" i="2"/>
  <c r="I2285" i="2" s="1"/>
  <c r="H2249" i="2"/>
  <c r="I2249" i="2" s="1"/>
  <c r="H2222" i="2"/>
  <c r="I2222" i="2" s="1"/>
  <c r="H2209" i="2"/>
  <c r="I2209" i="2" s="1"/>
  <c r="H2207" i="2"/>
  <c r="I2207" i="2" s="1"/>
  <c r="H2193" i="2"/>
  <c r="I2193" i="2" s="1"/>
  <c r="H2202" i="2"/>
  <c r="H2191" i="2"/>
  <c r="I2191" i="2" s="1"/>
  <c r="H2187" i="2"/>
  <c r="I2187" i="2" s="1"/>
  <c r="H2185" i="2"/>
  <c r="I2185" i="2" s="1"/>
  <c r="H2171" i="2"/>
  <c r="I2171" i="2" s="1"/>
  <c r="H2170" i="2"/>
  <c r="I2170" i="2" s="1"/>
  <c r="H2155" i="2"/>
  <c r="I2155" i="2" s="1"/>
  <c r="H2153" i="2"/>
  <c r="I2153" i="2" s="1"/>
  <c r="H2150" i="2"/>
  <c r="H2145" i="2"/>
  <c r="I2145" i="2" s="1"/>
  <c r="H2125" i="2"/>
  <c r="I2125" i="2" s="1"/>
  <c r="H2129" i="2"/>
  <c r="I2129" i="2" s="1"/>
  <c r="H2118" i="2"/>
  <c r="I2118" i="2" s="1"/>
  <c r="H2165" i="2"/>
  <c r="I2165" i="2" s="1"/>
  <c r="H2102" i="2"/>
  <c r="I2102" i="2" s="1"/>
  <c r="H2077" i="2"/>
  <c r="I2077" i="2" s="1"/>
  <c r="H2101" i="2"/>
  <c r="H2097" i="2"/>
  <c r="I2097" i="2" s="1"/>
  <c r="H2174" i="2"/>
  <c r="I2174" i="2" s="1"/>
  <c r="H2133" i="2"/>
  <c r="I2133" i="2" s="1"/>
  <c r="H2046" i="2"/>
  <c r="I2046" i="2" s="1"/>
  <c r="H2089" i="2"/>
  <c r="I2089" i="2" s="1"/>
  <c r="H2070" i="2"/>
  <c r="I2070" i="2" s="1"/>
  <c r="H2069" i="2"/>
  <c r="I2069" i="2" s="1"/>
  <c r="H2061" i="2"/>
  <c r="H2045" i="2"/>
  <c r="I2045" i="2" s="1"/>
  <c r="H2038" i="2"/>
  <c r="I2038" i="2" s="1"/>
  <c r="H2033" i="2"/>
  <c r="I2033" i="2" s="1"/>
  <c r="H2366" i="2"/>
  <c r="I2366" i="2" s="1"/>
  <c r="H2353" i="2"/>
  <c r="I2353" i="2" s="1"/>
  <c r="H2338" i="2"/>
  <c r="I2338" i="2" s="1"/>
  <c r="H2323" i="2"/>
  <c r="I2323" i="2" s="1"/>
  <c r="H2310" i="2"/>
  <c r="I2310" i="2" s="1"/>
  <c r="H2295" i="2"/>
  <c r="I2295" i="2" s="1"/>
  <c r="H2281" i="2"/>
  <c r="I2281" i="2" s="1"/>
  <c r="H2262" i="2"/>
  <c r="I2262" i="2" s="1"/>
  <c r="H2243" i="2"/>
  <c r="I2243" i="2" s="1"/>
  <c r="H2223" i="2"/>
  <c r="I2223" i="2" s="1"/>
  <c r="H2206" i="2"/>
  <c r="I2206" i="2" s="1"/>
  <c r="H2186" i="2"/>
  <c r="I2186" i="2" s="1"/>
  <c r="H2166" i="2"/>
  <c r="I2166" i="2" s="1"/>
  <c r="H2149" i="2"/>
  <c r="I2149" i="2" s="1"/>
  <c r="H2121" i="2"/>
  <c r="I2121" i="2" s="1"/>
  <c r="H2093" i="2"/>
  <c r="I2093" i="2" s="1"/>
  <c r="H2065" i="2"/>
  <c r="I2065" i="2" s="1"/>
  <c r="H2037" i="2"/>
  <c r="I2037" i="2" s="1"/>
  <c r="H2363" i="2"/>
  <c r="I2363" i="2" s="1"/>
  <c r="H2349" i="2"/>
  <c r="I2349" i="2" s="1"/>
  <c r="H2334" i="2"/>
  <c r="I2334" i="2" s="1"/>
  <c r="H2321" i="2"/>
  <c r="I2321" i="2" s="1"/>
  <c r="H2306" i="2"/>
  <c r="I2306" i="2" s="1"/>
  <c r="H2291" i="2"/>
  <c r="I2291" i="2" s="1"/>
  <c r="H2277" i="2"/>
  <c r="I2277" i="2" s="1"/>
  <c r="H2257" i="2"/>
  <c r="I2257" i="2" s="1"/>
  <c r="H2238" i="2"/>
  <c r="I2238" i="2" s="1"/>
  <c r="H2219" i="2"/>
  <c r="I2219" i="2" s="1"/>
  <c r="H2201" i="2"/>
  <c r="I2201" i="2" s="1"/>
  <c r="H2181" i="2"/>
  <c r="I2181" i="2" s="1"/>
  <c r="H2163" i="2"/>
  <c r="I2163" i="2" s="1"/>
  <c r="H2142" i="2"/>
  <c r="I2142" i="2" s="1"/>
  <c r="H2113" i="2"/>
  <c r="I2113" i="2" s="1"/>
  <c r="H2086" i="2"/>
  <c r="I2086" i="2" s="1"/>
  <c r="H2057" i="2"/>
  <c r="I2057" i="2" s="1"/>
  <c r="H2029" i="2"/>
  <c r="I2029" i="2" s="1"/>
  <c r="H2361" i="2"/>
  <c r="I2361" i="2" s="1"/>
  <c r="H2347" i="2"/>
  <c r="I2347" i="2" s="1"/>
  <c r="H2333" i="2"/>
  <c r="I2333" i="2" s="1"/>
  <c r="H2318" i="2"/>
  <c r="I2318" i="2" s="1"/>
  <c r="H2305" i="2"/>
  <c r="I2305" i="2" s="1"/>
  <c r="H2290" i="2"/>
  <c r="I2290" i="2" s="1"/>
  <c r="H2273" i="2"/>
  <c r="I2273" i="2" s="1"/>
  <c r="H2255" i="2"/>
  <c r="I2255" i="2" s="1"/>
  <c r="H2235" i="2"/>
  <c r="I2235" i="2" s="1"/>
  <c r="H2217" i="2"/>
  <c r="I2217" i="2" s="1"/>
  <c r="H2198" i="2"/>
  <c r="I2198" i="2" s="1"/>
  <c r="H2179" i="2"/>
  <c r="I2179" i="2" s="1"/>
  <c r="H2159" i="2"/>
  <c r="I2159" i="2" s="1"/>
  <c r="H2141" i="2"/>
  <c r="I2141" i="2" s="1"/>
  <c r="H2110" i="2"/>
  <c r="I2110" i="2" s="1"/>
  <c r="H2081" i="2"/>
  <c r="I2081" i="2" s="1"/>
  <c r="H2054" i="2"/>
  <c r="I2054" i="2" s="1"/>
  <c r="H2025" i="2"/>
  <c r="H2359" i="2"/>
  <c r="I2359" i="2" s="1"/>
  <c r="H2345" i="2"/>
  <c r="I2345" i="2" s="1"/>
  <c r="H2331" i="2"/>
  <c r="I2331" i="2" s="1"/>
  <c r="H2317" i="2"/>
  <c r="I2317" i="2" s="1"/>
  <c r="H2302" i="2"/>
  <c r="I2302" i="2" s="1"/>
  <c r="H2289" i="2"/>
  <c r="I2289" i="2" s="1"/>
  <c r="H2271" i="2"/>
  <c r="I2271" i="2" s="1"/>
  <c r="H2251" i="2"/>
  <c r="I2251" i="2" s="1"/>
  <c r="H2234" i="2"/>
  <c r="H2214" i="2"/>
  <c r="I2214" i="2" s="1"/>
  <c r="H2195" i="2"/>
  <c r="I2195" i="2" s="1"/>
  <c r="H2177" i="2"/>
  <c r="I2177" i="2" s="1"/>
  <c r="H2158" i="2"/>
  <c r="I2158" i="2" s="1"/>
  <c r="H2134" i="2"/>
  <c r="I2134" i="2" s="1"/>
  <c r="H2109" i="2"/>
  <c r="I2109" i="2" s="1"/>
  <c r="H2078" i="2"/>
  <c r="I2078" i="2" s="1"/>
  <c r="H2049" i="2"/>
  <c r="I2049" i="2" s="1"/>
  <c r="H2017" i="2"/>
  <c r="I2017" i="2" s="1"/>
  <c r="H2013" i="2"/>
  <c r="I2013" i="2" s="1"/>
  <c r="H2006" i="2"/>
  <c r="I2006" i="2" s="1"/>
  <c r="H2014" i="2"/>
  <c r="I2014" i="2" s="1"/>
  <c r="H2001" i="2"/>
  <c r="I2001" i="2" s="1"/>
  <c r="H1997" i="2"/>
  <c r="H2022" i="2"/>
  <c r="I2022" i="2" s="1"/>
  <c r="H2005" i="2"/>
  <c r="I2005" i="2" s="1"/>
  <c r="H1982" i="2"/>
  <c r="I1982" i="2" s="1"/>
  <c r="H1974" i="2"/>
  <c r="I1974" i="2" s="1"/>
  <c r="H1965" i="2"/>
  <c r="I1965" i="2" s="1"/>
  <c r="H1973" i="2"/>
  <c r="I1973" i="2" s="1"/>
  <c r="H1993" i="2"/>
  <c r="I1993" i="2" s="1"/>
  <c r="H1950" i="2"/>
  <c r="I1950" i="2" s="1"/>
  <c r="H1990" i="2"/>
  <c r="I1990" i="2" s="1"/>
  <c r="H1949" i="2"/>
  <c r="I1949" i="2" s="1"/>
  <c r="H1985" i="2"/>
  <c r="I1985" i="2" s="1"/>
  <c r="H1942" i="2"/>
  <c r="I1942" i="2" s="1"/>
  <c r="H1981" i="2"/>
  <c r="I1981" i="2" s="1"/>
  <c r="H1969" i="2"/>
  <c r="I1969" i="2" s="1"/>
  <c r="H1941" i="2"/>
  <c r="I1941" i="2" s="1"/>
  <c r="H1937" i="2"/>
  <c r="I1937" i="2" s="1"/>
  <c r="H1961" i="2"/>
  <c r="I1961" i="2" s="1"/>
  <c r="H1933" i="2"/>
  <c r="I1933" i="2" s="1"/>
  <c r="H1958" i="2"/>
  <c r="I1958" i="2" s="1"/>
  <c r="H1921" i="2"/>
  <c r="I1921" i="2" s="1"/>
  <c r="H1953" i="2"/>
  <c r="I1953" i="2" s="1"/>
  <c r="H1909" i="2"/>
  <c r="I1909" i="2" s="1"/>
  <c r="H1910" i="2"/>
  <c r="I1910" i="2" s="1"/>
  <c r="H1905" i="2"/>
  <c r="I1905" i="2" s="1"/>
  <c r="H1885" i="2"/>
  <c r="I1885" i="2" s="1"/>
  <c r="H1870" i="2"/>
  <c r="I1870" i="2" s="1"/>
  <c r="H1858" i="2"/>
  <c r="I1858" i="2" s="1"/>
  <c r="H1929" i="2"/>
  <c r="I1929" i="2" s="1"/>
  <c r="H1901" i="2"/>
  <c r="I1901" i="2" s="1"/>
  <c r="H1857" i="2"/>
  <c r="I1857" i="2" s="1"/>
  <c r="H1926" i="2"/>
  <c r="I1926" i="2" s="1"/>
  <c r="H1897" i="2"/>
  <c r="H1838" i="2"/>
  <c r="I1838" i="2" s="1"/>
  <c r="H1894" i="2"/>
  <c r="I1894" i="2" s="1"/>
  <c r="H1818" i="2"/>
  <c r="I1818" i="2" s="1"/>
  <c r="H1918" i="2"/>
  <c r="I1918" i="2" s="1"/>
  <c r="H1889" i="2"/>
  <c r="I1889" i="2" s="1"/>
  <c r="H1794" i="2"/>
  <c r="I1794" i="2" s="1"/>
  <c r="H1917" i="2"/>
  <c r="I1917" i="2" s="1"/>
  <c r="H1886" i="2"/>
  <c r="I1886" i="2" s="1"/>
  <c r="H1754" i="2"/>
  <c r="I1754" i="2" s="1"/>
  <c r="H2482" i="2"/>
  <c r="H2474" i="2"/>
  <c r="H2466" i="2"/>
  <c r="I2466" i="2" s="1"/>
  <c r="H2458" i="2"/>
  <c r="I2458" i="2" s="1"/>
  <c r="H2450" i="2"/>
  <c r="I2450" i="2" s="1"/>
  <c r="H2442" i="2"/>
  <c r="I2442" i="2" s="1"/>
  <c r="H2434" i="2"/>
  <c r="I2434" i="2" s="1"/>
  <c r="H2426" i="2"/>
  <c r="I2426" i="2" s="1"/>
  <c r="H2418" i="2"/>
  <c r="H2410" i="2"/>
  <c r="H2402" i="2"/>
  <c r="H2394" i="2"/>
  <c r="I2394" i="2" s="1"/>
  <c r="H2386" i="2"/>
  <c r="I2386" i="2" s="1"/>
  <c r="H2378" i="2"/>
  <c r="I2378" i="2" s="1"/>
  <c r="H2367" i="2"/>
  <c r="H2357" i="2"/>
  <c r="I2357" i="2" s="1"/>
  <c r="H2346" i="2"/>
  <c r="I2346" i="2" s="1"/>
  <c r="H2335" i="2"/>
  <c r="I2335" i="2" s="1"/>
  <c r="H2325" i="2"/>
  <c r="I2325" i="2" s="1"/>
  <c r="H2314" i="2"/>
  <c r="I2314" i="2" s="1"/>
  <c r="H2303" i="2"/>
  <c r="I2303" i="2" s="1"/>
  <c r="H2293" i="2"/>
  <c r="I2293" i="2" s="1"/>
  <c r="H2282" i="2"/>
  <c r="I2282" i="2" s="1"/>
  <c r="H2267" i="2"/>
  <c r="I2267" i="2" s="1"/>
  <c r="H2254" i="2"/>
  <c r="I2254" i="2" s="1"/>
  <c r="H2239" i="2"/>
  <c r="I2239" i="2" s="1"/>
  <c r="H2225" i="2"/>
  <c r="I2225" i="2" s="1"/>
  <c r="H2211" i="2"/>
  <c r="I2211" i="2" s="1"/>
  <c r="H2197" i="2"/>
  <c r="I2197" i="2" s="1"/>
  <c r="H2182" i="2"/>
  <c r="I2182" i="2" s="1"/>
  <c r="H2169" i="2"/>
  <c r="I2169" i="2" s="1"/>
  <c r="H2154" i="2"/>
  <c r="I2154" i="2" s="1"/>
  <c r="H2137" i="2"/>
  <c r="I2137" i="2" s="1"/>
  <c r="H2117" i="2"/>
  <c r="I2117" i="2" s="1"/>
  <c r="H2094" i="2"/>
  <c r="I2094" i="2" s="1"/>
  <c r="H2073" i="2"/>
  <c r="I2073" i="2" s="1"/>
  <c r="H2053" i="2"/>
  <c r="I2053" i="2" s="1"/>
  <c r="H2030" i="2"/>
  <c r="I2030" i="2" s="1"/>
  <c r="H2009" i="2"/>
  <c r="I2009" i="2" s="1"/>
  <c r="H1989" i="2"/>
  <c r="I1989" i="2" s="1"/>
  <c r="H1966" i="2"/>
  <c r="I1966" i="2" s="1"/>
  <c r="H1945" i="2"/>
  <c r="I1945" i="2" s="1"/>
  <c r="H1925" i="2"/>
  <c r="I1925" i="2" s="1"/>
  <c r="H1902" i="2"/>
  <c r="I1902" i="2" s="1"/>
  <c r="H1881" i="2"/>
  <c r="I1881" i="2" s="1"/>
  <c r="H1854" i="2"/>
  <c r="I1854" i="2" s="1"/>
  <c r="H1790" i="2"/>
  <c r="I1790" i="2" s="1"/>
  <c r="H1878" i="2"/>
  <c r="I1878" i="2" s="1"/>
  <c r="H1849" i="2"/>
  <c r="I1849" i="2" s="1"/>
  <c r="H1774" i="2"/>
  <c r="I1774" i="2" s="1"/>
  <c r="H1874" i="2"/>
  <c r="I1874" i="2" s="1"/>
  <c r="H1842" i="2"/>
  <c r="I1842" i="2" s="1"/>
  <c r="H1770" i="2"/>
  <c r="I1770" i="2" s="1"/>
  <c r="H2478" i="2"/>
  <c r="H2470" i="2"/>
  <c r="I2470" i="2" s="1"/>
  <c r="H2462" i="2"/>
  <c r="I2462" i="2" s="1"/>
  <c r="H2454" i="2"/>
  <c r="I2454" i="2" s="1"/>
  <c r="H2446" i="2"/>
  <c r="I2446" i="2" s="1"/>
  <c r="H2438" i="2"/>
  <c r="I2438" i="2" s="1"/>
  <c r="H2430" i="2"/>
  <c r="I2430" i="2" s="1"/>
  <c r="H2422" i="2"/>
  <c r="H2414" i="2"/>
  <c r="H2406" i="2"/>
  <c r="H2398" i="2"/>
  <c r="I2398" i="2" s="1"/>
  <c r="H2390" i="2"/>
  <c r="I2390" i="2" s="1"/>
  <c r="H2382" i="2"/>
  <c r="I2382" i="2" s="1"/>
  <c r="H2373" i="2"/>
  <c r="I2373" i="2" s="1"/>
  <c r="H2362" i="2"/>
  <c r="I2362" i="2" s="1"/>
  <c r="H2351" i="2"/>
  <c r="I2351" i="2" s="1"/>
  <c r="H2341" i="2"/>
  <c r="I2341" i="2" s="1"/>
  <c r="H2330" i="2"/>
  <c r="I2330" i="2" s="1"/>
  <c r="H2319" i="2"/>
  <c r="I2319" i="2" s="1"/>
  <c r="H2309" i="2"/>
  <c r="I2309" i="2" s="1"/>
  <c r="H2298" i="2"/>
  <c r="I2298" i="2" s="1"/>
  <c r="H2287" i="2"/>
  <c r="I2287" i="2" s="1"/>
  <c r="H2275" i="2"/>
  <c r="I2275" i="2" s="1"/>
  <c r="H2261" i="2"/>
  <c r="I2261" i="2" s="1"/>
  <c r="H2246" i="2"/>
  <c r="I2246" i="2" s="1"/>
  <c r="H2233" i="2"/>
  <c r="I2233" i="2" s="1"/>
  <c r="H2218" i="2"/>
  <c r="I2218" i="2" s="1"/>
  <c r="H2203" i="2"/>
  <c r="I2203" i="2" s="1"/>
  <c r="H2190" i="2"/>
  <c r="I2190" i="2" s="1"/>
  <c r="H2175" i="2"/>
  <c r="I2175" i="2" s="1"/>
  <c r="H2161" i="2"/>
  <c r="I2161" i="2" s="1"/>
  <c r="H2147" i="2"/>
  <c r="I2147" i="2" s="1"/>
  <c r="H2126" i="2"/>
  <c r="I2126" i="2" s="1"/>
  <c r="H2105" i="2"/>
  <c r="I2105" i="2" s="1"/>
  <c r="H2085" i="2"/>
  <c r="I2085" i="2" s="1"/>
  <c r="H2062" i="2"/>
  <c r="I2062" i="2" s="1"/>
  <c r="H2041" i="2"/>
  <c r="I2041" i="2" s="1"/>
  <c r="H2021" i="2"/>
  <c r="I2021" i="2" s="1"/>
  <c r="H1998" i="2"/>
  <c r="I1998" i="2" s="1"/>
  <c r="H1977" i="2"/>
  <c r="I1977" i="2" s="1"/>
  <c r="H1957" i="2"/>
  <c r="I1957" i="2" s="1"/>
  <c r="H1934" i="2"/>
  <c r="I1934" i="2" s="1"/>
  <c r="H1913" i="2"/>
  <c r="I1913" i="2" s="1"/>
  <c r="H1893" i="2"/>
  <c r="I1893" i="2" s="1"/>
  <c r="H1866" i="2"/>
  <c r="I1866" i="2" s="1"/>
  <c r="H1826" i="2"/>
  <c r="I1826" i="2" s="1"/>
  <c r="H1742" i="2"/>
  <c r="I1742" i="2" s="1"/>
  <c r="H1865" i="2"/>
  <c r="I1865" i="2" s="1"/>
  <c r="H1822" i="2"/>
  <c r="I1822" i="2" s="1"/>
  <c r="H1738" i="2"/>
  <c r="I1738" i="2" s="1"/>
  <c r="H1846" i="2"/>
  <c r="I1846" i="2" s="1"/>
  <c r="H1810" i="2"/>
  <c r="I1810" i="2" s="1"/>
  <c r="H1746" i="2"/>
  <c r="I1746" i="2" s="1"/>
  <c r="H1834" i="2"/>
  <c r="I1834" i="2" s="1"/>
  <c r="H1786" i="2"/>
  <c r="I1786" i="2" s="1"/>
  <c r="H1714" i="2"/>
  <c r="I1714" i="2" s="1"/>
  <c r="H1833" i="2"/>
  <c r="I1833" i="2" s="1"/>
  <c r="H1778" i="2"/>
  <c r="I1778" i="2" s="1"/>
  <c r="H1710" i="2"/>
  <c r="I1710" i="2" s="1"/>
  <c r="H1806" i="2"/>
  <c r="I1806" i="2" s="1"/>
  <c r="H1762" i="2"/>
  <c r="I1762" i="2" s="1"/>
  <c r="H1706" i="2"/>
  <c r="I1706" i="2" s="1"/>
  <c r="H1802" i="2"/>
  <c r="I1802" i="2" s="1"/>
  <c r="H1758" i="2"/>
  <c r="I1758" i="2" s="1"/>
  <c r="H1678" i="2"/>
  <c r="I1678" i="2" s="1"/>
  <c r="H2372" i="2"/>
  <c r="I2372" i="2" s="1"/>
  <c r="H2364" i="2"/>
  <c r="I2364" i="2" s="1"/>
  <c r="H2356" i="2"/>
  <c r="I2356" i="2" s="1"/>
  <c r="H2348" i="2"/>
  <c r="I2348" i="2" s="1"/>
  <c r="H2340" i="2"/>
  <c r="I2340" i="2" s="1"/>
  <c r="H2332" i="2"/>
  <c r="I2332" i="2" s="1"/>
  <c r="H2324" i="2"/>
  <c r="I2324" i="2" s="1"/>
  <c r="H2316" i="2"/>
  <c r="I2316" i="2" s="1"/>
  <c r="H2308" i="2"/>
  <c r="I2308" i="2" s="1"/>
  <c r="H2300" i="2"/>
  <c r="I2300" i="2" s="1"/>
  <c r="H2292" i="2"/>
  <c r="I2292" i="2" s="1"/>
  <c r="H2284" i="2"/>
  <c r="I2284" i="2" s="1"/>
  <c r="H2274" i="2"/>
  <c r="I2274" i="2" s="1"/>
  <c r="H2263" i="2"/>
  <c r="I2263" i="2" s="1"/>
  <c r="H2253" i="2"/>
  <c r="I2253" i="2" s="1"/>
  <c r="H2242" i="2"/>
  <c r="I2242" i="2" s="1"/>
  <c r="H2231" i="2"/>
  <c r="I2231" i="2" s="1"/>
  <c r="H2221" i="2"/>
  <c r="I2221" i="2" s="1"/>
  <c r="H2210" i="2"/>
  <c r="I2210" i="2" s="1"/>
  <c r="H2199" i="2"/>
  <c r="I2199" i="2" s="1"/>
  <c r="H2189" i="2"/>
  <c r="I2189" i="2" s="1"/>
  <c r="H2178" i="2"/>
  <c r="I2178" i="2" s="1"/>
  <c r="H2167" i="2"/>
  <c r="I2167" i="2" s="1"/>
  <c r="H2157" i="2"/>
  <c r="I2157" i="2" s="1"/>
  <c r="H2146" i="2"/>
  <c r="I2146" i="2" s="1"/>
  <c r="H2130" i="2"/>
  <c r="I2130" i="2" s="1"/>
  <c r="H2114" i="2"/>
  <c r="I2114" i="2" s="1"/>
  <c r="H2098" i="2"/>
  <c r="I2098" i="2" s="1"/>
  <c r="H2082" i="2"/>
  <c r="I2082" i="2" s="1"/>
  <c r="H2066" i="2"/>
  <c r="I2066" i="2" s="1"/>
  <c r="H2050" i="2"/>
  <c r="I2050" i="2" s="1"/>
  <c r="H2034" i="2"/>
  <c r="I2034" i="2" s="1"/>
  <c r="H2018" i="2"/>
  <c r="I2018" i="2" s="1"/>
  <c r="H2002" i="2"/>
  <c r="I2002" i="2" s="1"/>
  <c r="H1986" i="2"/>
  <c r="I1986" i="2" s="1"/>
  <c r="H1970" i="2"/>
  <c r="I1970" i="2" s="1"/>
  <c r="H1954" i="2"/>
  <c r="I1954" i="2" s="1"/>
  <c r="H1938" i="2"/>
  <c r="I1938" i="2" s="1"/>
  <c r="H1922" i="2"/>
  <c r="I1922" i="2" s="1"/>
  <c r="H1906" i="2"/>
  <c r="I1906" i="2" s="1"/>
  <c r="H1890" i="2"/>
  <c r="I1890" i="2" s="1"/>
  <c r="H1873" i="2"/>
  <c r="I1873" i="2" s="1"/>
  <c r="H1850" i="2"/>
  <c r="I1850" i="2" s="1"/>
  <c r="H1830" i="2"/>
  <c r="I1830" i="2" s="1"/>
  <c r="H1798" i="2"/>
  <c r="I1798" i="2" s="1"/>
  <c r="H1766" i="2"/>
  <c r="I1766" i="2" s="1"/>
  <c r="H1734" i="2"/>
  <c r="I1734" i="2" s="1"/>
  <c r="H1702" i="2"/>
  <c r="I1702" i="2" s="1"/>
  <c r="H1730" i="2"/>
  <c r="I1730" i="2" s="1"/>
  <c r="H1698" i="2"/>
  <c r="I1698" i="2" s="1"/>
  <c r="H1726" i="2"/>
  <c r="I1726" i="2" s="1"/>
  <c r="H1690" i="2"/>
  <c r="I1690" i="2" s="1"/>
  <c r="H1722" i="2"/>
  <c r="I1722" i="2" s="1"/>
  <c r="H1686" i="2"/>
  <c r="I1686" i="2" s="1"/>
  <c r="H2376" i="2"/>
  <c r="I2376" i="2" s="1"/>
  <c r="H2368" i="2"/>
  <c r="I2368" i="2" s="1"/>
  <c r="H2360" i="2"/>
  <c r="I2360" i="2" s="1"/>
  <c r="H2352" i="2"/>
  <c r="I2352" i="2" s="1"/>
  <c r="H2344" i="2"/>
  <c r="I2344" i="2" s="1"/>
  <c r="H2336" i="2"/>
  <c r="I2336" i="2" s="1"/>
  <c r="H2328" i="2"/>
  <c r="I2328" i="2" s="1"/>
  <c r="H2320" i="2"/>
  <c r="I2320" i="2" s="1"/>
  <c r="H2312" i="2"/>
  <c r="I2312" i="2" s="1"/>
  <c r="H2304" i="2"/>
  <c r="I2304" i="2" s="1"/>
  <c r="H2296" i="2"/>
  <c r="I2296" i="2" s="1"/>
  <c r="H2288" i="2"/>
  <c r="I2288" i="2" s="1"/>
  <c r="H2279" i="2"/>
  <c r="I2279" i="2" s="1"/>
  <c r="H2269" i="2"/>
  <c r="I2269" i="2" s="1"/>
  <c r="H2258" i="2"/>
  <c r="I2258" i="2" s="1"/>
  <c r="H2247" i="2"/>
  <c r="I2247" i="2" s="1"/>
  <c r="H2237" i="2"/>
  <c r="I2237" i="2" s="1"/>
  <c r="H2226" i="2"/>
  <c r="I2226" i="2" s="1"/>
  <c r="H2215" i="2"/>
  <c r="I2215" i="2" s="1"/>
  <c r="H2205" i="2"/>
  <c r="I2205" i="2" s="1"/>
  <c r="H2194" i="2"/>
  <c r="I2194" i="2" s="1"/>
  <c r="H2183" i="2"/>
  <c r="I2183" i="2" s="1"/>
  <c r="H2173" i="2"/>
  <c r="I2173" i="2" s="1"/>
  <c r="H2162" i="2"/>
  <c r="I2162" i="2" s="1"/>
  <c r="H2151" i="2"/>
  <c r="I2151" i="2" s="1"/>
  <c r="H2138" i="2"/>
  <c r="I2138" i="2" s="1"/>
  <c r="H2122" i="2"/>
  <c r="I2122" i="2" s="1"/>
  <c r="H2106" i="2"/>
  <c r="I2106" i="2" s="1"/>
  <c r="H2090" i="2"/>
  <c r="I2090" i="2" s="1"/>
  <c r="H2074" i="2"/>
  <c r="I2074" i="2" s="1"/>
  <c r="H2058" i="2"/>
  <c r="I2058" i="2" s="1"/>
  <c r="H2042" i="2"/>
  <c r="I2042" i="2" s="1"/>
  <c r="H2026" i="2"/>
  <c r="I2026" i="2" s="1"/>
  <c r="H2010" i="2"/>
  <c r="I2010" i="2" s="1"/>
  <c r="H1994" i="2"/>
  <c r="I1994" i="2" s="1"/>
  <c r="H1978" i="2"/>
  <c r="I1978" i="2" s="1"/>
  <c r="H1962" i="2"/>
  <c r="I1962" i="2" s="1"/>
  <c r="H1946" i="2"/>
  <c r="I1946" i="2" s="1"/>
  <c r="H1930" i="2"/>
  <c r="I1930" i="2" s="1"/>
  <c r="H1914" i="2"/>
  <c r="I1914" i="2" s="1"/>
  <c r="H1898" i="2"/>
  <c r="I1898" i="2" s="1"/>
  <c r="H1882" i="2"/>
  <c r="I1882" i="2" s="1"/>
  <c r="H1862" i="2"/>
  <c r="I1862" i="2" s="1"/>
  <c r="H1841" i="2"/>
  <c r="I1841" i="2" s="1"/>
  <c r="H1814" i="2"/>
  <c r="I1814" i="2" s="1"/>
  <c r="H1782" i="2"/>
  <c r="I1782" i="2" s="1"/>
  <c r="H1750" i="2"/>
  <c r="I1750" i="2" s="1"/>
  <c r="H1718" i="2"/>
  <c r="I1718" i="2" s="1"/>
  <c r="H1682" i="2"/>
  <c r="I1682" i="2" s="1"/>
  <c r="H1674" i="2"/>
  <c r="I1674" i="2" s="1"/>
  <c r="H1670" i="2"/>
  <c r="I1670" i="2" s="1"/>
  <c r="H1694" i="2"/>
  <c r="I1694" i="2" s="1"/>
  <c r="H1662" i="2"/>
  <c r="I1662" i="2" s="1"/>
  <c r="H1658" i="2"/>
  <c r="I1658" i="2" s="1"/>
  <c r="H1632" i="2"/>
  <c r="I1632" i="2" s="1"/>
  <c r="H1613" i="2"/>
  <c r="I1613" i="2" s="1"/>
  <c r="H1627" i="2"/>
  <c r="I1627" i="2" s="1"/>
  <c r="H1620" i="2"/>
  <c r="I1620" i="2" s="1"/>
  <c r="H1666" i="2"/>
  <c r="I1666" i="2" s="1"/>
  <c r="H1653" i="2"/>
  <c r="I1653" i="2" s="1"/>
  <c r="H1608" i="2"/>
  <c r="I1608" i="2" s="1"/>
  <c r="H1648" i="2"/>
  <c r="I1648" i="2" s="1"/>
  <c r="H1601" i="2"/>
  <c r="I1601" i="2" s="1"/>
  <c r="H1643" i="2"/>
  <c r="I1643" i="2" s="1"/>
  <c r="H1595" i="2"/>
  <c r="I1595" i="2" s="1"/>
  <c r="H1637" i="2"/>
  <c r="I1637" i="2" s="1"/>
  <c r="H1588" i="2"/>
  <c r="I1588" i="2" s="1"/>
  <c r="H2280" i="2"/>
  <c r="I2280" i="2" s="1"/>
  <c r="H2272" i="2"/>
  <c r="I2272" i="2" s="1"/>
  <c r="H2264" i="2"/>
  <c r="I2264" i="2" s="1"/>
  <c r="H2256" i="2"/>
  <c r="I2256" i="2" s="1"/>
  <c r="H2248" i="2"/>
  <c r="I2248" i="2" s="1"/>
  <c r="H2240" i="2"/>
  <c r="I2240" i="2" s="1"/>
  <c r="H2232" i="2"/>
  <c r="I2232" i="2" s="1"/>
  <c r="H2224" i="2"/>
  <c r="I2224" i="2" s="1"/>
  <c r="H2216" i="2"/>
  <c r="I2216" i="2" s="1"/>
  <c r="H2208" i="2"/>
  <c r="I2208" i="2" s="1"/>
  <c r="H2200" i="2"/>
  <c r="I2200" i="2" s="1"/>
  <c r="H2192" i="2"/>
  <c r="I2192" i="2" s="1"/>
  <c r="H2184" i="2"/>
  <c r="I2184" i="2" s="1"/>
  <c r="H2176" i="2"/>
  <c r="I2176" i="2" s="1"/>
  <c r="H2168" i="2"/>
  <c r="I2168" i="2" s="1"/>
  <c r="H2160" i="2"/>
  <c r="I2160" i="2" s="1"/>
  <c r="H2152" i="2"/>
  <c r="I2152" i="2" s="1"/>
  <c r="H2144" i="2"/>
  <c r="I2144" i="2" s="1"/>
  <c r="H2136" i="2"/>
  <c r="I2136" i="2" s="1"/>
  <c r="H2128" i="2"/>
  <c r="I2128" i="2" s="1"/>
  <c r="H2120" i="2"/>
  <c r="I2120" i="2" s="1"/>
  <c r="H2112" i="2"/>
  <c r="I2112" i="2" s="1"/>
  <c r="H2104" i="2"/>
  <c r="I2104" i="2" s="1"/>
  <c r="H2096" i="2"/>
  <c r="I2096" i="2" s="1"/>
  <c r="H2088" i="2"/>
  <c r="I2088" i="2" s="1"/>
  <c r="H2080" i="2"/>
  <c r="I2080" i="2" s="1"/>
  <c r="H2072" i="2"/>
  <c r="I2072" i="2" s="1"/>
  <c r="H2064" i="2"/>
  <c r="I2064" i="2" s="1"/>
  <c r="H2056" i="2"/>
  <c r="I2056" i="2" s="1"/>
  <c r="H2048" i="2"/>
  <c r="I2048" i="2" s="1"/>
  <c r="H2040" i="2"/>
  <c r="I2040" i="2" s="1"/>
  <c r="H2032" i="2"/>
  <c r="I2032" i="2" s="1"/>
  <c r="H2024" i="2"/>
  <c r="I2024" i="2" s="1"/>
  <c r="H2016" i="2"/>
  <c r="I2016" i="2" s="1"/>
  <c r="H2008" i="2"/>
  <c r="I2008" i="2" s="1"/>
  <c r="H2000" i="2"/>
  <c r="I2000" i="2" s="1"/>
  <c r="H1992" i="2"/>
  <c r="I1992" i="2" s="1"/>
  <c r="H1984" i="2"/>
  <c r="I1984" i="2" s="1"/>
  <c r="H1976" i="2"/>
  <c r="I1976" i="2" s="1"/>
  <c r="H1968" i="2"/>
  <c r="I1968" i="2" s="1"/>
  <c r="H1960" i="2"/>
  <c r="I1960" i="2" s="1"/>
  <c r="H1952" i="2"/>
  <c r="I1952" i="2" s="1"/>
  <c r="H1944" i="2"/>
  <c r="I1944" i="2" s="1"/>
  <c r="H1936" i="2"/>
  <c r="I1936" i="2" s="1"/>
  <c r="H1928" i="2"/>
  <c r="I1928" i="2" s="1"/>
  <c r="H1920" i="2"/>
  <c r="I1920" i="2" s="1"/>
  <c r="H1912" i="2"/>
  <c r="I1912" i="2" s="1"/>
  <c r="H1904" i="2"/>
  <c r="I1904" i="2" s="1"/>
  <c r="H1896" i="2"/>
  <c r="I1896" i="2" s="1"/>
  <c r="H1888" i="2"/>
  <c r="I1888" i="2" s="1"/>
  <c r="H1880" i="2"/>
  <c r="I1880" i="2" s="1"/>
  <c r="H1872" i="2"/>
  <c r="I1872" i="2" s="1"/>
  <c r="H1864" i="2"/>
  <c r="I1864" i="2" s="1"/>
  <c r="H1856" i="2"/>
  <c r="I1856" i="2" s="1"/>
  <c r="H1848" i="2"/>
  <c r="I1848" i="2" s="1"/>
  <c r="H1840" i="2"/>
  <c r="I1840" i="2" s="1"/>
  <c r="H1832" i="2"/>
  <c r="I1832" i="2" s="1"/>
  <c r="H1824" i="2"/>
  <c r="I1824" i="2" s="1"/>
  <c r="H1816" i="2"/>
  <c r="I1816" i="2" s="1"/>
  <c r="H1808" i="2"/>
  <c r="I1808" i="2" s="1"/>
  <c r="H1800" i="2"/>
  <c r="I1800" i="2" s="1"/>
  <c r="H1792" i="2"/>
  <c r="I1792" i="2" s="1"/>
  <c r="H1784" i="2"/>
  <c r="I1784" i="2" s="1"/>
  <c r="H1776" i="2"/>
  <c r="I1776" i="2" s="1"/>
  <c r="H1768" i="2"/>
  <c r="I1768" i="2" s="1"/>
  <c r="H1760" i="2"/>
  <c r="I1760" i="2" s="1"/>
  <c r="H1752" i="2"/>
  <c r="I1752" i="2" s="1"/>
  <c r="H1744" i="2"/>
  <c r="I1744" i="2" s="1"/>
  <c r="H1736" i="2"/>
  <c r="I1736" i="2" s="1"/>
  <c r="H1728" i="2"/>
  <c r="I1728" i="2" s="1"/>
  <c r="H1720" i="2"/>
  <c r="I1720" i="2" s="1"/>
  <c r="H1712" i="2"/>
  <c r="I1712" i="2" s="1"/>
  <c r="H1704" i="2"/>
  <c r="I1704" i="2" s="1"/>
  <c r="H1696" i="2"/>
  <c r="I1696" i="2" s="1"/>
  <c r="H1688" i="2"/>
  <c r="I1688" i="2" s="1"/>
  <c r="H1680" i="2"/>
  <c r="H1672" i="2"/>
  <c r="I1672" i="2" s="1"/>
  <c r="H1664" i="2"/>
  <c r="I1664" i="2" s="1"/>
  <c r="H1656" i="2"/>
  <c r="I1656" i="2" s="1"/>
  <c r="H1645" i="2"/>
  <c r="I1645" i="2" s="1"/>
  <c r="H1635" i="2"/>
  <c r="I1635" i="2" s="1"/>
  <c r="H1624" i="2"/>
  <c r="I1624" i="2" s="1"/>
  <c r="H1611" i="2"/>
  <c r="I1611" i="2" s="1"/>
  <c r="H1597" i="2"/>
  <c r="I1597" i="2" s="1"/>
  <c r="H1585" i="2"/>
  <c r="I1585" i="2" s="1"/>
  <c r="H2143" i="2"/>
  <c r="I2143" i="2" s="1"/>
  <c r="H2135" i="2"/>
  <c r="I2135" i="2" s="1"/>
  <c r="H2127" i="2"/>
  <c r="I2127" i="2" s="1"/>
  <c r="H2119" i="2"/>
  <c r="I2119" i="2" s="1"/>
  <c r="H2111" i="2"/>
  <c r="I2111" i="2" s="1"/>
  <c r="H2103" i="2"/>
  <c r="I2103" i="2" s="1"/>
  <c r="H2095" i="2"/>
  <c r="I2095" i="2" s="1"/>
  <c r="H2087" i="2"/>
  <c r="I2087" i="2" s="1"/>
  <c r="H2079" i="2"/>
  <c r="I2079" i="2" s="1"/>
  <c r="H2071" i="2"/>
  <c r="I2071" i="2" s="1"/>
  <c r="H2063" i="2"/>
  <c r="I2063" i="2" s="1"/>
  <c r="H2055" i="2"/>
  <c r="I2055" i="2" s="1"/>
  <c r="H2047" i="2"/>
  <c r="I2047" i="2" s="1"/>
  <c r="H2039" i="2"/>
  <c r="I2039" i="2" s="1"/>
  <c r="H2031" i="2"/>
  <c r="I2031" i="2" s="1"/>
  <c r="H2023" i="2"/>
  <c r="I2023" i="2" s="1"/>
  <c r="H2015" i="2"/>
  <c r="I2015" i="2" s="1"/>
  <c r="H2007" i="2"/>
  <c r="I2007" i="2" s="1"/>
  <c r="H1999" i="2"/>
  <c r="I1999" i="2" s="1"/>
  <c r="H1991" i="2"/>
  <c r="I1991" i="2" s="1"/>
  <c r="H1983" i="2"/>
  <c r="I1983" i="2" s="1"/>
  <c r="H1975" i="2"/>
  <c r="I1975" i="2" s="1"/>
  <c r="H1967" i="2"/>
  <c r="I1967" i="2" s="1"/>
  <c r="H1959" i="2"/>
  <c r="I1959" i="2" s="1"/>
  <c r="H1951" i="2"/>
  <c r="I1951" i="2" s="1"/>
  <c r="H1943" i="2"/>
  <c r="I1943" i="2" s="1"/>
  <c r="H1935" i="2"/>
  <c r="I1935" i="2" s="1"/>
  <c r="H1927" i="2"/>
  <c r="I1927" i="2" s="1"/>
  <c r="H1919" i="2"/>
  <c r="I1919" i="2" s="1"/>
  <c r="H1911" i="2"/>
  <c r="I1911" i="2" s="1"/>
  <c r="H1903" i="2"/>
  <c r="I1903" i="2" s="1"/>
  <c r="H1895" i="2"/>
  <c r="I1895" i="2" s="1"/>
  <c r="H1887" i="2"/>
  <c r="I1887" i="2" s="1"/>
  <c r="H1879" i="2"/>
  <c r="I1879" i="2" s="1"/>
  <c r="H1871" i="2"/>
  <c r="I1871" i="2" s="1"/>
  <c r="H1863" i="2"/>
  <c r="I1863" i="2" s="1"/>
  <c r="H1855" i="2"/>
  <c r="I1855" i="2" s="1"/>
  <c r="H1847" i="2"/>
  <c r="I1847" i="2" s="1"/>
  <c r="H1839" i="2"/>
  <c r="I1839" i="2" s="1"/>
  <c r="H1831" i="2"/>
  <c r="I1831" i="2" s="1"/>
  <c r="H1823" i="2"/>
  <c r="I1823" i="2" s="1"/>
  <c r="H1815" i="2"/>
  <c r="I1815" i="2" s="1"/>
  <c r="H1807" i="2"/>
  <c r="I1807" i="2" s="1"/>
  <c r="H1799" i="2"/>
  <c r="I1799" i="2" s="1"/>
  <c r="H1791" i="2"/>
  <c r="I1791" i="2" s="1"/>
  <c r="H1783" i="2"/>
  <c r="I1783" i="2" s="1"/>
  <c r="H1775" i="2"/>
  <c r="I1775" i="2" s="1"/>
  <c r="H1767" i="2"/>
  <c r="I1767" i="2" s="1"/>
  <c r="H1759" i="2"/>
  <c r="I1759" i="2" s="1"/>
  <c r="H1751" i="2"/>
  <c r="I1751" i="2" s="1"/>
  <c r="H1743" i="2"/>
  <c r="I1743" i="2" s="1"/>
  <c r="H1735" i="2"/>
  <c r="I1735" i="2" s="1"/>
  <c r="H1727" i="2"/>
  <c r="I1727" i="2" s="1"/>
  <c r="H1719" i="2"/>
  <c r="I1719" i="2" s="1"/>
  <c r="H1711" i="2"/>
  <c r="I1711" i="2" s="1"/>
  <c r="H1703" i="2"/>
  <c r="I1703" i="2" s="1"/>
  <c r="H1695" i="2"/>
  <c r="I1695" i="2" s="1"/>
  <c r="H1687" i="2"/>
  <c r="I1687" i="2" s="1"/>
  <c r="H1679" i="2"/>
  <c r="I1679" i="2" s="1"/>
  <c r="H1671" i="2"/>
  <c r="I1671" i="2" s="1"/>
  <c r="H1663" i="2"/>
  <c r="I1663" i="2" s="1"/>
  <c r="H1654" i="2"/>
  <c r="I1654" i="2" s="1"/>
  <c r="H1644" i="2"/>
  <c r="I1644" i="2" s="1"/>
  <c r="H1633" i="2"/>
  <c r="I1633" i="2" s="1"/>
  <c r="H1621" i="2"/>
  <c r="I1621" i="2" s="1"/>
  <c r="H1609" i="2"/>
  <c r="I1609" i="2" s="1"/>
  <c r="H1596" i="2"/>
  <c r="I1596" i="2" s="1"/>
  <c r="H1581" i="2"/>
  <c r="I1581" i="2" s="1"/>
  <c r="H1579" i="2"/>
  <c r="I1579" i="2" s="1"/>
  <c r="H1877" i="2"/>
  <c r="I1877" i="2" s="1"/>
  <c r="H1869" i="2"/>
  <c r="I1869" i="2" s="1"/>
  <c r="H1861" i="2"/>
  <c r="I1861" i="2" s="1"/>
  <c r="H1853" i="2"/>
  <c r="I1853" i="2" s="1"/>
  <c r="H1845" i="2"/>
  <c r="I1845" i="2" s="1"/>
  <c r="H1837" i="2"/>
  <c r="I1837" i="2" s="1"/>
  <c r="H1829" i="2"/>
  <c r="I1829" i="2" s="1"/>
  <c r="H1821" i="2"/>
  <c r="I1821" i="2" s="1"/>
  <c r="H1813" i="2"/>
  <c r="I1813" i="2" s="1"/>
  <c r="H1805" i="2"/>
  <c r="I1805" i="2" s="1"/>
  <c r="H1797" i="2"/>
  <c r="I1797" i="2" s="1"/>
  <c r="H1789" i="2"/>
  <c r="I1789" i="2" s="1"/>
  <c r="H1781" i="2"/>
  <c r="I1781" i="2" s="1"/>
  <c r="H1773" i="2"/>
  <c r="I1773" i="2" s="1"/>
  <c r="H1765" i="2"/>
  <c r="I1765" i="2" s="1"/>
  <c r="H1757" i="2"/>
  <c r="I1757" i="2" s="1"/>
  <c r="H1749" i="2"/>
  <c r="I1749" i="2" s="1"/>
  <c r="H1741" i="2"/>
  <c r="I1741" i="2" s="1"/>
  <c r="H1733" i="2"/>
  <c r="I1733" i="2" s="1"/>
  <c r="H1725" i="2"/>
  <c r="I1725" i="2" s="1"/>
  <c r="H1717" i="2"/>
  <c r="I1717" i="2" s="1"/>
  <c r="H1709" i="2"/>
  <c r="I1709" i="2" s="1"/>
  <c r="H1701" i="2"/>
  <c r="I1701" i="2" s="1"/>
  <c r="H1693" i="2"/>
  <c r="I1693" i="2" s="1"/>
  <c r="H1685" i="2"/>
  <c r="I1685" i="2" s="1"/>
  <c r="H1677" i="2"/>
  <c r="I1677" i="2" s="1"/>
  <c r="H1669" i="2"/>
  <c r="I1669" i="2" s="1"/>
  <c r="H1661" i="2"/>
  <c r="I1661" i="2" s="1"/>
  <c r="H1652" i="2"/>
  <c r="I1652" i="2" s="1"/>
  <c r="H1641" i="2"/>
  <c r="I1641" i="2" s="1"/>
  <c r="H1630" i="2"/>
  <c r="I1630" i="2" s="1"/>
  <c r="H1619" i="2"/>
  <c r="I1619" i="2" s="1"/>
  <c r="H1605" i="2"/>
  <c r="I1605" i="2" s="1"/>
  <c r="H1593" i="2"/>
  <c r="I1593" i="2" s="1"/>
  <c r="H1571" i="2"/>
  <c r="I1571" i="2" s="1"/>
  <c r="H2276" i="2"/>
  <c r="I2276" i="2" s="1"/>
  <c r="H2268" i="2"/>
  <c r="I2268" i="2" s="1"/>
  <c r="H2260" i="2"/>
  <c r="I2260" i="2" s="1"/>
  <c r="H2252" i="2"/>
  <c r="I2252" i="2" s="1"/>
  <c r="H2244" i="2"/>
  <c r="I2244" i="2" s="1"/>
  <c r="H2236" i="2"/>
  <c r="I2236" i="2" s="1"/>
  <c r="H2228" i="2"/>
  <c r="I2228" i="2" s="1"/>
  <c r="H2220" i="2"/>
  <c r="I2220" i="2" s="1"/>
  <c r="H2212" i="2"/>
  <c r="I2212" i="2" s="1"/>
  <c r="H2204" i="2"/>
  <c r="I2204" i="2" s="1"/>
  <c r="H2196" i="2"/>
  <c r="I2196" i="2" s="1"/>
  <c r="H2188" i="2"/>
  <c r="I2188" i="2" s="1"/>
  <c r="H2180" i="2"/>
  <c r="I2180" i="2" s="1"/>
  <c r="H2172" i="2"/>
  <c r="I2172" i="2" s="1"/>
  <c r="H2164" i="2"/>
  <c r="I2164" i="2" s="1"/>
  <c r="H2156" i="2"/>
  <c r="I2156" i="2" s="1"/>
  <c r="H2148" i="2"/>
  <c r="I2148" i="2" s="1"/>
  <c r="H2140" i="2"/>
  <c r="I2140" i="2" s="1"/>
  <c r="H2132" i="2"/>
  <c r="I2132" i="2" s="1"/>
  <c r="H2124" i="2"/>
  <c r="I2124" i="2" s="1"/>
  <c r="H2116" i="2"/>
  <c r="I2116" i="2" s="1"/>
  <c r="H2108" i="2"/>
  <c r="I2108" i="2" s="1"/>
  <c r="H2100" i="2"/>
  <c r="I2100" i="2" s="1"/>
  <c r="H2092" i="2"/>
  <c r="I2092" i="2" s="1"/>
  <c r="H2084" i="2"/>
  <c r="I2084" i="2" s="1"/>
  <c r="H2076" i="2"/>
  <c r="I2076" i="2" s="1"/>
  <c r="H2068" i="2"/>
  <c r="I2068" i="2" s="1"/>
  <c r="H2060" i="2"/>
  <c r="I2060" i="2" s="1"/>
  <c r="H2052" i="2"/>
  <c r="I2052" i="2" s="1"/>
  <c r="H2044" i="2"/>
  <c r="I2044" i="2" s="1"/>
  <c r="H2036" i="2"/>
  <c r="I2036" i="2" s="1"/>
  <c r="H2028" i="2"/>
  <c r="I2028" i="2" s="1"/>
  <c r="H2020" i="2"/>
  <c r="I2020" i="2" s="1"/>
  <c r="H2012" i="2"/>
  <c r="I2012" i="2" s="1"/>
  <c r="H2004" i="2"/>
  <c r="I2004" i="2" s="1"/>
  <c r="H1996" i="2"/>
  <c r="I1996" i="2" s="1"/>
  <c r="H1988" i="2"/>
  <c r="I1988" i="2" s="1"/>
  <c r="H1980" i="2"/>
  <c r="I1980" i="2" s="1"/>
  <c r="H1972" i="2"/>
  <c r="I1972" i="2" s="1"/>
  <c r="H1964" i="2"/>
  <c r="I1964" i="2" s="1"/>
  <c r="H1956" i="2"/>
  <c r="I1956" i="2" s="1"/>
  <c r="H1948" i="2"/>
  <c r="I1948" i="2" s="1"/>
  <c r="H1940" i="2"/>
  <c r="I1940" i="2" s="1"/>
  <c r="H1932" i="2"/>
  <c r="I1932" i="2" s="1"/>
  <c r="H1924" i="2"/>
  <c r="I1924" i="2" s="1"/>
  <c r="H1916" i="2"/>
  <c r="I1916" i="2" s="1"/>
  <c r="H1908" i="2"/>
  <c r="I1908" i="2" s="1"/>
  <c r="H1900" i="2"/>
  <c r="I1900" i="2" s="1"/>
  <c r="H1892" i="2"/>
  <c r="I1892" i="2" s="1"/>
  <c r="H1884" i="2"/>
  <c r="I1884" i="2" s="1"/>
  <c r="H1876" i="2"/>
  <c r="I1876" i="2" s="1"/>
  <c r="H1868" i="2"/>
  <c r="I1868" i="2" s="1"/>
  <c r="H1860" i="2"/>
  <c r="I1860" i="2" s="1"/>
  <c r="H1852" i="2"/>
  <c r="I1852" i="2" s="1"/>
  <c r="H1844" i="2"/>
  <c r="I1844" i="2" s="1"/>
  <c r="H1836" i="2"/>
  <c r="I1836" i="2" s="1"/>
  <c r="H1828" i="2"/>
  <c r="I1828" i="2" s="1"/>
  <c r="H1820" i="2"/>
  <c r="I1820" i="2" s="1"/>
  <c r="H1812" i="2"/>
  <c r="I1812" i="2" s="1"/>
  <c r="H1804" i="2"/>
  <c r="I1804" i="2" s="1"/>
  <c r="H1796" i="2"/>
  <c r="I1796" i="2" s="1"/>
  <c r="H1788" i="2"/>
  <c r="I1788" i="2" s="1"/>
  <c r="H1780" i="2"/>
  <c r="I1780" i="2" s="1"/>
  <c r="H1772" i="2"/>
  <c r="I1772" i="2" s="1"/>
  <c r="H1764" i="2"/>
  <c r="I1764" i="2" s="1"/>
  <c r="H1756" i="2"/>
  <c r="I1756" i="2" s="1"/>
  <c r="H1748" i="2"/>
  <c r="I1748" i="2" s="1"/>
  <c r="H1740" i="2"/>
  <c r="I1740" i="2" s="1"/>
  <c r="H1732" i="2"/>
  <c r="I1732" i="2" s="1"/>
  <c r="H1724" i="2"/>
  <c r="I1724" i="2" s="1"/>
  <c r="H1716" i="2"/>
  <c r="I1716" i="2" s="1"/>
  <c r="H1708" i="2"/>
  <c r="I1708" i="2" s="1"/>
  <c r="H1700" i="2"/>
  <c r="I1700" i="2" s="1"/>
  <c r="H1692" i="2"/>
  <c r="I1692" i="2" s="1"/>
  <c r="H1684" i="2"/>
  <c r="I1684" i="2" s="1"/>
  <c r="H1676" i="2"/>
  <c r="I1676" i="2" s="1"/>
  <c r="H1668" i="2"/>
  <c r="I1668" i="2" s="1"/>
  <c r="H1660" i="2"/>
  <c r="I1660" i="2" s="1"/>
  <c r="H1651" i="2"/>
  <c r="I1651" i="2" s="1"/>
  <c r="H1640" i="2"/>
  <c r="I1640" i="2" s="1"/>
  <c r="H1629" i="2"/>
  <c r="I1629" i="2" s="1"/>
  <c r="H1617" i="2"/>
  <c r="I1617" i="2" s="1"/>
  <c r="H1604" i="2"/>
  <c r="I1604" i="2" s="1"/>
  <c r="H1592" i="2"/>
  <c r="I1592" i="2" s="1"/>
  <c r="H1563" i="2"/>
  <c r="I1563" i="2" s="1"/>
  <c r="H2139" i="2"/>
  <c r="I2139" i="2" s="1"/>
  <c r="H2131" i="2"/>
  <c r="I2131" i="2" s="1"/>
  <c r="H2123" i="2"/>
  <c r="I2123" i="2" s="1"/>
  <c r="H2115" i="2"/>
  <c r="I2115" i="2" s="1"/>
  <c r="H2107" i="2"/>
  <c r="I2107" i="2" s="1"/>
  <c r="H2099" i="2"/>
  <c r="I2099" i="2" s="1"/>
  <c r="H2091" i="2"/>
  <c r="I2091" i="2" s="1"/>
  <c r="H2083" i="2"/>
  <c r="I2083" i="2" s="1"/>
  <c r="H2075" i="2"/>
  <c r="I2075" i="2" s="1"/>
  <c r="H2067" i="2"/>
  <c r="I2067" i="2" s="1"/>
  <c r="H2059" i="2"/>
  <c r="I2059" i="2" s="1"/>
  <c r="H2051" i="2"/>
  <c r="I2051" i="2" s="1"/>
  <c r="H2043" i="2"/>
  <c r="I2043" i="2" s="1"/>
  <c r="H2035" i="2"/>
  <c r="I2035" i="2" s="1"/>
  <c r="H2027" i="2"/>
  <c r="I2027" i="2" s="1"/>
  <c r="H2019" i="2"/>
  <c r="I2019" i="2" s="1"/>
  <c r="H2011" i="2"/>
  <c r="I2011" i="2" s="1"/>
  <c r="H2003" i="2"/>
  <c r="I2003" i="2" s="1"/>
  <c r="H1995" i="2"/>
  <c r="I1995" i="2" s="1"/>
  <c r="H1987" i="2"/>
  <c r="I1987" i="2" s="1"/>
  <c r="H1979" i="2"/>
  <c r="I1979" i="2" s="1"/>
  <c r="H1971" i="2"/>
  <c r="I1971" i="2" s="1"/>
  <c r="H1963" i="2"/>
  <c r="I1963" i="2" s="1"/>
  <c r="H1955" i="2"/>
  <c r="I1955" i="2" s="1"/>
  <c r="H1947" i="2"/>
  <c r="I1947" i="2" s="1"/>
  <c r="H1939" i="2"/>
  <c r="I1939" i="2" s="1"/>
  <c r="H1931" i="2"/>
  <c r="I1931" i="2" s="1"/>
  <c r="H1923" i="2"/>
  <c r="I1923" i="2" s="1"/>
  <c r="H1915" i="2"/>
  <c r="I1915" i="2" s="1"/>
  <c r="H1907" i="2"/>
  <c r="I1907" i="2" s="1"/>
  <c r="H1899" i="2"/>
  <c r="I1899" i="2" s="1"/>
  <c r="H1891" i="2"/>
  <c r="I1891" i="2" s="1"/>
  <c r="H1883" i="2"/>
  <c r="I1883" i="2" s="1"/>
  <c r="H1875" i="2"/>
  <c r="I1875" i="2" s="1"/>
  <c r="H1867" i="2"/>
  <c r="I1867" i="2" s="1"/>
  <c r="H1859" i="2"/>
  <c r="I1859" i="2" s="1"/>
  <c r="H1851" i="2"/>
  <c r="I1851" i="2" s="1"/>
  <c r="H1843" i="2"/>
  <c r="I1843" i="2" s="1"/>
  <c r="H1835" i="2"/>
  <c r="I1835" i="2" s="1"/>
  <c r="H1827" i="2"/>
  <c r="I1827" i="2" s="1"/>
  <c r="H1819" i="2"/>
  <c r="I1819" i="2" s="1"/>
  <c r="H1811" i="2"/>
  <c r="I1811" i="2" s="1"/>
  <c r="H1803" i="2"/>
  <c r="I1803" i="2" s="1"/>
  <c r="H1795" i="2"/>
  <c r="I1795" i="2" s="1"/>
  <c r="H1787" i="2"/>
  <c r="I1787" i="2" s="1"/>
  <c r="H1779" i="2"/>
  <c r="I1779" i="2" s="1"/>
  <c r="H1771" i="2"/>
  <c r="I1771" i="2" s="1"/>
  <c r="H1763" i="2"/>
  <c r="I1763" i="2" s="1"/>
  <c r="H1755" i="2"/>
  <c r="I1755" i="2" s="1"/>
  <c r="H1747" i="2"/>
  <c r="I1747" i="2" s="1"/>
  <c r="H1739" i="2"/>
  <c r="I1739" i="2" s="1"/>
  <c r="H1731" i="2"/>
  <c r="I1731" i="2" s="1"/>
  <c r="H1723" i="2"/>
  <c r="I1723" i="2" s="1"/>
  <c r="H1715" i="2"/>
  <c r="I1715" i="2" s="1"/>
  <c r="H1707" i="2"/>
  <c r="I1707" i="2" s="1"/>
  <c r="H1699" i="2"/>
  <c r="I1699" i="2" s="1"/>
  <c r="H1691" i="2"/>
  <c r="I1691" i="2" s="1"/>
  <c r="H1683" i="2"/>
  <c r="I1683" i="2" s="1"/>
  <c r="H1675" i="2"/>
  <c r="I1675" i="2" s="1"/>
  <c r="H1667" i="2"/>
  <c r="I1667" i="2" s="1"/>
  <c r="H1659" i="2"/>
  <c r="I1659" i="2" s="1"/>
  <c r="H1649" i="2"/>
  <c r="I1649" i="2" s="1"/>
  <c r="H1638" i="2"/>
  <c r="I1638" i="2" s="1"/>
  <c r="H1628" i="2"/>
  <c r="I1628" i="2" s="1"/>
  <c r="H1616" i="2"/>
  <c r="I1616" i="2" s="1"/>
  <c r="H1603" i="2"/>
  <c r="I1603" i="2" s="1"/>
  <c r="H1589" i="2"/>
  <c r="I1589" i="2" s="1"/>
  <c r="H1553" i="2"/>
  <c r="H1825" i="2"/>
  <c r="I1825" i="2" s="1"/>
  <c r="H1817" i="2"/>
  <c r="I1817" i="2" s="1"/>
  <c r="H1809" i="2"/>
  <c r="I1809" i="2" s="1"/>
  <c r="H1801" i="2"/>
  <c r="I1801" i="2" s="1"/>
  <c r="H1793" i="2"/>
  <c r="I1793" i="2" s="1"/>
  <c r="H1785" i="2"/>
  <c r="I1785" i="2" s="1"/>
  <c r="H1777" i="2"/>
  <c r="I1777" i="2" s="1"/>
  <c r="H1769" i="2"/>
  <c r="I1769" i="2" s="1"/>
  <c r="H1761" i="2"/>
  <c r="I1761" i="2" s="1"/>
  <c r="H1753" i="2"/>
  <c r="I1753" i="2" s="1"/>
  <c r="H1745" i="2"/>
  <c r="I1745" i="2" s="1"/>
  <c r="H1737" i="2"/>
  <c r="I1737" i="2" s="1"/>
  <c r="H1729" i="2"/>
  <c r="I1729" i="2" s="1"/>
  <c r="H1721" i="2"/>
  <c r="I1721" i="2" s="1"/>
  <c r="H1713" i="2"/>
  <c r="I1713" i="2" s="1"/>
  <c r="H1705" i="2"/>
  <c r="I1705" i="2" s="1"/>
  <c r="H1697" i="2"/>
  <c r="I1697" i="2" s="1"/>
  <c r="H1689" i="2"/>
  <c r="I1689" i="2" s="1"/>
  <c r="H1681" i="2"/>
  <c r="I1681" i="2" s="1"/>
  <c r="H1673" i="2"/>
  <c r="I1673" i="2" s="1"/>
  <c r="H1665" i="2"/>
  <c r="I1665" i="2" s="1"/>
  <c r="H1657" i="2"/>
  <c r="I1657" i="2" s="1"/>
  <c r="H1646" i="2"/>
  <c r="I1646" i="2" s="1"/>
  <c r="H1636" i="2"/>
  <c r="I1636" i="2" s="1"/>
  <c r="H1625" i="2"/>
  <c r="I1625" i="2" s="1"/>
  <c r="H1612" i="2"/>
  <c r="I1612" i="2" s="1"/>
  <c r="H1600" i="2"/>
  <c r="I1600" i="2" s="1"/>
  <c r="H1587" i="2"/>
  <c r="I1587" i="2" s="1"/>
  <c r="H1580" i="2"/>
  <c r="I1580" i="2" s="1"/>
  <c r="H1561" i="2"/>
  <c r="H1577" i="2"/>
  <c r="I1577" i="2" s="1"/>
  <c r="H1550" i="2"/>
  <c r="H1576" i="2"/>
  <c r="I1576" i="2" s="1"/>
  <c r="H1547" i="2"/>
  <c r="H1572" i="2"/>
  <c r="I1572" i="2" s="1"/>
  <c r="H1539" i="2"/>
  <c r="H1584" i="2"/>
  <c r="I1584" i="2" s="1"/>
  <c r="H1569" i="2"/>
  <c r="I1569" i="2" s="1"/>
  <c r="H1542" i="2"/>
  <c r="H1529" i="2"/>
  <c r="H1521" i="2"/>
  <c r="I1521" i="2" s="1"/>
  <c r="H1518" i="2"/>
  <c r="I1518" i="2" s="1"/>
  <c r="H1505" i="2"/>
  <c r="I1505" i="2" s="1"/>
  <c r="H1499" i="2"/>
  <c r="I1499" i="2" s="1"/>
  <c r="H1497" i="2"/>
  <c r="I1497" i="2" s="1"/>
  <c r="H1486" i="2"/>
  <c r="I1486" i="2" s="1"/>
  <c r="H1531" i="2"/>
  <c r="H1481" i="2"/>
  <c r="I1481" i="2" s="1"/>
  <c r="H1526" i="2"/>
  <c r="I1526" i="2" s="1"/>
  <c r="H1489" i="2"/>
  <c r="I1489" i="2" s="1"/>
  <c r="H1510" i="2"/>
  <c r="I1510" i="2" s="1"/>
  <c r="H1473" i="2"/>
  <c r="H1507" i="2"/>
  <c r="I1507" i="2" s="1"/>
  <c r="H1450" i="2"/>
  <c r="I1450" i="2" s="1"/>
  <c r="H1475" i="2"/>
  <c r="H1459" i="2"/>
  <c r="I1459" i="2" s="1"/>
  <c r="H1448" i="2"/>
  <c r="I1448" i="2" s="1"/>
  <c r="H1434" i="2"/>
  <c r="I1434" i="2" s="1"/>
  <c r="H1429" i="2"/>
  <c r="I1429" i="2" s="1"/>
  <c r="H1650" i="2"/>
  <c r="I1650" i="2" s="1"/>
  <c r="H1642" i="2"/>
  <c r="I1642" i="2" s="1"/>
  <c r="H1634" i="2"/>
  <c r="I1634" i="2" s="1"/>
  <c r="H1626" i="2"/>
  <c r="I1626" i="2" s="1"/>
  <c r="H1618" i="2"/>
  <c r="I1618" i="2" s="1"/>
  <c r="H1610" i="2"/>
  <c r="I1610" i="2" s="1"/>
  <c r="H1602" i="2"/>
  <c r="I1602" i="2" s="1"/>
  <c r="H1594" i="2"/>
  <c r="I1594" i="2" s="1"/>
  <c r="H1586" i="2"/>
  <c r="I1586" i="2" s="1"/>
  <c r="H1578" i="2"/>
  <c r="I1578" i="2" s="1"/>
  <c r="H1566" i="2"/>
  <c r="I1566" i="2" s="1"/>
  <c r="H1545" i="2"/>
  <c r="H1523" i="2"/>
  <c r="I1523" i="2" s="1"/>
  <c r="H1502" i="2"/>
  <c r="I1502" i="2" s="1"/>
  <c r="H1478" i="2"/>
  <c r="H1437" i="2"/>
  <c r="I1437" i="2" s="1"/>
  <c r="H1655" i="2"/>
  <c r="I1655" i="2" s="1"/>
  <c r="H1647" i="2"/>
  <c r="I1647" i="2" s="1"/>
  <c r="H1639" i="2"/>
  <c r="I1639" i="2" s="1"/>
  <c r="H1631" i="2"/>
  <c r="I1631" i="2" s="1"/>
  <c r="H1623" i="2"/>
  <c r="I1623" i="2" s="1"/>
  <c r="H1615" i="2"/>
  <c r="I1615" i="2" s="1"/>
  <c r="H1607" i="2"/>
  <c r="I1607" i="2" s="1"/>
  <c r="H1599" i="2"/>
  <c r="I1599" i="2" s="1"/>
  <c r="H1591" i="2"/>
  <c r="I1591" i="2" s="1"/>
  <c r="H1583" i="2"/>
  <c r="I1583" i="2" s="1"/>
  <c r="H1575" i="2"/>
  <c r="I1575" i="2" s="1"/>
  <c r="H1558" i="2"/>
  <c r="H1537" i="2"/>
  <c r="H1515" i="2"/>
  <c r="I1515" i="2" s="1"/>
  <c r="H1494" i="2"/>
  <c r="I1494" i="2" s="1"/>
  <c r="H1467" i="2"/>
  <c r="H1425" i="2"/>
  <c r="I1425" i="2" s="1"/>
  <c r="H1622" i="2"/>
  <c r="I1622" i="2" s="1"/>
  <c r="H1614" i="2"/>
  <c r="I1614" i="2" s="1"/>
  <c r="H1606" i="2"/>
  <c r="I1606" i="2" s="1"/>
  <c r="H1598" i="2"/>
  <c r="I1598" i="2" s="1"/>
  <c r="H1590" i="2"/>
  <c r="I1590" i="2" s="1"/>
  <c r="H1582" i="2"/>
  <c r="I1582" i="2" s="1"/>
  <c r="H1574" i="2"/>
  <c r="I1574" i="2" s="1"/>
  <c r="H1555" i="2"/>
  <c r="H1534" i="2"/>
  <c r="H1513" i="2"/>
  <c r="I1513" i="2" s="1"/>
  <c r="H1491" i="2"/>
  <c r="I1491" i="2" s="1"/>
  <c r="H1464" i="2"/>
  <c r="I1464" i="2" s="1"/>
  <c r="H1409" i="2"/>
  <c r="I1409" i="2" s="1"/>
  <c r="H1357" i="2"/>
  <c r="I1357" i="2" s="1"/>
  <c r="H1403" i="2"/>
  <c r="I1403" i="2" s="1"/>
  <c r="H1395" i="2"/>
  <c r="I1395" i="2" s="1"/>
  <c r="H1442" i="2"/>
  <c r="I1442" i="2" s="1"/>
  <c r="H1378" i="2"/>
  <c r="I1378" i="2" s="1"/>
  <c r="H1370" i="2"/>
  <c r="I1370" i="2" s="1"/>
  <c r="H1353" i="2"/>
  <c r="I1353" i="2" s="1"/>
  <c r="H1483" i="2"/>
  <c r="I1483" i="2" s="1"/>
  <c r="H1456" i="2"/>
  <c r="I1456" i="2" s="1"/>
  <c r="H1421" i="2"/>
  <c r="I1421" i="2" s="1"/>
  <c r="H1321" i="2"/>
  <c r="I1321" i="2" s="1"/>
  <c r="H1345" i="2"/>
  <c r="I1345" i="2" s="1"/>
  <c r="H1392" i="2"/>
  <c r="I1392" i="2" s="1"/>
  <c r="H1337" i="2"/>
  <c r="I1337" i="2" s="1"/>
  <c r="H1384" i="2"/>
  <c r="I1384" i="2" s="1"/>
  <c r="H1325" i="2"/>
  <c r="I1325" i="2" s="1"/>
  <c r="H1417" i="2"/>
  <c r="I1417" i="2" s="1"/>
  <c r="H1365" i="2"/>
  <c r="I1365" i="2" s="1"/>
  <c r="H1567" i="2"/>
  <c r="I1567" i="2" s="1"/>
  <c r="H1559" i="2"/>
  <c r="H1551" i="2"/>
  <c r="H1543" i="2"/>
  <c r="H1535" i="2"/>
  <c r="H1527" i="2"/>
  <c r="I1527" i="2" s="1"/>
  <c r="H1519" i="2"/>
  <c r="I1519" i="2" s="1"/>
  <c r="H1511" i="2"/>
  <c r="I1511" i="2" s="1"/>
  <c r="H1503" i="2"/>
  <c r="I1503" i="2" s="1"/>
  <c r="H1495" i="2"/>
  <c r="I1495" i="2" s="1"/>
  <c r="H1487" i="2"/>
  <c r="I1487" i="2" s="1"/>
  <c r="H1479" i="2"/>
  <c r="H1469" i="2"/>
  <c r="H1457" i="2"/>
  <c r="I1457" i="2" s="1"/>
  <c r="H1443" i="2"/>
  <c r="I1443" i="2" s="1"/>
  <c r="H1432" i="2"/>
  <c r="I1432" i="2" s="1"/>
  <c r="H1418" i="2"/>
  <c r="I1418" i="2" s="1"/>
  <c r="H1405" i="2"/>
  <c r="I1405" i="2" s="1"/>
  <c r="H1393" i="2"/>
  <c r="I1393" i="2" s="1"/>
  <c r="H1379" i="2"/>
  <c r="I1379" i="2" s="1"/>
  <c r="H1368" i="2"/>
  <c r="I1368" i="2" s="1"/>
  <c r="H1354" i="2"/>
  <c r="I1354" i="2" s="1"/>
  <c r="H1338" i="2"/>
  <c r="I1338" i="2" s="1"/>
  <c r="H1322" i="2"/>
  <c r="I1322" i="2" s="1"/>
  <c r="H1573" i="2"/>
  <c r="I1573" i="2" s="1"/>
  <c r="H1565" i="2"/>
  <c r="I1565" i="2" s="1"/>
  <c r="H1557" i="2"/>
  <c r="H1549" i="2"/>
  <c r="H1541" i="2"/>
  <c r="H1533" i="2"/>
  <c r="H1525" i="2"/>
  <c r="I1525" i="2" s="1"/>
  <c r="H1517" i="2"/>
  <c r="I1517" i="2" s="1"/>
  <c r="H1509" i="2"/>
  <c r="I1509" i="2" s="1"/>
  <c r="H1501" i="2"/>
  <c r="I1501" i="2" s="1"/>
  <c r="H1493" i="2"/>
  <c r="I1493" i="2" s="1"/>
  <c r="H1485" i="2"/>
  <c r="I1485" i="2" s="1"/>
  <c r="H1477" i="2"/>
  <c r="H1466" i="2"/>
  <c r="H1453" i="2"/>
  <c r="I1453" i="2" s="1"/>
  <c r="H1441" i="2"/>
  <c r="I1441" i="2" s="1"/>
  <c r="H1427" i="2"/>
  <c r="I1427" i="2" s="1"/>
  <c r="H1416" i="2"/>
  <c r="I1416" i="2" s="1"/>
  <c r="H1402" i="2"/>
  <c r="I1402" i="2" s="1"/>
  <c r="H1389" i="2"/>
  <c r="I1389" i="2" s="1"/>
  <c r="H1377" i="2"/>
  <c r="I1377" i="2" s="1"/>
  <c r="H1363" i="2"/>
  <c r="I1363" i="2" s="1"/>
  <c r="H1352" i="2"/>
  <c r="I1352" i="2" s="1"/>
  <c r="H1336" i="2"/>
  <c r="I1336" i="2" s="1"/>
  <c r="H1303" i="2"/>
  <c r="I1303" i="2" s="1"/>
  <c r="H1564" i="2"/>
  <c r="I1564" i="2" s="1"/>
  <c r="H1556" i="2"/>
  <c r="H1548" i="2"/>
  <c r="H1540" i="2"/>
  <c r="H1532" i="2"/>
  <c r="H1524" i="2"/>
  <c r="I1524" i="2" s="1"/>
  <c r="H1516" i="2"/>
  <c r="I1516" i="2" s="1"/>
  <c r="H1508" i="2"/>
  <c r="I1508" i="2" s="1"/>
  <c r="H1500" i="2"/>
  <c r="I1500" i="2" s="1"/>
  <c r="H1492" i="2"/>
  <c r="I1492" i="2" s="1"/>
  <c r="H1484" i="2"/>
  <c r="I1484" i="2" s="1"/>
  <c r="H1476" i="2"/>
  <c r="H1465" i="2"/>
  <c r="H1451" i="2"/>
  <c r="I1451" i="2" s="1"/>
  <c r="H1440" i="2"/>
  <c r="I1440" i="2" s="1"/>
  <c r="H1426" i="2"/>
  <c r="I1426" i="2" s="1"/>
  <c r="H1413" i="2"/>
  <c r="I1413" i="2" s="1"/>
  <c r="H1401" i="2"/>
  <c r="I1401" i="2" s="1"/>
  <c r="H1387" i="2"/>
  <c r="I1387" i="2" s="1"/>
  <c r="H1376" i="2"/>
  <c r="I1376" i="2" s="1"/>
  <c r="H1362" i="2"/>
  <c r="I1362" i="2" s="1"/>
  <c r="H1349" i="2"/>
  <c r="I1349" i="2" s="1"/>
  <c r="H1333" i="2"/>
  <c r="I1333" i="2" s="1"/>
  <c r="H1298" i="2"/>
  <c r="I1298" i="2" s="1"/>
  <c r="H1411" i="2"/>
  <c r="I1411" i="2" s="1"/>
  <c r="H1400" i="2"/>
  <c r="I1400" i="2" s="1"/>
  <c r="H1386" i="2"/>
  <c r="I1386" i="2" s="1"/>
  <c r="H1373" i="2"/>
  <c r="I1373" i="2" s="1"/>
  <c r="H1361" i="2"/>
  <c r="I1361" i="2" s="1"/>
  <c r="H1347" i="2"/>
  <c r="I1347" i="2" s="1"/>
  <c r="H1331" i="2"/>
  <c r="I1331" i="2" s="1"/>
  <c r="H1290" i="2"/>
  <c r="I1290" i="2" s="1"/>
  <c r="H1570" i="2"/>
  <c r="I1570" i="2" s="1"/>
  <c r="H1562" i="2"/>
  <c r="I1562" i="2" s="1"/>
  <c r="H1554" i="2"/>
  <c r="H1546" i="2"/>
  <c r="H1538" i="2"/>
  <c r="H1530" i="2"/>
  <c r="H1522" i="2"/>
  <c r="I1522" i="2" s="1"/>
  <c r="H1514" i="2"/>
  <c r="I1514" i="2" s="1"/>
  <c r="H1506" i="2"/>
  <c r="I1506" i="2" s="1"/>
  <c r="H1498" i="2"/>
  <c r="I1498" i="2" s="1"/>
  <c r="H1490" i="2"/>
  <c r="I1490" i="2" s="1"/>
  <c r="H1482" i="2"/>
  <c r="I1482" i="2" s="1"/>
  <c r="H1474" i="2"/>
  <c r="H1461" i="2"/>
  <c r="I1461" i="2" s="1"/>
  <c r="H1449" i="2"/>
  <c r="I1449" i="2" s="1"/>
  <c r="H1435" i="2"/>
  <c r="I1435" i="2" s="1"/>
  <c r="H1424" i="2"/>
  <c r="I1424" i="2" s="1"/>
  <c r="H1410" i="2"/>
  <c r="I1410" i="2" s="1"/>
  <c r="H1397" i="2"/>
  <c r="I1397" i="2" s="1"/>
  <c r="H1385" i="2"/>
  <c r="I1385" i="2" s="1"/>
  <c r="H1371" i="2"/>
  <c r="I1371" i="2" s="1"/>
  <c r="H1360" i="2"/>
  <c r="I1360" i="2" s="1"/>
  <c r="H1346" i="2"/>
  <c r="I1346" i="2" s="1"/>
  <c r="H1328" i="2"/>
  <c r="I1328" i="2" s="1"/>
  <c r="H1283" i="2"/>
  <c r="I1283" i="2" s="1"/>
  <c r="H1568" i="2"/>
  <c r="I1568" i="2" s="1"/>
  <c r="H1560" i="2"/>
  <c r="H1552" i="2"/>
  <c r="H1544" i="2"/>
  <c r="H1536" i="2"/>
  <c r="H1528" i="2"/>
  <c r="I1528" i="2" s="1"/>
  <c r="H1520" i="2"/>
  <c r="I1520" i="2" s="1"/>
  <c r="H1512" i="2"/>
  <c r="I1512" i="2" s="1"/>
  <c r="H1504" i="2"/>
  <c r="I1504" i="2" s="1"/>
  <c r="H1496" i="2"/>
  <c r="I1496" i="2" s="1"/>
  <c r="H1488" i="2"/>
  <c r="I1488" i="2" s="1"/>
  <c r="H1480" i="2"/>
  <c r="I1480" i="2" s="1"/>
  <c r="H1472" i="2"/>
  <c r="H1458" i="2"/>
  <c r="I1458" i="2" s="1"/>
  <c r="H1445" i="2"/>
  <c r="I1445" i="2" s="1"/>
  <c r="H1433" i="2"/>
  <c r="I1433" i="2" s="1"/>
  <c r="H1419" i="2"/>
  <c r="I1419" i="2" s="1"/>
  <c r="H1408" i="2"/>
  <c r="I1408" i="2" s="1"/>
  <c r="H1394" i="2"/>
  <c r="I1394" i="2" s="1"/>
  <c r="H1381" i="2"/>
  <c r="I1381" i="2" s="1"/>
  <c r="H1369" i="2"/>
  <c r="I1369" i="2" s="1"/>
  <c r="H1355" i="2"/>
  <c r="I1355" i="2" s="1"/>
  <c r="H1339" i="2"/>
  <c r="I1339" i="2" s="1"/>
  <c r="H1323" i="2"/>
  <c r="I1323" i="2" s="1"/>
  <c r="H1319" i="2"/>
  <c r="I1319" i="2" s="1"/>
  <c r="H1282" i="2"/>
  <c r="I1282" i="2" s="1"/>
  <c r="H1344" i="2"/>
  <c r="I1344" i="2" s="1"/>
  <c r="H1330" i="2"/>
  <c r="I1330" i="2" s="1"/>
  <c r="H1311" i="2"/>
  <c r="I1311" i="2" s="1"/>
  <c r="H1279" i="2"/>
  <c r="I1279" i="2" s="1"/>
  <c r="H1341" i="2"/>
  <c r="I1341" i="2" s="1"/>
  <c r="H1329" i="2"/>
  <c r="I1329" i="2" s="1"/>
  <c r="H1306" i="2"/>
  <c r="I1306" i="2" s="1"/>
  <c r="H1267" i="2"/>
  <c r="H1299" i="2"/>
  <c r="I1299" i="2" s="1"/>
  <c r="H1471" i="2"/>
  <c r="H1463" i="2"/>
  <c r="I1463" i="2" s="1"/>
  <c r="H1455" i="2"/>
  <c r="I1455" i="2" s="1"/>
  <c r="H1447" i="2"/>
  <c r="I1447" i="2" s="1"/>
  <c r="H1439" i="2"/>
  <c r="I1439" i="2" s="1"/>
  <c r="H1431" i="2"/>
  <c r="I1431" i="2" s="1"/>
  <c r="H1423" i="2"/>
  <c r="I1423" i="2" s="1"/>
  <c r="H1415" i="2"/>
  <c r="I1415" i="2" s="1"/>
  <c r="H1407" i="2"/>
  <c r="I1407" i="2" s="1"/>
  <c r="H1399" i="2"/>
  <c r="I1399" i="2" s="1"/>
  <c r="H1391" i="2"/>
  <c r="I1391" i="2" s="1"/>
  <c r="H1383" i="2"/>
  <c r="I1383" i="2" s="1"/>
  <c r="H1375" i="2"/>
  <c r="I1375" i="2" s="1"/>
  <c r="H1367" i="2"/>
  <c r="I1367" i="2" s="1"/>
  <c r="H1359" i="2"/>
  <c r="I1359" i="2" s="1"/>
  <c r="H1351" i="2"/>
  <c r="I1351" i="2" s="1"/>
  <c r="H1343" i="2"/>
  <c r="I1343" i="2" s="1"/>
  <c r="H1335" i="2"/>
  <c r="I1335" i="2" s="1"/>
  <c r="H1327" i="2"/>
  <c r="I1327" i="2" s="1"/>
  <c r="H1315" i="2"/>
  <c r="I1315" i="2" s="1"/>
  <c r="H1295" i="2"/>
  <c r="I1295" i="2" s="1"/>
  <c r="H1263" i="2"/>
  <c r="H1470" i="2"/>
  <c r="H1462" i="2"/>
  <c r="I1462" i="2" s="1"/>
  <c r="H1454" i="2"/>
  <c r="I1454" i="2" s="1"/>
  <c r="H1446" i="2"/>
  <c r="I1446" i="2" s="1"/>
  <c r="H1438" i="2"/>
  <c r="I1438" i="2" s="1"/>
  <c r="H1430" i="2"/>
  <c r="I1430" i="2" s="1"/>
  <c r="H1422" i="2"/>
  <c r="I1422" i="2" s="1"/>
  <c r="H1414" i="2"/>
  <c r="I1414" i="2" s="1"/>
  <c r="H1406" i="2"/>
  <c r="I1406" i="2" s="1"/>
  <c r="H1398" i="2"/>
  <c r="I1398" i="2" s="1"/>
  <c r="H1390" i="2"/>
  <c r="I1390" i="2" s="1"/>
  <c r="H1382" i="2"/>
  <c r="I1382" i="2" s="1"/>
  <c r="H1374" i="2"/>
  <c r="I1374" i="2" s="1"/>
  <c r="H1366" i="2"/>
  <c r="I1366" i="2" s="1"/>
  <c r="H1358" i="2"/>
  <c r="I1358" i="2" s="1"/>
  <c r="H1350" i="2"/>
  <c r="I1350" i="2" s="1"/>
  <c r="H1342" i="2"/>
  <c r="I1342" i="2" s="1"/>
  <c r="H1334" i="2"/>
  <c r="I1334" i="2" s="1"/>
  <c r="H1326" i="2"/>
  <c r="I1326" i="2" s="1"/>
  <c r="H1314" i="2"/>
  <c r="I1314" i="2" s="1"/>
  <c r="H1291" i="2"/>
  <c r="I1291" i="2" s="1"/>
  <c r="H1245" i="2"/>
  <c r="H1468" i="2"/>
  <c r="H1460" i="2"/>
  <c r="I1460" i="2" s="1"/>
  <c r="H1452" i="2"/>
  <c r="I1452" i="2" s="1"/>
  <c r="H1444" i="2"/>
  <c r="I1444" i="2" s="1"/>
  <c r="H1436" i="2"/>
  <c r="I1436" i="2" s="1"/>
  <c r="H1428" i="2"/>
  <c r="I1428" i="2" s="1"/>
  <c r="H1420" i="2"/>
  <c r="I1420" i="2" s="1"/>
  <c r="H1412" i="2"/>
  <c r="I1412" i="2" s="1"/>
  <c r="H1404" i="2"/>
  <c r="I1404" i="2" s="1"/>
  <c r="H1396" i="2"/>
  <c r="I1396" i="2" s="1"/>
  <c r="H1388" i="2"/>
  <c r="I1388" i="2" s="1"/>
  <c r="H1380" i="2"/>
  <c r="I1380" i="2" s="1"/>
  <c r="H1372" i="2"/>
  <c r="I1372" i="2" s="1"/>
  <c r="H1364" i="2"/>
  <c r="I1364" i="2" s="1"/>
  <c r="H1356" i="2"/>
  <c r="I1356" i="2" s="1"/>
  <c r="H1348" i="2"/>
  <c r="I1348" i="2" s="1"/>
  <c r="H1340" i="2"/>
  <c r="I1340" i="2" s="1"/>
  <c r="H1332" i="2"/>
  <c r="I1332" i="2" s="1"/>
  <c r="H1324" i="2"/>
  <c r="I1324" i="2" s="1"/>
  <c r="H1307" i="2"/>
  <c r="I1307" i="2" s="1"/>
  <c r="H1287" i="2"/>
  <c r="I1287" i="2" s="1"/>
  <c r="H1259" i="2"/>
  <c r="H1250" i="2"/>
  <c r="H1234" i="2"/>
  <c r="H1274" i="2"/>
  <c r="H1238" i="2"/>
  <c r="H1266" i="2"/>
  <c r="H1239" i="2"/>
  <c r="H1258" i="2"/>
  <c r="H1227" i="2"/>
  <c r="H1275" i="2"/>
  <c r="H1255" i="2"/>
  <c r="H1226" i="2"/>
  <c r="H1271" i="2"/>
  <c r="H1248" i="2"/>
  <c r="H1317" i="2"/>
  <c r="I1317" i="2" s="1"/>
  <c r="H1309" i="2"/>
  <c r="I1309" i="2" s="1"/>
  <c r="H1301" i="2"/>
  <c r="I1301" i="2" s="1"/>
  <c r="H1293" i="2"/>
  <c r="I1293" i="2" s="1"/>
  <c r="H1285" i="2"/>
  <c r="I1285" i="2" s="1"/>
  <c r="H1277" i="2"/>
  <c r="I1277" i="2" s="1"/>
  <c r="H1269" i="2"/>
  <c r="H1261" i="2"/>
  <c r="H1253" i="2"/>
  <c r="H1242" i="2"/>
  <c r="H1231" i="2"/>
  <c r="H1316" i="2"/>
  <c r="I1316" i="2" s="1"/>
  <c r="H1308" i="2"/>
  <c r="I1308" i="2" s="1"/>
  <c r="H1300" i="2"/>
  <c r="I1300" i="2" s="1"/>
  <c r="H1292" i="2"/>
  <c r="I1292" i="2" s="1"/>
  <c r="H1284" i="2"/>
  <c r="I1284" i="2" s="1"/>
  <c r="H1276" i="2"/>
  <c r="I1276" i="2" s="1"/>
  <c r="H1268" i="2"/>
  <c r="H1260" i="2"/>
  <c r="H1251" i="2"/>
  <c r="H1240" i="2"/>
  <c r="H1230" i="2"/>
  <c r="H1313" i="2"/>
  <c r="I1313" i="2" s="1"/>
  <c r="H1305" i="2"/>
  <c r="I1305" i="2" s="1"/>
  <c r="H1297" i="2"/>
  <c r="I1297" i="2" s="1"/>
  <c r="H1289" i="2"/>
  <c r="I1289" i="2" s="1"/>
  <c r="H1281" i="2"/>
  <c r="I1281" i="2" s="1"/>
  <c r="H1273" i="2"/>
  <c r="H1265" i="2"/>
  <c r="H1257" i="2"/>
  <c r="H1247" i="2"/>
  <c r="H1237" i="2"/>
  <c r="H1224" i="2"/>
  <c r="H1320" i="2"/>
  <c r="I1320" i="2" s="1"/>
  <c r="H1312" i="2"/>
  <c r="I1312" i="2" s="1"/>
  <c r="H1304" i="2"/>
  <c r="I1304" i="2" s="1"/>
  <c r="H1296" i="2"/>
  <c r="I1296" i="2" s="1"/>
  <c r="H1288" i="2"/>
  <c r="I1288" i="2" s="1"/>
  <c r="H1280" i="2"/>
  <c r="I1280" i="2" s="1"/>
  <c r="H1272" i="2"/>
  <c r="H1264" i="2"/>
  <c r="H1256" i="2"/>
  <c r="H1246" i="2"/>
  <c r="H1235" i="2"/>
  <c r="H1223" i="2"/>
  <c r="H1318" i="2"/>
  <c r="I1318" i="2" s="1"/>
  <c r="H1310" i="2"/>
  <c r="I1310" i="2" s="1"/>
  <c r="H1302" i="2"/>
  <c r="I1302" i="2" s="1"/>
  <c r="H1294" i="2"/>
  <c r="I1294" i="2" s="1"/>
  <c r="H1286" i="2"/>
  <c r="I1286" i="2" s="1"/>
  <c r="H1278" i="2"/>
  <c r="I1278" i="2" s="1"/>
  <c r="H1270" i="2"/>
  <c r="H1262" i="2"/>
  <c r="H1254" i="2"/>
  <c r="H1243" i="2"/>
  <c r="H1232" i="2"/>
  <c r="H1218" i="2"/>
  <c r="H1216" i="2"/>
  <c r="H1215" i="2"/>
  <c r="H1202" i="2"/>
  <c r="I1202" i="2" s="1"/>
  <c r="H1222" i="2"/>
  <c r="H1219" i="2"/>
  <c r="H1199" i="2"/>
  <c r="I1199" i="2" s="1"/>
  <c r="H1168" i="2"/>
  <c r="I1168" i="2" s="1"/>
  <c r="H1088" i="2"/>
  <c r="H1211" i="2"/>
  <c r="H1203" i="2"/>
  <c r="I1203" i="2" s="1"/>
  <c r="H1206" i="2"/>
  <c r="H1186" i="2"/>
  <c r="I1186" i="2" s="1"/>
  <c r="H1214" i="2"/>
  <c r="H1200" i="2"/>
  <c r="I1200" i="2" s="1"/>
  <c r="H1032" i="2"/>
  <c r="I1032" i="2" s="1"/>
  <c r="H1210" i="2"/>
  <c r="H1195" i="2"/>
  <c r="I1195" i="2" s="1"/>
  <c r="H1208" i="2"/>
  <c r="H1192" i="2"/>
  <c r="I1192" i="2" s="1"/>
  <c r="H1207" i="2"/>
  <c r="H1187" i="2"/>
  <c r="I1187" i="2" s="1"/>
  <c r="H1190" i="2"/>
  <c r="I1190" i="2" s="1"/>
  <c r="H1104" i="2"/>
  <c r="H1198" i="2"/>
  <c r="I1198" i="2" s="1"/>
  <c r="H1184" i="2"/>
  <c r="I1184" i="2" s="1"/>
  <c r="H1024" i="2"/>
  <c r="I1024" i="2" s="1"/>
  <c r="H1194" i="2"/>
  <c r="I1194" i="2" s="1"/>
  <c r="H1164" i="2"/>
  <c r="I1164" i="2" s="1"/>
  <c r="H1155" i="2"/>
  <c r="I1155" i="2" s="1"/>
  <c r="H1191" i="2"/>
  <c r="I1191" i="2" s="1"/>
  <c r="H1119" i="2"/>
  <c r="I1119" i="2" s="1"/>
  <c r="H1171" i="2"/>
  <c r="I1171" i="2" s="1"/>
  <c r="H1126" i="2"/>
  <c r="I1126" i="2" s="1"/>
  <c r="H1040" i="2"/>
  <c r="I1040" i="2" s="1"/>
  <c r="H1156" i="2"/>
  <c r="I1156" i="2" s="1"/>
  <c r="H1096" i="2"/>
  <c r="H1008" i="2"/>
  <c r="I1008" i="2" s="1"/>
  <c r="H1180" i="2"/>
  <c r="I1180" i="2" s="1"/>
  <c r="H1151" i="2"/>
  <c r="I1151" i="2" s="1"/>
  <c r="H1072" i="2"/>
  <c r="H1179" i="2"/>
  <c r="I1179" i="2" s="1"/>
  <c r="H1144" i="2"/>
  <c r="I1144" i="2" s="1"/>
  <c r="H1064" i="2"/>
  <c r="H1172" i="2"/>
  <c r="I1172" i="2" s="1"/>
  <c r="H1133" i="2"/>
  <c r="I1133" i="2" s="1"/>
  <c r="H1056" i="2"/>
  <c r="I1056" i="2" s="1"/>
  <c r="H960" i="2"/>
  <c r="I960" i="2" s="1"/>
  <c r="H903" i="2"/>
  <c r="I903" i="2" s="1"/>
  <c r="H855" i="2"/>
  <c r="H807" i="2"/>
  <c r="I807" i="2" s="1"/>
  <c r="H1000" i="2"/>
  <c r="H992" i="2"/>
  <c r="I992" i="2" s="1"/>
  <c r="H970" i="2"/>
  <c r="I970" i="2" s="1"/>
  <c r="H951" i="2"/>
  <c r="H839" i="2"/>
  <c r="H928" i="2"/>
  <c r="I928" i="2" s="1"/>
  <c r="H919" i="2"/>
  <c r="I919" i="2" s="1"/>
  <c r="H871" i="2"/>
  <c r="I871" i="2" s="1"/>
  <c r="H1130" i="2"/>
  <c r="I1130" i="2" s="1"/>
  <c r="H1103" i="2"/>
  <c r="H1071" i="2"/>
  <c r="H1039" i="2"/>
  <c r="I1039" i="2" s="1"/>
  <c r="H1007" i="2"/>
  <c r="H968" i="2"/>
  <c r="I968" i="2" s="1"/>
  <c r="H927" i="2"/>
  <c r="I927" i="2" s="1"/>
  <c r="H866" i="2"/>
  <c r="H802" i="2"/>
  <c r="I802" i="2" s="1"/>
  <c r="H1249" i="2"/>
  <c r="H1241" i="2"/>
  <c r="H1233" i="2"/>
  <c r="H1225" i="2"/>
  <c r="H1217" i="2"/>
  <c r="H1209" i="2"/>
  <c r="H1201" i="2"/>
  <c r="I1201" i="2" s="1"/>
  <c r="H1193" i="2"/>
  <c r="I1193" i="2" s="1"/>
  <c r="H1185" i="2"/>
  <c r="I1185" i="2" s="1"/>
  <c r="H1170" i="2"/>
  <c r="I1170" i="2" s="1"/>
  <c r="H1154" i="2"/>
  <c r="I1154" i="2" s="1"/>
  <c r="H1128" i="2"/>
  <c r="I1128" i="2" s="1"/>
  <c r="H1102" i="2"/>
  <c r="H1070" i="2"/>
  <c r="H1038" i="2"/>
  <c r="I1038" i="2" s="1"/>
  <c r="H1006" i="2"/>
  <c r="I1006" i="2" s="1"/>
  <c r="H967" i="2"/>
  <c r="I967" i="2" s="1"/>
  <c r="H922" i="2"/>
  <c r="I922" i="2" s="1"/>
  <c r="H863" i="2"/>
  <c r="H791" i="2"/>
  <c r="H738" i="2"/>
  <c r="I738" i="2" s="1"/>
  <c r="H1163" i="2"/>
  <c r="I1163" i="2" s="1"/>
  <c r="H1143" i="2"/>
  <c r="I1143" i="2" s="1"/>
  <c r="H1118" i="2"/>
  <c r="I1118" i="2" s="1"/>
  <c r="H1087" i="2"/>
  <c r="H1055" i="2"/>
  <c r="I1055" i="2" s="1"/>
  <c r="H1023" i="2"/>
  <c r="I1023" i="2" s="1"/>
  <c r="H991" i="2"/>
  <c r="H946" i="2"/>
  <c r="H898" i="2"/>
  <c r="I898" i="2" s="1"/>
  <c r="H834" i="2"/>
  <c r="H1229" i="2"/>
  <c r="H1221" i="2"/>
  <c r="H1213" i="2"/>
  <c r="H1205" i="2"/>
  <c r="H1197" i="2"/>
  <c r="I1197" i="2" s="1"/>
  <c r="H1189" i="2"/>
  <c r="I1189" i="2" s="1"/>
  <c r="H1178" i="2"/>
  <c r="I1178" i="2" s="1"/>
  <c r="H1162" i="2"/>
  <c r="I1162" i="2" s="1"/>
  <c r="H1142" i="2"/>
  <c r="I1142" i="2" s="1"/>
  <c r="H1117" i="2"/>
  <c r="I1117" i="2" s="1"/>
  <c r="H1086" i="2"/>
  <c r="H1054" i="2"/>
  <c r="I1054" i="2" s="1"/>
  <c r="H1022" i="2"/>
  <c r="I1022" i="2" s="1"/>
  <c r="H986" i="2"/>
  <c r="I986" i="2" s="1"/>
  <c r="H944" i="2"/>
  <c r="H895" i="2"/>
  <c r="I895" i="2" s="1"/>
  <c r="H831" i="2"/>
  <c r="I831" i="2" s="1"/>
  <c r="H1252" i="2"/>
  <c r="H1244" i="2"/>
  <c r="H1236" i="2"/>
  <c r="H1228" i="2"/>
  <c r="H1220" i="2"/>
  <c r="H1212" i="2"/>
  <c r="H1204" i="2"/>
  <c r="H1196" i="2"/>
  <c r="I1196" i="2" s="1"/>
  <c r="H1188" i="2"/>
  <c r="I1188" i="2" s="1"/>
  <c r="H1176" i="2"/>
  <c r="I1176" i="2" s="1"/>
  <c r="H1160" i="2"/>
  <c r="I1160" i="2" s="1"/>
  <c r="H1138" i="2"/>
  <c r="I1138" i="2" s="1"/>
  <c r="H1112" i="2"/>
  <c r="I1112" i="2" s="1"/>
  <c r="H1080" i="2"/>
  <c r="H1048" i="2"/>
  <c r="I1048" i="2" s="1"/>
  <c r="H1016" i="2"/>
  <c r="I1016" i="2" s="1"/>
  <c r="H983" i="2"/>
  <c r="I983" i="2" s="1"/>
  <c r="H938" i="2"/>
  <c r="H887" i="2"/>
  <c r="I887" i="2" s="1"/>
  <c r="H823" i="2"/>
  <c r="I823" i="2" s="1"/>
  <c r="H775" i="2"/>
  <c r="H735" i="2"/>
  <c r="I735" i="2" s="1"/>
  <c r="H799" i="2"/>
  <c r="I799" i="2" s="1"/>
  <c r="H767" i="2"/>
  <c r="H666" i="2"/>
  <c r="I666" i="2" s="1"/>
  <c r="H658" i="2"/>
  <c r="H610" i="2"/>
  <c r="I610" i="2" s="1"/>
  <c r="H594" i="2"/>
  <c r="H711" i="2"/>
  <c r="I711" i="2" s="1"/>
  <c r="H703" i="2"/>
  <c r="I703" i="2" s="1"/>
  <c r="H770" i="2"/>
  <c r="H706" i="2"/>
  <c r="I706" i="2" s="1"/>
  <c r="H602" i="2"/>
  <c r="I602" i="2" s="1"/>
  <c r="H759" i="2"/>
  <c r="H695" i="2"/>
  <c r="I695" i="2" s="1"/>
  <c r="H522" i="2"/>
  <c r="H743" i="2"/>
  <c r="H674" i="2"/>
  <c r="I674" i="2" s="1"/>
  <c r="H482" i="2"/>
  <c r="I482" i="2" s="1"/>
  <c r="H727" i="2"/>
  <c r="I727" i="2" s="1"/>
  <c r="H642" i="2"/>
  <c r="H1183" i="2"/>
  <c r="I1183" i="2" s="1"/>
  <c r="H1175" i="2"/>
  <c r="I1175" i="2" s="1"/>
  <c r="H1167" i="2"/>
  <c r="I1167" i="2" s="1"/>
  <c r="H1159" i="2"/>
  <c r="I1159" i="2" s="1"/>
  <c r="H1150" i="2"/>
  <c r="I1150" i="2" s="1"/>
  <c r="H1136" i="2"/>
  <c r="I1136" i="2" s="1"/>
  <c r="H1125" i="2"/>
  <c r="I1125" i="2" s="1"/>
  <c r="H1111" i="2"/>
  <c r="I1111" i="2" s="1"/>
  <c r="H1095" i="2"/>
  <c r="H1079" i="2"/>
  <c r="H1063" i="2"/>
  <c r="H1047" i="2"/>
  <c r="I1047" i="2" s="1"/>
  <c r="H1031" i="2"/>
  <c r="I1031" i="2" s="1"/>
  <c r="H1015" i="2"/>
  <c r="I1015" i="2" s="1"/>
  <c r="H999" i="2"/>
  <c r="I999" i="2" s="1"/>
  <c r="H978" i="2"/>
  <c r="I978" i="2" s="1"/>
  <c r="H959" i="2"/>
  <c r="I959" i="2" s="1"/>
  <c r="H936" i="2"/>
  <c r="H914" i="2"/>
  <c r="I914" i="2" s="1"/>
  <c r="H882" i="2"/>
  <c r="I882" i="2" s="1"/>
  <c r="H850" i="2"/>
  <c r="H818" i="2"/>
  <c r="I818" i="2" s="1"/>
  <c r="H786" i="2"/>
  <c r="H754" i="2"/>
  <c r="H722" i="2"/>
  <c r="I722" i="2" s="1"/>
  <c r="H690" i="2"/>
  <c r="I690" i="2" s="1"/>
  <c r="H634" i="2"/>
  <c r="I634" i="2" s="1"/>
  <c r="H554" i="2"/>
  <c r="I554" i="2" s="1"/>
  <c r="H442" i="2"/>
  <c r="H1182" i="2"/>
  <c r="I1182" i="2" s="1"/>
  <c r="H1174" i="2"/>
  <c r="I1174" i="2" s="1"/>
  <c r="H1166" i="2"/>
  <c r="I1166" i="2" s="1"/>
  <c r="H1158" i="2"/>
  <c r="I1158" i="2" s="1"/>
  <c r="H1149" i="2"/>
  <c r="I1149" i="2" s="1"/>
  <c r="H1135" i="2"/>
  <c r="I1135" i="2" s="1"/>
  <c r="H1122" i="2"/>
  <c r="I1122" i="2" s="1"/>
  <c r="H1110" i="2"/>
  <c r="H1094" i="2"/>
  <c r="H1078" i="2"/>
  <c r="H1062" i="2"/>
  <c r="H1046" i="2"/>
  <c r="I1046" i="2" s="1"/>
  <c r="H1030" i="2"/>
  <c r="I1030" i="2" s="1"/>
  <c r="H1014" i="2"/>
  <c r="I1014" i="2" s="1"/>
  <c r="H998" i="2"/>
  <c r="H976" i="2"/>
  <c r="I976" i="2" s="1"/>
  <c r="H954" i="2"/>
  <c r="H935" i="2"/>
  <c r="H911" i="2"/>
  <c r="I911" i="2" s="1"/>
  <c r="H879" i="2"/>
  <c r="I879" i="2" s="1"/>
  <c r="H847" i="2"/>
  <c r="H815" i="2"/>
  <c r="I815" i="2" s="1"/>
  <c r="H783" i="2"/>
  <c r="H751" i="2"/>
  <c r="H719" i="2"/>
  <c r="I719" i="2" s="1"/>
  <c r="H687" i="2"/>
  <c r="I687" i="2" s="1"/>
  <c r="H626" i="2"/>
  <c r="I626" i="2" s="1"/>
  <c r="H546" i="2"/>
  <c r="I546" i="2" s="1"/>
  <c r="H370" i="2"/>
  <c r="I370" i="2" s="1"/>
  <c r="H1181" i="2"/>
  <c r="I1181" i="2" s="1"/>
  <c r="H1173" i="2"/>
  <c r="I1173" i="2" s="1"/>
  <c r="H1165" i="2"/>
  <c r="I1165" i="2" s="1"/>
  <c r="H1157" i="2"/>
  <c r="I1157" i="2" s="1"/>
  <c r="H1146" i="2"/>
  <c r="I1146" i="2" s="1"/>
  <c r="H1134" i="2"/>
  <c r="I1134" i="2" s="1"/>
  <c r="H1120" i="2"/>
  <c r="I1120" i="2" s="1"/>
  <c r="H1106" i="2"/>
  <c r="H1090" i="2"/>
  <c r="H1074" i="2"/>
  <c r="H1058" i="2"/>
  <c r="H1042" i="2"/>
  <c r="I1042" i="2" s="1"/>
  <c r="H1026" i="2"/>
  <c r="I1026" i="2" s="1"/>
  <c r="H1010" i="2"/>
  <c r="H994" i="2"/>
  <c r="H975" i="2"/>
  <c r="I975" i="2" s="1"/>
  <c r="H952" i="2"/>
  <c r="H930" i="2"/>
  <c r="I930" i="2" s="1"/>
  <c r="H906" i="2"/>
  <c r="I906" i="2" s="1"/>
  <c r="H874" i="2"/>
  <c r="I874" i="2" s="1"/>
  <c r="H842" i="2"/>
  <c r="I842" i="2" s="1"/>
  <c r="H810" i="2"/>
  <c r="I810" i="2" s="1"/>
  <c r="H778" i="2"/>
  <c r="H746" i="2"/>
  <c r="H714" i="2"/>
  <c r="I714" i="2" s="1"/>
  <c r="H682" i="2"/>
  <c r="I682" i="2" s="1"/>
  <c r="H618" i="2"/>
  <c r="I618" i="2" s="1"/>
  <c r="H538" i="2"/>
  <c r="I538" i="2" s="1"/>
  <c r="H330" i="2"/>
  <c r="I330" i="2" s="1"/>
  <c r="H530" i="2"/>
  <c r="H178" i="2"/>
  <c r="I178" i="2" s="1"/>
  <c r="H1177" i="2"/>
  <c r="I1177" i="2" s="1"/>
  <c r="H1169" i="2"/>
  <c r="I1169" i="2" s="1"/>
  <c r="H1161" i="2"/>
  <c r="I1161" i="2" s="1"/>
  <c r="H1152" i="2"/>
  <c r="I1152" i="2" s="1"/>
  <c r="H1141" i="2"/>
  <c r="I1141" i="2" s="1"/>
  <c r="H1127" i="2"/>
  <c r="I1127" i="2" s="1"/>
  <c r="H1114" i="2"/>
  <c r="I1114" i="2" s="1"/>
  <c r="H1098" i="2"/>
  <c r="H1082" i="2"/>
  <c r="H1066" i="2"/>
  <c r="H1050" i="2"/>
  <c r="I1050" i="2" s="1"/>
  <c r="H1034" i="2"/>
  <c r="I1034" i="2" s="1"/>
  <c r="H1018" i="2"/>
  <c r="I1018" i="2" s="1"/>
  <c r="H1002" i="2"/>
  <c r="H984" i="2"/>
  <c r="I984" i="2" s="1"/>
  <c r="H962" i="2"/>
  <c r="I962" i="2" s="1"/>
  <c r="H943" i="2"/>
  <c r="H920" i="2"/>
  <c r="I920" i="2" s="1"/>
  <c r="H890" i="2"/>
  <c r="I890" i="2" s="1"/>
  <c r="H858" i="2"/>
  <c r="H826" i="2"/>
  <c r="I826" i="2" s="1"/>
  <c r="H794" i="2"/>
  <c r="H762" i="2"/>
  <c r="H730" i="2"/>
  <c r="I730" i="2" s="1"/>
  <c r="H698" i="2"/>
  <c r="I698" i="2" s="1"/>
  <c r="H650" i="2"/>
  <c r="H586" i="2"/>
  <c r="H474" i="2"/>
  <c r="I474" i="2" s="1"/>
  <c r="H570" i="2"/>
  <c r="H458" i="2"/>
  <c r="H466" i="2"/>
  <c r="H298" i="2"/>
  <c r="I298" i="2" s="1"/>
  <c r="H426" i="2"/>
  <c r="I426" i="2" s="1"/>
  <c r="H506" i="2"/>
  <c r="H394" i="2"/>
  <c r="I394" i="2" s="1"/>
  <c r="H490" i="2"/>
  <c r="I490" i="2" s="1"/>
  <c r="H386" i="2"/>
  <c r="I386" i="2" s="1"/>
  <c r="H578" i="2"/>
  <c r="H514" i="2"/>
  <c r="H450" i="2"/>
  <c r="H322" i="2"/>
  <c r="I322" i="2" s="1"/>
  <c r="H562" i="2"/>
  <c r="I562" i="2" s="1"/>
  <c r="H498" i="2"/>
  <c r="H434" i="2"/>
  <c r="I434" i="2" s="1"/>
  <c r="H250" i="2"/>
  <c r="I250" i="2" s="1"/>
  <c r="H402" i="2"/>
  <c r="I402" i="2" s="1"/>
  <c r="H338" i="2"/>
  <c r="I338" i="2" s="1"/>
  <c r="H258" i="2"/>
  <c r="I258" i="2" s="1"/>
  <c r="H378" i="2"/>
  <c r="I378" i="2" s="1"/>
  <c r="H314" i="2"/>
  <c r="I314" i="2" s="1"/>
  <c r="H66" i="2"/>
  <c r="H362" i="2"/>
  <c r="I362" i="2" s="1"/>
  <c r="H282" i="2"/>
  <c r="I282" i="2" s="1"/>
  <c r="H418" i="2"/>
  <c r="I418" i="2" s="1"/>
  <c r="H354" i="2"/>
  <c r="I354" i="2" s="1"/>
  <c r="H274" i="2"/>
  <c r="I274" i="2" s="1"/>
  <c r="H410" i="2"/>
  <c r="I410" i="2" s="1"/>
  <c r="H346" i="2"/>
  <c r="I346" i="2" s="1"/>
  <c r="H266" i="2"/>
  <c r="I266" i="2" s="1"/>
  <c r="H306" i="2"/>
  <c r="I306" i="2" s="1"/>
  <c r="H242" i="2"/>
  <c r="I242" i="2" s="1"/>
  <c r="H290" i="2"/>
  <c r="I290" i="2" s="1"/>
  <c r="H130" i="2"/>
  <c r="H186" i="2"/>
  <c r="I186" i="2" s="1"/>
  <c r="H74" i="2"/>
  <c r="H154" i="2"/>
  <c r="H42" i="2"/>
  <c r="H138" i="2"/>
  <c r="H34" i="2"/>
  <c r="H218" i="2"/>
  <c r="I218" i="2" s="1"/>
  <c r="H122" i="2"/>
  <c r="I122" i="2" s="1"/>
  <c r="H202" i="2"/>
  <c r="I202" i="2" s="1"/>
  <c r="H114" i="2"/>
  <c r="I114" i="2" s="1"/>
  <c r="H194" i="2"/>
  <c r="I194" i="2" s="1"/>
  <c r="H90" i="2"/>
  <c r="H234" i="2"/>
  <c r="I234" i="2" s="1"/>
  <c r="H170" i="2"/>
  <c r="I170" i="2" s="1"/>
  <c r="H106" i="2"/>
  <c r="H26" i="2"/>
  <c r="H226" i="2"/>
  <c r="I226" i="2" s="1"/>
  <c r="H162" i="2"/>
  <c r="I162" i="2" s="1"/>
  <c r="H98" i="2"/>
  <c r="H10" i="2"/>
  <c r="H210" i="2"/>
  <c r="I210" i="2" s="1"/>
  <c r="H146" i="2"/>
  <c r="H82" i="2"/>
  <c r="H18" i="2"/>
  <c r="H58" i="2"/>
  <c r="H990" i="2"/>
  <c r="H912" i="2"/>
  <c r="I912" i="2" s="1"/>
  <c r="H904" i="2"/>
  <c r="I904" i="2" s="1"/>
  <c r="H679" i="2"/>
  <c r="I679" i="2" s="1"/>
  <c r="H671" i="2"/>
  <c r="I671" i="2" s="1"/>
  <c r="H663" i="2"/>
  <c r="H655" i="2"/>
  <c r="H647" i="2"/>
  <c r="H639" i="2"/>
  <c r="H631" i="2"/>
  <c r="I631" i="2" s="1"/>
  <c r="H982" i="2"/>
  <c r="I982" i="2" s="1"/>
  <c r="H974" i="2"/>
  <c r="I974" i="2" s="1"/>
  <c r="H966" i="2"/>
  <c r="I966" i="2" s="1"/>
  <c r="H958" i="2"/>
  <c r="I958" i="2" s="1"/>
  <c r="H950" i="2"/>
  <c r="H1148" i="2"/>
  <c r="I1148" i="2" s="1"/>
  <c r="H1140" i="2"/>
  <c r="I1140" i="2" s="1"/>
  <c r="H1132" i="2"/>
  <c r="I1132" i="2" s="1"/>
  <c r="H1124" i="2"/>
  <c r="I1124" i="2" s="1"/>
  <c r="H1116" i="2"/>
  <c r="I1116" i="2" s="1"/>
  <c r="H1147" i="2"/>
  <c r="I1147" i="2" s="1"/>
  <c r="H1139" i="2"/>
  <c r="I1139" i="2" s="1"/>
  <c r="H1131" i="2"/>
  <c r="I1131" i="2" s="1"/>
  <c r="H1123" i="2"/>
  <c r="I1123" i="2" s="1"/>
  <c r="H1115" i="2"/>
  <c r="I1115" i="2" s="1"/>
  <c r="H1153" i="2"/>
  <c r="I1153" i="2" s="1"/>
  <c r="H1145" i="2"/>
  <c r="I1145" i="2" s="1"/>
  <c r="H1137" i="2"/>
  <c r="I1137" i="2" s="1"/>
  <c r="H1129" i="2"/>
  <c r="I1129" i="2" s="1"/>
  <c r="H1121" i="2"/>
  <c r="I1121" i="2" s="1"/>
  <c r="H1113" i="2"/>
  <c r="I1113" i="2" s="1"/>
  <c r="H896" i="2"/>
  <c r="I896" i="2" s="1"/>
  <c r="H888" i="2"/>
  <c r="I888" i="2" s="1"/>
  <c r="H880" i="2"/>
  <c r="I880" i="2" s="1"/>
  <c r="H872" i="2"/>
  <c r="I872" i="2" s="1"/>
  <c r="H623" i="2"/>
  <c r="I623" i="2" s="1"/>
  <c r="H615" i="2"/>
  <c r="I615" i="2" s="1"/>
  <c r="H607" i="2"/>
  <c r="I607" i="2" s="1"/>
  <c r="H599" i="2"/>
  <c r="I599" i="2" s="1"/>
  <c r="H591" i="2"/>
  <c r="H583" i="2"/>
  <c r="H942" i="2"/>
  <c r="H934" i="2"/>
  <c r="H926" i="2"/>
  <c r="I926" i="2" s="1"/>
  <c r="H918" i="2"/>
  <c r="I918" i="2" s="1"/>
  <c r="H864" i="2"/>
  <c r="H856" i="2"/>
  <c r="H848" i="2"/>
  <c r="H840" i="2"/>
  <c r="H575" i="2"/>
  <c r="H567" i="2"/>
  <c r="H559" i="2"/>
  <c r="I559" i="2" s="1"/>
  <c r="H551" i="2"/>
  <c r="I551" i="2" s="1"/>
  <c r="H543" i="2"/>
  <c r="I543" i="2" s="1"/>
  <c r="H1109" i="2"/>
  <c r="H1101" i="2"/>
  <c r="H1093" i="2"/>
  <c r="H1085" i="2"/>
  <c r="H1077" i="2"/>
  <c r="H1069" i="2"/>
  <c r="H1061" i="2"/>
  <c r="H1053" i="2"/>
  <c r="I1053" i="2" s="1"/>
  <c r="H1045" i="2"/>
  <c r="I1045" i="2" s="1"/>
  <c r="H1037" i="2"/>
  <c r="I1037" i="2" s="1"/>
  <c r="H1029" i="2"/>
  <c r="I1029" i="2" s="1"/>
  <c r="H1021" i="2"/>
  <c r="I1021" i="2" s="1"/>
  <c r="H1013" i="2"/>
  <c r="H1005" i="2"/>
  <c r="H997" i="2"/>
  <c r="H989" i="2"/>
  <c r="I989" i="2" s="1"/>
  <c r="H981" i="2"/>
  <c r="I981" i="2" s="1"/>
  <c r="H973" i="2"/>
  <c r="I973" i="2" s="1"/>
  <c r="H965" i="2"/>
  <c r="I965" i="2" s="1"/>
  <c r="H957" i="2"/>
  <c r="I957" i="2" s="1"/>
  <c r="H949" i="2"/>
  <c r="H941" i="2"/>
  <c r="H933" i="2"/>
  <c r="H925" i="2"/>
  <c r="I925" i="2" s="1"/>
  <c r="H917" i="2"/>
  <c r="I917" i="2" s="1"/>
  <c r="H909" i="2"/>
  <c r="I909" i="2" s="1"/>
  <c r="H901" i="2"/>
  <c r="I901" i="2" s="1"/>
  <c r="H893" i="2"/>
  <c r="I893" i="2" s="1"/>
  <c r="H885" i="2"/>
  <c r="I885" i="2" s="1"/>
  <c r="H877" i="2"/>
  <c r="I877" i="2" s="1"/>
  <c r="H869" i="2"/>
  <c r="I869" i="2" s="1"/>
  <c r="H861" i="2"/>
  <c r="H853" i="2"/>
  <c r="H845" i="2"/>
  <c r="H837" i="2"/>
  <c r="H829" i="2"/>
  <c r="H821" i="2"/>
  <c r="I821" i="2" s="1"/>
  <c r="H813" i="2"/>
  <c r="I813" i="2" s="1"/>
  <c r="H805" i="2"/>
  <c r="I805" i="2" s="1"/>
  <c r="H797" i="2"/>
  <c r="I797" i="2" s="1"/>
  <c r="H789" i="2"/>
  <c r="H781" i="2"/>
  <c r="H773" i="2"/>
  <c r="H765" i="2"/>
  <c r="H757" i="2"/>
  <c r="H749" i="2"/>
  <c r="H741" i="2"/>
  <c r="H733" i="2"/>
  <c r="I733" i="2" s="1"/>
  <c r="H725" i="2"/>
  <c r="I725" i="2" s="1"/>
  <c r="H717" i="2"/>
  <c r="I717" i="2" s="1"/>
  <c r="H709" i="2"/>
  <c r="I709" i="2" s="1"/>
  <c r="H701" i="2"/>
  <c r="I701" i="2" s="1"/>
  <c r="H693" i="2"/>
  <c r="I693" i="2" s="1"/>
  <c r="H685" i="2"/>
  <c r="I685" i="2" s="1"/>
  <c r="H677" i="2"/>
  <c r="I677" i="2" s="1"/>
  <c r="H669" i="2"/>
  <c r="I669" i="2" s="1"/>
  <c r="H661" i="2"/>
  <c r="H653" i="2"/>
  <c r="H645" i="2"/>
  <c r="H637" i="2"/>
  <c r="I637" i="2" s="1"/>
  <c r="H629" i="2"/>
  <c r="I629" i="2" s="1"/>
  <c r="H621" i="2"/>
  <c r="I621" i="2" s="1"/>
  <c r="H613" i="2"/>
  <c r="I613" i="2" s="1"/>
  <c r="H605" i="2"/>
  <c r="I605" i="2" s="1"/>
  <c r="H597" i="2"/>
  <c r="I597" i="2" s="1"/>
  <c r="H1108" i="2"/>
  <c r="H1100" i="2"/>
  <c r="H1092" i="2"/>
  <c r="H1084" i="2"/>
  <c r="H1076" i="2"/>
  <c r="H1068" i="2"/>
  <c r="H1060" i="2"/>
  <c r="H1052" i="2"/>
  <c r="I1052" i="2" s="1"/>
  <c r="H1044" i="2"/>
  <c r="I1044" i="2" s="1"/>
  <c r="H1036" i="2"/>
  <c r="I1036" i="2" s="1"/>
  <c r="H1028" i="2"/>
  <c r="I1028" i="2" s="1"/>
  <c r="H1020" i="2"/>
  <c r="I1020" i="2" s="1"/>
  <c r="H1012" i="2"/>
  <c r="H1004" i="2"/>
  <c r="H996" i="2"/>
  <c r="H988" i="2"/>
  <c r="I988" i="2" s="1"/>
  <c r="H980" i="2"/>
  <c r="I980" i="2" s="1"/>
  <c r="H972" i="2"/>
  <c r="I972" i="2" s="1"/>
  <c r="H964" i="2"/>
  <c r="I964" i="2" s="1"/>
  <c r="H956" i="2"/>
  <c r="I956" i="2" s="1"/>
  <c r="H948" i="2"/>
  <c r="H940" i="2"/>
  <c r="H932" i="2"/>
  <c r="H924" i="2"/>
  <c r="I924" i="2" s="1"/>
  <c r="H916" i="2"/>
  <c r="I916" i="2" s="1"/>
  <c r="H908" i="2"/>
  <c r="I908" i="2" s="1"/>
  <c r="H900" i="2"/>
  <c r="I900" i="2" s="1"/>
  <c r="H892" i="2"/>
  <c r="I892" i="2" s="1"/>
  <c r="H884" i="2"/>
  <c r="I884" i="2" s="1"/>
  <c r="H876" i="2"/>
  <c r="I876" i="2" s="1"/>
  <c r="H868" i="2"/>
  <c r="H860" i="2"/>
  <c r="H852" i="2"/>
  <c r="H844" i="2"/>
  <c r="H836" i="2"/>
  <c r="H828" i="2"/>
  <c r="I828" i="2" s="1"/>
  <c r="H820" i="2"/>
  <c r="I820" i="2" s="1"/>
  <c r="H812" i="2"/>
  <c r="I812" i="2" s="1"/>
  <c r="H804" i="2"/>
  <c r="I804" i="2" s="1"/>
  <c r="H796" i="2"/>
  <c r="I796" i="2" s="1"/>
  <c r="H788" i="2"/>
  <c r="H780" i="2"/>
  <c r="H772" i="2"/>
  <c r="H764" i="2"/>
  <c r="H756" i="2"/>
  <c r="H748" i="2"/>
  <c r="H740" i="2"/>
  <c r="H732" i="2"/>
  <c r="I732" i="2" s="1"/>
  <c r="H1107" i="2"/>
  <c r="H1099" i="2"/>
  <c r="H1091" i="2"/>
  <c r="H1083" i="2"/>
  <c r="H1075" i="2"/>
  <c r="H1067" i="2"/>
  <c r="H1059" i="2"/>
  <c r="H1051" i="2"/>
  <c r="I1051" i="2" s="1"/>
  <c r="H1043" i="2"/>
  <c r="I1043" i="2" s="1"/>
  <c r="H1035" i="2"/>
  <c r="I1035" i="2" s="1"/>
  <c r="H1027" i="2"/>
  <c r="I1027" i="2" s="1"/>
  <c r="H1019" i="2"/>
  <c r="I1019" i="2" s="1"/>
  <c r="H1011" i="2"/>
  <c r="H1003" i="2"/>
  <c r="H995" i="2"/>
  <c r="H987" i="2"/>
  <c r="I987" i="2" s="1"/>
  <c r="H979" i="2"/>
  <c r="I979" i="2" s="1"/>
  <c r="H971" i="2"/>
  <c r="I971" i="2" s="1"/>
  <c r="H963" i="2"/>
  <c r="I963" i="2" s="1"/>
  <c r="H955" i="2"/>
  <c r="H947" i="2"/>
  <c r="H939" i="2"/>
  <c r="H931" i="2"/>
  <c r="I931" i="2" s="1"/>
  <c r="H923" i="2"/>
  <c r="I923" i="2" s="1"/>
  <c r="H915" i="2"/>
  <c r="I915" i="2" s="1"/>
  <c r="H907" i="2"/>
  <c r="I907" i="2" s="1"/>
  <c r="H899" i="2"/>
  <c r="I899" i="2" s="1"/>
  <c r="H891" i="2"/>
  <c r="I891" i="2" s="1"/>
  <c r="H883" i="2"/>
  <c r="I883" i="2" s="1"/>
  <c r="H875" i="2"/>
  <c r="I875" i="2" s="1"/>
  <c r="H867" i="2"/>
  <c r="H859" i="2"/>
  <c r="H851" i="2"/>
  <c r="H843" i="2"/>
  <c r="H835" i="2"/>
  <c r="H827" i="2"/>
  <c r="I827" i="2" s="1"/>
  <c r="H819" i="2"/>
  <c r="I819" i="2" s="1"/>
  <c r="H811" i="2"/>
  <c r="I811" i="2" s="1"/>
  <c r="H803" i="2"/>
  <c r="I803" i="2" s="1"/>
  <c r="H795" i="2"/>
  <c r="I795" i="2" s="1"/>
  <c r="H787" i="2"/>
  <c r="H779" i="2"/>
  <c r="H771" i="2"/>
  <c r="H763" i="2"/>
  <c r="H755" i="2"/>
  <c r="H747" i="2"/>
  <c r="H739" i="2"/>
  <c r="H731" i="2"/>
  <c r="I731" i="2" s="1"/>
  <c r="H723" i="2"/>
  <c r="I723" i="2" s="1"/>
  <c r="H715" i="2"/>
  <c r="I715" i="2" s="1"/>
  <c r="H707" i="2"/>
  <c r="I707" i="2" s="1"/>
  <c r="H699" i="2"/>
  <c r="I699" i="2" s="1"/>
  <c r="H691" i="2"/>
  <c r="I691" i="2" s="1"/>
  <c r="H683" i="2"/>
  <c r="I683" i="2" s="1"/>
  <c r="H675" i="2"/>
  <c r="I675" i="2" s="1"/>
  <c r="H667" i="2"/>
  <c r="H659" i="2"/>
  <c r="H1105" i="2"/>
  <c r="H1097" i="2"/>
  <c r="H1089" i="2"/>
  <c r="H1081" i="2"/>
  <c r="H1073" i="2"/>
  <c r="H1065" i="2"/>
  <c r="H1057" i="2"/>
  <c r="H1049" i="2"/>
  <c r="I1049" i="2" s="1"/>
  <c r="H1041" i="2"/>
  <c r="I1041" i="2" s="1"/>
  <c r="H1033" i="2"/>
  <c r="I1033" i="2" s="1"/>
  <c r="H1025" i="2"/>
  <c r="I1025" i="2" s="1"/>
  <c r="H1017" i="2"/>
  <c r="I1017" i="2" s="1"/>
  <c r="H1009" i="2"/>
  <c r="H1001" i="2"/>
  <c r="H993" i="2"/>
  <c r="H985" i="2"/>
  <c r="I985" i="2" s="1"/>
  <c r="H977" i="2"/>
  <c r="I977" i="2" s="1"/>
  <c r="H969" i="2"/>
  <c r="I969" i="2" s="1"/>
  <c r="H961" i="2"/>
  <c r="I961" i="2" s="1"/>
  <c r="H953" i="2"/>
  <c r="H945" i="2"/>
  <c r="H937" i="2"/>
  <c r="H929" i="2"/>
  <c r="I929" i="2" s="1"/>
  <c r="H921" i="2"/>
  <c r="I921" i="2" s="1"/>
  <c r="H913" i="2"/>
  <c r="I913" i="2" s="1"/>
  <c r="H905" i="2"/>
  <c r="I905" i="2" s="1"/>
  <c r="H897" i="2"/>
  <c r="I897" i="2" s="1"/>
  <c r="H889" i="2"/>
  <c r="I889" i="2" s="1"/>
  <c r="H881" i="2"/>
  <c r="I881" i="2" s="1"/>
  <c r="H873" i="2"/>
  <c r="I873" i="2" s="1"/>
  <c r="H865" i="2"/>
  <c r="H857" i="2"/>
  <c r="H849" i="2"/>
  <c r="H841" i="2"/>
  <c r="H833" i="2"/>
  <c r="H825" i="2"/>
  <c r="I825" i="2" s="1"/>
  <c r="H817" i="2"/>
  <c r="I817" i="2" s="1"/>
  <c r="H809" i="2"/>
  <c r="I809" i="2" s="1"/>
  <c r="H801" i="2"/>
  <c r="I801" i="2" s="1"/>
  <c r="H793" i="2"/>
  <c r="H785" i="2"/>
  <c r="H777" i="2"/>
  <c r="H769" i="2"/>
  <c r="H761" i="2"/>
  <c r="H753" i="2"/>
  <c r="H745" i="2"/>
  <c r="H737" i="2"/>
  <c r="I737" i="2" s="1"/>
  <c r="H729" i="2"/>
  <c r="I729" i="2" s="1"/>
  <c r="H721" i="2"/>
  <c r="I721" i="2" s="1"/>
  <c r="H713" i="2"/>
  <c r="I713" i="2" s="1"/>
  <c r="H705" i="2"/>
  <c r="I705" i="2" s="1"/>
  <c r="H697" i="2"/>
  <c r="I697" i="2" s="1"/>
  <c r="H689" i="2"/>
  <c r="I689" i="2" s="1"/>
  <c r="H681" i="2"/>
  <c r="I681" i="2" s="1"/>
  <c r="H673" i="2"/>
  <c r="I673" i="2" s="1"/>
  <c r="H665" i="2"/>
  <c r="I665" i="2" s="1"/>
  <c r="H832" i="2"/>
  <c r="H824" i="2"/>
  <c r="I824" i="2" s="1"/>
  <c r="H816" i="2"/>
  <c r="I816" i="2" s="1"/>
  <c r="H808" i="2"/>
  <c r="I808" i="2" s="1"/>
  <c r="H800" i="2"/>
  <c r="I800" i="2" s="1"/>
  <c r="H792" i="2"/>
  <c r="H784" i="2"/>
  <c r="H776" i="2"/>
  <c r="H768" i="2"/>
  <c r="H760" i="2"/>
  <c r="H752" i="2"/>
  <c r="I752" i="2" s="1"/>
  <c r="H744" i="2"/>
  <c r="H736" i="2"/>
  <c r="I736" i="2" s="1"/>
  <c r="H728" i="2"/>
  <c r="I728" i="2" s="1"/>
  <c r="H720" i="2"/>
  <c r="I720" i="2" s="1"/>
  <c r="H712" i="2"/>
  <c r="I712" i="2" s="1"/>
  <c r="H704" i="2"/>
  <c r="I704" i="2" s="1"/>
  <c r="H696" i="2"/>
  <c r="I696" i="2" s="1"/>
  <c r="H688" i="2"/>
  <c r="I688" i="2" s="1"/>
  <c r="H680" i="2"/>
  <c r="I680" i="2" s="1"/>
  <c r="H672" i="2"/>
  <c r="I672" i="2" s="1"/>
  <c r="H664" i="2"/>
  <c r="H656" i="2"/>
  <c r="H648" i="2"/>
  <c r="H640" i="2"/>
  <c r="H632" i="2"/>
  <c r="I632" i="2" s="1"/>
  <c r="H624" i="2"/>
  <c r="I624" i="2" s="1"/>
  <c r="H616" i="2"/>
  <c r="I616" i="2" s="1"/>
  <c r="H608" i="2"/>
  <c r="I608" i="2" s="1"/>
  <c r="H600" i="2"/>
  <c r="I600" i="2" s="1"/>
  <c r="H592" i="2"/>
  <c r="H584" i="2"/>
  <c r="H576" i="2"/>
  <c r="H568" i="2"/>
  <c r="H560" i="2"/>
  <c r="I560" i="2" s="1"/>
  <c r="H552" i="2"/>
  <c r="I552" i="2" s="1"/>
  <c r="H544" i="2"/>
  <c r="I544" i="2" s="1"/>
  <c r="H536" i="2"/>
  <c r="I536" i="2" s="1"/>
  <c r="H528" i="2"/>
  <c r="H520" i="2"/>
  <c r="H512" i="2"/>
  <c r="H504" i="2"/>
  <c r="H496" i="2"/>
  <c r="H488" i="2"/>
  <c r="I488" i="2" s="1"/>
  <c r="H480" i="2"/>
  <c r="I480" i="2" s="1"/>
  <c r="H472" i="2"/>
  <c r="I472" i="2" s="1"/>
  <c r="H464" i="2"/>
  <c r="H456" i="2"/>
  <c r="H448" i="2"/>
  <c r="H440" i="2"/>
  <c r="H432" i="2"/>
  <c r="I432" i="2" s="1"/>
  <c r="H424" i="2"/>
  <c r="I424" i="2" s="1"/>
  <c r="H416" i="2"/>
  <c r="I416" i="2" s="1"/>
  <c r="H535" i="2"/>
  <c r="H527" i="2"/>
  <c r="H519" i="2"/>
  <c r="H511" i="2"/>
  <c r="H503" i="2"/>
  <c r="H495" i="2"/>
  <c r="I495" i="2" s="1"/>
  <c r="H487" i="2"/>
  <c r="I487" i="2" s="1"/>
  <c r="H479" i="2"/>
  <c r="I479" i="2" s="1"/>
  <c r="H651" i="2"/>
  <c r="I651" i="2" s="1"/>
  <c r="H643" i="2"/>
  <c r="H635" i="2"/>
  <c r="I635" i="2" s="1"/>
  <c r="H627" i="2"/>
  <c r="I627" i="2" s="1"/>
  <c r="H619" i="2"/>
  <c r="I619" i="2" s="1"/>
  <c r="H611" i="2"/>
  <c r="I611" i="2" s="1"/>
  <c r="H657" i="2"/>
  <c r="H649" i="2"/>
  <c r="H641" i="2"/>
  <c r="H633" i="2"/>
  <c r="I633" i="2" s="1"/>
  <c r="H408" i="2"/>
  <c r="I408" i="2" s="1"/>
  <c r="H400" i="2"/>
  <c r="I400" i="2" s="1"/>
  <c r="H392" i="2"/>
  <c r="I392" i="2" s="1"/>
  <c r="H384" i="2"/>
  <c r="I384" i="2" s="1"/>
  <c r="H376" i="2"/>
  <c r="I376" i="2" s="1"/>
  <c r="H471" i="2"/>
  <c r="I471" i="2" s="1"/>
  <c r="H463" i="2"/>
  <c r="H455" i="2"/>
  <c r="H447" i="2"/>
  <c r="H439" i="2"/>
  <c r="Q3" i="2"/>
  <c r="Q4" i="2"/>
  <c r="Q2" i="2"/>
  <c r="Q5" i="2"/>
  <c r="Q6" i="2"/>
  <c r="Q7" i="2"/>
  <c r="Q8" i="2"/>
  <c r="H910" i="2"/>
  <c r="I910" i="2" s="1"/>
  <c r="H902" i="2"/>
  <c r="I902" i="2" s="1"/>
  <c r="H603" i="2"/>
  <c r="I603" i="2" s="1"/>
  <c r="H595" i="2"/>
  <c r="I595" i="2" s="1"/>
  <c r="H587" i="2"/>
  <c r="H579" i="2"/>
  <c r="H368" i="2"/>
  <c r="I368" i="2" s="1"/>
  <c r="H360" i="2"/>
  <c r="I360" i="2" s="1"/>
  <c r="H352" i="2"/>
  <c r="I352" i="2" s="1"/>
  <c r="H571" i="2"/>
  <c r="H563" i="2"/>
  <c r="I563" i="2" s="1"/>
  <c r="H555" i="2"/>
  <c r="I555" i="2" s="1"/>
  <c r="H625" i="2"/>
  <c r="I625" i="2" s="1"/>
  <c r="H617" i="2"/>
  <c r="I617" i="2" s="1"/>
  <c r="H609" i="2"/>
  <c r="I609" i="2" s="1"/>
  <c r="H344" i="2"/>
  <c r="I344" i="2" s="1"/>
  <c r="H336" i="2"/>
  <c r="I336" i="2" s="1"/>
  <c r="H328" i="2"/>
  <c r="I328" i="2" s="1"/>
  <c r="H431" i="2"/>
  <c r="I431" i="2" s="1"/>
  <c r="H423" i="2"/>
  <c r="I423" i="2" s="1"/>
  <c r="H415" i="2"/>
  <c r="I415" i="2" s="1"/>
  <c r="H407" i="2"/>
  <c r="I407" i="2" s="1"/>
  <c r="H547" i="2"/>
  <c r="I547" i="2" s="1"/>
  <c r="H601" i="2"/>
  <c r="I601" i="2" s="1"/>
  <c r="H593" i="2"/>
  <c r="H320" i="2"/>
  <c r="I320" i="2" s="1"/>
  <c r="H399" i="2"/>
  <c r="I399" i="2" s="1"/>
  <c r="H391" i="2"/>
  <c r="I391" i="2" s="1"/>
  <c r="H383" i="2"/>
  <c r="I383" i="2" s="1"/>
  <c r="H375" i="2"/>
  <c r="I375" i="2" s="1"/>
  <c r="H894" i="2"/>
  <c r="I894" i="2" s="1"/>
  <c r="H539" i="2"/>
  <c r="I539" i="2" s="1"/>
  <c r="H531" i="2"/>
  <c r="H523" i="2"/>
  <c r="H515" i="2"/>
  <c r="H589" i="2"/>
  <c r="H581" i="2"/>
  <c r="H573" i="2"/>
  <c r="H507" i="2"/>
  <c r="H499" i="2"/>
  <c r="H491" i="2"/>
  <c r="I491" i="2" s="1"/>
  <c r="H483" i="2"/>
  <c r="I483" i="2" s="1"/>
  <c r="H585" i="2"/>
  <c r="H577" i="2"/>
  <c r="H569" i="2"/>
  <c r="I569" i="2" s="1"/>
  <c r="H561" i="2"/>
  <c r="I561" i="2" s="1"/>
  <c r="H367" i="2"/>
  <c r="I367" i="2" s="1"/>
  <c r="H359" i="2"/>
  <c r="I359" i="2" s="1"/>
  <c r="H351" i="2"/>
  <c r="I351" i="2" s="1"/>
  <c r="H343" i="2"/>
  <c r="I343" i="2" s="1"/>
  <c r="H335" i="2"/>
  <c r="I335" i="2" s="1"/>
  <c r="H327" i="2"/>
  <c r="I327" i="2" s="1"/>
  <c r="H319" i="2"/>
  <c r="I319" i="2" s="1"/>
  <c r="H311" i="2"/>
  <c r="I311" i="2" s="1"/>
  <c r="H303" i="2"/>
  <c r="I303" i="2" s="1"/>
  <c r="H295" i="2"/>
  <c r="I295" i="2" s="1"/>
  <c r="H287" i="2"/>
  <c r="I287" i="2" s="1"/>
  <c r="H279" i="2"/>
  <c r="I279" i="2" s="1"/>
  <c r="H271" i="2"/>
  <c r="I271" i="2" s="1"/>
  <c r="H263" i="2"/>
  <c r="I263" i="2" s="1"/>
  <c r="H255" i="2"/>
  <c r="I255" i="2" s="1"/>
  <c r="H247" i="2"/>
  <c r="I247" i="2" s="1"/>
  <c r="H239" i="2"/>
  <c r="I239" i="2" s="1"/>
  <c r="H231" i="2"/>
  <c r="I231" i="2" s="1"/>
  <c r="H223" i="2"/>
  <c r="I223" i="2" s="1"/>
  <c r="H215" i="2"/>
  <c r="I215" i="2" s="1"/>
  <c r="H207" i="2"/>
  <c r="I207" i="2" s="1"/>
  <c r="H199" i="2"/>
  <c r="I199" i="2" s="1"/>
  <c r="H191" i="2"/>
  <c r="I191" i="2" s="1"/>
  <c r="H183" i="2"/>
  <c r="I183" i="2" s="1"/>
  <c r="H175" i="2"/>
  <c r="I175" i="2" s="1"/>
  <c r="H167" i="2"/>
  <c r="I167" i="2" s="1"/>
  <c r="H159" i="2"/>
  <c r="I159" i="2" s="1"/>
  <c r="H151" i="2"/>
  <c r="H143" i="2"/>
  <c r="H135" i="2"/>
  <c r="H127" i="2"/>
  <c r="H119" i="2"/>
  <c r="I119" i="2" s="1"/>
  <c r="H111" i="2"/>
  <c r="H103" i="2"/>
  <c r="H95" i="2"/>
  <c r="H87" i="2"/>
  <c r="H79" i="2"/>
  <c r="H71" i="2"/>
  <c r="H63" i="2"/>
  <c r="H55" i="2"/>
  <c r="H47" i="2"/>
  <c r="H39" i="2"/>
  <c r="H31" i="2"/>
  <c r="H886" i="2"/>
  <c r="I886" i="2" s="1"/>
  <c r="H878" i="2"/>
  <c r="I878" i="2" s="1"/>
  <c r="H870" i="2"/>
  <c r="I870" i="2" s="1"/>
  <c r="H862" i="2"/>
  <c r="H854" i="2"/>
  <c r="H846" i="2"/>
  <c r="H838" i="2"/>
  <c r="H830" i="2"/>
  <c r="H822" i="2"/>
  <c r="I822" i="2" s="1"/>
  <c r="H814" i="2"/>
  <c r="I814" i="2" s="1"/>
  <c r="H806" i="2"/>
  <c r="I806" i="2" s="1"/>
  <c r="H798" i="2"/>
  <c r="I798" i="2" s="1"/>
  <c r="H790" i="2"/>
  <c r="H782" i="2"/>
  <c r="H774" i="2"/>
  <c r="H766" i="2"/>
  <c r="H758" i="2"/>
  <c r="H750" i="2"/>
  <c r="H742" i="2"/>
  <c r="H734" i="2"/>
  <c r="I734" i="2" s="1"/>
  <c r="H726" i="2"/>
  <c r="I726" i="2" s="1"/>
  <c r="H718" i="2"/>
  <c r="I718" i="2" s="1"/>
  <c r="H710" i="2"/>
  <c r="I710" i="2" s="1"/>
  <c r="H565" i="2"/>
  <c r="I565" i="2" s="1"/>
  <c r="H557" i="2"/>
  <c r="I557" i="2" s="1"/>
  <c r="H549" i="2"/>
  <c r="I549" i="2" s="1"/>
  <c r="H541" i="2"/>
  <c r="I541" i="2" s="1"/>
  <c r="H533" i="2"/>
  <c r="H525" i="2"/>
  <c r="H517" i="2"/>
  <c r="H509" i="2"/>
  <c r="H501" i="2"/>
  <c r="H493" i="2"/>
  <c r="I493" i="2" s="1"/>
  <c r="H485" i="2"/>
  <c r="I485" i="2" s="1"/>
  <c r="H477" i="2"/>
  <c r="I477" i="2" s="1"/>
  <c r="H469" i="2"/>
  <c r="I469" i="2" s="1"/>
  <c r="H461" i="2"/>
  <c r="H453" i="2"/>
  <c r="H445" i="2"/>
  <c r="H437" i="2"/>
  <c r="H429" i="2"/>
  <c r="I429" i="2" s="1"/>
  <c r="H421" i="2"/>
  <c r="I421" i="2" s="1"/>
  <c r="H413" i="2"/>
  <c r="I413" i="2" s="1"/>
  <c r="H405" i="2"/>
  <c r="I405" i="2" s="1"/>
  <c r="H397" i="2"/>
  <c r="I397" i="2" s="1"/>
  <c r="H389" i="2"/>
  <c r="I389" i="2" s="1"/>
  <c r="H381" i="2"/>
  <c r="I381" i="2" s="1"/>
  <c r="H373" i="2"/>
  <c r="I373" i="2" s="1"/>
  <c r="H365" i="2"/>
  <c r="I365" i="2" s="1"/>
  <c r="H357" i="2"/>
  <c r="I357" i="2" s="1"/>
  <c r="H349" i="2"/>
  <c r="I349" i="2" s="1"/>
  <c r="H341" i="2"/>
  <c r="I341" i="2" s="1"/>
  <c r="H333" i="2"/>
  <c r="I333" i="2" s="1"/>
  <c r="H325" i="2"/>
  <c r="I325" i="2" s="1"/>
  <c r="H317" i="2"/>
  <c r="I317" i="2" s="1"/>
  <c r="H475" i="2"/>
  <c r="I475" i="2" s="1"/>
  <c r="H467" i="2"/>
  <c r="I467" i="2" s="1"/>
  <c r="H459" i="2"/>
  <c r="H451" i="2"/>
  <c r="H553" i="2"/>
  <c r="I553" i="2" s="1"/>
  <c r="H545" i="2"/>
  <c r="I545" i="2" s="1"/>
  <c r="H537" i="2"/>
  <c r="I537" i="2" s="1"/>
  <c r="H529" i="2"/>
  <c r="H521" i="2"/>
  <c r="H513" i="2"/>
  <c r="H505" i="2"/>
  <c r="H497" i="2"/>
  <c r="H489" i="2"/>
  <c r="I489" i="2" s="1"/>
  <c r="H481" i="2"/>
  <c r="I481" i="2" s="1"/>
  <c r="H473" i="2"/>
  <c r="I473" i="2" s="1"/>
  <c r="H465" i="2"/>
  <c r="H457" i="2"/>
  <c r="H449" i="2"/>
  <c r="H441" i="2"/>
  <c r="H433" i="2"/>
  <c r="I433" i="2" s="1"/>
  <c r="H425" i="2"/>
  <c r="I425" i="2" s="1"/>
  <c r="H417" i="2"/>
  <c r="I417" i="2" s="1"/>
  <c r="H409" i="2"/>
  <c r="I409" i="2" s="1"/>
  <c r="H401" i="2"/>
  <c r="I401" i="2" s="1"/>
  <c r="H393" i="2"/>
  <c r="I393" i="2" s="1"/>
  <c r="H385" i="2"/>
  <c r="I385" i="2" s="1"/>
  <c r="H377" i="2"/>
  <c r="I377" i="2" s="1"/>
  <c r="H369" i="2"/>
  <c r="I369" i="2" s="1"/>
  <c r="H361" i="2"/>
  <c r="I361" i="2" s="1"/>
  <c r="H353" i="2"/>
  <c r="I353" i="2" s="1"/>
  <c r="H345" i="2"/>
  <c r="I345" i="2" s="1"/>
  <c r="H337" i="2"/>
  <c r="I337" i="2" s="1"/>
  <c r="H329" i="2"/>
  <c r="I329" i="2" s="1"/>
  <c r="H321" i="2"/>
  <c r="I321" i="2" s="1"/>
  <c r="H313" i="2"/>
  <c r="I313" i="2" s="1"/>
  <c r="H305" i="2"/>
  <c r="I305" i="2" s="1"/>
  <c r="H297" i="2"/>
  <c r="I297" i="2" s="1"/>
  <c r="H289" i="2"/>
  <c r="I289" i="2" s="1"/>
  <c r="H281" i="2"/>
  <c r="I281" i="2" s="1"/>
  <c r="H273" i="2"/>
  <c r="I273" i="2" s="1"/>
  <c r="H265" i="2"/>
  <c r="I265" i="2" s="1"/>
  <c r="H702" i="2"/>
  <c r="I702" i="2" s="1"/>
  <c r="H309" i="2"/>
  <c r="I309" i="2" s="1"/>
  <c r="H301" i="2"/>
  <c r="I301" i="2" s="1"/>
  <c r="H293" i="2"/>
  <c r="I293" i="2" s="1"/>
  <c r="H285" i="2"/>
  <c r="I285" i="2" s="1"/>
  <c r="H724" i="2"/>
  <c r="I724" i="2" s="1"/>
  <c r="H312" i="2"/>
  <c r="I312" i="2" s="1"/>
  <c r="H304" i="2"/>
  <c r="I304" i="2" s="1"/>
  <c r="H296" i="2"/>
  <c r="I296" i="2" s="1"/>
  <c r="H288" i="2"/>
  <c r="I288" i="2" s="1"/>
  <c r="H280" i="2"/>
  <c r="I280" i="2" s="1"/>
  <c r="H272" i="2"/>
  <c r="I272" i="2" s="1"/>
  <c r="H694" i="2"/>
  <c r="I694" i="2" s="1"/>
  <c r="H277" i="2"/>
  <c r="I277" i="2" s="1"/>
  <c r="H269" i="2"/>
  <c r="I269" i="2" s="1"/>
  <c r="H261" i="2"/>
  <c r="I261" i="2" s="1"/>
  <c r="H253" i="2"/>
  <c r="I253" i="2" s="1"/>
  <c r="H443" i="2"/>
  <c r="H257" i="2"/>
  <c r="I257" i="2" s="1"/>
  <c r="H23" i="2"/>
  <c r="I649" i="2" s="1"/>
  <c r="H15" i="2"/>
  <c r="H7" i="2"/>
  <c r="H686" i="2"/>
  <c r="I686" i="2" s="1"/>
  <c r="H678" i="2"/>
  <c r="I678" i="2" s="1"/>
  <c r="H670" i="2"/>
  <c r="I670" i="2" s="1"/>
  <c r="H662" i="2"/>
  <c r="H654" i="2"/>
  <c r="H646" i="2"/>
  <c r="I646" i="2" s="1"/>
  <c r="H638" i="2"/>
  <c r="H630" i="2"/>
  <c r="I630" i="2" s="1"/>
  <c r="H622" i="2"/>
  <c r="I622" i="2" s="1"/>
  <c r="H614" i="2"/>
  <c r="I614" i="2" s="1"/>
  <c r="H606" i="2"/>
  <c r="I606" i="2" s="1"/>
  <c r="H598" i="2"/>
  <c r="I598" i="2" s="1"/>
  <c r="H590" i="2"/>
  <c r="H582" i="2"/>
  <c r="H574" i="2"/>
  <c r="H566" i="2"/>
  <c r="I566" i="2" s="1"/>
  <c r="H558" i="2"/>
  <c r="I558" i="2" s="1"/>
  <c r="H550" i="2"/>
  <c r="I550" i="2" s="1"/>
  <c r="H542" i="2"/>
  <c r="I542" i="2" s="1"/>
  <c r="H534" i="2"/>
  <c r="H526" i="2"/>
  <c r="H518" i="2"/>
  <c r="H510" i="2"/>
  <c r="H502" i="2"/>
  <c r="H494" i="2"/>
  <c r="I494" i="2" s="1"/>
  <c r="H486" i="2"/>
  <c r="I486" i="2" s="1"/>
  <c r="H478" i="2"/>
  <c r="I478" i="2" s="1"/>
  <c r="H470" i="2"/>
  <c r="I470" i="2" s="1"/>
  <c r="H462" i="2"/>
  <c r="H454" i="2"/>
  <c r="H446" i="2"/>
  <c r="H438" i="2"/>
  <c r="H430" i="2"/>
  <c r="I430" i="2" s="1"/>
  <c r="H422" i="2"/>
  <c r="I422" i="2" s="1"/>
  <c r="H414" i="2"/>
  <c r="I414" i="2" s="1"/>
  <c r="H406" i="2"/>
  <c r="I406" i="2" s="1"/>
  <c r="H398" i="2"/>
  <c r="I398" i="2" s="1"/>
  <c r="H390" i="2"/>
  <c r="I390" i="2" s="1"/>
  <c r="H382" i="2"/>
  <c r="I382" i="2" s="1"/>
  <c r="H374" i="2"/>
  <c r="I374" i="2" s="1"/>
  <c r="H366" i="2"/>
  <c r="I366" i="2" s="1"/>
  <c r="H358" i="2"/>
  <c r="I358" i="2" s="1"/>
  <c r="H350" i="2"/>
  <c r="I350" i="2" s="1"/>
  <c r="H342" i="2"/>
  <c r="I342" i="2" s="1"/>
  <c r="H334" i="2"/>
  <c r="I334" i="2" s="1"/>
  <c r="H326" i="2"/>
  <c r="I326" i="2" s="1"/>
  <c r="H318" i="2"/>
  <c r="I318" i="2" s="1"/>
  <c r="H310" i="2"/>
  <c r="I310" i="2" s="1"/>
  <c r="H302" i="2"/>
  <c r="I302" i="2" s="1"/>
  <c r="H294" i="2"/>
  <c r="I294" i="2" s="1"/>
  <c r="H286" i="2"/>
  <c r="I286" i="2" s="1"/>
  <c r="H278" i="2"/>
  <c r="I278" i="2" s="1"/>
  <c r="H270" i="2"/>
  <c r="I270" i="2" s="1"/>
  <c r="H262" i="2"/>
  <c r="I262" i="2" s="1"/>
  <c r="H254" i="2"/>
  <c r="I254" i="2" s="1"/>
  <c r="H246" i="2"/>
  <c r="I246" i="2" s="1"/>
  <c r="H238" i="2"/>
  <c r="I238" i="2" s="1"/>
  <c r="H230" i="2"/>
  <c r="I230" i="2" s="1"/>
  <c r="H222" i="2"/>
  <c r="I222" i="2" s="1"/>
  <c r="H214" i="2"/>
  <c r="I214" i="2" s="1"/>
  <c r="H206" i="2"/>
  <c r="I206" i="2" s="1"/>
  <c r="H198" i="2"/>
  <c r="I198" i="2" s="1"/>
  <c r="H190" i="2"/>
  <c r="I190" i="2" s="1"/>
  <c r="H182" i="2"/>
  <c r="I182" i="2" s="1"/>
  <c r="H174" i="2"/>
  <c r="I174" i="2" s="1"/>
  <c r="H166" i="2"/>
  <c r="I166" i="2" s="1"/>
  <c r="H158" i="2"/>
  <c r="H150" i="2"/>
  <c r="H142" i="2"/>
  <c r="H134" i="2"/>
  <c r="H126" i="2"/>
  <c r="H118" i="2"/>
  <c r="I118" i="2" s="1"/>
  <c r="H110" i="2"/>
  <c r="H102" i="2"/>
  <c r="H94" i="2"/>
  <c r="H86" i="2"/>
  <c r="H78" i="2"/>
  <c r="H70" i="2"/>
  <c r="H62" i="2"/>
  <c r="H54" i="2"/>
  <c r="H46" i="2"/>
  <c r="H38" i="2"/>
  <c r="H30" i="2"/>
  <c r="H22" i="2"/>
  <c r="H14" i="2"/>
  <c r="H245" i="2"/>
  <c r="I245" i="2" s="1"/>
  <c r="H237" i="2"/>
  <c r="I237" i="2" s="1"/>
  <c r="H716" i="2"/>
  <c r="I716" i="2" s="1"/>
  <c r="H708" i="2"/>
  <c r="I708" i="2" s="1"/>
  <c r="H700" i="2"/>
  <c r="I700" i="2" s="1"/>
  <c r="H692" i="2"/>
  <c r="I692" i="2" s="1"/>
  <c r="H684" i="2"/>
  <c r="I684" i="2" s="1"/>
  <c r="H676" i="2"/>
  <c r="I676" i="2" s="1"/>
  <c r="H668" i="2"/>
  <c r="I668" i="2" s="1"/>
  <c r="H660" i="2"/>
  <c r="H652" i="2"/>
  <c r="H644" i="2"/>
  <c r="I644" i="2" s="1"/>
  <c r="H636" i="2"/>
  <c r="I636" i="2" s="1"/>
  <c r="H628" i="2"/>
  <c r="I628" i="2" s="1"/>
  <c r="H620" i="2"/>
  <c r="I620" i="2" s="1"/>
  <c r="H612" i="2"/>
  <c r="I612" i="2" s="1"/>
  <c r="H604" i="2"/>
  <c r="I604" i="2" s="1"/>
  <c r="H596" i="2"/>
  <c r="I596" i="2" s="1"/>
  <c r="H588" i="2"/>
  <c r="H580" i="2"/>
  <c r="H572" i="2"/>
  <c r="H564" i="2"/>
  <c r="I564" i="2" s="1"/>
  <c r="H556" i="2"/>
  <c r="I556" i="2" s="1"/>
  <c r="H548" i="2"/>
  <c r="I548" i="2" s="1"/>
  <c r="H540" i="2"/>
  <c r="I540" i="2" s="1"/>
  <c r="H532" i="2"/>
  <c r="H524" i="2"/>
  <c r="H516" i="2"/>
  <c r="H508" i="2"/>
  <c r="H500" i="2"/>
  <c r="H492" i="2"/>
  <c r="I492" i="2" s="1"/>
  <c r="H484" i="2"/>
  <c r="I484" i="2" s="1"/>
  <c r="H476" i="2"/>
  <c r="I476" i="2" s="1"/>
  <c r="H468" i="2"/>
  <c r="I468" i="2" s="1"/>
  <c r="H460" i="2"/>
  <c r="H452" i="2"/>
  <c r="H444" i="2"/>
  <c r="H436" i="2"/>
  <c r="H428" i="2"/>
  <c r="I428" i="2" s="1"/>
  <c r="H420" i="2"/>
  <c r="I420" i="2" s="1"/>
  <c r="H412" i="2"/>
  <c r="I412" i="2" s="1"/>
  <c r="H404" i="2"/>
  <c r="I404" i="2" s="1"/>
  <c r="H396" i="2"/>
  <c r="I396" i="2" s="1"/>
  <c r="H388" i="2"/>
  <c r="I388" i="2" s="1"/>
  <c r="H380" i="2"/>
  <c r="I380" i="2" s="1"/>
  <c r="H372" i="2"/>
  <c r="I372" i="2" s="1"/>
  <c r="H364" i="2"/>
  <c r="I364" i="2" s="1"/>
  <c r="H356" i="2"/>
  <c r="I356" i="2" s="1"/>
  <c r="H348" i="2"/>
  <c r="I348" i="2" s="1"/>
  <c r="H340" i="2"/>
  <c r="I340" i="2" s="1"/>
  <c r="H332" i="2"/>
  <c r="I332" i="2" s="1"/>
  <c r="H324" i="2"/>
  <c r="I324" i="2" s="1"/>
  <c r="H316" i="2"/>
  <c r="I316" i="2" s="1"/>
  <c r="H308" i="2"/>
  <c r="I308" i="2" s="1"/>
  <c r="H300" i="2"/>
  <c r="I300" i="2" s="1"/>
  <c r="H292" i="2"/>
  <c r="I292" i="2" s="1"/>
  <c r="H284" i="2"/>
  <c r="I284" i="2" s="1"/>
  <c r="H276" i="2"/>
  <c r="I276" i="2" s="1"/>
  <c r="H268" i="2"/>
  <c r="I268" i="2" s="1"/>
  <c r="H260" i="2"/>
  <c r="I260" i="2" s="1"/>
  <c r="H252" i="2"/>
  <c r="I252" i="2" s="1"/>
  <c r="H244" i="2"/>
  <c r="I244" i="2" s="1"/>
  <c r="H435" i="2"/>
  <c r="I435" i="2" s="1"/>
  <c r="H427" i="2"/>
  <c r="I427" i="2" s="1"/>
  <c r="H419" i="2"/>
  <c r="I419" i="2" s="1"/>
  <c r="H411" i="2"/>
  <c r="I411" i="2" s="1"/>
  <c r="H403" i="2"/>
  <c r="I403" i="2" s="1"/>
  <c r="H395" i="2"/>
  <c r="I395" i="2" s="1"/>
  <c r="H387" i="2"/>
  <c r="I387" i="2" s="1"/>
  <c r="H379" i="2"/>
  <c r="I379" i="2" s="1"/>
  <c r="H371" i="2"/>
  <c r="I371" i="2" s="1"/>
  <c r="H363" i="2"/>
  <c r="I363" i="2" s="1"/>
  <c r="H355" i="2"/>
  <c r="I355" i="2" s="1"/>
  <c r="H347" i="2"/>
  <c r="I347" i="2" s="1"/>
  <c r="H339" i="2"/>
  <c r="I339" i="2" s="1"/>
  <c r="H331" i="2"/>
  <c r="I331" i="2" s="1"/>
  <c r="H323" i="2"/>
  <c r="I323" i="2" s="1"/>
  <c r="H315" i="2"/>
  <c r="I315" i="2" s="1"/>
  <c r="H307" i="2"/>
  <c r="I307" i="2" s="1"/>
  <c r="H299" i="2"/>
  <c r="I299" i="2" s="1"/>
  <c r="H291" i="2"/>
  <c r="I291" i="2" s="1"/>
  <c r="H283" i="2"/>
  <c r="I283" i="2" s="1"/>
  <c r="H275" i="2"/>
  <c r="I275" i="2" s="1"/>
  <c r="H267" i="2"/>
  <c r="I267" i="2" s="1"/>
  <c r="H259" i="2"/>
  <c r="I259" i="2" s="1"/>
  <c r="H264" i="2"/>
  <c r="I264" i="2" s="1"/>
  <c r="H256" i="2"/>
  <c r="I256" i="2" s="1"/>
  <c r="H6" i="2"/>
  <c r="H229" i="2"/>
  <c r="I229" i="2" s="1"/>
  <c r="H251" i="2"/>
  <c r="I251" i="2" s="1"/>
  <c r="H249" i="2"/>
  <c r="I249" i="2" s="1"/>
  <c r="H248" i="2"/>
  <c r="I248" i="2" s="1"/>
  <c r="H221" i="2"/>
  <c r="I221" i="2" s="1"/>
  <c r="H213" i="2"/>
  <c r="I213" i="2" s="1"/>
  <c r="H205" i="2"/>
  <c r="I205" i="2" s="1"/>
  <c r="H197" i="2"/>
  <c r="I197" i="2" s="1"/>
  <c r="H189" i="2"/>
  <c r="I189" i="2" s="1"/>
  <c r="H181" i="2"/>
  <c r="I181" i="2" s="1"/>
  <c r="H173" i="2"/>
  <c r="I173" i="2" s="1"/>
  <c r="H165" i="2"/>
  <c r="I165" i="2" s="1"/>
  <c r="H157" i="2"/>
  <c r="H149" i="2"/>
  <c r="H141" i="2"/>
  <c r="H133" i="2"/>
  <c r="H125" i="2"/>
  <c r="H117" i="2"/>
  <c r="I117" i="2" s="1"/>
  <c r="H109" i="2"/>
  <c r="H101" i="2"/>
  <c r="H93" i="2"/>
  <c r="H85" i="2"/>
  <c r="H77" i="2"/>
  <c r="H69" i="2"/>
  <c r="H61" i="2"/>
  <c r="H53" i="2"/>
  <c r="H45" i="2"/>
  <c r="H37" i="2"/>
  <c r="H29" i="2"/>
  <c r="H21" i="2"/>
  <c r="H13" i="2"/>
  <c r="H5" i="2"/>
  <c r="H236" i="2"/>
  <c r="I236" i="2" s="1"/>
  <c r="H228" i="2"/>
  <c r="I228" i="2" s="1"/>
  <c r="H220" i="2"/>
  <c r="I220" i="2" s="1"/>
  <c r="H212" i="2"/>
  <c r="I212" i="2" s="1"/>
  <c r="H204" i="2"/>
  <c r="I204" i="2" s="1"/>
  <c r="H196" i="2"/>
  <c r="I196" i="2" s="1"/>
  <c r="H188" i="2"/>
  <c r="I188" i="2" s="1"/>
  <c r="H180" i="2"/>
  <c r="I180" i="2" s="1"/>
  <c r="H172" i="2"/>
  <c r="I172" i="2" s="1"/>
  <c r="H164" i="2"/>
  <c r="I164" i="2" s="1"/>
  <c r="H156" i="2"/>
  <c r="H148" i="2"/>
  <c r="H140" i="2"/>
  <c r="H132" i="2"/>
  <c r="H124" i="2"/>
  <c r="H116" i="2"/>
  <c r="I116" i="2" s="1"/>
  <c r="H108" i="2"/>
  <c r="H100" i="2"/>
  <c r="H92" i="2"/>
  <c r="H84" i="2"/>
  <c r="H76" i="2"/>
  <c r="H68" i="2"/>
  <c r="H60" i="2"/>
  <c r="H52" i="2"/>
  <c r="H44" i="2"/>
  <c r="H36" i="2"/>
  <c r="H28" i="2"/>
  <c r="H20" i="2"/>
  <c r="H12" i="2"/>
  <c r="H4" i="2"/>
  <c r="H243" i="2"/>
  <c r="I243" i="2" s="1"/>
  <c r="H235" i="2"/>
  <c r="I235" i="2" s="1"/>
  <c r="H227" i="2"/>
  <c r="I227" i="2" s="1"/>
  <c r="H219" i="2"/>
  <c r="I219" i="2" s="1"/>
  <c r="H211" i="2"/>
  <c r="I211" i="2" s="1"/>
  <c r="H203" i="2"/>
  <c r="I203" i="2" s="1"/>
  <c r="H195" i="2"/>
  <c r="I195" i="2" s="1"/>
  <c r="H187" i="2"/>
  <c r="I187" i="2" s="1"/>
  <c r="H179" i="2"/>
  <c r="I179" i="2" s="1"/>
  <c r="H171" i="2"/>
  <c r="I171" i="2" s="1"/>
  <c r="H163" i="2"/>
  <c r="I163" i="2" s="1"/>
  <c r="H155" i="2"/>
  <c r="H147" i="2"/>
  <c r="H139" i="2"/>
  <c r="H131" i="2"/>
  <c r="H123" i="2"/>
  <c r="I123" i="2" s="1"/>
  <c r="H115" i="2"/>
  <c r="I115" i="2" s="1"/>
  <c r="H107" i="2"/>
  <c r="H99" i="2"/>
  <c r="H91" i="2"/>
  <c r="H83" i="2"/>
  <c r="H75" i="2"/>
  <c r="H67" i="2"/>
  <c r="H59" i="2"/>
  <c r="H51" i="2"/>
  <c r="H43" i="2"/>
  <c r="H35" i="2"/>
  <c r="H27" i="2"/>
  <c r="H19" i="2"/>
  <c r="H11" i="2"/>
  <c r="H3" i="2"/>
  <c r="H241" i="2"/>
  <c r="I241" i="2" s="1"/>
  <c r="H233" i="2"/>
  <c r="I233" i="2" s="1"/>
  <c r="H225" i="2"/>
  <c r="I225" i="2" s="1"/>
  <c r="H217" i="2"/>
  <c r="I217" i="2" s="1"/>
  <c r="H209" i="2"/>
  <c r="I209" i="2" s="1"/>
  <c r="H201" i="2"/>
  <c r="I201" i="2" s="1"/>
  <c r="H193" i="2"/>
  <c r="I193" i="2" s="1"/>
  <c r="H185" i="2"/>
  <c r="I185" i="2" s="1"/>
  <c r="H177" i="2"/>
  <c r="I177" i="2" s="1"/>
  <c r="H169" i="2"/>
  <c r="I169" i="2" s="1"/>
  <c r="H161" i="2"/>
  <c r="I161" i="2" s="1"/>
  <c r="H153" i="2"/>
  <c r="H145" i="2"/>
  <c r="H137" i="2"/>
  <c r="H129" i="2"/>
  <c r="H121" i="2"/>
  <c r="I121" i="2" s="1"/>
  <c r="H113" i="2"/>
  <c r="I113" i="2" s="1"/>
  <c r="H105" i="2"/>
  <c r="H97" i="2"/>
  <c r="H89" i="2"/>
  <c r="H81" i="2"/>
  <c r="H73" i="2"/>
  <c r="H65" i="2"/>
  <c r="H57" i="2"/>
  <c r="H49" i="2"/>
  <c r="H41" i="2"/>
  <c r="H33" i="2"/>
  <c r="H25" i="2"/>
  <c r="H17" i="2"/>
  <c r="H9" i="2"/>
  <c r="H240" i="2"/>
  <c r="I240" i="2" s="1"/>
  <c r="H232" i="2"/>
  <c r="I232" i="2" s="1"/>
  <c r="H224" i="2"/>
  <c r="I224" i="2" s="1"/>
  <c r="H216" i="2"/>
  <c r="I216" i="2" s="1"/>
  <c r="H208" i="2"/>
  <c r="I208" i="2" s="1"/>
  <c r="H200" i="2"/>
  <c r="I200" i="2" s="1"/>
  <c r="H192" i="2"/>
  <c r="I192" i="2" s="1"/>
  <c r="H184" i="2"/>
  <c r="I184" i="2" s="1"/>
  <c r="H176" i="2"/>
  <c r="I176" i="2" s="1"/>
  <c r="H168" i="2"/>
  <c r="I168" i="2" s="1"/>
  <c r="H160" i="2"/>
  <c r="I160" i="2" s="1"/>
  <c r="H152" i="2"/>
  <c r="H144" i="2"/>
  <c r="I144" i="2" s="1"/>
  <c r="H136" i="2"/>
  <c r="H128" i="2"/>
  <c r="H120" i="2"/>
  <c r="I120" i="2" s="1"/>
  <c r="H112" i="2"/>
  <c r="I112" i="2" s="1"/>
  <c r="H104" i="2"/>
  <c r="H96" i="2"/>
  <c r="H88" i="2"/>
  <c r="H80" i="2"/>
  <c r="I80" i="2" s="1"/>
  <c r="H72" i="2"/>
  <c r="H64" i="2"/>
  <c r="H56" i="2"/>
  <c r="H48" i="2"/>
  <c r="H40" i="2"/>
  <c r="H32" i="2"/>
  <c r="H24" i="2"/>
  <c r="H16" i="2"/>
  <c r="H8" i="2"/>
  <c r="I2383" i="2"/>
  <c r="I2327" i="2"/>
  <c r="I2358" i="2"/>
  <c r="I2342" i="2"/>
  <c r="I2286" i="2"/>
  <c r="I2270" i="2"/>
  <c r="I2150" i="2"/>
  <c r="I2367" i="2"/>
  <c r="I2461" i="2"/>
  <c r="I2453" i="2"/>
  <c r="I2445" i="2"/>
  <c r="I2245" i="2"/>
  <c r="I2101" i="2"/>
  <c r="I2061" i="2"/>
  <c r="I1997" i="2"/>
  <c r="I2471" i="2"/>
  <c r="I2311" i="2"/>
  <c r="I2468" i="2"/>
  <c r="I2460" i="2"/>
  <c r="I2455" i="2"/>
  <c r="I2399" i="2"/>
  <c r="I2343" i="2"/>
  <c r="I2459" i="2"/>
  <c r="I2451" i="2"/>
  <c r="I2435" i="2"/>
  <c r="I2339" i="2"/>
  <c r="I2443" i="2"/>
  <c r="I2395" i="2"/>
  <c r="I2370" i="2"/>
  <c r="I2250" i="2"/>
  <c r="I2234" i="2"/>
  <c r="I2202" i="2"/>
  <c r="I2457" i="2"/>
  <c r="I2441" i="2"/>
  <c r="I2393" i="2"/>
  <c r="I2369" i="2"/>
  <c r="I1897" i="2"/>
  <c r="I2465" i="2"/>
  <c r="I2449" i="2"/>
  <c r="I2385" i="2"/>
  <c r="I2265" i="2"/>
  <c r="I2025" i="2"/>
  <c r="I2440" i="2"/>
  <c r="I2432" i="2"/>
  <c r="I2424" i="2"/>
  <c r="I1680" i="2"/>
  <c r="I451" i="2" l="1"/>
  <c r="I443" i="2"/>
  <c r="I441" i="2"/>
  <c r="I436" i="2"/>
  <c r="I449" i="2"/>
  <c r="I440" i="2"/>
  <c r="I459" i="2"/>
  <c r="I444" i="2"/>
  <c r="I457" i="2"/>
  <c r="I437" i="2"/>
  <c r="I439" i="2"/>
  <c r="I448" i="2"/>
  <c r="I442" i="2"/>
  <c r="I445" i="2"/>
  <c r="I460" i="2"/>
  <c r="I438" i="2"/>
  <c r="I453" i="2"/>
  <c r="I455" i="2"/>
  <c r="I464" i="2"/>
  <c r="I466" i="2"/>
  <c r="I452" i="2"/>
  <c r="I465" i="2"/>
  <c r="I456" i="2"/>
  <c r="I458" i="2"/>
  <c r="I462" i="2"/>
  <c r="I447" i="2"/>
  <c r="I450" i="2"/>
  <c r="I446" i="2"/>
  <c r="I461" i="2"/>
  <c r="I463" i="2"/>
  <c r="I454" i="2"/>
  <c r="I500" i="2"/>
  <c r="I523" i="2"/>
  <c r="I522" i="2"/>
  <c r="I508" i="2"/>
  <c r="I521" i="2"/>
  <c r="I501" i="2"/>
  <c r="I531" i="2"/>
  <c r="I511" i="2"/>
  <c r="I512" i="2"/>
  <c r="I497" i="2"/>
  <c r="I505" i="2"/>
  <c r="I513" i="2"/>
  <c r="I504" i="2"/>
  <c r="I516" i="2"/>
  <c r="I529" i="2"/>
  <c r="I509" i="2"/>
  <c r="I499" i="2"/>
  <c r="I519" i="2"/>
  <c r="I520" i="2"/>
  <c r="I526" i="2"/>
  <c r="I515" i="2"/>
  <c r="I496" i="2"/>
  <c r="I498" i="2"/>
  <c r="I524" i="2"/>
  <c r="I502" i="2"/>
  <c r="I517" i="2"/>
  <c r="I507" i="2"/>
  <c r="I527" i="2"/>
  <c r="I528" i="2"/>
  <c r="I514" i="2"/>
  <c r="I530" i="2"/>
  <c r="I532" i="2"/>
  <c r="I510" i="2"/>
  <c r="I525" i="2"/>
  <c r="I535" i="2"/>
  <c r="I534" i="2"/>
  <c r="I503" i="2"/>
  <c r="I506" i="2"/>
  <c r="I518" i="2"/>
  <c r="I533" i="2"/>
  <c r="I755" i="2"/>
  <c r="I751" i="2"/>
  <c r="I742" i="2"/>
  <c r="I749" i="2"/>
  <c r="I769" i="2"/>
  <c r="I760" i="2"/>
  <c r="I766" i="2"/>
  <c r="I768" i="2"/>
  <c r="I746" i="2"/>
  <c r="I744" i="2"/>
  <c r="I743" i="2"/>
  <c r="I765" i="2"/>
  <c r="I759" i="2"/>
  <c r="I757" i="2"/>
  <c r="I758" i="2"/>
  <c r="I762" i="2"/>
  <c r="I754" i="2"/>
  <c r="I764" i="2"/>
  <c r="I745" i="2"/>
  <c r="I739" i="2"/>
  <c r="I740" i="2"/>
  <c r="I767" i="2"/>
  <c r="I761" i="2"/>
  <c r="I756" i="2"/>
  <c r="I750" i="2"/>
  <c r="I763" i="2"/>
  <c r="I753" i="2"/>
  <c r="I747" i="2"/>
  <c r="I748" i="2"/>
  <c r="I741" i="2"/>
  <c r="I777" i="2"/>
  <c r="I771" i="2"/>
  <c r="I772" i="2"/>
  <c r="I791" i="2"/>
  <c r="I785" i="2"/>
  <c r="I779" i="2"/>
  <c r="I780" i="2"/>
  <c r="I773" i="2"/>
  <c r="I775" i="2"/>
  <c r="I774" i="2"/>
  <c r="I776" i="2"/>
  <c r="I793" i="2"/>
  <c r="I787" i="2"/>
  <c r="I788" i="2"/>
  <c r="I781" i="2"/>
  <c r="I778" i="2"/>
  <c r="I782" i="2"/>
  <c r="I784" i="2"/>
  <c r="I789" i="2"/>
  <c r="I790" i="2"/>
  <c r="I792" i="2"/>
  <c r="I794" i="2"/>
  <c r="I786" i="2"/>
  <c r="I783" i="2"/>
  <c r="I770" i="2"/>
  <c r="I2413" i="2"/>
  <c r="I124" i="2"/>
  <c r="I141" i="2"/>
  <c r="I143" i="2"/>
  <c r="I142" i="2"/>
  <c r="I131" i="2"/>
  <c r="I140" i="2"/>
  <c r="I129" i="2"/>
  <c r="I139" i="2"/>
  <c r="I130" i="2"/>
  <c r="I138" i="2"/>
  <c r="I132" i="2"/>
  <c r="I128" i="2"/>
  <c r="I145" i="2"/>
  <c r="I126" i="2"/>
  <c r="I133" i="2"/>
  <c r="I135" i="2"/>
  <c r="I137" i="2"/>
  <c r="I147" i="2"/>
  <c r="I136" i="2"/>
  <c r="I125" i="2"/>
  <c r="I134" i="2"/>
  <c r="I127" i="2"/>
  <c r="I146" i="2"/>
  <c r="I150" i="2"/>
  <c r="I149" i="2"/>
  <c r="I158" i="2"/>
  <c r="I151" i="2"/>
  <c r="I154" i="2"/>
  <c r="I157" i="2"/>
  <c r="I152" i="2"/>
  <c r="I156" i="2"/>
  <c r="I155" i="2"/>
  <c r="I148" i="2"/>
  <c r="I153" i="2"/>
  <c r="I1465" i="2"/>
  <c r="I1476" i="2"/>
  <c r="I1477" i="2"/>
  <c r="I1469" i="2"/>
  <c r="I1474" i="2"/>
  <c r="I1468" i="2"/>
  <c r="I1473" i="2"/>
  <c r="I1466" i="2"/>
  <c r="I1470" i="2"/>
  <c r="I1475" i="2"/>
  <c r="I1467" i="2"/>
  <c r="I1471" i="2"/>
  <c r="I1479" i="2"/>
  <c r="I1472" i="2"/>
  <c r="I1478" i="2"/>
  <c r="I1544" i="2"/>
  <c r="I1552" i="2"/>
  <c r="I1546" i="2"/>
  <c r="I1540" i="2"/>
  <c r="I1541" i="2"/>
  <c r="I1535" i="2"/>
  <c r="I1537" i="2"/>
  <c r="I1529" i="2"/>
  <c r="I1550" i="2"/>
  <c r="I1553" i="2"/>
  <c r="I1533" i="2"/>
  <c r="I1554" i="2"/>
  <c r="I1545" i="2"/>
  <c r="I1556" i="2"/>
  <c r="I1557" i="2"/>
  <c r="I1551" i="2"/>
  <c r="I1561" i="2"/>
  <c r="I1543" i="2"/>
  <c r="I1531" i="2"/>
  <c r="I1559" i="2"/>
  <c r="I1534" i="2"/>
  <c r="I1538" i="2"/>
  <c r="I1548" i="2"/>
  <c r="I1542" i="2"/>
  <c r="I1555" i="2"/>
  <c r="I1539" i="2"/>
  <c r="I1560" i="2"/>
  <c r="I1558" i="2"/>
  <c r="I1532" i="2"/>
  <c r="I1549" i="2"/>
  <c r="I1536" i="2"/>
  <c r="I1530" i="2"/>
  <c r="I1547" i="2"/>
  <c r="I1058" i="2"/>
  <c r="I1072" i="2"/>
  <c r="I1066" i="2"/>
  <c r="I1063" i="2"/>
  <c r="I1069" i="2"/>
  <c r="I1071" i="2"/>
  <c r="I1070" i="2"/>
  <c r="I1057" i="2"/>
  <c r="I1062" i="2"/>
  <c r="I1065" i="2"/>
  <c r="I1059" i="2"/>
  <c r="I1060" i="2"/>
  <c r="I1064" i="2"/>
  <c r="I1067" i="2"/>
  <c r="I1068" i="2"/>
  <c r="I1061" i="2"/>
  <c r="R3" i="2"/>
  <c r="S3" i="2" s="1"/>
  <c r="I1077" i="2"/>
  <c r="I1088" i="2"/>
  <c r="I1090" i="2"/>
  <c r="I1107" i="2"/>
  <c r="I1095" i="2"/>
  <c r="I1081" i="2"/>
  <c r="I1078" i="2"/>
  <c r="I77" i="2"/>
  <c r="I86" i="2"/>
  <c r="I79" i="2"/>
  <c r="I66" i="2"/>
  <c r="I69" i="2"/>
  <c r="I68" i="2"/>
  <c r="I85" i="2"/>
  <c r="I78" i="2"/>
  <c r="I67" i="2"/>
  <c r="I76" i="2"/>
  <c r="I74" i="2"/>
  <c r="I65" i="2"/>
  <c r="I75" i="2"/>
  <c r="I84" i="2"/>
  <c r="I73" i="2"/>
  <c r="I83" i="2"/>
  <c r="I64" i="2"/>
  <c r="I81" i="2"/>
  <c r="I82" i="2"/>
  <c r="I71" i="2"/>
  <c r="I72" i="2"/>
  <c r="I70" i="2"/>
  <c r="I33" i="2"/>
  <c r="I27" i="2"/>
  <c r="I26" i="2"/>
  <c r="I36" i="2"/>
  <c r="I30" i="2"/>
  <c r="I38" i="2"/>
  <c r="I839" i="2"/>
  <c r="I838" i="2"/>
  <c r="I856" i="2"/>
  <c r="I841" i="2"/>
  <c r="I835" i="2"/>
  <c r="I836" i="2"/>
  <c r="I829" i="2"/>
  <c r="I847" i="2"/>
  <c r="I830" i="2"/>
  <c r="I832" i="2"/>
  <c r="I849" i="2"/>
  <c r="I843" i="2"/>
  <c r="I844" i="2"/>
  <c r="I837" i="2"/>
  <c r="I840" i="2"/>
  <c r="I857" i="2"/>
  <c r="I851" i="2"/>
  <c r="I852" i="2"/>
  <c r="I845" i="2"/>
  <c r="I848" i="2"/>
  <c r="I863" i="2"/>
  <c r="I846" i="2"/>
  <c r="I865" i="2"/>
  <c r="I859" i="2"/>
  <c r="I860" i="2"/>
  <c r="I853" i="2"/>
  <c r="I867" i="2"/>
  <c r="I861" i="2"/>
  <c r="I862" i="2"/>
  <c r="I834" i="2"/>
  <c r="I866" i="2"/>
  <c r="I854" i="2"/>
  <c r="I864" i="2"/>
  <c r="I858" i="2"/>
  <c r="I850" i="2"/>
  <c r="I855" i="2"/>
  <c r="I868" i="2"/>
  <c r="I833" i="2"/>
  <c r="I938" i="2"/>
  <c r="I943" i="2"/>
  <c r="I936" i="2"/>
  <c r="I951" i="2"/>
  <c r="I952" i="2"/>
  <c r="I998" i="2"/>
  <c r="I1001" i="2"/>
  <c r="I1000" i="2"/>
  <c r="I994" i="2"/>
  <c r="I993" i="2"/>
  <c r="I1010" i="2"/>
  <c r="I996" i="2"/>
  <c r="I1009" i="2"/>
  <c r="I1003" i="2"/>
  <c r="I1004" i="2"/>
  <c r="I997" i="2"/>
  <c r="I1002" i="2"/>
  <c r="I991" i="2"/>
  <c r="I1011" i="2"/>
  <c r="I1012" i="2"/>
  <c r="I1005" i="2"/>
  <c r="I1007" i="2"/>
  <c r="I1013" i="2"/>
  <c r="I995" i="2"/>
  <c r="I990" i="2"/>
  <c r="I942" i="2"/>
  <c r="I946" i="2"/>
  <c r="I950" i="2"/>
  <c r="I944" i="2"/>
  <c r="I937" i="2"/>
  <c r="I932" i="2"/>
  <c r="I935" i="2"/>
  <c r="I945" i="2"/>
  <c r="I939" i="2"/>
  <c r="I940" i="2"/>
  <c r="I933" i="2"/>
  <c r="I954" i="2"/>
  <c r="I953" i="2"/>
  <c r="I947" i="2"/>
  <c r="I948" i="2"/>
  <c r="I941" i="2"/>
  <c r="I955" i="2"/>
  <c r="I949" i="2"/>
  <c r="I934" i="2"/>
  <c r="I1266" i="2"/>
  <c r="I1237" i="2"/>
  <c r="I1228" i="2"/>
  <c r="I1238" i="2"/>
  <c r="I1231" i="2"/>
  <c r="I1225" i="2"/>
  <c r="I1240" i="2"/>
  <c r="I1267" i="2"/>
  <c r="I1222" i="2"/>
  <c r="I1208" i="2"/>
  <c r="I1232" i="2"/>
  <c r="I1217" i="2"/>
  <c r="I1258" i="2"/>
  <c r="I1259" i="2"/>
  <c r="I1220" i="2"/>
  <c r="I1229" i="2"/>
  <c r="I1230" i="2"/>
  <c r="I1210" i="2"/>
  <c r="I1274" i="2"/>
  <c r="I1211" i="2"/>
  <c r="I1275" i="2"/>
  <c r="I1236" i="2"/>
  <c r="I1245" i="2"/>
  <c r="I1271" i="2"/>
  <c r="I1246" i="2"/>
  <c r="I1248" i="2"/>
  <c r="I1233" i="2"/>
  <c r="I1256" i="2"/>
  <c r="I1241" i="2"/>
  <c r="I1218" i="2"/>
  <c r="I1219" i="2"/>
  <c r="I1244" i="2"/>
  <c r="I1253" i="2"/>
  <c r="I1254" i="2"/>
  <c r="I1264" i="2"/>
  <c r="I1249" i="2"/>
  <c r="I1226" i="2"/>
  <c r="I1227" i="2"/>
  <c r="I1223" i="2"/>
  <c r="I1252" i="2"/>
  <c r="I1261" i="2"/>
  <c r="I1262" i="2"/>
  <c r="I1215" i="2"/>
  <c r="I1257" i="2"/>
  <c r="I1234" i="2"/>
  <c r="I1207" i="2"/>
  <c r="I1235" i="2"/>
  <c r="I1263" i="2"/>
  <c r="I1260" i="2"/>
  <c r="I1205" i="2"/>
  <c r="I1269" i="2"/>
  <c r="I1206" i="2"/>
  <c r="I1270" i="2"/>
  <c r="I1255" i="2"/>
  <c r="I1216" i="2"/>
  <c r="I1265" i="2"/>
  <c r="I1242" i="2"/>
  <c r="I1247" i="2"/>
  <c r="I1243" i="2"/>
  <c r="I1204" i="2"/>
  <c r="I1268" i="2"/>
  <c r="I1213" i="2"/>
  <c r="I1214" i="2"/>
  <c r="I1272" i="2"/>
  <c r="I1224" i="2"/>
  <c r="I1209" i="2"/>
  <c r="I1273" i="2"/>
  <c r="I1250" i="2"/>
  <c r="I1251" i="2"/>
  <c r="I1212" i="2"/>
  <c r="I1239" i="2"/>
  <c r="I1221" i="2"/>
  <c r="I5" i="2"/>
  <c r="R7" i="2"/>
  <c r="S7" i="2" s="1"/>
  <c r="I106" i="2"/>
  <c r="I107" i="2"/>
  <c r="I1085" i="2"/>
  <c r="I661" i="2"/>
  <c r="I92" i="2"/>
  <c r="I109" i="2"/>
  <c r="I94" i="2"/>
  <c r="I87" i="2"/>
  <c r="I101" i="2"/>
  <c r="I91" i="2"/>
  <c r="I100" i="2"/>
  <c r="I102" i="2"/>
  <c r="I95" i="2"/>
  <c r="I108" i="2"/>
  <c r="I103" i="2"/>
  <c r="I111" i="2"/>
  <c r="I89" i="2"/>
  <c r="I110" i="2"/>
  <c r="I97" i="2"/>
  <c r="I88" i="2"/>
  <c r="I105" i="2"/>
  <c r="I99" i="2"/>
  <c r="I90" i="2"/>
  <c r="I98" i="2"/>
  <c r="I96" i="2"/>
  <c r="I104" i="2"/>
  <c r="I93" i="2"/>
  <c r="I7" i="2"/>
  <c r="I2491" i="2"/>
  <c r="I2497" i="2"/>
  <c r="I2474" i="2"/>
  <c r="I2483" i="2"/>
  <c r="I2479" i="2"/>
  <c r="I576" i="2"/>
  <c r="I2472" i="2"/>
  <c r="I2482" i="2"/>
  <c r="I2499" i="2"/>
  <c r="I2486" i="2"/>
  <c r="I2490" i="2"/>
  <c r="I2494" i="2"/>
  <c r="I2487" i="2"/>
  <c r="I2480" i="2"/>
  <c r="I2488" i="2"/>
  <c r="I2498" i="2"/>
  <c r="I2476" i="2"/>
  <c r="I2477" i="2"/>
  <c r="I2496" i="2"/>
  <c r="I2489" i="2"/>
  <c r="I2484" i="2"/>
  <c r="I2485" i="2"/>
  <c r="I2492" i="2"/>
  <c r="I2493" i="2"/>
  <c r="I2473" i="2"/>
  <c r="I2500" i="2"/>
  <c r="I2481" i="2"/>
  <c r="I2495" i="2"/>
  <c r="I2475" i="2"/>
  <c r="I2478" i="2"/>
  <c r="I1098" i="2"/>
  <c r="I1080" i="2"/>
  <c r="I1073" i="2"/>
  <c r="I1082" i="2"/>
  <c r="I1099" i="2"/>
  <c r="I1108" i="2"/>
  <c r="I1103" i="2"/>
  <c r="I1089" i="2"/>
  <c r="I1104" i="2"/>
  <c r="I1097" i="2"/>
  <c r="I1106" i="2"/>
  <c r="I1087" i="2"/>
  <c r="I1093" i="2"/>
  <c r="I1094" i="2"/>
  <c r="I1086" i="2"/>
  <c r="I1105" i="2"/>
  <c r="I4" i="2"/>
  <c r="I1076" i="2"/>
  <c r="I1101" i="2"/>
  <c r="I1102" i="2"/>
  <c r="I1096" i="2"/>
  <c r="I1075" i="2"/>
  <c r="I1084" i="2"/>
  <c r="I1109" i="2"/>
  <c r="I1110" i="2"/>
  <c r="I1083" i="2"/>
  <c r="I1092" i="2"/>
  <c r="I54" i="2"/>
  <c r="I1074" i="2"/>
  <c r="I1091" i="2"/>
  <c r="I1100" i="2"/>
  <c r="I1079" i="2"/>
  <c r="I3" i="2"/>
  <c r="I15" i="2"/>
  <c r="I29" i="2"/>
  <c r="I2410" i="2"/>
  <c r="I2416" i="2"/>
  <c r="I2417" i="2"/>
  <c r="I2402" i="2"/>
  <c r="I2405" i="2"/>
  <c r="I2423" i="2"/>
  <c r="I2418" i="2"/>
  <c r="I2403" i="2"/>
  <c r="I2421" i="2"/>
  <c r="I2409" i="2"/>
  <c r="I2407" i="2"/>
  <c r="I2419" i="2"/>
  <c r="I2404" i="2"/>
  <c r="I2406" i="2"/>
  <c r="I2412" i="2"/>
  <c r="I2414" i="2"/>
  <c r="I2411" i="2"/>
  <c r="I2420" i="2"/>
  <c r="I2422" i="2"/>
  <c r="I2408" i="2"/>
  <c r="I2401" i="2"/>
  <c r="I2415" i="2"/>
  <c r="I57" i="2"/>
  <c r="I42" i="2"/>
  <c r="I63" i="2"/>
  <c r="I62" i="2"/>
  <c r="I55" i="2"/>
  <c r="I47" i="2"/>
  <c r="I44" i="2"/>
  <c r="I50" i="2"/>
  <c r="I31" i="2"/>
  <c r="I43" i="2"/>
  <c r="I41" i="2"/>
  <c r="I51" i="2"/>
  <c r="I60" i="2"/>
  <c r="I46" i="2"/>
  <c r="I35" i="2"/>
  <c r="I59" i="2"/>
  <c r="I34" i="2"/>
  <c r="I52" i="2"/>
  <c r="I61" i="2"/>
  <c r="I58" i="2"/>
  <c r="I32" i="2"/>
  <c r="I53" i="2"/>
  <c r="I49" i="2"/>
  <c r="I25" i="2"/>
  <c r="I40" i="2"/>
  <c r="I39" i="2"/>
  <c r="I48" i="2"/>
  <c r="I37" i="2"/>
  <c r="I56" i="2"/>
  <c r="I28" i="2"/>
  <c r="I45" i="2"/>
  <c r="I6" i="2"/>
  <c r="I17" i="2"/>
  <c r="I580" i="2"/>
  <c r="I654" i="2"/>
  <c r="I659" i="2"/>
  <c r="I652" i="2"/>
  <c r="I662" i="2"/>
  <c r="I640" i="2"/>
  <c r="I667" i="2"/>
  <c r="I660" i="2"/>
  <c r="I648" i="2"/>
  <c r="I639" i="2"/>
  <c r="I663" i="2"/>
  <c r="I656" i="2"/>
  <c r="I664" i="2"/>
  <c r="I641" i="2"/>
  <c r="I642" i="2"/>
  <c r="I655" i="2"/>
  <c r="I645" i="2"/>
  <c r="I650" i="2"/>
  <c r="I647" i="2"/>
  <c r="I653" i="2"/>
  <c r="I638" i="2"/>
  <c r="I657" i="2"/>
  <c r="I658" i="2"/>
  <c r="I643" i="2"/>
  <c r="I21" i="2"/>
  <c r="I13" i="2"/>
  <c r="I19" i="2"/>
  <c r="I11" i="2"/>
  <c r="I20" i="2"/>
  <c r="I568" i="2"/>
  <c r="I594" i="2"/>
  <c r="I587" i="2"/>
  <c r="I588" i="2"/>
  <c r="I567" i="2"/>
  <c r="I591" i="2"/>
  <c r="I584" i="2"/>
  <c r="I577" i="2"/>
  <c r="I573" i="2"/>
  <c r="I585" i="2"/>
  <c r="I581" i="2"/>
  <c r="I574" i="2"/>
  <c r="I593" i="2"/>
  <c r="I583" i="2"/>
  <c r="I575" i="2"/>
  <c r="I589" i="2"/>
  <c r="I582" i="2"/>
  <c r="I570" i="2"/>
  <c r="I590" i="2"/>
  <c r="I578" i="2"/>
  <c r="I571" i="2"/>
  <c r="I572" i="2"/>
  <c r="I592" i="2"/>
  <c r="I8" i="2"/>
  <c r="I586" i="2"/>
  <c r="I579" i="2"/>
  <c r="I14" i="2"/>
  <c r="I22" i="2"/>
  <c r="I10" i="2"/>
  <c r="I12" i="2"/>
  <c r="I23" i="2"/>
  <c r="I16" i="2"/>
  <c r="I18" i="2"/>
  <c r="I24" i="2"/>
  <c r="I9" i="2"/>
  <c r="Q1" i="2"/>
  <c r="R8" i="2"/>
  <c r="S8" i="2" s="1"/>
  <c r="R6" i="2"/>
  <c r="S6" i="2" s="1"/>
  <c r="R5" i="2"/>
  <c r="S5" i="2" s="1"/>
  <c r="R2" i="2"/>
  <c r="S2" i="2" s="1"/>
  <c r="R4" i="2"/>
  <c r="S4" i="2" s="1"/>
  <c r="B4" i="2" l="1"/>
  <c r="U3" i="2"/>
  <c r="V3" i="2" s="1"/>
  <c r="U4" i="2"/>
  <c r="V4" i="2" s="1"/>
  <c r="U5" i="2"/>
  <c r="V5" i="2" s="1"/>
  <c r="U6" i="2"/>
  <c r="V6" i="2" s="1"/>
  <c r="U2" i="2"/>
  <c r="V2" i="2" s="1"/>
  <c r="U7" i="2"/>
  <c r="V7" i="2" s="1"/>
  <c r="L2" i="2" l="1"/>
  <c r="M2" i="2" s="1"/>
  <c r="L3" i="2"/>
  <c r="M3" i="2" s="1"/>
  <c r="L10" i="2"/>
  <c r="M10" i="2" s="1"/>
  <c r="L16" i="2"/>
  <c r="M16" i="2" s="1"/>
  <c r="L29" i="2"/>
  <c r="M29" i="2" s="1"/>
  <c r="L35" i="2"/>
  <c r="M35" i="2" s="1"/>
  <c r="L42" i="2"/>
  <c r="M42" i="2" s="1"/>
  <c r="L48" i="2"/>
  <c r="M48" i="2" s="1"/>
  <c r="L61" i="2"/>
  <c r="M61" i="2" s="1"/>
  <c r="L67" i="2"/>
  <c r="M67" i="2" s="1"/>
  <c r="L74" i="2"/>
  <c r="M74" i="2" s="1"/>
  <c r="L4" i="2"/>
  <c r="M4" i="2" s="1"/>
  <c r="L17" i="2"/>
  <c r="M17" i="2" s="1"/>
  <c r="L23" i="2"/>
  <c r="M23" i="2" s="1"/>
  <c r="L30" i="2"/>
  <c r="M30" i="2" s="1"/>
  <c r="L36" i="2"/>
  <c r="M36" i="2" s="1"/>
  <c r="L49" i="2"/>
  <c r="M49" i="2" s="1"/>
  <c r="L55" i="2"/>
  <c r="M55" i="2" s="1"/>
  <c r="L62" i="2"/>
  <c r="M62" i="2" s="1"/>
  <c r="L68" i="2"/>
  <c r="M68" i="2" s="1"/>
  <c r="L73" i="2"/>
  <c r="M73" i="2" s="1"/>
  <c r="L5" i="2"/>
  <c r="M5" i="2" s="1"/>
  <c r="L11" i="2"/>
  <c r="M11" i="2" s="1"/>
  <c r="L18" i="2"/>
  <c r="M18" i="2" s="1"/>
  <c r="L24" i="2"/>
  <c r="M24" i="2" s="1"/>
  <c r="L37" i="2"/>
  <c r="M37" i="2" s="1"/>
  <c r="L43" i="2"/>
  <c r="M43" i="2" s="1"/>
  <c r="L50" i="2"/>
  <c r="M50" i="2" s="1"/>
  <c r="L56" i="2"/>
  <c r="M56" i="2" s="1"/>
  <c r="L69" i="2"/>
  <c r="M69" i="2" s="1"/>
  <c r="L75" i="2"/>
  <c r="M75" i="2" s="1"/>
  <c r="L22" i="2"/>
  <c r="M22" i="2" s="1"/>
  <c r="L54" i="2"/>
  <c r="M54" i="2" s="1"/>
  <c r="L6" i="2"/>
  <c r="M6" i="2" s="1"/>
  <c r="L12" i="2"/>
  <c r="M12" i="2" s="1"/>
  <c r="L25" i="2"/>
  <c r="M25" i="2" s="1"/>
  <c r="L31" i="2"/>
  <c r="M31" i="2" s="1"/>
  <c r="L38" i="2"/>
  <c r="M38" i="2" s="1"/>
  <c r="L44" i="2"/>
  <c r="M44" i="2" s="1"/>
  <c r="L57" i="2"/>
  <c r="M57" i="2" s="1"/>
  <c r="L63" i="2"/>
  <c r="M63" i="2" s="1"/>
  <c r="L70" i="2"/>
  <c r="M70" i="2" s="1"/>
  <c r="L15" i="2"/>
  <c r="M15" i="2" s="1"/>
  <c r="L47" i="2"/>
  <c r="M47" i="2" s="1"/>
  <c r="L13" i="2"/>
  <c r="M13" i="2" s="1"/>
  <c r="L19" i="2"/>
  <c r="M19" i="2" s="1"/>
  <c r="L26" i="2"/>
  <c r="M26" i="2" s="1"/>
  <c r="L32" i="2"/>
  <c r="M32" i="2" s="1"/>
  <c r="L45" i="2"/>
  <c r="M45" i="2" s="1"/>
  <c r="L51" i="2"/>
  <c r="M51" i="2" s="1"/>
  <c r="L58" i="2"/>
  <c r="M58" i="2" s="1"/>
  <c r="L64" i="2"/>
  <c r="M64" i="2" s="1"/>
  <c r="L9" i="2"/>
  <c r="M9" i="2" s="1"/>
  <c r="L60" i="2"/>
  <c r="M60" i="2" s="1"/>
  <c r="L7" i="2"/>
  <c r="M7" i="2" s="1"/>
  <c r="L14" i="2"/>
  <c r="M14" i="2" s="1"/>
  <c r="L20" i="2"/>
  <c r="M20" i="2" s="1"/>
  <c r="L33" i="2"/>
  <c r="M33" i="2" s="1"/>
  <c r="L39" i="2"/>
  <c r="M39" i="2" s="1"/>
  <c r="L46" i="2"/>
  <c r="M46" i="2" s="1"/>
  <c r="L52" i="2"/>
  <c r="M52" i="2" s="1"/>
  <c r="L65" i="2"/>
  <c r="M65" i="2" s="1"/>
  <c r="L71" i="2"/>
  <c r="M71" i="2" s="1"/>
  <c r="L41" i="2"/>
  <c r="M41" i="2" s="1"/>
  <c r="L8" i="2"/>
  <c r="M8" i="2" s="1"/>
  <c r="L21" i="2"/>
  <c r="M21" i="2" s="1"/>
  <c r="L27" i="2"/>
  <c r="M27" i="2" s="1"/>
  <c r="L34" i="2"/>
  <c r="M34" i="2" s="1"/>
  <c r="L40" i="2"/>
  <c r="M40" i="2" s="1"/>
  <c r="L53" i="2"/>
  <c r="M53" i="2" s="1"/>
  <c r="L59" i="2"/>
  <c r="M59" i="2" s="1"/>
  <c r="L66" i="2"/>
  <c r="M66" i="2" s="1"/>
  <c r="L72" i="2"/>
  <c r="M72" i="2" s="1"/>
  <c r="L28" i="2"/>
  <c r="M28" i="2" s="1"/>
</calcChain>
</file>

<file path=xl/sharedStrings.xml><?xml version="1.0" encoding="utf-8"?>
<sst xmlns="http://schemas.openxmlformats.org/spreadsheetml/2006/main" count="22543" uniqueCount="6678">
  <si>
    <t>County
Code</t>
  </si>
  <si>
    <t>Unit 
Type</t>
  </si>
  <si>
    <t>Unit 
Code</t>
  </si>
  <si>
    <t>Unit Name</t>
  </si>
  <si>
    <t>Cross
County</t>
  </si>
  <si>
    <t>MOD</t>
  </si>
  <si>
    <t>01</t>
  </si>
  <si>
    <t>1</t>
  </si>
  <si>
    <t>0000</t>
  </si>
  <si>
    <t>ADAMS COUNTY</t>
  </si>
  <si>
    <t>N</t>
  </si>
  <si>
    <t>2</t>
  </si>
  <si>
    <t>0001</t>
  </si>
  <si>
    <t>BLUE CREEK TOWNSHIP</t>
  </si>
  <si>
    <t>0002</t>
  </si>
  <si>
    <t>FRENCH TOWNSHIP</t>
  </si>
  <si>
    <t>0003</t>
  </si>
  <si>
    <t>HARTFORD TOWNSHIP</t>
  </si>
  <si>
    <t>0004</t>
  </si>
  <si>
    <t>JEFFERSON TOWNSHIP</t>
  </si>
  <si>
    <t>0005</t>
  </si>
  <si>
    <t>KIRKLAND TOWNSHIP</t>
  </si>
  <si>
    <t>0006</t>
  </si>
  <si>
    <t>MONROE TOWNSHIP</t>
  </si>
  <si>
    <t>0007</t>
  </si>
  <si>
    <t>PREBLE TOWNSHIP</t>
  </si>
  <si>
    <t>0008</t>
  </si>
  <si>
    <t>ROOT TOWNSHIP</t>
  </si>
  <si>
    <t>0009</t>
  </si>
  <si>
    <t>ST. MARYS TOWNSHIP</t>
  </si>
  <si>
    <t>0010</t>
  </si>
  <si>
    <t>UNION TOWNSHIP</t>
  </si>
  <si>
    <t>0011</t>
  </si>
  <si>
    <t>WABASH TOWNSHIP</t>
  </si>
  <si>
    <t>0012</t>
  </si>
  <si>
    <t>WASHINGTON TOWNSHIP</t>
  </si>
  <si>
    <t>3</t>
  </si>
  <si>
    <t>0407</t>
  </si>
  <si>
    <t>DECATUR CIVIL CITY</t>
  </si>
  <si>
    <t>0453</t>
  </si>
  <si>
    <t>BERNE CIVIL CITY</t>
  </si>
  <si>
    <t>0520</t>
  </si>
  <si>
    <t>GENEVA CIVIL TOWN</t>
  </si>
  <si>
    <t>0521</t>
  </si>
  <si>
    <t>MONROE CIVIL TOWN</t>
  </si>
  <si>
    <t>4</t>
  </si>
  <si>
    <t>0015</t>
  </si>
  <si>
    <t>ADAMS CENTRAL COMMUNITY SCHOOL CORPORATION</t>
  </si>
  <si>
    <t>0025</t>
  </si>
  <si>
    <t>NORTH ADAMS COMMUNITY SCHOOL CORPORATION</t>
  </si>
  <si>
    <t>0035</t>
  </si>
  <si>
    <t>SOUTH ADAMS SCHOOL CORPORATION</t>
  </si>
  <si>
    <t>5</t>
  </si>
  <si>
    <t>BERNE PUBLIC LIBRARY</t>
  </si>
  <si>
    <t>0304</t>
  </si>
  <si>
    <t>ADAMS PUBLIC LIBRARY SYSTEM</t>
  </si>
  <si>
    <t>6</t>
  </si>
  <si>
    <t>1011</t>
  </si>
  <si>
    <t>ADAMS COUNTY SOLID WASTE MANAGEMENT</t>
  </si>
  <si>
    <t>02</t>
  </si>
  <si>
    <t>ALLEN COUNTY</t>
  </si>
  <si>
    <t>ABOITE TOWNSHIP</t>
  </si>
  <si>
    <t>ADAMS TOWNSHIP</t>
  </si>
  <si>
    <t>CEDAR CREEK TOWNSHIP</t>
  </si>
  <si>
    <t>EEL RIVER TOWNSHIP</t>
  </si>
  <si>
    <t>JACKSON TOWNSHIP</t>
  </si>
  <si>
    <t>LAFAYETTE TOWNSHIP</t>
  </si>
  <si>
    <t>LAKE TOWNSHIP</t>
  </si>
  <si>
    <t>MADISON TOWNSHIP</t>
  </si>
  <si>
    <t>MARION TOWNSHIP</t>
  </si>
  <si>
    <t>MAUMEE TOWNSHIP</t>
  </si>
  <si>
    <t>MILAN TOWNSHIP</t>
  </si>
  <si>
    <t>0013</t>
  </si>
  <si>
    <t>0014</t>
  </si>
  <si>
    <t>PERRY TOWNSHIP</t>
  </si>
  <si>
    <t>PLEASANT TOWNSHIP</t>
  </si>
  <si>
    <t>0016</t>
  </si>
  <si>
    <t>SCIPIO TOWNSHIP</t>
  </si>
  <si>
    <t>0017</t>
  </si>
  <si>
    <t>SPRINGFIELD TOWNSHIP</t>
  </si>
  <si>
    <t>0018</t>
  </si>
  <si>
    <t>ST. JOSEPH TOWNSHIP</t>
  </si>
  <si>
    <t>0019</t>
  </si>
  <si>
    <t>0020</t>
  </si>
  <si>
    <t>WAYNE TOWNSHIP</t>
  </si>
  <si>
    <t>0100</t>
  </si>
  <si>
    <t>FORT WAYNE CIVIL CITY</t>
  </si>
  <si>
    <t>0424</t>
  </si>
  <si>
    <t>NEW HAVEN CIVIL CITY</t>
  </si>
  <si>
    <t>0465</t>
  </si>
  <si>
    <t>WOODBURN CIVIL CITY</t>
  </si>
  <si>
    <t>0522</t>
  </si>
  <si>
    <t>GRABILL CIVIL TOWN</t>
  </si>
  <si>
    <t>0523</t>
  </si>
  <si>
    <t>HUNTERTOWN CIVIL TOWN</t>
  </si>
  <si>
    <t>0524</t>
  </si>
  <si>
    <t>MONROEVILLE CIVIL TOWN</t>
  </si>
  <si>
    <t>0968</t>
  </si>
  <si>
    <t>LEO-CEDARVILLE</t>
  </si>
  <si>
    <t>0125</t>
  </si>
  <si>
    <t>M.S.D. SW ALLEN COUNTY SCHOOL CORPORATION</t>
  </si>
  <si>
    <t>0225</t>
  </si>
  <si>
    <t>NORTHWEST ALLEN COUNTY SCHOOL CORPORATION</t>
  </si>
  <si>
    <t>0235</t>
  </si>
  <si>
    <t>FORT WAYNE COMMUNITY SCHOOL CORPORATION</t>
  </si>
  <si>
    <t>0255</t>
  </si>
  <si>
    <t>EAST ALLEN COUNTY SCHOOL CORPORATION</t>
  </si>
  <si>
    <t>0260</t>
  </si>
  <si>
    <t>ALLEN COUNTY PUBLIC LIBRARY</t>
  </si>
  <si>
    <t>0800</t>
  </si>
  <si>
    <t>FORT WAYNE PUBLIC TRANSPORTATION</t>
  </si>
  <si>
    <t>0960</t>
  </si>
  <si>
    <t>FORT WAYNE-ALLEN COUNTY AIRPORT AUTHORITY</t>
  </si>
  <si>
    <t>0969</t>
  </si>
  <si>
    <t>SOUTHWEST ALLEN COUNTY FIRE</t>
  </si>
  <si>
    <t>1192</t>
  </si>
  <si>
    <t>West Central Fire District</t>
  </si>
  <si>
    <t>1193</t>
  </si>
  <si>
    <t>Northwest Allen Fire District</t>
  </si>
  <si>
    <t>1194</t>
  </si>
  <si>
    <t xml:space="preserve">Northeast Allen Fire District </t>
  </si>
  <si>
    <t>03</t>
  </si>
  <si>
    <t>BARTHOLOMEW COUNTY</t>
  </si>
  <si>
    <t>CLAY TOWNSHIP</t>
  </si>
  <si>
    <t>CLIFTY TOWNSHIP</t>
  </si>
  <si>
    <t>COLUMBUS TOWNSHIP</t>
  </si>
  <si>
    <t>FLATROCK TOWNSHIP</t>
  </si>
  <si>
    <t>GERMAN TOWNSHIP</t>
  </si>
  <si>
    <t>HARRISON TOWNSHIP</t>
  </si>
  <si>
    <t>HAWCREEK TOWNSHIP</t>
  </si>
  <si>
    <t>OHIO TOWNSHIP</t>
  </si>
  <si>
    <t>ROCKCREEK TOWNSHIP</t>
  </si>
  <si>
    <t>SANDCREEK TOWNSHIP</t>
  </si>
  <si>
    <t>0200</t>
  </si>
  <si>
    <t>COLUMBUS CIVIL CITY</t>
  </si>
  <si>
    <t>0525</t>
  </si>
  <si>
    <t>CLIFFORD CIVIL TOWN</t>
  </si>
  <si>
    <t>0526</t>
  </si>
  <si>
    <t>ELIZABETHTOWN CIVIL TOWN</t>
  </si>
  <si>
    <t>0527</t>
  </si>
  <si>
    <t>HARTSVILLE CIVIL TOWN</t>
  </si>
  <si>
    <t>0528</t>
  </si>
  <si>
    <t>HOPE CIVIL TOWN</t>
  </si>
  <si>
    <t>0529</t>
  </si>
  <si>
    <t>JONESVILLE CIVIL TOWN</t>
  </si>
  <si>
    <t>0365</t>
  </si>
  <si>
    <t>BARTHOLOMEW CONSOLIDATED SCHOOL CORPORATION</t>
  </si>
  <si>
    <t>0370</t>
  </si>
  <si>
    <t>FLATROCK-HAWCREEK SCHOOL CORPORATION</t>
  </si>
  <si>
    <t>BARTHOLOMEW COUNTY PUBLIC LIBRARY</t>
  </si>
  <si>
    <t>1039</t>
  </si>
  <si>
    <t>BARTHOLOMEW COUNTY SOLID WASTE MANAGEMENT</t>
  </si>
  <si>
    <t>04</t>
  </si>
  <si>
    <t>BENTON COUNTY</t>
  </si>
  <si>
    <t>BOLIVAR TOWNSHIP</t>
  </si>
  <si>
    <t>CENTER TOWNSHIP</t>
  </si>
  <si>
    <t>GILBOA TOWNSHIP</t>
  </si>
  <si>
    <t>GRANT TOWNSHIP</t>
  </si>
  <si>
    <t>HICKORY GROVE TOWNSHIP</t>
  </si>
  <si>
    <t>OAK GROVE TOWNSHIP</t>
  </si>
  <si>
    <t>PARISH GROVE TOWNSHIP</t>
  </si>
  <si>
    <t>PINE TOWNSHIP</t>
  </si>
  <si>
    <t>RICHLAND TOWNSHIP</t>
  </si>
  <si>
    <t>YORK TOWNSHIP</t>
  </si>
  <si>
    <t>0530</t>
  </si>
  <si>
    <t>AMBIA CIVIL TOWN</t>
  </si>
  <si>
    <t>0531</t>
  </si>
  <si>
    <t>BOSWELL CIVIL TOWN</t>
  </si>
  <si>
    <t>0532</t>
  </si>
  <si>
    <t>EARL PARK CIVIL TOWN</t>
  </si>
  <si>
    <t>0533</t>
  </si>
  <si>
    <t>FOWLER CIVIL TOWN</t>
  </si>
  <si>
    <t>0534</t>
  </si>
  <si>
    <t>OTTERBEIN CIVIL TOWN</t>
  </si>
  <si>
    <t>Y</t>
  </si>
  <si>
    <t>0535</t>
  </si>
  <si>
    <t>OXFORD CIVIL TOWN</t>
  </si>
  <si>
    <t>0395</t>
  </si>
  <si>
    <t>BENTON COMMUNITY SCHOOL CORPORATION</t>
  </si>
  <si>
    <t>BOSWELL PUBLIC LIBRARY</t>
  </si>
  <si>
    <t>EARL PARK PUBLIC LIBRARY</t>
  </si>
  <si>
    <t>OTTERBEIN PUBLIC LIBRARY</t>
  </si>
  <si>
    <t>OXFORD PUBLIC LIBRARY</t>
  </si>
  <si>
    <t>BENTON COUNTY PUBLIC LIBRARY</t>
  </si>
  <si>
    <t>YORK TOWNSHIP PUBLIC LIBRARY</t>
  </si>
  <si>
    <t>05</t>
  </si>
  <si>
    <t>BLACKFORD COUNTY</t>
  </si>
  <si>
    <t>LICKING TOWNSHIP</t>
  </si>
  <si>
    <t>0409</t>
  </si>
  <si>
    <t>HARTFORD CITY CIVIL CITY</t>
  </si>
  <si>
    <t>0464</t>
  </si>
  <si>
    <t>MONTPELIER CIVIL CITY</t>
  </si>
  <si>
    <t>0951</t>
  </si>
  <si>
    <t>SHAMROCK LAKES CIVIL TOWN</t>
  </si>
  <si>
    <t>0515</t>
  </si>
  <si>
    <t>BLACKFORD COUNTY SCHOOL CORPORATION</t>
  </si>
  <si>
    <t>HARTFORD CITY PUBLIC LIBRARY</t>
  </si>
  <si>
    <t>MONTPELIER PUBLIC LIBRARY</t>
  </si>
  <si>
    <t>1092</t>
  </si>
  <si>
    <t>BLACKFORD COUNTY SOLID WASTE</t>
  </si>
  <si>
    <t>06</t>
  </si>
  <si>
    <t>BOONE COUNTY</t>
  </si>
  <si>
    <t>CLINTON TOWNSHIP</t>
  </si>
  <si>
    <t>SUGAR CREEK TOWNSHIP</t>
  </si>
  <si>
    <t>WORTH TOWNSHIP</t>
  </si>
  <si>
    <t>0402</t>
  </si>
  <si>
    <t>LEBANON CIVIL CITY</t>
  </si>
  <si>
    <t>0536</t>
  </si>
  <si>
    <t>ADVANCE CIVIL TOWN</t>
  </si>
  <si>
    <t>0537</t>
  </si>
  <si>
    <t>JAMESTOWN CIVIL TOWN</t>
  </si>
  <si>
    <t>0538</t>
  </si>
  <si>
    <t>THORNTOWN CIVIL TOWN</t>
  </si>
  <si>
    <t>0539</t>
  </si>
  <si>
    <t>ULEN CIVIL TOWN</t>
  </si>
  <si>
    <t>0540</t>
  </si>
  <si>
    <t>WHITESTOWN CIVIL TOWN</t>
  </si>
  <si>
    <t>0541</t>
  </si>
  <si>
    <t>ZIONSVILLE CIVIL TOWN</t>
  </si>
  <si>
    <t>0615</t>
  </si>
  <si>
    <t>WESTERN BOONE COUNTY SCHOOL CORPORATION</t>
  </si>
  <si>
    <t>0630</t>
  </si>
  <si>
    <t>ZIONSVILLE COMMUNITY SCHOOL CORPORATION</t>
  </si>
  <si>
    <t>0665</t>
  </si>
  <si>
    <t>LEBANON COMMUNITY SCHOOL CORPORATION</t>
  </si>
  <si>
    <t>LEBANON PUBLIC LIBRARY</t>
  </si>
  <si>
    <t>THORNTOWN PUBLIC LIBRARY</t>
  </si>
  <si>
    <t>0296</t>
  </si>
  <si>
    <t>HUSSEY - MAYFIELD MEMORIAL LIBRARY</t>
  </si>
  <si>
    <t>1040</t>
  </si>
  <si>
    <t>BOONE COUNTY SOLID WASTE MANAGEMENT DISTRICT</t>
  </si>
  <si>
    <t>07</t>
  </si>
  <si>
    <t>BROWN COUNTY</t>
  </si>
  <si>
    <t>HAMBLEN TOWNSHIP</t>
  </si>
  <si>
    <t>VAN BUREN TOWNSHIP</t>
  </si>
  <si>
    <t>0542</t>
  </si>
  <si>
    <t>NASHVILLE CIVIL TOWN</t>
  </si>
  <si>
    <t>0670</t>
  </si>
  <si>
    <t>BROWN COUNTY SCHOOL CORPORATION</t>
  </si>
  <si>
    <t>BROWN COUNTY PUBLIC LIBRARY</t>
  </si>
  <si>
    <t>HAMBLEN TOWNSHIP FIRE PROTECTION DISTRICT</t>
  </si>
  <si>
    <t>1041</t>
  </si>
  <si>
    <t>BROWN COUNTY SOLID WASTE MANAGEMENT</t>
  </si>
  <si>
    <t>7</t>
  </si>
  <si>
    <t>0051</t>
  </si>
  <si>
    <t>CORDRY-SWEETWATER CONSERVANCY DISTRICT</t>
  </si>
  <si>
    <t>08</t>
  </si>
  <si>
    <t>CARROLL COUNTY</t>
  </si>
  <si>
    <t>BURLINGTON TOWNSHIP</t>
  </si>
  <si>
    <t>CARROLLTON TOWNSHIP</t>
  </si>
  <si>
    <t>DEER CREEK TOWNSHIP</t>
  </si>
  <si>
    <t>DEMOCRAT TOWNSHIP</t>
  </si>
  <si>
    <t>LIBERTY TOWNSHIP</t>
  </si>
  <si>
    <t>ROCK CREEK TOWNSHIP</t>
  </si>
  <si>
    <t>TIPPECANOE TOWNSHIP</t>
  </si>
  <si>
    <t>0457</t>
  </si>
  <si>
    <t>DELPHI CIVIL CITY</t>
  </si>
  <si>
    <t>0543</t>
  </si>
  <si>
    <t>BURLINGTON CIVIL TOWN</t>
  </si>
  <si>
    <t>0544</t>
  </si>
  <si>
    <t>CAMDEN CIVIL TOWN</t>
  </si>
  <si>
    <t>0545</t>
  </si>
  <si>
    <t>FLORA CIVIL TOWN</t>
  </si>
  <si>
    <t>0546</t>
  </si>
  <si>
    <t>YEOMAN CIVIL TOWN</t>
  </si>
  <si>
    <t>0750</t>
  </si>
  <si>
    <t>CARROLL CONSOLIDATED SCHOOL CORPORATION</t>
  </si>
  <si>
    <t>0755</t>
  </si>
  <si>
    <t>DELPHI COMMUNITY SCHOOL CORPORATION</t>
  </si>
  <si>
    <t>CAMDEN PUBLIC LIBRARY</t>
  </si>
  <si>
    <t>DELPHI PUBLIC LIBRARY</t>
  </si>
  <si>
    <t>FLORA PUBLIC LIBRARY</t>
  </si>
  <si>
    <t>BACHELOR RUN CONSERVANCY DISTRICT</t>
  </si>
  <si>
    <t>09</t>
  </si>
  <si>
    <t>CASS COUNTY</t>
  </si>
  <si>
    <t>BETHLEHEM TOWNSHIP</t>
  </si>
  <si>
    <t>BOONE TOWNSHIP</t>
  </si>
  <si>
    <t>EEL TOWNSHIP</t>
  </si>
  <si>
    <t>MIAMI TOWNSHIP</t>
  </si>
  <si>
    <t>NOBLE TOWNSHIP</t>
  </si>
  <si>
    <t>TIPTON TOWNSHIP</t>
  </si>
  <si>
    <t>0301</t>
  </si>
  <si>
    <t>LOGANSPORT CIVIL CITY</t>
  </si>
  <si>
    <t>0547</t>
  </si>
  <si>
    <t>GALVESTON CIVIL TOWN</t>
  </si>
  <si>
    <t>0548</t>
  </si>
  <si>
    <t>ONWARD CIVIL TOWN</t>
  </si>
  <si>
    <t>0549</t>
  </si>
  <si>
    <t>ROYAL CENTER CIVIL TOWN</t>
  </si>
  <si>
    <t>0550</t>
  </si>
  <si>
    <t>WALTON CIVIL TOWN</t>
  </si>
  <si>
    <t>0775</t>
  </si>
  <si>
    <t>PIONEER REGIONAL SCHOOL CORPORATION</t>
  </si>
  <si>
    <t>0815</t>
  </si>
  <si>
    <t>Lewis Cass Schools</t>
  </si>
  <si>
    <t>0875</t>
  </si>
  <si>
    <t>LOGANSPORT COMMUNITY SCHOOL CORPORATION</t>
  </si>
  <si>
    <t>0021</t>
  </si>
  <si>
    <t>LOGANSPORT-CASS PUBLIC LIBRARY</t>
  </si>
  <si>
    <t>0022</t>
  </si>
  <si>
    <t>ROYAL CENTER PUBLIC LIBRARY</t>
  </si>
  <si>
    <t>0023</t>
  </si>
  <si>
    <t>WALTON PUBLIC LIBRARY</t>
  </si>
  <si>
    <t>1042</t>
  </si>
  <si>
    <t>CASS COUNTY SOLID WASTE MANAGEMENT DISTRICT</t>
  </si>
  <si>
    <t>1101</t>
  </si>
  <si>
    <t>LOGANSPORT AND CASS CO. AIRPORT AUTHORITY</t>
  </si>
  <si>
    <t>2002</t>
  </si>
  <si>
    <t>CASS COUNTY FIRE DISTRICT #1</t>
  </si>
  <si>
    <t>ROCK CREEK CASS-CARROLL CONSERVANCY DISTRICT</t>
  </si>
  <si>
    <t>10</t>
  </si>
  <si>
    <t>CLARK COUNTY</t>
  </si>
  <si>
    <t>CARR TOWNSHIP</t>
  </si>
  <si>
    <t>CHARLESTOWN TOWNSHIP</t>
  </si>
  <si>
    <t>JEFFERSONVILLE TOWNSHIP</t>
  </si>
  <si>
    <t>OREGON TOWNSHIP</t>
  </si>
  <si>
    <t>OWEN TOWNSHIP</t>
  </si>
  <si>
    <t>SILVER CREEK TOWNSHIP</t>
  </si>
  <si>
    <t>UTICA TOWNSHIP</t>
  </si>
  <si>
    <t>WOOD TOWNSHIP</t>
  </si>
  <si>
    <t>0205</t>
  </si>
  <si>
    <t>JEFFERSONVILLE CIVIL CITY</t>
  </si>
  <si>
    <t>0421</t>
  </si>
  <si>
    <t>CHARLESTOWN CIVIL CITY</t>
  </si>
  <si>
    <t>0500</t>
  </si>
  <si>
    <t>CLARKSVILLE CIVIL TOWN</t>
  </si>
  <si>
    <t>0551</t>
  </si>
  <si>
    <t>TOWN OF BORDEN</t>
  </si>
  <si>
    <t>0552</t>
  </si>
  <si>
    <t>SELLERSBURG CIVIL TOWN</t>
  </si>
  <si>
    <t>0962</t>
  </si>
  <si>
    <t>UTICA CIVIL TOWN</t>
  </si>
  <si>
    <t>0935</t>
  </si>
  <si>
    <t>BORDEN-HENRYVILLE SCHOOL CORPORATION</t>
  </si>
  <si>
    <t>0945</t>
  </si>
  <si>
    <t>SILVER CREEK SCHOOL CORPORATION</t>
  </si>
  <si>
    <t>1000</t>
  </si>
  <si>
    <t>CLARKSVILLE COMMUNITY SCHOOL CORPORATION</t>
  </si>
  <si>
    <t>1010</t>
  </si>
  <si>
    <t>GREATER CLARK COUNTY SCHOOL CORPORATION</t>
  </si>
  <si>
    <t>JEFFERSONVILLE TOWNSHIP PUBLIC LIBRARY</t>
  </si>
  <si>
    <t>0287</t>
  </si>
  <si>
    <t>CHARLESTOWN-CLARK COUNTY CONTRACTUAL LIBRARY</t>
  </si>
  <si>
    <t>0802</t>
  </si>
  <si>
    <t>JEFFERSONVILLE FLOOD CONTROL</t>
  </si>
  <si>
    <t>CHARLESTOWN FIRE</t>
  </si>
  <si>
    <t>0967</t>
  </si>
  <si>
    <t>TRI-TOWNSHIP FIRE PROTECTION DISTRICT</t>
  </si>
  <si>
    <t>0971</t>
  </si>
  <si>
    <t>MONROE TOWNSHIP FIRE PROTECTION</t>
  </si>
  <si>
    <t>0972</t>
  </si>
  <si>
    <t>UTICA TOWNSHIP FIRE DISTRICT</t>
  </si>
  <si>
    <t>0997</t>
  </si>
  <si>
    <t>NEW WASHINGTON FIRE PROTECTION DISTRICT</t>
  </si>
  <si>
    <t>1043</t>
  </si>
  <si>
    <t>CLARK COUNTY SOLID WASTE MANAGEMENT DISTRICT</t>
  </si>
  <si>
    <t>OAK PARK CONSERVANCY</t>
  </si>
  <si>
    <t>0056</t>
  </si>
  <si>
    <t>MUDDY FORK CONSERVANCY DISTRICT</t>
  </si>
  <si>
    <t>11</t>
  </si>
  <si>
    <t>CLAY COUNTY</t>
  </si>
  <si>
    <t>BRAZIL TOWNSHIP</t>
  </si>
  <si>
    <t>CASS TOWNSHIP</t>
  </si>
  <si>
    <t>DICK JOHNSON TOWNSHIP</t>
  </si>
  <si>
    <t>LEWIS TOWNSHIP</t>
  </si>
  <si>
    <t>POSEY TOWNSHIP</t>
  </si>
  <si>
    <t>SUGAR RIDGE TOWNSHIP</t>
  </si>
  <si>
    <t>0410</t>
  </si>
  <si>
    <t>BRAZIL CIVIL CITY</t>
  </si>
  <si>
    <t>0553</t>
  </si>
  <si>
    <t>CARBON CIVIL TOWN</t>
  </si>
  <si>
    <t>0554</t>
  </si>
  <si>
    <t>CENTER POINT CIVIL TOWN</t>
  </si>
  <si>
    <t>0555</t>
  </si>
  <si>
    <t>CLAY CITY CIVIL TOWN</t>
  </si>
  <si>
    <t>0556</t>
  </si>
  <si>
    <t>KNIGHTSVILLE CIVIL TOWN</t>
  </si>
  <si>
    <t>0557</t>
  </si>
  <si>
    <t>STAUNTON CIVIL TOWN</t>
  </si>
  <si>
    <t>0558</t>
  </si>
  <si>
    <t>HARMONY CIVIL TOWN</t>
  </si>
  <si>
    <t>1125</t>
  </si>
  <si>
    <t>CLAY COMMUNITY SCHOOL CORPORATION</t>
  </si>
  <si>
    <t>2960</t>
  </si>
  <si>
    <t>M.S.D. SHAKAMAK SCHOOL CORPORATION</t>
  </si>
  <si>
    <t>0026</t>
  </si>
  <si>
    <t>BRAZIL PUBLIC LIBRARY</t>
  </si>
  <si>
    <t>0331</t>
  </si>
  <si>
    <t>Lewis Township Fire Protection District</t>
  </si>
  <si>
    <t>0333</t>
  </si>
  <si>
    <t>Clay-Owen Solid Waste Management District</t>
  </si>
  <si>
    <t>0338</t>
  </si>
  <si>
    <t>VAN BUREN FIRE PROTECTION DISTRICT</t>
  </si>
  <si>
    <t>0342</t>
  </si>
  <si>
    <t>Posey Township Fire Protection District</t>
  </si>
  <si>
    <t>12</t>
  </si>
  <si>
    <t>CLINTON COUNTY</t>
  </si>
  <si>
    <t>FOREST TOWNSHIP</t>
  </si>
  <si>
    <t>JOHNSON TOWNSHIP</t>
  </si>
  <si>
    <t>KIRKLIN TOWNSHIP</t>
  </si>
  <si>
    <t>MICHIGAN TOWNSHIP</t>
  </si>
  <si>
    <t>ROSS TOWNSHIP</t>
  </si>
  <si>
    <t>WARREN TOWNSHIP</t>
  </si>
  <si>
    <t>0309</t>
  </si>
  <si>
    <t>FRANKFORT CIVIL CITY</t>
  </si>
  <si>
    <t>0559</t>
  </si>
  <si>
    <t>COLFAX CIVIL TOWN</t>
  </si>
  <si>
    <t>0560</t>
  </si>
  <si>
    <t>KIRKLIN CIVIL TOWN</t>
  </si>
  <si>
    <t>0561</t>
  </si>
  <si>
    <t>MICHIGANTOWN CIVIL TOWN</t>
  </si>
  <si>
    <t>0562</t>
  </si>
  <si>
    <t>MULBERRY CIVIL TOWN</t>
  </si>
  <si>
    <t>0563</t>
  </si>
  <si>
    <t>ROSSVILLE CIVIL TOWN</t>
  </si>
  <si>
    <t>1150</t>
  </si>
  <si>
    <t>CLINTON CENTRAL SCHOOL CORPORATION</t>
  </si>
  <si>
    <t>1160</t>
  </si>
  <si>
    <t>CLINTON PRAIRIE SCHOOL CORPORATION</t>
  </si>
  <si>
    <t>1170</t>
  </si>
  <si>
    <t>FRANKFORT COMMUNITY SCHOOL CORPORATION</t>
  </si>
  <si>
    <t>1180</t>
  </si>
  <si>
    <t>ROSSVILLE CONSOLIDATED SCHOOL CORP</t>
  </si>
  <si>
    <t>0027</t>
  </si>
  <si>
    <t>COLFAX-PERRY TOWNSHIP PUBLIC LIBRARY</t>
  </si>
  <si>
    <t>0028</t>
  </si>
  <si>
    <t>FRANKFORT COMMUNITY PUBLIC LIBRARY</t>
  </si>
  <si>
    <t>0029</t>
  </si>
  <si>
    <t>KIRKLIN PUBLIC LIBRARY</t>
  </si>
  <si>
    <t>0286</t>
  </si>
  <si>
    <t>CLINTON COUNTY CONTRACTUAL PUBLIC LIBRARY</t>
  </si>
  <si>
    <t>0326</t>
  </si>
  <si>
    <t>FRANKFORT AND CLINTON COUNTY AIRPORT AUTHORITY</t>
  </si>
  <si>
    <t>0329</t>
  </si>
  <si>
    <t>Wild Cat Solid Waste Management District</t>
  </si>
  <si>
    <t>13</t>
  </si>
  <si>
    <t>CRAWFORD COUNTY</t>
  </si>
  <si>
    <t>JENNINGS TOWNSHIP</t>
  </si>
  <si>
    <t>PATOKA TOWNSHIP</t>
  </si>
  <si>
    <t>STERLING TOWNSHIP</t>
  </si>
  <si>
    <t>WHISKEY RUN TOWNSHIP</t>
  </si>
  <si>
    <t>0564</t>
  </si>
  <si>
    <t>ALTON CIVIL TOWN</t>
  </si>
  <si>
    <t>0565</t>
  </si>
  <si>
    <t>ENGLISH CIVIL TOWN</t>
  </si>
  <si>
    <t>0566</t>
  </si>
  <si>
    <t>LEAVENWORTH CIVIL TOWN</t>
  </si>
  <si>
    <t>0567</t>
  </si>
  <si>
    <t>MARENGO CIVIL TOWN</t>
  </si>
  <si>
    <t>1300</t>
  </si>
  <si>
    <t>CRAWFORD COUNTY COMMUNITY SCHOOL CORPORATION</t>
  </si>
  <si>
    <t>0030</t>
  </si>
  <si>
    <t>CRAWFORD COUNTY PUBLIC LIBRARY</t>
  </si>
  <si>
    <t>0965</t>
  </si>
  <si>
    <t>MARENGO-LIBERTY TOWNSHIP FIRE</t>
  </si>
  <si>
    <t>0966</t>
  </si>
  <si>
    <t>ENGLISH FIRE</t>
  </si>
  <si>
    <t>WHISKEY RUN FIRE PROTECTION DISTRICT</t>
  </si>
  <si>
    <t>LEAVENWORTH FIRE PROTECTION DISTRICT</t>
  </si>
  <si>
    <t>1045</t>
  </si>
  <si>
    <t>CRAWFORD COUNTY SOLID WASTE MANAGEMENT DISTRICT</t>
  </si>
  <si>
    <t>14</t>
  </si>
  <si>
    <t>DAVIESS COUNTY</t>
  </si>
  <si>
    <t>BARR TOWNSHIP</t>
  </si>
  <si>
    <t>BOGARD TOWNSHIP</t>
  </si>
  <si>
    <t>ELMORE TOWNSHIP</t>
  </si>
  <si>
    <t>REEVE TOWNSHIP</t>
  </si>
  <si>
    <t>STEELE TOWNSHIP</t>
  </si>
  <si>
    <t>VEALE TOWNSHIP</t>
  </si>
  <si>
    <t>0319</t>
  </si>
  <si>
    <t>WASHINGTON CIVIL CITY</t>
  </si>
  <si>
    <t>0569</t>
  </si>
  <si>
    <t>ALFORDSVILLE CIVIL TOWN</t>
  </si>
  <si>
    <t>0570</t>
  </si>
  <si>
    <t>CANNELBURG CIVIL TOWN</t>
  </si>
  <si>
    <t>0571</t>
  </si>
  <si>
    <t>ELNORA CIVIL TOWN</t>
  </si>
  <si>
    <t>0572</t>
  </si>
  <si>
    <t>MONTGOMERY CIVIL TOWN</t>
  </si>
  <si>
    <t>0573</t>
  </si>
  <si>
    <t>ODON CIVIL TOWN</t>
  </si>
  <si>
    <t>0574</t>
  </si>
  <si>
    <t>PLAINVILLE CIVIL TOWN</t>
  </si>
  <si>
    <t>1315</t>
  </si>
  <si>
    <t>BARR-REEVE COMMUNITY SCHOOL CORPORATION</t>
  </si>
  <si>
    <t>1375</t>
  </si>
  <si>
    <t>NORTH DAVIESS COUNTY SCHOOL CORPORATION</t>
  </si>
  <si>
    <t>1405</t>
  </si>
  <si>
    <t>WASHINGTON COMMUNITY SCHOOL CORPORATION</t>
  </si>
  <si>
    <t>0031</t>
  </si>
  <si>
    <t>ODON-WINKELPLECK PUBLIC LIBRARY</t>
  </si>
  <si>
    <t>0032</t>
  </si>
  <si>
    <t>WASHINGTON CARNEGIE PUBLIC LIBRARY</t>
  </si>
  <si>
    <t>0984</t>
  </si>
  <si>
    <t>VEALE FIRE DISTRICT</t>
  </si>
  <si>
    <t>0989</t>
  </si>
  <si>
    <t>SOUTHEAST DAVIESS FIRE PROTECTION DISTRICT</t>
  </si>
  <si>
    <t>1022</t>
  </si>
  <si>
    <t>DAVIESS COUNTY SOLID WASTE DISTRICT</t>
  </si>
  <si>
    <t>PRAIRIE CREEK CONSERVANCY DISTRICT</t>
  </si>
  <si>
    <t>15</t>
  </si>
  <si>
    <t>DEARBORN COUNTY</t>
  </si>
  <si>
    <t>CAESAR CREEK TOWNSHIP</t>
  </si>
  <si>
    <t>HOGAN TOWNSHIP</t>
  </si>
  <si>
    <t>KELSO TOWNSHIP</t>
  </si>
  <si>
    <t>LAWRENCEBURG TOWNSHIP</t>
  </si>
  <si>
    <t>LOGAN TOWNSHIP</t>
  </si>
  <si>
    <t>MANCHESTER TOWNSHIP</t>
  </si>
  <si>
    <t>MILLER TOWNSHIP</t>
  </si>
  <si>
    <t>SPARTA TOWNSHIP</t>
  </si>
  <si>
    <t>0439</t>
  </si>
  <si>
    <t>LAWRENCEBURG CIVIL CITY</t>
  </si>
  <si>
    <t>0442</t>
  </si>
  <si>
    <t>AURORA CIVIL CITY</t>
  </si>
  <si>
    <t>0575</t>
  </si>
  <si>
    <t>DILLSBORO CIVIL TOWN</t>
  </si>
  <si>
    <t>0576</t>
  </si>
  <si>
    <t>CITY OF GREENDALE</t>
  </si>
  <si>
    <t>0577</t>
  </si>
  <si>
    <t>MOORES HILL CIVIL TOWN</t>
  </si>
  <si>
    <t>0578</t>
  </si>
  <si>
    <t>ST. LEON CIVIL TOWN</t>
  </si>
  <si>
    <t>0579</t>
  </si>
  <si>
    <t>WEST HARRISON CIVIL TOWN</t>
  </si>
  <si>
    <t>1560</t>
  </si>
  <si>
    <t>SUNMAN-DEARBORN COMMUNITY SCHOOL CORPORATION</t>
  </si>
  <si>
    <t>1600</t>
  </si>
  <si>
    <t>SOUTH DEARBORN COMMUNITY SCHOOL CORPORATION</t>
  </si>
  <si>
    <t>1620</t>
  </si>
  <si>
    <t>LAWRENCEBURG COMMUNITY SCHOOL CORPORATION</t>
  </si>
  <si>
    <t>0033</t>
  </si>
  <si>
    <t>AURORA PUBLIC LIBRARY</t>
  </si>
  <si>
    <t>0034</t>
  </si>
  <si>
    <t>LAWRENCEBURG PUBLIC LIBRARY</t>
  </si>
  <si>
    <t>1036</t>
  </si>
  <si>
    <t>DEARBORN COUNTY SOLID WASTE</t>
  </si>
  <si>
    <t>LAWRENCEBURG CONSERVANCY DISTRICT</t>
  </si>
  <si>
    <t>16</t>
  </si>
  <si>
    <t>DECATUR COUNTY</t>
  </si>
  <si>
    <t>FUGIT TOWNSHIP</t>
  </si>
  <si>
    <t>SALTCREEK TOWNSHIP</t>
  </si>
  <si>
    <t>0406</t>
  </si>
  <si>
    <t>GREENSBURG CIVIL CITY</t>
  </si>
  <si>
    <t>0581</t>
  </si>
  <si>
    <t>MILLHOUSEN CIVIL TOWN</t>
  </si>
  <si>
    <t>0582</t>
  </si>
  <si>
    <t>NEW POINT CIVIL TOWN</t>
  </si>
  <si>
    <t>0583</t>
  </si>
  <si>
    <t>ST. PAUL CIVIL TOWN</t>
  </si>
  <si>
    <t>0584</t>
  </si>
  <si>
    <t>WESTPORT CIVIL TOWN</t>
  </si>
  <si>
    <t>1655</t>
  </si>
  <si>
    <t>DECATUR COUNTY COMMUNITY SCHOOL CORPORATION</t>
  </si>
  <si>
    <t>1730</t>
  </si>
  <si>
    <t>GREENSBURG COMMUNITY SCHOOL CORPORATION</t>
  </si>
  <si>
    <t>GREENSBURG PUBLIC LIBRARY</t>
  </si>
  <si>
    <t>0283</t>
  </si>
  <si>
    <t>DECATUR COUNTY CONTRACTUAL LIBRARY</t>
  </si>
  <si>
    <t>1003</t>
  </si>
  <si>
    <t>DECATUR COUNTY SOLID WASTE MANAGEMENT</t>
  </si>
  <si>
    <t>0049</t>
  </si>
  <si>
    <t>LAKE MCCOY CONSERVANCY DISTRICT</t>
  </si>
  <si>
    <t>17</t>
  </si>
  <si>
    <t>DEKALB COUNTY</t>
  </si>
  <si>
    <t>BUTLER TOWNSHIP</t>
  </si>
  <si>
    <t>CONCORD TOWNSHIP</t>
  </si>
  <si>
    <t>FAIRFIELD TOWNSHIP</t>
  </si>
  <si>
    <t>FRANKLIN TOWNSHIP</t>
  </si>
  <si>
    <t>KEYSER TOWNSHIP</t>
  </si>
  <si>
    <t>NEWVILLE TOWNSHIP</t>
  </si>
  <si>
    <t>SMITHFIELD TOWNSHIP</t>
  </si>
  <si>
    <t>SPENCER TOWNSHIP</t>
  </si>
  <si>
    <t>STAFFORD TOWNSHIP</t>
  </si>
  <si>
    <t>TROY TOWNSHIP</t>
  </si>
  <si>
    <t>WILMINGTON TOWNSHIP</t>
  </si>
  <si>
    <t>0416</t>
  </si>
  <si>
    <t>AUBURN CIVIL CITY</t>
  </si>
  <si>
    <t>0436</t>
  </si>
  <si>
    <t>GARRETT CIVIL CITY</t>
  </si>
  <si>
    <t>0460</t>
  </si>
  <si>
    <t>BUTLER CIVIL CITY</t>
  </si>
  <si>
    <t>0585</t>
  </si>
  <si>
    <t>ALTONA CIVIL TOWN</t>
  </si>
  <si>
    <t>0586</t>
  </si>
  <si>
    <t>ASHLEY CIVIL TOWN</t>
  </si>
  <si>
    <t>0587</t>
  </si>
  <si>
    <t>CORUNNA CIVIL TOWN</t>
  </si>
  <si>
    <t>0589</t>
  </si>
  <si>
    <t>ST. JOE CIVIL TOWN</t>
  </si>
  <si>
    <t>0590</t>
  </si>
  <si>
    <t>WATERLOO CIVIL TOWN</t>
  </si>
  <si>
    <t>1805</t>
  </si>
  <si>
    <t>DEKALB COUNTY EASTERN COMM SCHOOL CORPORATION</t>
  </si>
  <si>
    <t>1820</t>
  </si>
  <si>
    <t>GARRETT-KEYSER-BUTLER COMMUNITY SCHOOL CORPORATION</t>
  </si>
  <si>
    <t>1835</t>
  </si>
  <si>
    <t>DEKALB COUNTY CENTRAL UNITED SCHOOL CORPORATION</t>
  </si>
  <si>
    <t>0036</t>
  </si>
  <si>
    <t>AUBURN-ECKHART PUBLIC LIBRARY</t>
  </si>
  <si>
    <t>0037</t>
  </si>
  <si>
    <t>BUTLER CARNEGIE PUBLIC LIBRARY</t>
  </si>
  <si>
    <t>0038</t>
  </si>
  <si>
    <t>GARRETT PUBLIC LIBRARY</t>
  </si>
  <si>
    <t>0039</t>
  </si>
  <si>
    <t>WATERLOO PUBLIC LIBRARY</t>
  </si>
  <si>
    <t>1103</t>
  </si>
  <si>
    <t>DeKalb County Airport Authority</t>
  </si>
  <si>
    <t>18</t>
  </si>
  <si>
    <t>DELAWARE COUNTY</t>
  </si>
  <si>
    <t>DELAWARE TOWNSHIP</t>
  </si>
  <si>
    <t>HAMILTON TOWNSHIP</t>
  </si>
  <si>
    <t>NILES TOWNSHIP</t>
  </si>
  <si>
    <t>SALEM TOWNSHIP</t>
  </si>
  <si>
    <t>0107</t>
  </si>
  <si>
    <t>MUNCIE CIVIL CITY</t>
  </si>
  <si>
    <t>0591</t>
  </si>
  <si>
    <t>ALBANY CIVIL TOWN</t>
  </si>
  <si>
    <t>0592</t>
  </si>
  <si>
    <t>EATON CIVIL TOWN</t>
  </si>
  <si>
    <t>0593</t>
  </si>
  <si>
    <t>GASTON CIVIL TOWN</t>
  </si>
  <si>
    <t>0594</t>
  </si>
  <si>
    <t>SELMA CIVIL TOWN</t>
  </si>
  <si>
    <t>0595</t>
  </si>
  <si>
    <t>YORKTOWN CIVIL TOWN</t>
  </si>
  <si>
    <t>0963</t>
  </si>
  <si>
    <t>DALEVILLE CIVIL TOWN</t>
  </si>
  <si>
    <t>1875</t>
  </si>
  <si>
    <t>DELAWARE COMMUNITY SCHOOL CORPORATION</t>
  </si>
  <si>
    <t>1885</t>
  </si>
  <si>
    <t>WES-DEL COMMUNITY SCHOOL CORPORATION</t>
  </si>
  <si>
    <t>1895</t>
  </si>
  <si>
    <t>LIBERTY-PERRY COMMUNITY SCHOOL CORPORATION</t>
  </si>
  <si>
    <t>1900</t>
  </si>
  <si>
    <t>COWAN COMMUNITY SCHOOL CORPORATION</t>
  </si>
  <si>
    <t>1910</t>
  </si>
  <si>
    <t>YORKTOWN COMMUNITY SCHOOLS</t>
  </si>
  <si>
    <t>1940</t>
  </si>
  <si>
    <t>DALEVILLE COMMUNITY SCHOOLS</t>
  </si>
  <si>
    <t>1970</t>
  </si>
  <si>
    <t>MUNCIE COMMUNITY SCHOOL CORPORATION</t>
  </si>
  <si>
    <t>0040</t>
  </si>
  <si>
    <t>MUNCIE PUBLIC LIBRARY</t>
  </si>
  <si>
    <t>0041</t>
  </si>
  <si>
    <t>YORKTOWN - MT PLEASANT LIBRARY</t>
  </si>
  <si>
    <t>0806</t>
  </si>
  <si>
    <t>MUNCIE SANITARY</t>
  </si>
  <si>
    <t>MUNCIE PUBLIC TRANSPORTATION</t>
  </si>
  <si>
    <t>0956</t>
  </si>
  <si>
    <t>DELAWARE AIRPORT</t>
  </si>
  <si>
    <t>19</t>
  </si>
  <si>
    <t>DUBOIS COUNTY</t>
  </si>
  <si>
    <t>BAINBRIDGE TOWNSHIP</t>
  </si>
  <si>
    <t>COLUMBIA TOWNSHIP</t>
  </si>
  <si>
    <t>FERDINAND TOWNSHIP</t>
  </si>
  <si>
    <t>HALL TOWNSHIP</t>
  </si>
  <si>
    <t>HARBISON TOWNSHIP</t>
  </si>
  <si>
    <t>0405</t>
  </si>
  <si>
    <t>JASPER CIVIL CITY</t>
  </si>
  <si>
    <t>0434</t>
  </si>
  <si>
    <t>HUNTINGBURG CIVIL CITY</t>
  </si>
  <si>
    <t>0596</t>
  </si>
  <si>
    <t>BIRDSEYE CIVIL TOWN</t>
  </si>
  <si>
    <t>0597</t>
  </si>
  <si>
    <t>FERDINAND CIVIL TOWN</t>
  </si>
  <si>
    <t>0598</t>
  </si>
  <si>
    <t>HOLLAND CIVIL TOWN</t>
  </si>
  <si>
    <t>2040</t>
  </si>
  <si>
    <t>NORTHEAST DUBOIS COUNTY SCHOOL CORPORATION</t>
  </si>
  <si>
    <t>2100</t>
  </si>
  <si>
    <t>SOUTHEAST DUBOIS COUNTY SCHOOL CORPORATION</t>
  </si>
  <si>
    <t>2110</t>
  </si>
  <si>
    <t>SOUTHWEST DUBOIS COUNTY SCHOOL CORPORATION</t>
  </si>
  <si>
    <t>2120</t>
  </si>
  <si>
    <t>GREATER JASPER CONSOLIDATED SCHOOL CORPORATION</t>
  </si>
  <si>
    <t>HUNTINGBURG PUBLIC LIBRARY</t>
  </si>
  <si>
    <t>0042</t>
  </si>
  <si>
    <t>JASPER PUBLIC LIBRARY</t>
  </si>
  <si>
    <t>0043</t>
  </si>
  <si>
    <t>DUBOIS COUNTY CONTRACTUAL LIBRARY</t>
  </si>
  <si>
    <t>0922</t>
  </si>
  <si>
    <t>DUBOIS COUNTY AIRPORT AUTHORITY</t>
  </si>
  <si>
    <t>1030</t>
  </si>
  <si>
    <t>NORTHEAST DUBOIS COUNTY FIRE PROTECTION</t>
  </si>
  <si>
    <t>1047</t>
  </si>
  <si>
    <t>DUBOIS COUNTY SOLID WASTE MANAGEMENT DISTRICT</t>
  </si>
  <si>
    <t>UPPER PATOKA RIVER CONSERVANCY DISTRICT</t>
  </si>
  <si>
    <t>20</t>
  </si>
  <si>
    <t>ELKHART COUNTY</t>
  </si>
  <si>
    <t>BAUGO TOWNSHIP</t>
  </si>
  <si>
    <t>BENTON TOWNSHIP</t>
  </si>
  <si>
    <t>CLEVELAND TOWNSHIP</t>
  </si>
  <si>
    <t>ELKHART TOWNSHIP</t>
  </si>
  <si>
    <t>LOCKE TOWNSHIP</t>
  </si>
  <si>
    <t>MIDDLEBURY TOWNSHIP</t>
  </si>
  <si>
    <t>OLIVE TOWNSHIP</t>
  </si>
  <si>
    <t>OSOLO TOWNSHIP</t>
  </si>
  <si>
    <t>0112</t>
  </si>
  <si>
    <t>ELKHART CIVIL CITY</t>
  </si>
  <si>
    <t>0305</t>
  </si>
  <si>
    <t>GOSHEN CIVIL CITY</t>
  </si>
  <si>
    <t>0444</t>
  </si>
  <si>
    <t>NAPPANEE CIVIL CITY</t>
  </si>
  <si>
    <t>0599</t>
  </si>
  <si>
    <t>BRISTOL CIVIL TOWN</t>
  </si>
  <si>
    <t>0600</t>
  </si>
  <si>
    <t>MIDDLEBURY CIVIL TOWN</t>
  </si>
  <si>
    <t>0601</t>
  </si>
  <si>
    <t>MILLERSBURG CIVIL TOWN</t>
  </si>
  <si>
    <t>0602</t>
  </si>
  <si>
    <t>WAKARUSA CIVIL TOWN</t>
  </si>
  <si>
    <t>2155</t>
  </si>
  <si>
    <t>FAIRFIELD COMMUNITY SCHOOL CORPORATION</t>
  </si>
  <si>
    <t>2260</t>
  </si>
  <si>
    <t>BAUGO COMMUNITY SCHOOL CORPORATION</t>
  </si>
  <si>
    <t>2270</t>
  </si>
  <si>
    <t>CONCORD COMMUNITY SCHOOL CORPORATION</t>
  </si>
  <si>
    <t>2275</t>
  </si>
  <si>
    <t>MIDDLEBURY COMMUNITY SCHOOL CORPORATION</t>
  </si>
  <si>
    <t>2285</t>
  </si>
  <si>
    <t>WA-NEE COMMUNITY SCHOOL CORPORATION</t>
  </si>
  <si>
    <t>2305</t>
  </si>
  <si>
    <t>ELKHART COMMUNITY SCHOOL CORPORATION</t>
  </si>
  <si>
    <t>2315</t>
  </si>
  <si>
    <t>GOSHEN COMMUNITY SCHOOL CORPORATION</t>
  </si>
  <si>
    <t>0044</t>
  </si>
  <si>
    <t>BRISTOL PUBLIC LIBRARY</t>
  </si>
  <si>
    <t>0045</t>
  </si>
  <si>
    <t>ELKHART PUBLIC LIBRARY</t>
  </si>
  <si>
    <t>0046</t>
  </si>
  <si>
    <t>GOSHEN PUBLIC LIBRARY</t>
  </si>
  <si>
    <t>0047</t>
  </si>
  <si>
    <t>NAPPANEE PUBLIC LIBRARY</t>
  </si>
  <si>
    <t>0048</t>
  </si>
  <si>
    <t>WAKARUSA-OLIVE TOWNSHIP-HARRISON TOWNSHIP LIBRARY</t>
  </si>
  <si>
    <t>0259</t>
  </si>
  <si>
    <t>MIDDLEBURY PUBLIC LIBRARY</t>
  </si>
  <si>
    <t>9100</t>
  </si>
  <si>
    <t>ELKHART CNTY SW MANAGEMENT DISTRICT</t>
  </si>
  <si>
    <t>SIMONTON LAKE CONSERVANCY DISTRICT</t>
  </si>
  <si>
    <t>0060</t>
  </si>
  <si>
    <t>NEW PARIS CONSERVANCY</t>
  </si>
  <si>
    <t>21</t>
  </si>
  <si>
    <t>FAYETTE COUNTY</t>
  </si>
  <si>
    <t>CONNERSVILLE TOWNSHIP</t>
  </si>
  <si>
    <t>FAIRVIEW TOWNSHIP</t>
  </si>
  <si>
    <t>ORANGE TOWNSHIP</t>
  </si>
  <si>
    <t>WATERLOO TOWNSHIP</t>
  </si>
  <si>
    <t>CONNERSVILLE CIVIL CITY</t>
  </si>
  <si>
    <t>2395</t>
  </si>
  <si>
    <t>FAYETTE COUNTY SCHOOL CORPORATION</t>
  </si>
  <si>
    <t>FAYETTE COUNTY PUBLIC LIBRARY</t>
  </si>
  <si>
    <t>22</t>
  </si>
  <si>
    <t>FLOYD COUNTY</t>
  </si>
  <si>
    <t>GEORGETOWN TOWNSHIP</t>
  </si>
  <si>
    <t>GREENVILLE TOWNSHIP</t>
  </si>
  <si>
    <t>NEW ALBANY TOWNSHIP</t>
  </si>
  <si>
    <t>0116</t>
  </si>
  <si>
    <t>NEW ALBANY CIVIL CITY</t>
  </si>
  <si>
    <t>0603</t>
  </si>
  <si>
    <t>GEORGETOWN CIVIL TOWN</t>
  </si>
  <si>
    <t>0604</t>
  </si>
  <si>
    <t>GREENVILLE CIVIL TOWN</t>
  </si>
  <si>
    <t>2400</t>
  </si>
  <si>
    <t>NEW ALBANY-FLOYD COUNTY CONSOLIDATED SCHOOLS</t>
  </si>
  <si>
    <t>0050</t>
  </si>
  <si>
    <t>NEW ALBANY-FLOYD COUNTY PUBLIC LIBRARY</t>
  </si>
  <si>
    <t>0183</t>
  </si>
  <si>
    <t>Greenville Township Fire Protection District</t>
  </si>
  <si>
    <t>0807</t>
  </si>
  <si>
    <t>NEW ALBANY FLOOD CONTROL</t>
  </si>
  <si>
    <t>1016</t>
  </si>
  <si>
    <t>FLOYD COUNTY SOLID WASTE</t>
  </si>
  <si>
    <t>GEORGETOWN TWP FIRE DISTRCT</t>
  </si>
  <si>
    <t>1181</t>
  </si>
  <si>
    <t>LAFAYETTE TWP FIRE DISTRICT</t>
  </si>
  <si>
    <t>1182</t>
  </si>
  <si>
    <t>NEW ALBANY TWP FIRE DISTRICT</t>
  </si>
  <si>
    <t>1195</t>
  </si>
  <si>
    <t>Highlander Fire Protection District</t>
  </si>
  <si>
    <t>23</t>
  </si>
  <si>
    <t>FOUNTAIN COUNTY</t>
  </si>
  <si>
    <t>CAIN TOWNSHIP</t>
  </si>
  <si>
    <t>DAVIS TOWNSHIP</t>
  </si>
  <si>
    <t>FULTON TOWNSHIP</t>
  </si>
  <si>
    <t>MILLCREEK TOWNSHIP</t>
  </si>
  <si>
    <t>SHAWNEE TOWNSHIP</t>
  </si>
  <si>
    <t>0443</t>
  </si>
  <si>
    <t>ATTICA CIVIL CITY</t>
  </si>
  <si>
    <t>0456</t>
  </si>
  <si>
    <t>COVINGTON CIVIL CITY</t>
  </si>
  <si>
    <t>0605</t>
  </si>
  <si>
    <t>HILLSBORO CIVIL TOWN</t>
  </si>
  <si>
    <t>0606</t>
  </si>
  <si>
    <t>KINGMAN CIVIL TOWN</t>
  </si>
  <si>
    <t>0607</t>
  </si>
  <si>
    <t>MELLOTT CIVIL TOWN</t>
  </si>
  <si>
    <t>0608</t>
  </si>
  <si>
    <t>NEWTOWN CIVIL TOWN</t>
  </si>
  <si>
    <t>0609</t>
  </si>
  <si>
    <t>VEEDERSBURG CIVIL TOWN</t>
  </si>
  <si>
    <t>0610</t>
  </si>
  <si>
    <t>WALLACE CIVIL TOWN</t>
  </si>
  <si>
    <t>2435</t>
  </si>
  <si>
    <t>ATTICA CONSOLIDATED SCHOOL CORPORATION</t>
  </si>
  <si>
    <t>2440</t>
  </si>
  <si>
    <t>COVINGTON COMMUNITY SCHOOL CORPORATION</t>
  </si>
  <si>
    <t>2455</t>
  </si>
  <si>
    <t>SOUTHEAST FOUNTAIN SCHOOL CORPORATION</t>
  </si>
  <si>
    <t>0052</t>
  </si>
  <si>
    <t>COVINGTON-VEEDERSBURG PUBLIC LIBRARY</t>
  </si>
  <si>
    <t>0271</t>
  </si>
  <si>
    <t>KINGMAN-MILLCREEK PUBLIC LIBRARY</t>
  </si>
  <si>
    <t>0300</t>
  </si>
  <si>
    <t>ATTICA PUBLIC LIBRARY</t>
  </si>
  <si>
    <t>1050</t>
  </si>
  <si>
    <t>FOUNTAIN COUNTY SOLID WASTE MANAGEMENT DISTRICT</t>
  </si>
  <si>
    <t>1187</t>
  </si>
  <si>
    <t>Allen Brown Fire Protection Territory</t>
  </si>
  <si>
    <t>24</t>
  </si>
  <si>
    <t>FRANKLIN COUNTY</t>
  </si>
  <si>
    <t>BATH TOWNSHIP</t>
  </si>
  <si>
    <t>BLOOMING GROVE TOWNSHIP</t>
  </si>
  <si>
    <t>BROOKVILLE TOWNSHIP</t>
  </si>
  <si>
    <t>HIGHLAND TOWNSHIP</t>
  </si>
  <si>
    <t>LAUREL TOWNSHIP</t>
  </si>
  <si>
    <t>METAMORA TOWNSHIP</t>
  </si>
  <si>
    <t>RAY TOWNSHIP</t>
  </si>
  <si>
    <t>SALT CREEK TOWNSHIP</t>
  </si>
  <si>
    <t>WHITEWATER TOWNSHIP</t>
  </si>
  <si>
    <t>0611</t>
  </si>
  <si>
    <t>CEDAR GROVE CIVIL TOWN</t>
  </si>
  <si>
    <t>0612</t>
  </si>
  <si>
    <t>LAUREL CIVIL TOWN</t>
  </si>
  <si>
    <t>0613</t>
  </si>
  <si>
    <t>MT. CARMEL CIVIL TOWN</t>
  </si>
  <si>
    <t>0614</t>
  </si>
  <si>
    <t>OLDENBURG CIVIL TOWN</t>
  </si>
  <si>
    <t>0952</t>
  </si>
  <si>
    <t>BROOKVILLE CIVIL TOWN</t>
  </si>
  <si>
    <t>2475</t>
  </si>
  <si>
    <t>FRANKLIN COUNTY COMMUNITY SCHOOL CORPORATION</t>
  </si>
  <si>
    <t>0054</t>
  </si>
  <si>
    <t>FRANKLIN COUNTY PUBLIC LIBRARY DISTRICT</t>
  </si>
  <si>
    <t>25</t>
  </si>
  <si>
    <t>FULTON COUNTY</t>
  </si>
  <si>
    <t>AUBBEENAUBBEE TOWNSHIP</t>
  </si>
  <si>
    <t>HENRY TOWNSHIP</t>
  </si>
  <si>
    <t>NEWCASTLE TOWNSHIP</t>
  </si>
  <si>
    <t>ROCHESTER TOWNSHIP</t>
  </si>
  <si>
    <t>0440</t>
  </si>
  <si>
    <t>ROCHESTER CIVIL CITY</t>
  </si>
  <si>
    <t>AKRON CIVIL TOWN</t>
  </si>
  <si>
    <t>0616</t>
  </si>
  <si>
    <t>FULTON CIVIL TOWN</t>
  </si>
  <si>
    <t>0617</t>
  </si>
  <si>
    <t>KEWANNA CIVIL TOWN</t>
  </si>
  <si>
    <t>2645</t>
  </si>
  <si>
    <t>ROCHESTER COMMUNITY SCHOOL CORPORATION</t>
  </si>
  <si>
    <t>2650</t>
  </si>
  <si>
    <t>CASTON SCHOOL CORPORATION</t>
  </si>
  <si>
    <t>0055</t>
  </si>
  <si>
    <t>AKRON CARNEGIE PUBLIC LIBRARY</t>
  </si>
  <si>
    <t>KEWANNA PUBLIC LIBRARY</t>
  </si>
  <si>
    <t>0057</t>
  </si>
  <si>
    <t>FULTON COUNTY PUBLIC LIBRARY</t>
  </si>
  <si>
    <t>1051</t>
  </si>
  <si>
    <t>FULTON COUNTY SOLID WASTE MANAGEMENT DISTRICT</t>
  </si>
  <si>
    <t>1179</t>
  </si>
  <si>
    <t>FULTON COUNTY AIRPORT AUTHORITY</t>
  </si>
  <si>
    <t>MILL CREEK CONSERVANCY DISTRICT</t>
  </si>
  <si>
    <t>0061</t>
  </si>
  <si>
    <t>LAKE BRUCE CONSERVANCY DISTRICT</t>
  </si>
  <si>
    <t>26</t>
  </si>
  <si>
    <t>GIBSON COUNTY</t>
  </si>
  <si>
    <t>BARTON TOWNSHIP</t>
  </si>
  <si>
    <t>MONTGOMERY TOWNSHIP</t>
  </si>
  <si>
    <t>WHITE RIVER TOWNSHIP</t>
  </si>
  <si>
    <t>0415</t>
  </si>
  <si>
    <t>PRINCETON CIVIL CITY</t>
  </si>
  <si>
    <t>0451</t>
  </si>
  <si>
    <t>OAKLAND CITY CIVIL CITY</t>
  </si>
  <si>
    <t>0618</t>
  </si>
  <si>
    <t>FORT BRANCH CIVIL TOWN</t>
  </si>
  <si>
    <t>0619</t>
  </si>
  <si>
    <t>FRANCISCO CIVIL TOWN</t>
  </si>
  <si>
    <t>0620</t>
  </si>
  <si>
    <t>HAUBSTADT CIVIL TOWN</t>
  </si>
  <si>
    <t>0621</t>
  </si>
  <si>
    <t>HAZLETON CIVIL TOWN</t>
  </si>
  <si>
    <t>0622</t>
  </si>
  <si>
    <t>MACKEY CIVIL TOWN</t>
  </si>
  <si>
    <t>0623</t>
  </si>
  <si>
    <t>OWENSVILLE CIVIL TOWN</t>
  </si>
  <si>
    <t>0624</t>
  </si>
  <si>
    <t>PATOKA CIVIL TOWN</t>
  </si>
  <si>
    <t>0625</t>
  </si>
  <si>
    <t>SOMERVILLE CIVIL TOWN</t>
  </si>
  <si>
    <t>2725</t>
  </si>
  <si>
    <t>EAST GIBSON SCHOOL CORPORATION</t>
  </si>
  <si>
    <t>2735</t>
  </si>
  <si>
    <t>NORTH GIBSON SCHOOL CORPORATION</t>
  </si>
  <si>
    <t>2765</t>
  </si>
  <si>
    <t>SOUTH GIBSON SCHOOL CORPORATION</t>
  </si>
  <si>
    <t>0059</t>
  </si>
  <si>
    <t>OAKLAND CITY-COLUMBIA TOWNSHIP PUBLIC LIBRARY</t>
  </si>
  <si>
    <t>OWENSVILLE CARNEGIE LIBRARY</t>
  </si>
  <si>
    <t>0273</t>
  </si>
  <si>
    <t>FORT BRANCH-JOHNSON TOWNSHIP LIBRARY</t>
  </si>
  <si>
    <t>0274</t>
  </si>
  <si>
    <t>PRINCETON-PATOKA TOWNSHIP PUBLIC LIBRARY</t>
  </si>
  <si>
    <t>0932</t>
  </si>
  <si>
    <t>OWENSVILLE-MONTGOMERY TOWNSHIP FIRE</t>
  </si>
  <si>
    <t>1018</t>
  </si>
  <si>
    <t>GIBSON CO SOLID WASTE MANAGEMENT</t>
  </si>
  <si>
    <t>LOWER PATOKA RIVER CONSERVANCY</t>
  </si>
  <si>
    <t>27</t>
  </si>
  <si>
    <t>GRANT COUNTY</t>
  </si>
  <si>
    <t>FAIRMOUNT TOWNSHIP</t>
  </si>
  <si>
    <t>GREEN TOWNSHIP</t>
  </si>
  <si>
    <t>MILL TOWNSHIP</t>
  </si>
  <si>
    <t>SIMS TOWNSHIP</t>
  </si>
  <si>
    <t>0114</t>
  </si>
  <si>
    <t>MARION CIVIL CITY</t>
  </si>
  <si>
    <t>0422</t>
  </si>
  <si>
    <t>GAS CITY CIVIL CITY</t>
  </si>
  <si>
    <t>0626</t>
  </si>
  <si>
    <t>FAIRMOUNT CIVIL TOWN</t>
  </si>
  <si>
    <t>0627</t>
  </si>
  <si>
    <t>FOWLERTON CIVIL TOWN</t>
  </si>
  <si>
    <t>0628</t>
  </si>
  <si>
    <t>CITY OF JONESBORO</t>
  </si>
  <si>
    <t>0629</t>
  </si>
  <si>
    <t>MATTHEWS CIVIL TOWN</t>
  </si>
  <si>
    <t>SWAYZEE CIVIL TOWN</t>
  </si>
  <si>
    <t>0631</t>
  </si>
  <si>
    <t>SWEETSER CIVIL TOWN</t>
  </si>
  <si>
    <t>0632</t>
  </si>
  <si>
    <t>UPLAND CIVIL TOWN</t>
  </si>
  <si>
    <t>0633</t>
  </si>
  <si>
    <t>VAN BUREN CIVIL TOWN</t>
  </si>
  <si>
    <t>2815</t>
  </si>
  <si>
    <t>EASTBROOK COMMUNITY SCHOOL CORPORATION</t>
  </si>
  <si>
    <t>2825</t>
  </si>
  <si>
    <t>MADISON-GRANT UNITED SCHOOL CORPORATION</t>
  </si>
  <si>
    <t>2855</t>
  </si>
  <si>
    <t>MISSISSINEWA COMMUNITY SCHOOL CORPORATION</t>
  </si>
  <si>
    <t>2865</t>
  </si>
  <si>
    <t>MARION COMMUNITY SCHOOL CORPORATION</t>
  </si>
  <si>
    <t>5625</t>
  </si>
  <si>
    <t>OAK HILL UNITED SCHOOL CORPORATION</t>
  </si>
  <si>
    <t>0063</t>
  </si>
  <si>
    <t>FAIRMOUNT PUBLIC LIBRARY</t>
  </si>
  <si>
    <t>0064</t>
  </si>
  <si>
    <t>GAS CITY-MILL TOWNSHIP PUBLIC LIBRARY</t>
  </si>
  <si>
    <t>0065</t>
  </si>
  <si>
    <t>JONESBORO PUBLIC LIBRARY</t>
  </si>
  <si>
    <t>0066</t>
  </si>
  <si>
    <t>MARION PUBLIC LIBRARY</t>
  </si>
  <si>
    <t>0067</t>
  </si>
  <si>
    <t>MATTHEWS PUBLIC LIBRARY</t>
  </si>
  <si>
    <t>0068</t>
  </si>
  <si>
    <t>SWAYZEE PUBLIC LIBRARY</t>
  </si>
  <si>
    <t>0069</t>
  </si>
  <si>
    <t>BARTON-REES-POGUE MEMORIAL LIBRARY</t>
  </si>
  <si>
    <t>0070</t>
  </si>
  <si>
    <t>VAN BUREN PUBLIC LIBRARY</t>
  </si>
  <si>
    <t>28</t>
  </si>
  <si>
    <t>GREENE COUNTY</t>
  </si>
  <si>
    <t>BEECH CREEK TOWNSHIP</t>
  </si>
  <si>
    <t>FAIRPLAY TOWNSHIP</t>
  </si>
  <si>
    <t>SMITH TOWNSHIP</t>
  </si>
  <si>
    <t>STOCKTON TOWNSHIP</t>
  </si>
  <si>
    <t>TAYLOR TOWNSHIP</t>
  </si>
  <si>
    <t>WRIGHT TOWNSHIP</t>
  </si>
  <si>
    <t>0426</t>
  </si>
  <si>
    <t>LINTON CIVIL CITY</t>
  </si>
  <si>
    <t>0461</t>
  </si>
  <si>
    <t>JASONVILLE CIVIL CITY</t>
  </si>
  <si>
    <t>0634</t>
  </si>
  <si>
    <t>BLOOMFIELD CIVIL TOWN</t>
  </si>
  <si>
    <t>0635</t>
  </si>
  <si>
    <t>LYONS CIVIL TOWN</t>
  </si>
  <si>
    <t>0636</t>
  </si>
  <si>
    <t>NEWBERRY CIVIL TOWN</t>
  </si>
  <si>
    <t>0637</t>
  </si>
  <si>
    <t>SWITZ CITY CIVIL TOWN</t>
  </si>
  <si>
    <t>0638</t>
  </si>
  <si>
    <t>WORTHINGTON CIVIL TOWN</t>
  </si>
  <si>
    <t>2920</t>
  </si>
  <si>
    <t>BLOOMFIELD SCHOOL DISTRICT</t>
  </si>
  <si>
    <t>2940</t>
  </si>
  <si>
    <t>Eastern Greene Schools</t>
  </si>
  <si>
    <t>2950</t>
  </si>
  <si>
    <t>LINTON-STOCKTON SCHOOL CORPORATION</t>
  </si>
  <si>
    <t>2980</t>
  </si>
  <si>
    <t>WHITE RIVER VALLEY CONSOLIDATED SCHOOL CORPORATION</t>
  </si>
  <si>
    <t>0072</t>
  </si>
  <si>
    <t>JASONVILLE PUBLIC LIBRARY</t>
  </si>
  <si>
    <t>0073</t>
  </si>
  <si>
    <t>LINTON PUBLIC LIBRARY</t>
  </si>
  <si>
    <t>0074</t>
  </si>
  <si>
    <t>WORTHINGTON PUBLIC LIBRARY</t>
  </si>
  <si>
    <t>0291</t>
  </si>
  <si>
    <t>BLOOMFIELD-EASTERN GREENE COUNTY PUBLIC LIBRARY</t>
  </si>
  <si>
    <t>GREENE COUNTY SOLID WASTE</t>
  </si>
  <si>
    <t>LATTAS CREEK CONSERVANCY DISTRICT</t>
  </si>
  <si>
    <t>29</t>
  </si>
  <si>
    <t>HAMILTON COUNTY</t>
  </si>
  <si>
    <t>FALL CREEK TOWNSHIP</t>
  </si>
  <si>
    <t>NOBLESVILLE TOWNSHIP</t>
  </si>
  <si>
    <t>0323</t>
  </si>
  <si>
    <t>CARMEL CIVIL CITY</t>
  </si>
  <si>
    <t>0413</t>
  </si>
  <si>
    <t>NOBLESVILLE CIVIL CITY</t>
  </si>
  <si>
    <t>0639</t>
  </si>
  <si>
    <t>ARCADIA CIVIL TOWN</t>
  </si>
  <si>
    <t>0640</t>
  </si>
  <si>
    <t>ATLANTA CIVIL TOWN</t>
  </si>
  <si>
    <t>0641</t>
  </si>
  <si>
    <t>CICERO CIVIL TOWN</t>
  </si>
  <si>
    <t>0642</t>
  </si>
  <si>
    <t>FISHERS CIVIL CITY</t>
  </si>
  <si>
    <t>0643</t>
  </si>
  <si>
    <t>SHERIDAN CIVIL TOWN</t>
  </si>
  <si>
    <t>0644</t>
  </si>
  <si>
    <t>WESTFIELD CIVIL CITY</t>
  </si>
  <si>
    <t>3005</t>
  </si>
  <si>
    <t>HAMILTON SOUTHEASTERN SCHOOL CORPORATION</t>
  </si>
  <si>
    <t>3025</t>
  </si>
  <si>
    <t>HAMILTON HEIGHTS SCHOOL CORPORATION</t>
  </si>
  <si>
    <t>3030</t>
  </si>
  <si>
    <t>WESTFIELD-WASHINGTON SCHOOL CORPORATION</t>
  </si>
  <si>
    <t>3055</t>
  </si>
  <si>
    <t>SHERIDAN COMMUNITY SCHOOLS</t>
  </si>
  <si>
    <t>3060</t>
  </si>
  <si>
    <t>CARMEL-CLAY SCHOOL CORPORATION</t>
  </si>
  <si>
    <t>3070</t>
  </si>
  <si>
    <t>NOBLESVILLE SCHOOL CORPORATION</t>
  </si>
  <si>
    <t>0075</t>
  </si>
  <si>
    <t>HAMILTON NORTH PUBLIC LIBRARY</t>
  </si>
  <si>
    <t>0076</t>
  </si>
  <si>
    <t>CARMEL-CLAY PUBLIC LIBRARY</t>
  </si>
  <si>
    <t>0077</t>
  </si>
  <si>
    <t>HAMILTON EAST PUBLIC LIBRARY</t>
  </si>
  <si>
    <t>0078</t>
  </si>
  <si>
    <t>SHERIDAN PUBLIC LIBRARY</t>
  </si>
  <si>
    <t>0079</t>
  </si>
  <si>
    <t>WESTFIELD PUBLIC LIBRARY</t>
  </si>
  <si>
    <t>0336</t>
  </si>
  <si>
    <t>Hamilton County Airport Authority</t>
  </si>
  <si>
    <t>1053</t>
  </si>
  <si>
    <t>HAMILTON COUNTY SOLID WASTE MANAGEMENT DISTRICT</t>
  </si>
  <si>
    <t>30</t>
  </si>
  <si>
    <t>HANCOCK COUNTY</t>
  </si>
  <si>
    <t>BLUE RIVER TOWNSHIP</t>
  </si>
  <si>
    <t>BRANDYWINE TOWNSHIP</t>
  </si>
  <si>
    <t>BROWN TOWNSHIP</t>
  </si>
  <si>
    <t>BUCK CREEK TOWNSHIP</t>
  </si>
  <si>
    <t>VERNON TOWNSHIP</t>
  </si>
  <si>
    <t>0400</t>
  </si>
  <si>
    <t>GREENFIELD CIVIL CITY</t>
  </si>
  <si>
    <t>0645</t>
  </si>
  <si>
    <t>FORTVILLE CIVIL TOWN</t>
  </si>
  <si>
    <t>0646</t>
  </si>
  <si>
    <t>NEW PALESTINE CIVIL TOWN</t>
  </si>
  <si>
    <t>0647</t>
  </si>
  <si>
    <t>SHIRLEY CIVIL TOWN</t>
  </si>
  <si>
    <t>0648</t>
  </si>
  <si>
    <t>SPRING LAKE CIVIL TOWN</t>
  </si>
  <si>
    <t>0649</t>
  </si>
  <si>
    <t>WILKINSON CIVIL TOWN</t>
  </si>
  <si>
    <t>0762</t>
  </si>
  <si>
    <t>CUMBERLAND CIVIL TOWN</t>
  </si>
  <si>
    <t>MCCORDSVILLE CIVIL TOWN</t>
  </si>
  <si>
    <t>3115</t>
  </si>
  <si>
    <t>SOUTHERN HANCOCK COUNTY COMMUNITY SCHOOL</t>
  </si>
  <si>
    <t>3125</t>
  </si>
  <si>
    <t>GREENFIELD CENTRAL COMMUNITY SCHOOL CORPORATION</t>
  </si>
  <si>
    <t>3135</t>
  </si>
  <si>
    <t>MT. VERNON COMMUNITY SCHOOL CORPORATION</t>
  </si>
  <si>
    <t>3145</t>
  </si>
  <si>
    <t>EASTERN HANCOCK COUNTY COMMUNITY SCHOOL</t>
  </si>
  <si>
    <t>0080</t>
  </si>
  <si>
    <t>VERNON TOWNSHIP PUBLIC LIBRARY</t>
  </si>
  <si>
    <t>0081</t>
  </si>
  <si>
    <t>HANCOCK COUNTY PUBLIC LIBRARY</t>
  </si>
  <si>
    <t>1178</t>
  </si>
  <si>
    <t>HANCOCK CO SOLID WASTE DISTRICT</t>
  </si>
  <si>
    <t>31</t>
  </si>
  <si>
    <t>HARRISON COUNTY</t>
  </si>
  <si>
    <t>HETH TOWNSHIP</t>
  </si>
  <si>
    <t>MORGAN TOWNSHIP</t>
  </si>
  <si>
    <t>WEBSTER TOWNSHIP</t>
  </si>
  <si>
    <t>0568</t>
  </si>
  <si>
    <t>MILLTOWN CIVIL TOWN</t>
  </si>
  <si>
    <t>0650</t>
  </si>
  <si>
    <t>CORYDON CIVIL TOWN</t>
  </si>
  <si>
    <t>0651</t>
  </si>
  <si>
    <t>CRANDALL CIVIL TOWN</t>
  </si>
  <si>
    <t>0652</t>
  </si>
  <si>
    <t>ELIZABETH CIVIL TOWN</t>
  </si>
  <si>
    <t>0653</t>
  </si>
  <si>
    <t>LACONIA CIVIL TOWN</t>
  </si>
  <si>
    <t>0654</t>
  </si>
  <si>
    <t>LANESVILLE CIVIL TOWN</t>
  </si>
  <si>
    <t>0655</t>
  </si>
  <si>
    <t>MAUCKPORT CIVIL TOWN</t>
  </si>
  <si>
    <t>0656</t>
  </si>
  <si>
    <t>NEW AMSTERDAM CIVIL TOWN</t>
  </si>
  <si>
    <t>0657</t>
  </si>
  <si>
    <t>NEW MIDDLETOWN CIVIL TOWN</t>
  </si>
  <si>
    <t>0658</t>
  </si>
  <si>
    <t>PALMYRA CIVIL TOWN</t>
  </si>
  <si>
    <t>3160</t>
  </si>
  <si>
    <t>LANESVILLE SCHOOL CORPORATION</t>
  </si>
  <si>
    <t>3180</t>
  </si>
  <si>
    <t>NORTH HARRISON COMMUNITY SCHOOL CORPORATION</t>
  </si>
  <si>
    <t>3190</t>
  </si>
  <si>
    <t>SOUTH HARRISON SCHOOL CORPORATION</t>
  </si>
  <si>
    <t>0082</t>
  </si>
  <si>
    <t>HARRISON COUNTY PUBLIC LIBRARY</t>
  </si>
  <si>
    <t>0341</t>
  </si>
  <si>
    <t>Harrison Township Fire Protection District</t>
  </si>
  <si>
    <t>0343</t>
  </si>
  <si>
    <t>Posey-Taylor Fire Protection District</t>
  </si>
  <si>
    <t>0973</t>
  </si>
  <si>
    <t>PALMYRA FIRE</t>
  </si>
  <si>
    <t>0980</t>
  </si>
  <si>
    <t>HETH-WASHINGTON TWP. FIRE PROTECTION DISTRICT</t>
  </si>
  <si>
    <t>0983</t>
  </si>
  <si>
    <t>BOONE TOWNSHIP FIRE DISTRICT</t>
  </si>
  <si>
    <t>1031</t>
  </si>
  <si>
    <t>HARRISON COUNTY SOLID WASTE</t>
  </si>
  <si>
    <t>1087</t>
  </si>
  <si>
    <t>WEBSTER TWP FIRE PROTECTION</t>
  </si>
  <si>
    <t>32</t>
  </si>
  <si>
    <t>HENDRICKS COUNTY</t>
  </si>
  <si>
    <t>GUILFORD TOWNSHIP</t>
  </si>
  <si>
    <t>LINCOLN TOWNSHIP</t>
  </si>
  <si>
    <t>MIDDLE TOWNSHIP</t>
  </si>
  <si>
    <t>0502</t>
  </si>
  <si>
    <t>BROWNSBURG CIVIL TOWN</t>
  </si>
  <si>
    <t>0503</t>
  </si>
  <si>
    <t>PLAINFIELD CIVIL TOWN</t>
  </si>
  <si>
    <t>0659</t>
  </si>
  <si>
    <t>AMO CIVIL TOWN</t>
  </si>
  <si>
    <t>0660</t>
  </si>
  <si>
    <t>CLAYTON CIVIL TOWN</t>
  </si>
  <si>
    <t>0661</t>
  </si>
  <si>
    <t>COATESVILLE CIVIL TOWN</t>
  </si>
  <si>
    <t>0662</t>
  </si>
  <si>
    <t>DANVILLE CIVIL TOWN</t>
  </si>
  <si>
    <t>0663</t>
  </si>
  <si>
    <t>LIZTON CIVIL TOWN</t>
  </si>
  <si>
    <t>0664</t>
  </si>
  <si>
    <t>NORTH SALEM CIVIL TOWN</t>
  </si>
  <si>
    <t>PITTSBORO CIVIL TOWN</t>
  </si>
  <si>
    <t>0666</t>
  </si>
  <si>
    <t>STILESVILLE CIVIL TOWN</t>
  </si>
  <si>
    <t>AVON CIVIL TOWN</t>
  </si>
  <si>
    <t>3295</t>
  </si>
  <si>
    <t>NORTHWEST HENDRICKS SCHOOL CORPORATION</t>
  </si>
  <si>
    <t>3305</t>
  </si>
  <si>
    <t>BROWNSBURG COMMUNITY SCHOOL CORPORATION</t>
  </si>
  <si>
    <t>3315</t>
  </si>
  <si>
    <t>AVON COMMUNITY SCHOOL CORPORATION</t>
  </si>
  <si>
    <t>3325</t>
  </si>
  <si>
    <t>DANVILLE COMMUNITY SCHOOL CORPORATION</t>
  </si>
  <si>
    <t>3330</t>
  </si>
  <si>
    <t>PLAINFIELD COMMUNITY SCHOOL CORPORATION</t>
  </si>
  <si>
    <t>3335</t>
  </si>
  <si>
    <t>MILL CREEK COMMUNITY SCHOOL CORPORATION</t>
  </si>
  <si>
    <t>0083</t>
  </si>
  <si>
    <t>AVON-WASHINGTON TOWNSHIP PUBLIC LIBRARY</t>
  </si>
  <si>
    <t>0084</t>
  </si>
  <si>
    <t>BROWNSBURG PUBLIC LIBRARY</t>
  </si>
  <si>
    <t>0085</t>
  </si>
  <si>
    <t>CLAYTON PUBLIC LIBRARY</t>
  </si>
  <si>
    <t>0086</t>
  </si>
  <si>
    <t>COATESVILLE-CLAY TOWNSHIP PUBLIC LIBRARY</t>
  </si>
  <si>
    <t>0087</t>
  </si>
  <si>
    <t>DANVILLE PUBLIC LIBRARY</t>
  </si>
  <si>
    <t>0088</t>
  </si>
  <si>
    <t>PLAINFIELD - GUILFORD TWP PUBLIC LIBRARY</t>
  </si>
  <si>
    <t>1093</t>
  </si>
  <si>
    <t>HENDRICKS COUNTY RECYCLYING DISTRICT</t>
  </si>
  <si>
    <t>WEST CENTRAL CONSERVANCY DISTRICT</t>
  </si>
  <si>
    <t>0097</t>
  </si>
  <si>
    <t>AMO-COATESVILLE CONSERVANCY DISTRICT</t>
  </si>
  <si>
    <t>0327</t>
  </si>
  <si>
    <t>JE-TO LAKE CONSERVANCY DISTRICT</t>
  </si>
  <si>
    <t>33</t>
  </si>
  <si>
    <t>HENRY COUNTY</t>
  </si>
  <si>
    <t>DUDLEY TOWNSHIP</t>
  </si>
  <si>
    <t>GREENSBORO TOWNSHIP</t>
  </si>
  <si>
    <t>PRAIRIE TOWNSHIP</t>
  </si>
  <si>
    <t>SPICELAND TOWNSHIP</t>
  </si>
  <si>
    <t>STONEY CREEK TOWNSHIP</t>
  </si>
  <si>
    <t>0203</t>
  </si>
  <si>
    <t>NEW CASTLE CIVIL CITY</t>
  </si>
  <si>
    <t>0667</t>
  </si>
  <si>
    <t>BLOUNTSVILLE CIVIL TOWN</t>
  </si>
  <si>
    <t>0668</t>
  </si>
  <si>
    <t>CADIZ CIVIL TOWN</t>
  </si>
  <si>
    <t>0669</t>
  </si>
  <si>
    <t>DUNREITH CIVIL TOWN</t>
  </si>
  <si>
    <t>GREENSBORO CIVIL TOWN</t>
  </si>
  <si>
    <t>0671</t>
  </si>
  <si>
    <t>KENNARD CIVIL TOWN</t>
  </si>
  <si>
    <t>0672</t>
  </si>
  <si>
    <t>KNIGHTSTOWN CIVIL TOWN</t>
  </si>
  <si>
    <t>0673</t>
  </si>
  <si>
    <t>LEWISVILLE CIVIL TOWN</t>
  </si>
  <si>
    <t>0674</t>
  </si>
  <si>
    <t>MIDDLETOWN CIVIL TOWN</t>
  </si>
  <si>
    <t>0675</t>
  </si>
  <si>
    <t>MOORELAND CIVIL TOWN</t>
  </si>
  <si>
    <t>0676</t>
  </si>
  <si>
    <t>MOUNT SUMMIT CIVIL TOWN</t>
  </si>
  <si>
    <t>0677</t>
  </si>
  <si>
    <t>SPICELAND CIVIL TOWN</t>
  </si>
  <si>
    <t>0678</t>
  </si>
  <si>
    <t>SPRINGPORT CIVIL TOWN</t>
  </si>
  <si>
    <t>0679</t>
  </si>
  <si>
    <t>STRAUGHN CIVIL TOWN</t>
  </si>
  <si>
    <t>0680</t>
  </si>
  <si>
    <t>SULPHUR SPRINGS CIVIL TOWN</t>
  </si>
  <si>
    <t>3405</t>
  </si>
  <si>
    <t>BLUE RIVER VALLEY SCHOOL CORPORATION</t>
  </si>
  <si>
    <t>3415</t>
  </si>
  <si>
    <t>SOUTH HENRY SCHOOL CORPORATION</t>
  </si>
  <si>
    <t>3435</t>
  </si>
  <si>
    <t>SHENANDOAH SCHOOL CORPORATION</t>
  </si>
  <si>
    <t>3445</t>
  </si>
  <si>
    <t>NEW CASTLE COMMUNITY SCHOOL CORPORATION</t>
  </si>
  <si>
    <t>3455</t>
  </si>
  <si>
    <t>CHARLES A BEARD MEMORIAL SCHOOL CORPORATION</t>
  </si>
  <si>
    <t>0089</t>
  </si>
  <si>
    <t>KNIGHTSTOWN PUBLIC LIBRARY</t>
  </si>
  <si>
    <t>0090</t>
  </si>
  <si>
    <t>MIDDLETOWN-FALL CREEK TWP PUBLIC LIBRARY</t>
  </si>
  <si>
    <t>0091</t>
  </si>
  <si>
    <t>SPICELAND PUBLIC LIBRARY</t>
  </si>
  <si>
    <t>0293</t>
  </si>
  <si>
    <t>NEW CASTLE-HENRY COUNTY PUBLIC LIBRARY</t>
  </si>
  <si>
    <t>1071</t>
  </si>
  <si>
    <t>Henry County Solid Waste Management District</t>
  </si>
  <si>
    <t>BIG BLUE RIVER CONSERVANCY DISTRICT</t>
  </si>
  <si>
    <t>34</t>
  </si>
  <si>
    <t>HOWARD COUNTY</t>
  </si>
  <si>
    <t>ERVIN TOWNSHIP</t>
  </si>
  <si>
    <t>HONEY CREEK TOWNSHIP</t>
  </si>
  <si>
    <t>HOWARD TOWNSHIP</t>
  </si>
  <si>
    <t>0110</t>
  </si>
  <si>
    <t>KOKOMO CIVIL CITY</t>
  </si>
  <si>
    <t>0681</t>
  </si>
  <si>
    <t>GREENTOWN CIVIL TOWN</t>
  </si>
  <si>
    <t>0682</t>
  </si>
  <si>
    <t>RUSSIAVILLE CIVIL TOWN</t>
  </si>
  <si>
    <t>3460</t>
  </si>
  <si>
    <t>TAYLOR COMMUNITY SCHOOL CORPORATION</t>
  </si>
  <si>
    <t>3470</t>
  </si>
  <si>
    <t>NORTHWESTERN SCHOOL CORPORATION</t>
  </si>
  <si>
    <t>3480</t>
  </si>
  <si>
    <t>EASTERN HOWARD COMMUNITY SCHOOL CORPORATION</t>
  </si>
  <si>
    <t>3490</t>
  </si>
  <si>
    <t>WESTERN SCHOOL CORPORATION</t>
  </si>
  <si>
    <t>3500</t>
  </si>
  <si>
    <t>Kokomo School Corporation</t>
  </si>
  <si>
    <t>0094</t>
  </si>
  <si>
    <t>GREENTOWN PUBLIC LIBRARY</t>
  </si>
  <si>
    <t>0282</t>
  </si>
  <si>
    <t>KOKOMO-HOWARD COUNTY PUBLIC LIBRARY</t>
  </si>
  <si>
    <t>1027</t>
  </si>
  <si>
    <t>HOWARD COUNTY SOLID WASTE MANAGEMENT</t>
  </si>
  <si>
    <t>35</t>
  </si>
  <si>
    <t>HUNTINGTON COUNTY</t>
  </si>
  <si>
    <t>CLEAR CREEK TOWNSHIP</t>
  </si>
  <si>
    <t>DALLAS TOWNSHIP</t>
  </si>
  <si>
    <t>HUNTINGTON TOWNSHIP</t>
  </si>
  <si>
    <t>LANCASTER TOWNSHIP</t>
  </si>
  <si>
    <t>POLK TOWNSHIP</t>
  </si>
  <si>
    <t>SALAMONIE TOWNSHIP</t>
  </si>
  <si>
    <t>0307</t>
  </si>
  <si>
    <t>HUNTINGTON CIVIL CITY</t>
  </si>
  <si>
    <t>0683</t>
  </si>
  <si>
    <t>ANDREWS CIVIL TOWN</t>
  </si>
  <si>
    <t>0685</t>
  </si>
  <si>
    <t>MOUNT ETNA CIVIL TOWN</t>
  </si>
  <si>
    <t>0686</t>
  </si>
  <si>
    <t>ROANOKE CIVIL TOWN</t>
  </si>
  <si>
    <t>0687</t>
  </si>
  <si>
    <t>WARREN CIVIL TOWN</t>
  </si>
  <si>
    <t>3625</t>
  </si>
  <si>
    <t>HUNTINGTON COUNTY COMMUNITY SCHOOL CORPORATION</t>
  </si>
  <si>
    <t>0096</t>
  </si>
  <si>
    <t>ANDREWS PUBLIC LIBRARY</t>
  </si>
  <si>
    <t>0098</t>
  </si>
  <si>
    <t>ROANOKE PUBLIC LIBRARY</t>
  </si>
  <si>
    <t>0099</t>
  </si>
  <si>
    <t>WARREN PUBLIC LIBRARY</t>
  </si>
  <si>
    <t>0302</t>
  </si>
  <si>
    <t>HUNTINGTON LIBRARY</t>
  </si>
  <si>
    <t>1055</t>
  </si>
  <si>
    <t>HUNTINGTON COUNTY SOLID WASTE MANAGEMENT</t>
  </si>
  <si>
    <t>36</t>
  </si>
  <si>
    <t>JACKSON COUNTY</t>
  </si>
  <si>
    <t>BROWNSTOWN TOWNSHIP</t>
  </si>
  <si>
    <t>DRIFTWOOD TOWNSHIP</t>
  </si>
  <si>
    <t>GRASSY FORK TOWNSHIP</t>
  </si>
  <si>
    <t>PERSHING TOWNSHIP</t>
  </si>
  <si>
    <t>REDDING TOWNSHIP</t>
  </si>
  <si>
    <t>0314</t>
  </si>
  <si>
    <t>SEYMOUR CIVIL CITY</t>
  </si>
  <si>
    <t>0688</t>
  </si>
  <si>
    <t>BROWNSTOWN CIVIL TOWN</t>
  </si>
  <si>
    <t>0689</t>
  </si>
  <si>
    <t>CROTHERSVILLE CIVIL TOWN</t>
  </si>
  <si>
    <t>0690</t>
  </si>
  <si>
    <t>MEDORA CIVIL TOWN</t>
  </si>
  <si>
    <t>3640</t>
  </si>
  <si>
    <t>MEDORA COMMUNITY SCHOOL CORPORATION</t>
  </si>
  <si>
    <t>3675</t>
  </si>
  <si>
    <t>SEYMOUR COMMUNITY SCHOOL CORPORATION</t>
  </si>
  <si>
    <t>3695</t>
  </si>
  <si>
    <t>BROWNSTOWN CENTRAL COMMUNITY SCHOOL CORPORATION</t>
  </si>
  <si>
    <t>3710</t>
  </si>
  <si>
    <t>CROTHERSVILLE COMMUNITY SCHOOL CORPORATION</t>
  </si>
  <si>
    <t>BROWNSTOWN PUBLIC LIBRARY</t>
  </si>
  <si>
    <t>0289</t>
  </si>
  <si>
    <t>JACKSON COUNTY PUBLIC LIBRARY</t>
  </si>
  <si>
    <t>0339</t>
  </si>
  <si>
    <t>Vernon Township Fire Protection District</t>
  </si>
  <si>
    <t>0940</t>
  </si>
  <si>
    <t>SEYMOUR AIRPORT AUTHORITY</t>
  </si>
  <si>
    <t>1014</t>
  </si>
  <si>
    <t>JACKSON COUNTY SOLID WASTE</t>
  </si>
  <si>
    <t>1081</t>
  </si>
  <si>
    <t>PERSHING FIRE DISTRICT</t>
  </si>
  <si>
    <t>1083</t>
  </si>
  <si>
    <t>DRIFTWOOD TOWNSHIP FIRE PROTECTION DISTRICT</t>
  </si>
  <si>
    <t>1084</t>
  </si>
  <si>
    <t>BROWNSTOWN FIRE PROTECTION DISTRICT</t>
  </si>
  <si>
    <t>1085</t>
  </si>
  <si>
    <t>GRASSY FORK TOWNSHIP FIRE PROTECTION DISTRICT</t>
  </si>
  <si>
    <t>1086</t>
  </si>
  <si>
    <t>REDDING TOWNSHIP FIRE PROTECTION DISTRICT</t>
  </si>
  <si>
    <t>OWEN SALT CREEK FIRE PROTECTION DISTRICT</t>
  </si>
  <si>
    <t>1088</t>
  </si>
  <si>
    <t>Hamilton Township Fire Protection District</t>
  </si>
  <si>
    <t>1089</t>
  </si>
  <si>
    <t>JACKSON WASHINGTON FIRE PROTECTION DISTRICT</t>
  </si>
  <si>
    <t>37</t>
  </si>
  <si>
    <t>JASPER COUNTY</t>
  </si>
  <si>
    <t>BARKLEY TOWNSHIP</t>
  </si>
  <si>
    <t>CARPENTER TOWNSHIP</t>
  </si>
  <si>
    <t>GILLAM TOWNSHIP</t>
  </si>
  <si>
    <t>HANGING GROVE TOWNSHIP</t>
  </si>
  <si>
    <t>JORDAN TOWNSHIP</t>
  </si>
  <si>
    <t>KANKAKEE TOWNSHIP</t>
  </si>
  <si>
    <t>KEENER TOWNSHIP</t>
  </si>
  <si>
    <t>MILROY TOWNSHIP</t>
  </si>
  <si>
    <t>NEWTON TOWNSHIP</t>
  </si>
  <si>
    <t>WALKER TOWNSHIP</t>
  </si>
  <si>
    <t>WHEATFIELD TOWNSHIP</t>
  </si>
  <si>
    <t>0437</t>
  </si>
  <si>
    <t>RENSSELAER CIVIL CITY</t>
  </si>
  <si>
    <t>0691</t>
  </si>
  <si>
    <t>DEMOTTE CIVIL TOWN</t>
  </si>
  <si>
    <t>0692</t>
  </si>
  <si>
    <t>REMINGTON CIVIL TOWN</t>
  </si>
  <si>
    <t>0693</t>
  </si>
  <si>
    <t>WHEATFIELD CIVIL TOWN</t>
  </si>
  <si>
    <t>3785</t>
  </si>
  <si>
    <t>KANKAKEE VALLEY SCHOOL CORPORATION</t>
  </si>
  <si>
    <t>3815</t>
  </si>
  <si>
    <t>RENSSELAER CENTRAL SCHOOL CORPORATION</t>
  </si>
  <si>
    <t>0103</t>
  </si>
  <si>
    <t>REMINGTON PUBLIC LIBRARY</t>
  </si>
  <si>
    <t>0266</t>
  </si>
  <si>
    <t>JASPER COUNTY PUBLIC LIBRARY</t>
  </si>
  <si>
    <t>0328</t>
  </si>
  <si>
    <t>Jasper County Airport Authority</t>
  </si>
  <si>
    <t>1062</t>
  </si>
  <si>
    <t>NORTHWEST INDIANA SOLID WASTE MANAGEMENT</t>
  </si>
  <si>
    <t>IROQUOIS CONSERVANCY DISTRICT</t>
  </si>
  <si>
    <t>38</t>
  </si>
  <si>
    <t>JAY COUNTY</t>
  </si>
  <si>
    <t>BEARCREEK TOWNSHIP</t>
  </si>
  <si>
    <t>GREENE TOWNSHIP</t>
  </si>
  <si>
    <t>KNOX TOWNSHIP</t>
  </si>
  <si>
    <t>PENN TOWNSHIP</t>
  </si>
  <si>
    <t>PIKE TOWNSHIP</t>
  </si>
  <si>
    <t>0417</t>
  </si>
  <si>
    <t>PORTLAND CIVIL CITY</t>
  </si>
  <si>
    <t>0450</t>
  </si>
  <si>
    <t>DUNKIRK CIVIL CITY</t>
  </si>
  <si>
    <t>0694</t>
  </si>
  <si>
    <t>BRYANT CIVIL TOWN</t>
  </si>
  <si>
    <t>0695</t>
  </si>
  <si>
    <t>PENNVILLE CIVIL TOWN</t>
  </si>
  <si>
    <t>0696</t>
  </si>
  <si>
    <t>REDKEY CIVIL TOWN</t>
  </si>
  <si>
    <t>0697</t>
  </si>
  <si>
    <t>SALAMONIA CIVIL TOWN</t>
  </si>
  <si>
    <t>3945</t>
  </si>
  <si>
    <t>JAY COUNTY SCHOOL CORPORATION</t>
  </si>
  <si>
    <t>0106</t>
  </si>
  <si>
    <t>DUNKIRK PUBLIC LIBRARY</t>
  </si>
  <si>
    <t>PENN TOWNSHIP PUBLIC LIBRARY</t>
  </si>
  <si>
    <t>0267</t>
  </si>
  <si>
    <t>JAY COUNTY PUBLIC LIBRARY</t>
  </si>
  <si>
    <t>1090</t>
  </si>
  <si>
    <t>JAY COUNTY SOLID WASTE DISTRICT</t>
  </si>
  <si>
    <t>39</t>
  </si>
  <si>
    <t>JEFFERSON COUNTY</t>
  </si>
  <si>
    <t>GRAHAM TOWNSHIP</t>
  </si>
  <si>
    <t>HANOVER TOWNSHIP</t>
  </si>
  <si>
    <t>MILTON TOWNSHIP</t>
  </si>
  <si>
    <t>REPUBLICAN TOWNSHIP</t>
  </si>
  <si>
    <t>SALUDA TOWNSHIP</t>
  </si>
  <si>
    <t>SHELBY TOWNSHIP</t>
  </si>
  <si>
    <t>SMYRNA TOWNSHIP</t>
  </si>
  <si>
    <t>0316</t>
  </si>
  <si>
    <t>MADISON CIVIL CITY</t>
  </si>
  <si>
    <t>0698</t>
  </si>
  <si>
    <t>BROOKSBURG CIVIL TOWN</t>
  </si>
  <si>
    <t>0699</t>
  </si>
  <si>
    <t>DUPONT CIVIL TOWN</t>
  </si>
  <si>
    <t>0700</t>
  </si>
  <si>
    <t>HANOVER CIVIL TOWN</t>
  </si>
  <si>
    <t>3995</t>
  </si>
  <si>
    <t>MADISON CONSOLIDATED SCHOOL CORPORATION</t>
  </si>
  <si>
    <t>4000</t>
  </si>
  <si>
    <t>SOUTHWESTERN JEFFERSON CONSOLIDATED SCHOOLS</t>
  </si>
  <si>
    <t>0109</t>
  </si>
  <si>
    <t>JEFFERSON COUNTY PUBLIC LIBRARY</t>
  </si>
  <si>
    <t>40</t>
  </si>
  <si>
    <t>JENNINGS COUNTY</t>
  </si>
  <si>
    <t>BIGGER TOWNSHIP</t>
  </si>
  <si>
    <t>CAMPBELL TOWNSHIP</t>
  </si>
  <si>
    <t>GENEVA TOWNSHIP</t>
  </si>
  <si>
    <t>LOVETT TOWNSHIP</t>
  </si>
  <si>
    <t>SAND CREEK TOWNSHIP</t>
  </si>
  <si>
    <t>0441</t>
  </si>
  <si>
    <t>NORTH VERNON CIVIL CITY</t>
  </si>
  <si>
    <t>0701</t>
  </si>
  <si>
    <t>VERNON CIVIL TOWN</t>
  </si>
  <si>
    <t>4015</t>
  </si>
  <si>
    <t>JENNINGS COUNTY SCHOOL CORPORATION</t>
  </si>
  <si>
    <t>JENNINGS COUNTY PUBLIC LIBRARY</t>
  </si>
  <si>
    <t>41</t>
  </si>
  <si>
    <t>JOHNSON COUNTY</t>
  </si>
  <si>
    <t>CLARK TOWNSHIP</t>
  </si>
  <si>
    <t>HENSLEY TOWNSHIP</t>
  </si>
  <si>
    <t>NEEDHAM TOWNSHIP</t>
  </si>
  <si>
    <t>NINEVEH TOWNSHIP</t>
  </si>
  <si>
    <t>0317</t>
  </si>
  <si>
    <t>FRANKLIN CIVIL CITY</t>
  </si>
  <si>
    <t>0318</t>
  </si>
  <si>
    <t>GREENWOOD CIVIL CITY</t>
  </si>
  <si>
    <t>0702</t>
  </si>
  <si>
    <t>BARGERSVILLE CIVIL TOWN</t>
  </si>
  <si>
    <t>0703</t>
  </si>
  <si>
    <t>EDINBURGH CIVIL TOWN</t>
  </si>
  <si>
    <t>0704</t>
  </si>
  <si>
    <t>NEW WHITELAND CIVIL TOWN</t>
  </si>
  <si>
    <t>0705</t>
  </si>
  <si>
    <t>PRINCES LAKES CIVIL TOWN</t>
  </si>
  <si>
    <t>0706</t>
  </si>
  <si>
    <t>TRAFALGAR CIVIL TOWN</t>
  </si>
  <si>
    <t>0707</t>
  </si>
  <si>
    <t>WHITELAND CIVIL TOWN</t>
  </si>
  <si>
    <t>4145</t>
  </si>
  <si>
    <t>CLARK-PLEASANT COMMUNITY SCHOOL CORPORATION</t>
  </si>
  <si>
    <t>4205</t>
  </si>
  <si>
    <t>CENTER GROVE COMMUNITY SCHOOL CORPORATION</t>
  </si>
  <si>
    <t>4215</t>
  </si>
  <si>
    <t>EDINBURGH COMMUNITY SCHOOL CORPORATION</t>
  </si>
  <si>
    <t>4225</t>
  </si>
  <si>
    <t>FRANKLIN COMMUNITY SCHOOL CORPORATION</t>
  </si>
  <si>
    <t>4245</t>
  </si>
  <si>
    <t>GREENWOOD COMMUNITY SCHOOL CORPORATION</t>
  </si>
  <si>
    <t>4255</t>
  </si>
  <si>
    <t>NINEVEH-HENSLEY-JACKSON UNITED SCHOOL CORPORATION</t>
  </si>
  <si>
    <t>0111</t>
  </si>
  <si>
    <t>EDINBURGH-WRIGHT-HAGEMAN PUBLIC LIBRARY</t>
  </si>
  <si>
    <t>GREENWOOD PUBLIC LIBRARY</t>
  </si>
  <si>
    <t>0113</t>
  </si>
  <si>
    <t>JOHNSON COUNTY PUBLIC LIBRARY</t>
  </si>
  <si>
    <t>0970</t>
  </si>
  <si>
    <t>WHITE RIVER TOWNSHIP FIRE</t>
  </si>
  <si>
    <t>0974</t>
  </si>
  <si>
    <t>AMITY FIRE PROTECTION</t>
  </si>
  <si>
    <t>0979</t>
  </si>
  <si>
    <t>NINEVEH FIRE PROTECTION DISTRICT</t>
  </si>
  <si>
    <t>0991</t>
  </si>
  <si>
    <t>NEEDHAM FIRE PROTECTION DISTRICT</t>
  </si>
  <si>
    <t>1028</t>
  </si>
  <si>
    <t>BARGERSVILLE FIRE PROTECTION</t>
  </si>
  <si>
    <t>HENSLEY FIRE PROTECTION</t>
  </si>
  <si>
    <t>1035</t>
  </si>
  <si>
    <t>JOHNSON COUNTY SOLID WASTE</t>
  </si>
  <si>
    <t>WHITE LAKE CONSERVANCY DISTRICT</t>
  </si>
  <si>
    <t>NORTHEAST LAKE CONSERVANCY DISTRICT</t>
  </si>
  <si>
    <t>HANTS LAKE CONSERVANCY DISTRICT</t>
  </si>
  <si>
    <t>NORTH LAKE CONSERVANCY DISTRICT</t>
  </si>
  <si>
    <t>42</t>
  </si>
  <si>
    <t>KNOX COUNTY</t>
  </si>
  <si>
    <t>BUSSERON TOWNSHIP</t>
  </si>
  <si>
    <t>DECKER TOWNSHIP</t>
  </si>
  <si>
    <t>PALMYRA TOWNSHIP</t>
  </si>
  <si>
    <t>STEEN TOWNSHIP</t>
  </si>
  <si>
    <t>VIGO TOWNSHIP</t>
  </si>
  <si>
    <t>VINCENNES TOWNSHIP</t>
  </si>
  <si>
    <t>WIDNER TOWNSHIP</t>
  </si>
  <si>
    <t>VINCENNES CIVIL CITY</t>
  </si>
  <si>
    <t>0448</t>
  </si>
  <si>
    <t>BICKNELL CIVIL CITY</t>
  </si>
  <si>
    <t>0708</t>
  </si>
  <si>
    <t>BRUCEVILLE CIVIL TOWN</t>
  </si>
  <si>
    <t>0709</t>
  </si>
  <si>
    <t>DECKER CIVIL TOWN</t>
  </si>
  <si>
    <t>0710</t>
  </si>
  <si>
    <t>EDWARDSPORT CIVIL TOWN</t>
  </si>
  <si>
    <t>0711</t>
  </si>
  <si>
    <t>MONROE CITY CIVIL TOWN</t>
  </si>
  <si>
    <t>0712</t>
  </si>
  <si>
    <t>OAKTOWN CIVIL TOWN</t>
  </si>
  <si>
    <t>0713</t>
  </si>
  <si>
    <t>SANDBORN CIVIL TOWN</t>
  </si>
  <si>
    <t>0714</t>
  </si>
  <si>
    <t>WHEATLAND CIVIL TOWN</t>
  </si>
  <si>
    <t>4315</t>
  </si>
  <si>
    <t>NORTH KNOX SCHOOL CORPORATION</t>
  </si>
  <si>
    <t>4325</t>
  </si>
  <si>
    <t>SOUTH KNOX SCHOOL CORPORATION</t>
  </si>
  <si>
    <t>4335</t>
  </si>
  <si>
    <t>VINCENNES COMMUNITY SCHOOL CORPORATION</t>
  </si>
  <si>
    <t>BICKNELL PUBLIC LIBRARY</t>
  </si>
  <si>
    <t>KNOX COUNTY PUBLIC LIBRARY</t>
  </si>
  <si>
    <t>0936</t>
  </si>
  <si>
    <t>VINCENNES TOWNSHIP FIRE</t>
  </si>
  <si>
    <t>SOUTH VIGO TOWNSHIP FIRE</t>
  </si>
  <si>
    <t>0953</t>
  </si>
  <si>
    <t>VIGO CENTRAL COMMUNITY FIRE</t>
  </si>
  <si>
    <t>0954</t>
  </si>
  <si>
    <t>JOHNSON TOWNSHIP COMMUNITY FIRE</t>
  </si>
  <si>
    <t>1056</t>
  </si>
  <si>
    <t>KNOX COUNTY SOLID WASTE MANAGEMENT DISTRICT</t>
  </si>
  <si>
    <t>BREVOORT LEVEE CONSERVANCY DISTRICT</t>
  </si>
  <si>
    <t>43</t>
  </si>
  <si>
    <t>KOSCIUSKO COUNTY</t>
  </si>
  <si>
    <t>ETNA TOWNSHIP</t>
  </si>
  <si>
    <t>PLAIN TOWNSHIP</t>
  </si>
  <si>
    <t>SCOTT TOWNSHIP</t>
  </si>
  <si>
    <t>SEWARD TOWNSHIP</t>
  </si>
  <si>
    <t>TURKEY CREEK TOWNSHIP</t>
  </si>
  <si>
    <t>0414</t>
  </si>
  <si>
    <t>WARSAW CIVIL CITY</t>
  </si>
  <si>
    <t>0715</t>
  </si>
  <si>
    <t>BURKET CIVIL TOWN</t>
  </si>
  <si>
    <t>0716</t>
  </si>
  <si>
    <t>CLAYPOOL CIVIL TOWN</t>
  </si>
  <si>
    <t>0717</t>
  </si>
  <si>
    <t>ETNA GREEN CIVIL TOWN</t>
  </si>
  <si>
    <t>0718</t>
  </si>
  <si>
    <t>LEESBURG CIVIL TOWN</t>
  </si>
  <si>
    <t>0719</t>
  </si>
  <si>
    <t>MENTONE CIVIL TOWN</t>
  </si>
  <si>
    <t>0720</t>
  </si>
  <si>
    <t>MILFORD CIVIL TOWN</t>
  </si>
  <si>
    <t>0721</t>
  </si>
  <si>
    <t>NORTH WEBSTER CIVIL TOWN</t>
  </si>
  <si>
    <t>0722</t>
  </si>
  <si>
    <t>PIERCETON CIVIL TOWN</t>
  </si>
  <si>
    <t>0723</t>
  </si>
  <si>
    <t>SIDNEY CIVIL TOWN</t>
  </si>
  <si>
    <t>0724</t>
  </si>
  <si>
    <t>SILVER LAKE CIVIL TOWN</t>
  </si>
  <si>
    <t>0725</t>
  </si>
  <si>
    <t>SYRACUSE CIVIL TOWN</t>
  </si>
  <si>
    <t>0726</t>
  </si>
  <si>
    <t>WINONA LAKE CIVIL TOWN</t>
  </si>
  <si>
    <t>4345</t>
  </si>
  <si>
    <t>WAWASEE COMMUNITY SCHOOL CORPORATION</t>
  </si>
  <si>
    <t>4415</t>
  </si>
  <si>
    <t>WARSAW COMMUNITY SCHOOL CORPORATION</t>
  </si>
  <si>
    <t>4445</t>
  </si>
  <si>
    <t>TIPPECANOE VALLEY SCHOOL CORPORATION</t>
  </si>
  <si>
    <t>4455</t>
  </si>
  <si>
    <t>WHITKO COMMUNITY SCHOOL CORPORATION</t>
  </si>
  <si>
    <t>0118</t>
  </si>
  <si>
    <t>MILFORD PUBLIC LIBRARY</t>
  </si>
  <si>
    <t>0119</t>
  </si>
  <si>
    <t>PIERCETON PUBLIC LIBRARY</t>
  </si>
  <si>
    <t>0120</t>
  </si>
  <si>
    <t>SYRACUSE PUBLIC LIBRARY</t>
  </si>
  <si>
    <t>0121</t>
  </si>
  <si>
    <t>WARSAW COMMUNITY PUBLIC LIBRARY</t>
  </si>
  <si>
    <t>0268</t>
  </si>
  <si>
    <t>BELL MEMORIAL PUBLIC LIBRARY</t>
  </si>
  <si>
    <t>0303</t>
  </si>
  <si>
    <t>NORTH WEBSTER COMMUNITY PUBLIC LIBRARY</t>
  </si>
  <si>
    <t>1057</t>
  </si>
  <si>
    <t>KOSCIUSKO COUNTY SOLID WASTE MANAGEMENT</t>
  </si>
  <si>
    <t>Turkey Creek Dam and Dike Conservancy District</t>
  </si>
  <si>
    <t>44</t>
  </si>
  <si>
    <t>LAGRANGE COUNTY</t>
  </si>
  <si>
    <t>BLOOMFIELD TOWNSHIP</t>
  </si>
  <si>
    <t>CLEARSPRING TOWNSHIP</t>
  </si>
  <si>
    <t>EDEN TOWNSHIP</t>
  </si>
  <si>
    <t>GREENFIELD TOWNSHIP</t>
  </si>
  <si>
    <t>LIMA TOWNSHIP</t>
  </si>
  <si>
    <t>MILFORD TOWNSHIP</t>
  </si>
  <si>
    <t>NEWBURY TOWNSHIP</t>
  </si>
  <si>
    <t>0727</t>
  </si>
  <si>
    <t>LAGRANGE CIVIL TOWN</t>
  </si>
  <si>
    <t>0728</t>
  </si>
  <si>
    <t>SHIPSHEWANA CIVIL TOWN</t>
  </si>
  <si>
    <t>0729</t>
  </si>
  <si>
    <t>TOPEKA CIVIL TOWN</t>
  </si>
  <si>
    <t>0811</t>
  </si>
  <si>
    <t>WOLCOTTVILLE CIVIL TOWN</t>
  </si>
  <si>
    <t>4525</t>
  </si>
  <si>
    <t>WESTVIEW SCHOOL CORPORATION</t>
  </si>
  <si>
    <t>4535</t>
  </si>
  <si>
    <t>LAKELAND SCHOOL CORPORATION</t>
  </si>
  <si>
    <t>0122</t>
  </si>
  <si>
    <t>LAGRANGE COUNTY PUBLIC LIBRARY</t>
  </si>
  <si>
    <t>45</t>
  </si>
  <si>
    <t>LAKE COUNTY</t>
  </si>
  <si>
    <t>CALUMET TOWNSHIP</t>
  </si>
  <si>
    <t>EAGLE CREEK TOWNSHIP</t>
  </si>
  <si>
    <t>HOBART TOWNSHIP</t>
  </si>
  <si>
    <t>NORTH TOWNSHIP</t>
  </si>
  <si>
    <t>ST. JOHN TOWNSHIP</t>
  </si>
  <si>
    <t>WEST CREEK TOWNSHIP</t>
  </si>
  <si>
    <t>WINFIELD TOWNSHIP</t>
  </si>
  <si>
    <t>0101</t>
  </si>
  <si>
    <t>GARY CIVIL CITY</t>
  </si>
  <si>
    <t>0104</t>
  </si>
  <si>
    <t>HAMMOND CIVIL CITY</t>
  </si>
  <si>
    <t>0108</t>
  </si>
  <si>
    <t>EAST CHICAGO CIVIL CITY</t>
  </si>
  <si>
    <t>0202</t>
  </si>
  <si>
    <t>HOBART CIVIL CITY</t>
  </si>
  <si>
    <t>0321</t>
  </si>
  <si>
    <t>CROWN POINT CIVIL CITY</t>
  </si>
  <si>
    <t>0322</t>
  </si>
  <si>
    <t>WHITING CIVIL CITY</t>
  </si>
  <si>
    <t>0401</t>
  </si>
  <si>
    <t>LAKE STATION CIVIL CITY</t>
  </si>
  <si>
    <t>0504</t>
  </si>
  <si>
    <t>CEDAR LAKE CIVIL TOWN</t>
  </si>
  <si>
    <t>0505</t>
  </si>
  <si>
    <t>GRIFFITH CIVIL TOWN</t>
  </si>
  <si>
    <t>0506</t>
  </si>
  <si>
    <t>HIGHLAND CIVIL TOWN</t>
  </si>
  <si>
    <t>0507</t>
  </si>
  <si>
    <t>MUNSTER CIVIL TOWN</t>
  </si>
  <si>
    <t>0512</t>
  </si>
  <si>
    <t>MERRILLVILLE CIVIL TOWN</t>
  </si>
  <si>
    <t>0730</t>
  </si>
  <si>
    <t>DYER CIVIL TOWN</t>
  </si>
  <si>
    <t>0731</t>
  </si>
  <si>
    <t>LOWELL CIVIL TOWN</t>
  </si>
  <si>
    <t>0732</t>
  </si>
  <si>
    <t>NEW CHICAGO CIVIL TOWN</t>
  </si>
  <si>
    <t>0733</t>
  </si>
  <si>
    <t>ST. JOHN CIVIL TOWN</t>
  </si>
  <si>
    <t>0734</t>
  </si>
  <si>
    <t>SCHERERVILLE CIVIL TOWN</t>
  </si>
  <si>
    <t>0735</t>
  </si>
  <si>
    <t>SCHNEIDER CIVIL TOWN</t>
  </si>
  <si>
    <t>0736</t>
  </si>
  <si>
    <t>WINFIELD CIVIL TOWN</t>
  </si>
  <si>
    <t>4580</t>
  </si>
  <si>
    <t>HANOVER COMMUNITY SCHOOL CORPORATION</t>
  </si>
  <si>
    <t>4590</t>
  </si>
  <si>
    <t>RIVER FOREST COMMUNITY SCHOOL CORPORATION</t>
  </si>
  <si>
    <t>4600</t>
  </si>
  <si>
    <t>MERRILLVILLE SCHOOL CORPORATION</t>
  </si>
  <si>
    <t>4615</t>
  </si>
  <si>
    <t>LAKE CENTRAL SCHOOL CORPORATION</t>
  </si>
  <si>
    <t>4645</t>
  </si>
  <si>
    <t>TRI CREEK SCHOOL CORPORATION</t>
  </si>
  <si>
    <t>4650</t>
  </si>
  <si>
    <t>LAKE RIDGE SCHOOL CORPORATION</t>
  </si>
  <si>
    <t>4660</t>
  </si>
  <si>
    <t>CROWN POINT COMMUNITY SCHOOL CORPORATION</t>
  </si>
  <si>
    <t>4670</t>
  </si>
  <si>
    <t>School City of East Chicago</t>
  </si>
  <si>
    <t>4680</t>
  </si>
  <si>
    <t>LAKE STATION SCHOOL CORPORATION</t>
  </si>
  <si>
    <t>4690</t>
  </si>
  <si>
    <t>GARY COMMUNITY SCHOOL CORPORATION</t>
  </si>
  <si>
    <t>4700</t>
  </si>
  <si>
    <t>GRIFFITH PUBLIC SCHOOL CORPORATION</t>
  </si>
  <si>
    <t>4710</t>
  </si>
  <si>
    <t>HAMMOND CITY SCHOOL CORPORATION</t>
  </si>
  <si>
    <t>4720</t>
  </si>
  <si>
    <t>HIGHLAND TOWN SCHOOL CORPORATION</t>
  </si>
  <si>
    <t>4730</t>
  </si>
  <si>
    <t>SCHOOL CITY OF HOBART SCHOOL CORPORATION</t>
  </si>
  <si>
    <t>4740</t>
  </si>
  <si>
    <t>MUNSTER COMMUNITY SCHOOL CORPORATION</t>
  </si>
  <si>
    <t>4760</t>
  </si>
  <si>
    <t>WHITING CITY SCHOOL CORPORATION</t>
  </si>
  <si>
    <t>0124</t>
  </si>
  <si>
    <t>EAST CHICAGO PUBLIC LIBRARY</t>
  </si>
  <si>
    <t>GARY PUBLIC LIBRARY</t>
  </si>
  <si>
    <t>0126</t>
  </si>
  <si>
    <t>HAMMOND PUBLIC LIBRARY</t>
  </si>
  <si>
    <t>0127</t>
  </si>
  <si>
    <t>LOWELL PUBLIC LIBRARY</t>
  </si>
  <si>
    <t>0128</t>
  </si>
  <si>
    <t>WHITING PUBLIC LIBRARY</t>
  </si>
  <si>
    <t>0129</t>
  </si>
  <si>
    <t>LAKE COUNTY PUBLIC LIBRARY</t>
  </si>
  <si>
    <t>0276</t>
  </si>
  <si>
    <t>CROWN POINT COMMUNITY PUBLIC LIBRARY</t>
  </si>
  <si>
    <t>0808</t>
  </si>
  <si>
    <t>EAST CHICAGO SANITARY</t>
  </si>
  <si>
    <t>0810</t>
  </si>
  <si>
    <t>HAMMOND SANITARY</t>
  </si>
  <si>
    <t>HIGHLAND SANITARY DISTRICT</t>
  </si>
  <si>
    <t>0812</t>
  </si>
  <si>
    <t>WHITING SANITARY</t>
  </si>
  <si>
    <t>0813</t>
  </si>
  <si>
    <t>GARY AIRPORT</t>
  </si>
  <si>
    <t>0814</t>
  </si>
  <si>
    <t>GARY REDEVELOPMENT</t>
  </si>
  <si>
    <t>HAMMOND REDEVELOPMENT</t>
  </si>
  <si>
    <t>0816</t>
  </si>
  <si>
    <t>GARY PUBLIC TRANSPORTATION</t>
  </si>
  <si>
    <t>0901</t>
  </si>
  <si>
    <t>HIGHLAND WATER DISTRICT</t>
  </si>
  <si>
    <t>0959</t>
  </si>
  <si>
    <t>ST. JOHN SANITARY</t>
  </si>
  <si>
    <t>0961</t>
  </si>
  <si>
    <t>LAKE RIDGE FIRE PROTECTION</t>
  </si>
  <si>
    <t>0995</t>
  </si>
  <si>
    <t>ST. JOHN WATER DISTRICT</t>
  </si>
  <si>
    <t>1002</t>
  </si>
  <si>
    <t>TOWN OF DYER SANITARY DISTRICT</t>
  </si>
  <si>
    <t>1058</t>
  </si>
  <si>
    <t>LAKE COUNTY SOLID WASTE MANAGEMENT DISTRICT</t>
  </si>
  <si>
    <t>1104</t>
  </si>
  <si>
    <t>Lake Station Sanitary District</t>
  </si>
  <si>
    <t>9993</t>
  </si>
  <si>
    <t>DYER WATER WORKS</t>
  </si>
  <si>
    <t>MERRILLVILLE CONSERVANCY</t>
  </si>
  <si>
    <t>INDEPENDENCE HILL CONSERVANCY DISTRICT</t>
  </si>
  <si>
    <t>46</t>
  </si>
  <si>
    <t>LAPORTE COUNTY</t>
  </si>
  <si>
    <t>COOLSPRING TOWNSHIP</t>
  </si>
  <si>
    <t>DEWEY TOWNSHIP</t>
  </si>
  <si>
    <t>GALENA TOWNSHIP</t>
  </si>
  <si>
    <t>HANNA TOWNSHIP</t>
  </si>
  <si>
    <t>HUDSON TOWNSHIP</t>
  </si>
  <si>
    <t>NEW DURHAM TOWNSHIP</t>
  </si>
  <si>
    <t>WILLS TOWNSHIP</t>
  </si>
  <si>
    <t>0115</t>
  </si>
  <si>
    <t>MICHIGAN CITY CIVIL CITY</t>
  </si>
  <si>
    <t>0201</t>
  </si>
  <si>
    <t>LAPORTE CIVIL CITY</t>
  </si>
  <si>
    <t>KINGSBURY CIVIL TOWN</t>
  </si>
  <si>
    <t>0737</t>
  </si>
  <si>
    <t>KINGSFORD HEIGHTS CIVIL TOWN</t>
  </si>
  <si>
    <t>0738</t>
  </si>
  <si>
    <t>LACROSSE CIVIL TOWN</t>
  </si>
  <si>
    <t>0739</t>
  </si>
  <si>
    <t>LONG BEACH CIVIL TOWN</t>
  </si>
  <si>
    <t>0740</t>
  </si>
  <si>
    <t>MICHIANA SHORES CIVIL TOWN</t>
  </si>
  <si>
    <t>0741</t>
  </si>
  <si>
    <t>POTTAWATTAMIE PARK CIVIL TOWN</t>
  </si>
  <si>
    <t>0742</t>
  </si>
  <si>
    <t>TRAIL CREEK CIVIL TOWN</t>
  </si>
  <si>
    <t>0743</t>
  </si>
  <si>
    <t>WANATAH CIVIL TOWN</t>
  </si>
  <si>
    <t>0744</t>
  </si>
  <si>
    <t>WESTVILLE CIVIL TOWN</t>
  </si>
  <si>
    <t>4805</t>
  </si>
  <si>
    <t>NEW PRAIRIE UNITED SCHOOL CORPORATION</t>
  </si>
  <si>
    <t>4860</t>
  </si>
  <si>
    <t>NEW DURHAM TOWNSHIP SCHOOL CORPORATION</t>
  </si>
  <si>
    <t>4915</t>
  </si>
  <si>
    <t>TRI-TOWNSHIP CONSOLIDATED SCHOOL  CORPORATION</t>
  </si>
  <si>
    <t>4925</t>
  </si>
  <si>
    <t>MICHIGAN CITY AREA SCHOOL CORPORATION</t>
  </si>
  <si>
    <t>4940</t>
  </si>
  <si>
    <t>SOUTH CENTRAL COMMUNITY SCHOOL CORPORATION</t>
  </si>
  <si>
    <t>4945</t>
  </si>
  <si>
    <t>LAPORTE COMMUNITY SCHOOL CORPORATION</t>
  </si>
  <si>
    <t>0130</t>
  </si>
  <si>
    <t>MICHIGAN CITY PUBLIC LIBRARY</t>
  </si>
  <si>
    <t>0131</t>
  </si>
  <si>
    <t>WANATAH PUBLIC LIBRARY</t>
  </si>
  <si>
    <t>0132</t>
  </si>
  <si>
    <t>WESTVILLE PUBLIC LIBRARY</t>
  </si>
  <si>
    <t>0277</t>
  </si>
  <si>
    <t>LAPORTE COUNTY PUBLIC LIBRARY</t>
  </si>
  <si>
    <t>0281</t>
  </si>
  <si>
    <t>LACROSSE PUBLIC LIBRARY</t>
  </si>
  <si>
    <t>OLIVE-NEW CARLISLE-HUDSON FIRE TERRITORY</t>
  </si>
  <si>
    <t>0817</t>
  </si>
  <si>
    <t>MICHIGAN CITY SANITARY</t>
  </si>
  <si>
    <t>0978</t>
  </si>
  <si>
    <t>LAPORTE MUNICIPAL AIRPORT AUTHORITY</t>
  </si>
  <si>
    <t>1017</t>
  </si>
  <si>
    <t>LAPORTE REDEVELOPMENT</t>
  </si>
  <si>
    <t>1020</t>
  </si>
  <si>
    <t>LAPORTE COUNTY SOLID WASTE MANAGEMENT</t>
  </si>
  <si>
    <t>39 NORTH CONSERVANCY</t>
  </si>
  <si>
    <t>FISH LAKE CONSERVANCY DISTRICT</t>
  </si>
  <si>
    <t>SOUTH COAST CONSERVANCY DISTRICT</t>
  </si>
  <si>
    <t>47</t>
  </si>
  <si>
    <t>LAWRENCE COUNTY</t>
  </si>
  <si>
    <t>BONO TOWNSHIP</t>
  </si>
  <si>
    <t>GUTHRIE TOWNSHIP</t>
  </si>
  <si>
    <t>INDIAN CREEK TOWNSHIP</t>
  </si>
  <si>
    <t>MARSHALL TOWNSHIP</t>
  </si>
  <si>
    <t>PLEASANT RUN TOWNSHIP</t>
  </si>
  <si>
    <t>SHAWSWICK TOWNSHIP</t>
  </si>
  <si>
    <t>SPICE VALLEY TOWNSHIP</t>
  </si>
  <si>
    <t>0315</t>
  </si>
  <si>
    <t>BEDFORD CIVIL CITY</t>
  </si>
  <si>
    <t>0445</t>
  </si>
  <si>
    <t>MITCHELL CIVIL CITY</t>
  </si>
  <si>
    <t>0745</t>
  </si>
  <si>
    <t>OOLITIC CIVIL TOWN</t>
  </si>
  <si>
    <t>5075</t>
  </si>
  <si>
    <t>NORTH LAWRENCE COMMUNITY SCHOOL CORPORATION</t>
  </si>
  <si>
    <t>5085</t>
  </si>
  <si>
    <t>MITCHELL COMMUNITY SCHOOL CORPORATION</t>
  </si>
  <si>
    <t>0135</t>
  </si>
  <si>
    <t>BEDFORD PUBLIC LIBRARY</t>
  </si>
  <si>
    <t>0136</t>
  </si>
  <si>
    <t>MITCHELL COMMUNITY PUBLIC LIBRARY</t>
  </si>
  <si>
    <t>1001</t>
  </si>
  <si>
    <t>LAWRENCE COUNTY SOLID WASTE MANAGEMENT DISTRICT</t>
  </si>
  <si>
    <t>48</t>
  </si>
  <si>
    <t>MADISON COUNTY</t>
  </si>
  <si>
    <t>ANDERSON TOWNSHIP</t>
  </si>
  <si>
    <t>DUCK CREEK TOWNSHIP</t>
  </si>
  <si>
    <t>PIPE CREEK TOWNSHIP</t>
  </si>
  <si>
    <t>STONY CREEK TOWNSHIP</t>
  </si>
  <si>
    <t>0105</t>
  </si>
  <si>
    <t>ANDERSON CIVIL CITY</t>
  </si>
  <si>
    <t>0320</t>
  </si>
  <si>
    <t>ELWOOD CIVIL CITY</t>
  </si>
  <si>
    <t>0430</t>
  </si>
  <si>
    <t>ALEXANDRIA CIVIL CITY</t>
  </si>
  <si>
    <t>0746</t>
  </si>
  <si>
    <t>CHESTERFIELD CIVIL TOWN</t>
  </si>
  <si>
    <t>0747</t>
  </si>
  <si>
    <t>COUNTRY CLUB HEIGHTS CIVIL TOWN</t>
  </si>
  <si>
    <t>0748</t>
  </si>
  <si>
    <t>EDGEWOOD CIVIL TOWN</t>
  </si>
  <si>
    <t>0749</t>
  </si>
  <si>
    <t>FRANKTON CIVIL TOWN</t>
  </si>
  <si>
    <t>0751</t>
  </si>
  <si>
    <t>INGALLS CIVIL TOWN</t>
  </si>
  <si>
    <t>0752</t>
  </si>
  <si>
    <t>LAPEL CIVIL TOWN</t>
  </si>
  <si>
    <t>0753</t>
  </si>
  <si>
    <t>MARKLEVILLE CIVIL TOWN</t>
  </si>
  <si>
    <t>0754</t>
  </si>
  <si>
    <t>ORESTES CIVIL TOWN</t>
  </si>
  <si>
    <t>PENDLETON CIVIL TOWN</t>
  </si>
  <si>
    <t>0756</t>
  </si>
  <si>
    <t>RIVER FOREST CIVIL TOWN</t>
  </si>
  <si>
    <t>0757</t>
  </si>
  <si>
    <t>SUMMITVILLE CIVIL TOWN</t>
  </si>
  <si>
    <t>0758</t>
  </si>
  <si>
    <t>WOODLAWN HEIGHTS CIVIL TOWN</t>
  </si>
  <si>
    <t>5245</t>
  </si>
  <si>
    <t>FRANKTON-LAPEL COMMUNITY SCHOOL CORPORATION</t>
  </si>
  <si>
    <t>5255</t>
  </si>
  <si>
    <t>SOUTH MADISON COMMUNITY SCHOOL CORPORATION</t>
  </si>
  <si>
    <t>5265</t>
  </si>
  <si>
    <t>ALEXANDRIA COMMUNITY SCHOOL CORPORATION</t>
  </si>
  <si>
    <t>5275</t>
  </si>
  <si>
    <t>ANDERSON COMMUNITY SCHOOL CORPORATION</t>
  </si>
  <si>
    <t>5280</t>
  </si>
  <si>
    <t>ELWOOD COMMUNITY SCHOOL CORPORATION</t>
  </si>
  <si>
    <t>0138</t>
  </si>
  <si>
    <t>ALEXANDRIA-MONROE PUBLIC LIBRARY</t>
  </si>
  <si>
    <t>0139</t>
  </si>
  <si>
    <t>Anderson City Anderson Stony Creek Union Twps Pub Lib</t>
  </si>
  <si>
    <t>0141</t>
  </si>
  <si>
    <t>PENDLETON COMMUNITY PUBLIC LIBRARY</t>
  </si>
  <si>
    <t>0290</t>
  </si>
  <si>
    <t>NORTH MADISON COUNTY LIBRARY SYSTEM</t>
  </si>
  <si>
    <t>0955</t>
  </si>
  <si>
    <t>INDEPENDENCE FIRE</t>
  </si>
  <si>
    <t>1034</t>
  </si>
  <si>
    <t>EAST CENTRAL INDIANA SOLID WASTE</t>
  </si>
  <si>
    <t>49</t>
  </si>
  <si>
    <t>MARION COUNTY</t>
  </si>
  <si>
    <t>DECATUR TOWNSHIP</t>
  </si>
  <si>
    <t>LAWRENCE TOWNSHIP</t>
  </si>
  <si>
    <t>0306</t>
  </si>
  <si>
    <t>LAWRENCE CIVIL CITY</t>
  </si>
  <si>
    <t>0312</t>
  </si>
  <si>
    <t>BEECH GROVE CIVIL CITY</t>
  </si>
  <si>
    <t>0459</t>
  </si>
  <si>
    <t>SOUTHPORT CIVIL CITY</t>
  </si>
  <si>
    <t>0508</t>
  </si>
  <si>
    <t>SPEEDWAY CIVIL TOWN</t>
  </si>
  <si>
    <t>0760</t>
  </si>
  <si>
    <t>CLERMONT CIVIL TOWN</t>
  </si>
  <si>
    <t>0764</t>
  </si>
  <si>
    <t>HOMECROFT CIVIL TOWN</t>
  </si>
  <si>
    <t>0766</t>
  </si>
  <si>
    <t>MERIDIAN HILLS CIVIL TOWN</t>
  </si>
  <si>
    <t>0769</t>
  </si>
  <si>
    <t>ROCKY RIPPLE CIVIL TOWN</t>
  </si>
  <si>
    <t>0772</t>
  </si>
  <si>
    <t>WARREN PARK CIVIL TOWN</t>
  </si>
  <si>
    <t>0773</t>
  </si>
  <si>
    <t>WILLIAMS CREEK CIVIL TOWN</t>
  </si>
  <si>
    <t>0774</t>
  </si>
  <si>
    <t>WYNNEDALE CIVIL TOWN</t>
  </si>
  <si>
    <t>SPRING HILL CIVIL TOWN</t>
  </si>
  <si>
    <t>5300</t>
  </si>
  <si>
    <t>M.S.D DECATUR TOWNSHIP SCHOOL CORPORATION</t>
  </si>
  <si>
    <t>5310</t>
  </si>
  <si>
    <t>FRANKLIN TOWNSHIP COMMUNITY SCHOOL CORPORATION</t>
  </si>
  <si>
    <t>5330</t>
  </si>
  <si>
    <t>M.S.D. LAWRENCE TOWNSHIP SCHOOL CORPORATION</t>
  </si>
  <si>
    <t>5340</t>
  </si>
  <si>
    <t>PERRY TOWNSHIP SCHOOLS</t>
  </si>
  <si>
    <t>5350</t>
  </si>
  <si>
    <t>M.S.D. PIKE TOWNSHIP SCHOOL CORPORATION</t>
  </si>
  <si>
    <t>5360</t>
  </si>
  <si>
    <t>M.S.D. WARREN TOWNSHIP SCHOOL CORPORATION</t>
  </si>
  <si>
    <t>5370</t>
  </si>
  <si>
    <t>M.S.D. WASHINGTON TOWNSHIP SCHOOL CORPORATION</t>
  </si>
  <si>
    <t>5375</t>
  </si>
  <si>
    <t>M.S.D. WAYNE TOWNSHIP SCHOOL CORPORATION</t>
  </si>
  <si>
    <t>5380</t>
  </si>
  <si>
    <t>BEECH GROVE CITY SCHOOL CORPORATION</t>
  </si>
  <si>
    <t>5385</t>
  </si>
  <si>
    <t>INDIANAPOLIS PUBLIC SCHOOL CORPORATION</t>
  </si>
  <si>
    <t>5400</t>
  </si>
  <si>
    <t>SPEEDWAY CITY SCHOOL CORPORATION</t>
  </si>
  <si>
    <t>0143</t>
  </si>
  <si>
    <t>SPEEDWAY CITY PUBLIC LIBRARY</t>
  </si>
  <si>
    <t>0144</t>
  </si>
  <si>
    <t>INDIANAPOLIS-MARION COUNTY PUBLIC LIBRARY</t>
  </si>
  <si>
    <t>0820</t>
  </si>
  <si>
    <t>INDIANAPOLIS SANITATION (SOLID)</t>
  </si>
  <si>
    <t>0821</t>
  </si>
  <si>
    <t>INDIANAPOLIS POLICE SPECIAL SERVICE</t>
  </si>
  <si>
    <t>0822</t>
  </si>
  <si>
    <t>INDIANAPOLIS FIRE SPECIAL SERVICE</t>
  </si>
  <si>
    <t>0877</t>
  </si>
  <si>
    <t>INDIANAPOLIS PUBLIC TRANSPORTATION</t>
  </si>
  <si>
    <t>0890</t>
  </si>
  <si>
    <t>MARION COUNTY HEALTH AND HOSPITAL</t>
  </si>
  <si>
    <t>0894</t>
  </si>
  <si>
    <t>Indianapolis Airport Authority</t>
  </si>
  <si>
    <t>0919</t>
  </si>
  <si>
    <t>SPEEDWAY PUBLIC TRANSPORTATION</t>
  </si>
  <si>
    <t>0938</t>
  </si>
  <si>
    <t>INDIANAPOLIS CONSOLIDATED CITY</t>
  </si>
  <si>
    <t>0939</t>
  </si>
  <si>
    <t>INDIANAPOLIS CONSOLIDATED COUNTY</t>
  </si>
  <si>
    <t>1105</t>
  </si>
  <si>
    <t>Capital Improvement Board of Managers (of Marion County , Indiana)</t>
  </si>
  <si>
    <t>BEN DAVIS CONSERVANCY</t>
  </si>
  <si>
    <t>TRI-COUNTY CONSERVANCY DISTRICT</t>
  </si>
  <si>
    <t>50</t>
  </si>
  <si>
    <t>MARSHALL COUNTY</t>
  </si>
  <si>
    <t>BOURBON TOWNSHIP</t>
  </si>
  <si>
    <t>WALNUT TOWNSHIP</t>
  </si>
  <si>
    <t>WEST TOWNSHIP</t>
  </si>
  <si>
    <t>0412</t>
  </si>
  <si>
    <t>PLYMOUTH CIVIL CITY</t>
  </si>
  <si>
    <t>ARGOS CIVIL TOWN</t>
  </si>
  <si>
    <t>0776</t>
  </si>
  <si>
    <t>BOURBON CIVIL TOWN</t>
  </si>
  <si>
    <t>0777</t>
  </si>
  <si>
    <t>BREMEN CIVIL TOWN</t>
  </si>
  <si>
    <t>0778</t>
  </si>
  <si>
    <t>CULVER CIVIL TOWN</t>
  </si>
  <si>
    <t>0779</t>
  </si>
  <si>
    <t>LAPAZ CIVIL TOWN</t>
  </si>
  <si>
    <t>5455</t>
  </si>
  <si>
    <t>CULVER COMMUNITY SCHOOL CORPORATION</t>
  </si>
  <si>
    <t>5470</t>
  </si>
  <si>
    <t>ARGOS COMMUNITY SCHOOL CORPORATION</t>
  </si>
  <si>
    <t>5480</t>
  </si>
  <si>
    <t>BREMEN PUBLIC SCHOOL CORPORATION</t>
  </si>
  <si>
    <t>5485</t>
  </si>
  <si>
    <t>PLYMOUTH COMMUNITY SCHOOL CORPORATION</t>
  </si>
  <si>
    <t>5495</t>
  </si>
  <si>
    <t>TRITON SCHOOL CORPORATION</t>
  </si>
  <si>
    <t>7215</t>
  </si>
  <si>
    <t>UNION-NORTH UNITED SCHOOL CORPORATION</t>
  </si>
  <si>
    <t>0145</t>
  </si>
  <si>
    <t>ARGOS PUBLIC LIBRARY</t>
  </si>
  <si>
    <t>0146</t>
  </si>
  <si>
    <t>BOURBON PUBLIC LIBRARY</t>
  </si>
  <si>
    <t>0147</t>
  </si>
  <si>
    <t>BREMEN PUBLIC LIBRARY</t>
  </si>
  <si>
    <t>0148</t>
  </si>
  <si>
    <t>CULVER PUBLIC LIBRARY</t>
  </si>
  <si>
    <t>0149</t>
  </si>
  <si>
    <t>PLYMOUTH PUBLIC LIBRARY</t>
  </si>
  <si>
    <t>1004</t>
  </si>
  <si>
    <t>MARSHALL COUNTY SOLID WASTE MANAGEMENT</t>
  </si>
  <si>
    <t>SOUTHWEST LAKE MAXINKUCKEE CONSERVANCY</t>
  </si>
  <si>
    <t>0346</t>
  </si>
  <si>
    <t>East Shore Conservancy District</t>
  </si>
  <si>
    <t>51</t>
  </si>
  <si>
    <t>MARTIN COUNTY</t>
  </si>
  <si>
    <t>HALBERT TOWNSHIP</t>
  </si>
  <si>
    <t>LOST RIVER TOWNSHIP</t>
  </si>
  <si>
    <t>MITCHELTREE TOWNSHIP</t>
  </si>
  <si>
    <t>RUTHERFORD TOWNSHIP</t>
  </si>
  <si>
    <t>0454</t>
  </si>
  <si>
    <t>LOOGOOTEE CIVIL CITY</t>
  </si>
  <si>
    <t>0780</t>
  </si>
  <si>
    <t>CRANE CIVIL TOWN</t>
  </si>
  <si>
    <t>0781</t>
  </si>
  <si>
    <t>SHOALS CIVIL TOWN</t>
  </si>
  <si>
    <t>5520</t>
  </si>
  <si>
    <t>SHOALS COMMUNITY SCHOOL CORPORATION</t>
  </si>
  <si>
    <t>5525</t>
  </si>
  <si>
    <t>LOOGOOTEE COMMUNITY SCHOOL CORPORATION</t>
  </si>
  <si>
    <t>0150</t>
  </si>
  <si>
    <t>LOOGOOTEE PUBLIC LIBRARY</t>
  </si>
  <si>
    <t>0151</t>
  </si>
  <si>
    <t>SHOALS PUBLIC LIBRARY</t>
  </si>
  <si>
    <t>1059</t>
  </si>
  <si>
    <t>MARTIN COUNTY SOLID WASTE MANAGEMENT DISTRICT</t>
  </si>
  <si>
    <t>52</t>
  </si>
  <si>
    <t>MIAMI COUNTY</t>
  </si>
  <si>
    <t>ALLEN TOWNSHIP</t>
  </si>
  <si>
    <t>ERIE TOWNSHIP</t>
  </si>
  <si>
    <t>PERU TOWNSHIP</t>
  </si>
  <si>
    <t>0310</t>
  </si>
  <si>
    <t>PERU CIVIL CITY</t>
  </si>
  <si>
    <t>0782</t>
  </si>
  <si>
    <t>AMBOY CIVIL TOWN</t>
  </si>
  <si>
    <t>0783</t>
  </si>
  <si>
    <t>BUNKER HILL CIVIL TOWN</t>
  </si>
  <si>
    <t>0784</t>
  </si>
  <si>
    <t>CONVERSE CIVIL TOWN</t>
  </si>
  <si>
    <t>0785</t>
  </si>
  <si>
    <t>DENVER CIVIL TOWN</t>
  </si>
  <si>
    <t>0786</t>
  </si>
  <si>
    <t>MACY CIVIL TOWN</t>
  </si>
  <si>
    <t>5615</t>
  </si>
  <si>
    <t>MACONAQUAH SCHOOL CORPORATION</t>
  </si>
  <si>
    <t>5620</t>
  </si>
  <si>
    <t>NORTH MIAMI CONSOLIDATED SCHOOL CORPORATION</t>
  </si>
  <si>
    <t>5635</t>
  </si>
  <si>
    <t>PERU COMMUNITY SCHOOL CORPORATION</t>
  </si>
  <si>
    <t>0152</t>
  </si>
  <si>
    <t>CONVERSE PUBLIC LIBRARY</t>
  </si>
  <si>
    <t>0153</t>
  </si>
  <si>
    <t>PERU PUBLIC LIBRARY</t>
  </si>
  <si>
    <t>1060</t>
  </si>
  <si>
    <t>MIAMI COUNTY SOLID WASTE MANAGEMENT DISTRICT</t>
  </si>
  <si>
    <t>53</t>
  </si>
  <si>
    <t>MONROE COUNTY</t>
  </si>
  <si>
    <t>BEAN BLOSSOM TOWNSHIP</t>
  </si>
  <si>
    <t>BLOOMINGTON TOWNSHIP</t>
  </si>
  <si>
    <t>BLOOMINGTON CIVIL CITY</t>
  </si>
  <si>
    <t>0788</t>
  </si>
  <si>
    <t>ELLETTSVILLE CIVIL TOWN</t>
  </si>
  <si>
    <t>0789</t>
  </si>
  <si>
    <t>STINESVILLE CIVIL TOWN</t>
  </si>
  <si>
    <t>5705</t>
  </si>
  <si>
    <t>RICHLAND-BEAN BLOSSOM COMMUNITY SCHOOL CORPORATION</t>
  </si>
  <si>
    <t>5740</t>
  </si>
  <si>
    <t>MONROE COUNTY COMMUNITY SCHOOL CORPORATION</t>
  </si>
  <si>
    <t>0154</t>
  </si>
  <si>
    <t>MONROE COUNTY PUBLIC LIBRARY</t>
  </si>
  <si>
    <t>BLOOMINGTON TRANSPORTATION</t>
  </si>
  <si>
    <t>Monroe Fire Protection District</t>
  </si>
  <si>
    <t>0990</t>
  </si>
  <si>
    <t>MONROE COUNTY SOLID WASTE MANAGEMENT DISTRICT</t>
  </si>
  <si>
    <t>LAKE LEMON CONSERVANCY DISTRICT</t>
  </si>
  <si>
    <t>54</t>
  </si>
  <si>
    <t>MONTGOMERY COUNTY</t>
  </si>
  <si>
    <t>COAL CREEK TOWNSHIP</t>
  </si>
  <si>
    <t>RIPLEY TOWNSHIP</t>
  </si>
  <si>
    <t>0311</t>
  </si>
  <si>
    <t>CRAWFORDSVILLE CIVIL CITY</t>
  </si>
  <si>
    <t>0790</t>
  </si>
  <si>
    <t>ALAMO CIVIL TOWN</t>
  </si>
  <si>
    <t>0791</t>
  </si>
  <si>
    <t>DARLINGTON CIVIL TOWN</t>
  </si>
  <si>
    <t>0792</t>
  </si>
  <si>
    <t>LADOGA CIVIL TOWN</t>
  </si>
  <si>
    <t>0793</t>
  </si>
  <si>
    <t>LINDEN CIVIL TOWN</t>
  </si>
  <si>
    <t>0794</t>
  </si>
  <si>
    <t>NEW MARKET CIVIL TOWN</t>
  </si>
  <si>
    <t>0795</t>
  </si>
  <si>
    <t>WAVELAND CIVIL TOWN</t>
  </si>
  <si>
    <t>0796</t>
  </si>
  <si>
    <t>WAYNETOWN CIVIL TOWN</t>
  </si>
  <si>
    <t>0797</t>
  </si>
  <si>
    <t>WINGATE CIVIL TOWN</t>
  </si>
  <si>
    <t>NEW RICHMOND CIVIL TOWN</t>
  </si>
  <si>
    <t>NEW ROSS CIVIL TOWN</t>
  </si>
  <si>
    <t>5835</t>
  </si>
  <si>
    <t>NORTH MONTGOMERY COMMUNITY SCHOOL CORPORATION</t>
  </si>
  <si>
    <t>5845</t>
  </si>
  <si>
    <t>SOUTH MONTGOMERY COMMUNITY SCHOOL CORPORATION</t>
  </si>
  <si>
    <t>5855</t>
  </si>
  <si>
    <t>CRAWFORDSVILLE COMMUNITY SCHOOL CORPORATION</t>
  </si>
  <si>
    <t>0155</t>
  </si>
  <si>
    <t>CRAWFORDSVILLE PUBLIC LIBRARY</t>
  </si>
  <si>
    <t>0156</t>
  </si>
  <si>
    <t>DARLINGTON PUBLIC LIBRARY</t>
  </si>
  <si>
    <t>0157</t>
  </si>
  <si>
    <t>LADOGA PUBLIC LIBRARY</t>
  </si>
  <si>
    <t>0158</t>
  </si>
  <si>
    <t>LINDEN PUBLIC LIBRARY</t>
  </si>
  <si>
    <t>0159</t>
  </si>
  <si>
    <t>WAVELAND PUBLIC LIBRARY</t>
  </si>
  <si>
    <t xml:space="preserve">MONTGOMERY COUNTY SOLID WASTE DISTRICT </t>
  </si>
  <si>
    <t>2000</t>
  </si>
  <si>
    <t>LAKE HOLIDAY CONSERVANCY DISTRICT</t>
  </si>
  <si>
    <t>55</t>
  </si>
  <si>
    <t>MORGAN COUNTY</t>
  </si>
  <si>
    <t>ASHLAND TOWNSHIP</t>
  </si>
  <si>
    <t>BAKER TOWNSHIP</t>
  </si>
  <si>
    <t>GREGG TOWNSHIP</t>
  </si>
  <si>
    <t>0403</t>
  </si>
  <si>
    <t>MARTINSVILLE CIVIL CITY</t>
  </si>
  <si>
    <t>0509</t>
  </si>
  <si>
    <t>MOORESVILLE CIVIL TOWN</t>
  </si>
  <si>
    <t>0798</t>
  </si>
  <si>
    <t>BETHANY CIVIL TOWN</t>
  </si>
  <si>
    <t>0799</t>
  </si>
  <si>
    <t>BROOKLYN CIVIL TOWN</t>
  </si>
  <si>
    <t>MORGANTOWN CIVIL TOWN</t>
  </si>
  <si>
    <t>0801</t>
  </si>
  <si>
    <t>PARAGON CIVIL TOWN</t>
  </si>
  <si>
    <t>MONROVIA CIVIL TOWN</t>
  </si>
  <si>
    <t>5900</t>
  </si>
  <si>
    <t>MONROE-GREGG SCHOOL CORPORATION</t>
  </si>
  <si>
    <t>5910</t>
  </si>
  <si>
    <t>EMINENCE CONSOLIDATED SCHOOL CORPORATION</t>
  </si>
  <si>
    <t>5925</t>
  </si>
  <si>
    <t>M.S.D. MARTINSVILLE SCHOOL CORPORATION</t>
  </si>
  <si>
    <t>5930</t>
  </si>
  <si>
    <t>MOORESVILLE CONSOLIDATED SCHOOL CORPORATION</t>
  </si>
  <si>
    <t>0160</t>
  </si>
  <si>
    <t>MORGAN COUNTY PUBLIC LIBRARY</t>
  </si>
  <si>
    <t>0161</t>
  </si>
  <si>
    <t>MOORESVILLE PUBLIC LIBRARY</t>
  </si>
  <si>
    <t>HARRISON TOWNSHIP FIRE #7</t>
  </si>
  <si>
    <t>MONROE TOWNSHIP FIRE DISTRICT</t>
  </si>
  <si>
    <t>1191</t>
  </si>
  <si>
    <t>MORGAN COUNTY SOLID WASTE MANAGEMENT DISTRICT</t>
  </si>
  <si>
    <t>HART LAKE CONSERVANCY DISTRICT</t>
  </si>
  <si>
    <t>WILDWOOD DAM CONSERVANCY DISTRICT</t>
  </si>
  <si>
    <t>LAKE EDGEWOOD CONSERVANCY DISTRICT</t>
  </si>
  <si>
    <t>Upper Wildwood Shores Conservancy District</t>
  </si>
  <si>
    <t>0325</t>
  </si>
  <si>
    <t>LAKE DETURK CONSERVANCY DISTRICT</t>
  </si>
  <si>
    <t>0345</t>
  </si>
  <si>
    <t>Tall Oaks Lake Conservancy District</t>
  </si>
  <si>
    <t>56</t>
  </si>
  <si>
    <t>NEWTON COUNTY</t>
  </si>
  <si>
    <t>BEAVER TOWNSHIP</t>
  </si>
  <si>
    <t>COLFAX TOWNSHIP</t>
  </si>
  <si>
    <t>IROQUOIS TOWNSHIP</t>
  </si>
  <si>
    <t>MCCLELLAN TOWNSHIP</t>
  </si>
  <si>
    <t>BROOK CIVIL TOWN</t>
  </si>
  <si>
    <t>0803</t>
  </si>
  <si>
    <t>GOODLAND CIVIL TOWN</t>
  </si>
  <si>
    <t>0804</t>
  </si>
  <si>
    <t>KENTLAND CIVIL TOWN</t>
  </si>
  <si>
    <t>0805</t>
  </si>
  <si>
    <t>MOROCCO CIVIL TOWN</t>
  </si>
  <si>
    <t>MT. AYR CIVIL TOWN</t>
  </si>
  <si>
    <t>5945</t>
  </si>
  <si>
    <t>NORTH NEWTON SCHOOL CORPORATION</t>
  </si>
  <si>
    <t>5995</t>
  </si>
  <si>
    <t>SOUTH NEWTON SCHOOL CORPORATION</t>
  </si>
  <si>
    <t>0162</t>
  </si>
  <si>
    <t>BROOK PUBLIC LIBRARY</t>
  </si>
  <si>
    <t>0163</t>
  </si>
  <si>
    <t>GOODLAND PUBLIC LIBRARY</t>
  </si>
  <si>
    <t>0164</t>
  </si>
  <si>
    <t>KENTLAND PUBLIC LIBRARY</t>
  </si>
  <si>
    <t>0166</t>
  </si>
  <si>
    <t>NEWTON COUNTY PUBLIC LIBRARY</t>
  </si>
  <si>
    <t>KENTLAND CONSERVANCY DISTRICT</t>
  </si>
  <si>
    <t>MOROCCO CONSERVANCY DISTRICT</t>
  </si>
  <si>
    <t>57</t>
  </si>
  <si>
    <t>NOBLE COUNTY</t>
  </si>
  <si>
    <t>ALBION TOWNSHIP</t>
  </si>
  <si>
    <t>SWAN TOWNSHIP</t>
  </si>
  <si>
    <t>0418</t>
  </si>
  <si>
    <t>KENDALLVILLE CIVIL CITY</t>
  </si>
  <si>
    <t>0452</t>
  </si>
  <si>
    <t>LIGONIER CIVIL CITY</t>
  </si>
  <si>
    <t>ALBION CIVIL TOWN</t>
  </si>
  <si>
    <t>AVILLA CIVIL TOWN</t>
  </si>
  <si>
    <t>0809</t>
  </si>
  <si>
    <t>CROMWELL CIVIL TOWN</t>
  </si>
  <si>
    <t>ROME CITY CIVIL TOWN</t>
  </si>
  <si>
    <t>6055</t>
  </si>
  <si>
    <t>CENTRAL NOBLE COMMUNITY SCHOOL CORPORATION</t>
  </si>
  <si>
    <t>6060</t>
  </si>
  <si>
    <t>EAST NOBLE SCHOOL CORPORATION</t>
  </si>
  <si>
    <t>6065</t>
  </si>
  <si>
    <t>WEST NOBLE SCHOOL CORPORATION</t>
  </si>
  <si>
    <t>0167</t>
  </si>
  <si>
    <t>KENDALLVILLE PUBLIC LIBRARY</t>
  </si>
  <si>
    <t>0168</t>
  </si>
  <si>
    <t>LIGONIER PUBLIC LIBRARY</t>
  </si>
  <si>
    <t>0169</t>
  </si>
  <si>
    <t>NOBLE COUNTY PUBLIC LIBRARY</t>
  </si>
  <si>
    <t>ROME CITY CONSERVANCY</t>
  </si>
  <si>
    <t>58</t>
  </si>
  <si>
    <t>OHIO COUNTY</t>
  </si>
  <si>
    <t>RANDOLPH TOWNSHIP</t>
  </si>
  <si>
    <t>0462</t>
  </si>
  <si>
    <t>RISING SUN CIVIL CITY</t>
  </si>
  <si>
    <t>6080</t>
  </si>
  <si>
    <t>RISING SUN-OHIO COUNTY COMMUNITY SCHOOL</t>
  </si>
  <si>
    <t>0170</t>
  </si>
  <si>
    <t>OHIO COUNTY PUBLIC LIBRARY</t>
  </si>
  <si>
    <t>59</t>
  </si>
  <si>
    <t>ORANGE COUNTY</t>
  </si>
  <si>
    <t>FRENCH LICK TOWNSHIP</t>
  </si>
  <si>
    <t>NORTHEAST TOWNSHIP</t>
  </si>
  <si>
    <t>NORTHWEST TOWNSHIP</t>
  </si>
  <si>
    <t>ORANGEVILLE TOWNSHIP</t>
  </si>
  <si>
    <t>ORLEANS TOWNSHIP</t>
  </si>
  <si>
    <t>PAOLI TOWNSHIP</t>
  </si>
  <si>
    <t>SOUTHEAST TOWNSHIP</t>
  </si>
  <si>
    <t>STAMPERSCREEK TOWNSHIP</t>
  </si>
  <si>
    <t>FRENCH LICK CIVIL TOWN</t>
  </si>
  <si>
    <t>ORLEANS CIVIL TOWN</t>
  </si>
  <si>
    <t>PAOLI CIVIL TOWN</t>
  </si>
  <si>
    <t>TOWN OF WEST BADEN SPRINGS</t>
  </si>
  <si>
    <t>6145</t>
  </si>
  <si>
    <t>Orleans Community School Corporation</t>
  </si>
  <si>
    <t>6155</t>
  </si>
  <si>
    <t>Paoli Community School Corporation</t>
  </si>
  <si>
    <t>6160</t>
  </si>
  <si>
    <t>Springs Valley Community Schools</t>
  </si>
  <si>
    <t>0171</t>
  </si>
  <si>
    <t>ORLEANS PUBLIC LIBRARY</t>
  </si>
  <si>
    <t>0172</t>
  </si>
  <si>
    <t>PAOLI PUBLIC LIBRARY</t>
  </si>
  <si>
    <t>0173</t>
  </si>
  <si>
    <t>FRENCH LICK-MELTON PUBLIC LIBRARY</t>
  </si>
  <si>
    <t>0992</t>
  </si>
  <si>
    <t>ORANGE COUNTY FIRE PROTECTION DISTRICT</t>
  </si>
  <si>
    <t>1063</t>
  </si>
  <si>
    <t>ORANGE COUNTY SOLID WASTE MANAGEMENT DISTRICT</t>
  </si>
  <si>
    <t>SPRINGS VALLEY CONSERVANCY DISTRICT</t>
  </si>
  <si>
    <t>60</t>
  </si>
  <si>
    <t>OWEN COUNTY</t>
  </si>
  <si>
    <t>GOSPORT CIVIL TOWN</t>
  </si>
  <si>
    <t>SPENCER CIVIL TOWN</t>
  </si>
  <si>
    <t>6195</t>
  </si>
  <si>
    <t>SPENCER-OWEN COMMUNITY SCHOOL CORPORATION</t>
  </si>
  <si>
    <t>0264</t>
  </si>
  <si>
    <t>SPENCER-OWEN COUNTY PUBLIC LIBRARY</t>
  </si>
  <si>
    <t>1186</t>
  </si>
  <si>
    <t>POLAND FIRE TERRITORY (JACKSON TOWNSHIP)</t>
  </si>
  <si>
    <t>0102</t>
  </si>
  <si>
    <t>GRAYBROOK CONSERVANCY DISTRICT</t>
  </si>
  <si>
    <t>61</t>
  </si>
  <si>
    <t>PARKE COUNTY</t>
  </si>
  <si>
    <t>FLORIDA TOWNSHIP</t>
  </si>
  <si>
    <t>RACCOON TOWNSHIP</t>
  </si>
  <si>
    <t>RESERVE TOWNSHIP</t>
  </si>
  <si>
    <t>0818</t>
  </si>
  <si>
    <t>BLOOMINGDALE CIVIL TOWN</t>
  </si>
  <si>
    <t>MARSHALL CIVIL TOWN</t>
  </si>
  <si>
    <t>MONTEZUMA CIVIL TOWN</t>
  </si>
  <si>
    <t>ROCKVILLE CIVIL TOWN</t>
  </si>
  <si>
    <t>0823</t>
  </si>
  <si>
    <t>ROSEDALE CIVIL TOWN</t>
  </si>
  <si>
    <t>MECCA CIVIL TOWN</t>
  </si>
  <si>
    <t>6260</t>
  </si>
  <si>
    <t>SOUTHWEST PARKE COMMUNITY SCHOOL CORPORATION</t>
  </si>
  <si>
    <t>6375</t>
  </si>
  <si>
    <t>North Central Parke Comm School Corp</t>
  </si>
  <si>
    <t>0176</t>
  </si>
  <si>
    <t>MONTEZUMA PUBLIC LIBRARY</t>
  </si>
  <si>
    <t>0292</t>
  </si>
  <si>
    <t>Parke County Public Library</t>
  </si>
  <si>
    <t>LITTLE RACCOON CONSERVANCY DISTRICT</t>
  </si>
  <si>
    <t>62</t>
  </si>
  <si>
    <t>PERRY COUNTY</t>
  </si>
  <si>
    <t>LEOPOLD TOWNSHIP</t>
  </si>
  <si>
    <t>OIL TOWNSHIP</t>
  </si>
  <si>
    <t>TOBIN TOWNSHIP</t>
  </si>
  <si>
    <t>0411</t>
  </si>
  <si>
    <t>TELL CITY CIVIL CITY</t>
  </si>
  <si>
    <t>0463</t>
  </si>
  <si>
    <t>CANNELTON CIVIL CITY</t>
  </si>
  <si>
    <t>0824</t>
  </si>
  <si>
    <t>TROY CIVIL TOWN</t>
  </si>
  <si>
    <t>6325</t>
  </si>
  <si>
    <t>PERRY CENTRAL COMMUNITY SCHOOL CORPORATION</t>
  </si>
  <si>
    <t>6340</t>
  </si>
  <si>
    <t>CANNELTON CITY SCHOOL CORPORATION</t>
  </si>
  <si>
    <t>6350</t>
  </si>
  <si>
    <t>TELL CITY-TROY TOWNSHIP SCHOOL CORPORATION</t>
  </si>
  <si>
    <t>0324</t>
  </si>
  <si>
    <t>PERRY COUNTY PUBLIC LIBRARY</t>
  </si>
  <si>
    <t>0993</t>
  </si>
  <si>
    <t>PERRY COUNTY AIRPORT AUTHORITY</t>
  </si>
  <si>
    <t>1064</t>
  </si>
  <si>
    <t>PERRY COUNTY SOLID WASTE MANAGEMENT DISTRICT</t>
  </si>
  <si>
    <t>MIDDLEFORK WATERSHED CONSERVANCY DISTRICT</t>
  </si>
  <si>
    <t>63</t>
  </si>
  <si>
    <t>PIKE COUNTY</t>
  </si>
  <si>
    <t>LOCKHART TOWNSHIP</t>
  </si>
  <si>
    <t>0455</t>
  </si>
  <si>
    <t>PETERSBURG CIVIL CITY</t>
  </si>
  <si>
    <t>0825</t>
  </si>
  <si>
    <t>SPURGEON CIVIL TOWN</t>
  </si>
  <si>
    <t>0826</t>
  </si>
  <si>
    <t>WINSLOW CIVIL TOWN</t>
  </si>
  <si>
    <t>6445</t>
  </si>
  <si>
    <t>PIKE COUNTY SCHOOL CORPORATION</t>
  </si>
  <si>
    <t>0288</t>
  </si>
  <si>
    <t>PIKE COUNTY PUBLIC LIBRARY</t>
  </si>
  <si>
    <t>0964</t>
  </si>
  <si>
    <t>PATOKA TOWNSHIP FIRE</t>
  </si>
  <si>
    <t>JEFFERSON-MARION TOWNSHIP FIRE</t>
  </si>
  <si>
    <t>1065</t>
  </si>
  <si>
    <t>PIKE COUNTY SOLID WASTE DISTRICT</t>
  </si>
  <si>
    <t>0024</t>
  </si>
  <si>
    <t>PRIDES CREEK CONSERVANCY</t>
  </si>
  <si>
    <t>64</t>
  </si>
  <si>
    <t>PORTER COUNTY</t>
  </si>
  <si>
    <t>PORTAGE TOWNSHIP</t>
  </si>
  <si>
    <t>PORTER TOWNSHIP</t>
  </si>
  <si>
    <t>WESTCHESTER TOWNSHIP</t>
  </si>
  <si>
    <t>0204</t>
  </si>
  <si>
    <t>VALPARAISO CIVIL CITY</t>
  </si>
  <si>
    <t>PORTAGE CIVIL CITY</t>
  </si>
  <si>
    <t>0510</t>
  </si>
  <si>
    <t>CHESTERTON CIVIL TOWN</t>
  </si>
  <si>
    <t>0827</t>
  </si>
  <si>
    <t>BEVERLY SHORES CIVIL TOWN</t>
  </si>
  <si>
    <t>0828</t>
  </si>
  <si>
    <t>BURNS HARBOR CIVIL TOWN</t>
  </si>
  <si>
    <t>0829</t>
  </si>
  <si>
    <t>DUNE ACRES CIVIL TOWN</t>
  </si>
  <si>
    <t>0830</t>
  </si>
  <si>
    <t>HEBRON CIVIL TOWN</t>
  </si>
  <si>
    <t>0831</t>
  </si>
  <si>
    <t>KOUTS CIVIL TOWN</t>
  </si>
  <si>
    <t>0832</t>
  </si>
  <si>
    <t>OGDEN DUNES CIVIL TOWN</t>
  </si>
  <si>
    <t>0833</t>
  </si>
  <si>
    <t>PORTER CIVIL TOWN</t>
  </si>
  <si>
    <t>0834</t>
  </si>
  <si>
    <t>PINES CIVIL TOWN</t>
  </si>
  <si>
    <t>6460</t>
  </si>
  <si>
    <t>BOONE TOWNSHIP SCHOOL CORPORATION</t>
  </si>
  <si>
    <t>6470</t>
  </si>
  <si>
    <t>DUNELAND SCHOOL CORPORATION</t>
  </si>
  <si>
    <t>6510</t>
  </si>
  <si>
    <t>EAST PORTER COUNTY SCHOOL CORPORATION</t>
  </si>
  <si>
    <t>6520</t>
  </si>
  <si>
    <t>PORTER TOWNSHIP SCHOOL CORPORATION</t>
  </si>
  <si>
    <t>6530</t>
  </si>
  <si>
    <t>UNION TOWNSHIP SCHOOL CORPORATION</t>
  </si>
  <si>
    <t>6550</t>
  </si>
  <si>
    <t>PORTAGE TOWNSHIP SCHOOL CORPORATION</t>
  </si>
  <si>
    <t>6560</t>
  </si>
  <si>
    <t>VALPARAISO COMMUNITY SCHOOL CORPORATION</t>
  </si>
  <si>
    <t>0184</t>
  </si>
  <si>
    <t>WESTCHESTER PUBLIC LIBRARY</t>
  </si>
  <si>
    <t>0185</t>
  </si>
  <si>
    <t>PORTER COUNTY PUBLIC LIBRARY</t>
  </si>
  <si>
    <t>0975</t>
  </si>
  <si>
    <t>WEST PORTER TOWNSHIP FIRE PROTECTION</t>
  </si>
  <si>
    <t>1066</t>
  </si>
  <si>
    <t>PORTER CO SW DISTRICT</t>
  </si>
  <si>
    <t>PORTER CO AIRPORT AUTHORITY</t>
  </si>
  <si>
    <t>WHITE OAK CONSERVANCY DISTRICT</t>
  </si>
  <si>
    <t>VALPARAISO LAKES CONSERVANCY</t>
  </si>
  <si>
    <t>INDIAN BOUNDARY CONSERVANCY DISTRICT</t>
  </si>
  <si>
    <t>DAMON RUN CONSERVANCY DISTRICT</t>
  </si>
  <si>
    <t>TWIN CREEKS CONSERVANCY DISTRICT</t>
  </si>
  <si>
    <t>NATURE WORKS CONSERVANCY DISTRICT</t>
  </si>
  <si>
    <t>65</t>
  </si>
  <si>
    <t>POSEY COUNTY</t>
  </si>
  <si>
    <t>BETHEL TOWNSHIP</t>
  </si>
  <si>
    <t>BLACK TOWNSHIP</t>
  </si>
  <si>
    <t>HARMONY TOWNSHIP</t>
  </si>
  <si>
    <t>LYNN TOWNSHIP</t>
  </si>
  <si>
    <t>MARRS TOWNSHIP</t>
  </si>
  <si>
    <t>POINT TOWNSHIP</t>
  </si>
  <si>
    <t>ROBB TOWNSHIP</t>
  </si>
  <si>
    <t>ROBINSON TOWNSHIP</t>
  </si>
  <si>
    <t>0419</t>
  </si>
  <si>
    <t>MOUNT VERNON CIVIL CITY</t>
  </si>
  <si>
    <t>0835</t>
  </si>
  <si>
    <t>CYNTHIANA CIVIL TOWN</t>
  </si>
  <si>
    <t>0836</t>
  </si>
  <si>
    <t>GRIFFIN CIVIL TOWN</t>
  </si>
  <si>
    <t>0837</t>
  </si>
  <si>
    <t>NEW HARMONY CIVIL TOWN</t>
  </si>
  <si>
    <t>0838</t>
  </si>
  <si>
    <t>POSEYVILLE CIVIL TOWN</t>
  </si>
  <si>
    <t>6590</t>
  </si>
  <si>
    <t>M.S.D. MOUNT VERNON SCHOOL CORPORATION</t>
  </si>
  <si>
    <t>6600</t>
  </si>
  <si>
    <t>M.S.D. NORTH POSEY COUNTY SCHOOL CORPORATION</t>
  </si>
  <si>
    <t>0187</t>
  </si>
  <si>
    <t>NEW HARMONY WORKINGMENS INSTITUTE</t>
  </si>
  <si>
    <t>0188</t>
  </si>
  <si>
    <t>POSEYVILLE CARNEGIE LIBRARY</t>
  </si>
  <si>
    <t>0269</t>
  </si>
  <si>
    <t>ALEXANDRIAN FREE PUBLIC LIBRARY</t>
  </si>
  <si>
    <t>0920</t>
  </si>
  <si>
    <t>GRIFFIN-BETHEL TOWNSHIP FIRE PROTECTION</t>
  </si>
  <si>
    <t>0957</t>
  </si>
  <si>
    <t>WADESVILLE-CENTER TOWNSHIP FIRE</t>
  </si>
  <si>
    <t>1067</t>
  </si>
  <si>
    <t>POSEY COUNTY SOLID WASTE MANAGEMENT DISTRICT</t>
  </si>
  <si>
    <t>66</t>
  </si>
  <si>
    <t>PULASKI COUNTY</t>
  </si>
  <si>
    <t>RICH GROVE TOWNSHIP</t>
  </si>
  <si>
    <t>WHITE POST TOWNSHIP</t>
  </si>
  <si>
    <t>0839</t>
  </si>
  <si>
    <t>FRANCESVILLE CIVIL TOWN</t>
  </si>
  <si>
    <t>0840</t>
  </si>
  <si>
    <t>MEDARYVILLE CIVIL TOWN</t>
  </si>
  <si>
    <t>0841</t>
  </si>
  <si>
    <t>MONTEREY CIVIL TOWN</t>
  </si>
  <si>
    <t>0842</t>
  </si>
  <si>
    <t>WINAMAC CIVIL TOWN</t>
  </si>
  <si>
    <t>6620</t>
  </si>
  <si>
    <t>EASTERN PULASKI COMMUNITY SCHOOL CORPORATION</t>
  </si>
  <si>
    <t>6630</t>
  </si>
  <si>
    <t>WEST CENTRAL SCHOOL CORPORATION</t>
  </si>
  <si>
    <t>0189</t>
  </si>
  <si>
    <t>FRANCESVILLE PUBLIC LIBRARY</t>
  </si>
  <si>
    <t>0190</t>
  </si>
  <si>
    <t>MONTEREY PUBLIC LIBRARY</t>
  </si>
  <si>
    <t>0191</t>
  </si>
  <si>
    <t>PULASKI COUNTY PUBLIC LIBRARY</t>
  </si>
  <si>
    <t>67</t>
  </si>
  <si>
    <t>PUTNAM COUNTY</t>
  </si>
  <si>
    <t>CLOVERDALE TOWNSHIP</t>
  </si>
  <si>
    <t>FLOYD TOWNSHIP</t>
  </si>
  <si>
    <t>GREENCASTLE TOWNSHIP</t>
  </si>
  <si>
    <t>RUSSELL TOWNSHIP</t>
  </si>
  <si>
    <t>0404</t>
  </si>
  <si>
    <t>GREENCASTLE CIVIL CITY</t>
  </si>
  <si>
    <t>0843</t>
  </si>
  <si>
    <t>BAINBRIDGE CIVIL TOWN</t>
  </si>
  <si>
    <t>0844</t>
  </si>
  <si>
    <t>CLOVERDALE CIVIL TOWN</t>
  </si>
  <si>
    <t>0845</t>
  </si>
  <si>
    <t>ROACHDALE CIVIL TOWN</t>
  </si>
  <si>
    <t>0846</t>
  </si>
  <si>
    <t>RUSSELLVILLE CIVIL TOWN</t>
  </si>
  <si>
    <t>FILLMORE CIVIL TOWN</t>
  </si>
  <si>
    <t>6705</t>
  </si>
  <si>
    <t>SOUTH PUTNAM COMMUNITY SCHOOL CORPORATION</t>
  </si>
  <si>
    <t>6715</t>
  </si>
  <si>
    <t>NORTH PUTNAM COMMUNITY SCHOOL CORPORATION</t>
  </si>
  <si>
    <t>6750</t>
  </si>
  <si>
    <t>CLOVERDALE COMMUNITY SCHOOL CORPORATION</t>
  </si>
  <si>
    <t>6755</t>
  </si>
  <si>
    <t>GREENCASTLE COMMUNITY SCHOOL CORPORATION</t>
  </si>
  <si>
    <t>0192</t>
  </si>
  <si>
    <t>ROACHDALE PUBLIC LIBRARY</t>
  </si>
  <si>
    <t>0193</t>
  </si>
  <si>
    <t>PUTNAM COUNTY PUBLIC LIBRARY</t>
  </si>
  <si>
    <t>0337</t>
  </si>
  <si>
    <t>Putnam County Airport Authority</t>
  </si>
  <si>
    <t>0976</t>
  </si>
  <si>
    <t>ROACHDALE FIRE PROTECTION</t>
  </si>
  <si>
    <t>0977</t>
  </si>
  <si>
    <t>WALNUT CREEK FIRE PROTECTION</t>
  </si>
  <si>
    <t>FLOYD TWP FIRE DISTRICT</t>
  </si>
  <si>
    <t>1079</t>
  </si>
  <si>
    <t>WEST CENTRAL INDIANA SOLID WASTE MANAGEMENT</t>
  </si>
  <si>
    <t>CLEAR CREEK CONSERVANCY DISTRICT</t>
  </si>
  <si>
    <t>LITTLE WALNUT CREEK CONSERVANCY DISTRICT</t>
  </si>
  <si>
    <t>9996</t>
  </si>
  <si>
    <t>VAN BIBBER LAKE CONSERVANCY</t>
  </si>
  <si>
    <t>68</t>
  </si>
  <si>
    <t>RANDOLPH COUNTY</t>
  </si>
  <si>
    <t>GREENSFORK TOWNSHIP</t>
  </si>
  <si>
    <t>WARD TOWNSHIP</t>
  </si>
  <si>
    <t>0425</t>
  </si>
  <si>
    <t>WINCHESTER CIVIL CITY</t>
  </si>
  <si>
    <t>0446</t>
  </si>
  <si>
    <t>UNION CITY CIVIL CITY</t>
  </si>
  <si>
    <t>0847</t>
  </si>
  <si>
    <t>FARMLAND CIVIL TOWN</t>
  </si>
  <si>
    <t>0848</t>
  </si>
  <si>
    <t>LOSANTVILLE CIVIL TOWN</t>
  </si>
  <si>
    <t>0849</t>
  </si>
  <si>
    <t>LYNN CIVIL TOWN</t>
  </si>
  <si>
    <t>0850</t>
  </si>
  <si>
    <t>MODOC CIVIL TOWN</t>
  </si>
  <si>
    <t>0851</t>
  </si>
  <si>
    <t>PARKER CIVIL TOWN</t>
  </si>
  <si>
    <t>0852</t>
  </si>
  <si>
    <t>RIDGEVILLE CIVIL TOWN</t>
  </si>
  <si>
    <t>0853</t>
  </si>
  <si>
    <t>SARATOGA CIVIL TOWN</t>
  </si>
  <si>
    <t>6795</t>
  </si>
  <si>
    <t>UNION SCHOOL CORPORATION</t>
  </si>
  <si>
    <t>6805</t>
  </si>
  <si>
    <t>RANDOLPH SOUTHERN SCHOOL CORPORATION</t>
  </si>
  <si>
    <t>6820</t>
  </si>
  <si>
    <t>MONROE CENTRAL SCHOOL CORPORATION</t>
  </si>
  <si>
    <t>6825</t>
  </si>
  <si>
    <t>RANDOLPH CENTRAL SCHOOL CORPORATION</t>
  </si>
  <si>
    <t>6835</t>
  </si>
  <si>
    <t>RANDOLPH EASTERN SCHOOL CORPORATION</t>
  </si>
  <si>
    <t>0194</t>
  </si>
  <si>
    <t>FARMLAND PUBLIC LIBRARY</t>
  </si>
  <si>
    <t>0195</t>
  </si>
  <si>
    <t>RIDGEVILLE PUBLIC LIBRARY</t>
  </si>
  <si>
    <t>0196</t>
  </si>
  <si>
    <t>UNION CITY PUBLIC LIBRARY</t>
  </si>
  <si>
    <t>0197</t>
  </si>
  <si>
    <t>WINCHESTER PUBLIC LIBRARY</t>
  </si>
  <si>
    <t>0198</t>
  </si>
  <si>
    <t>WASHINGTON TOWNSHIP PUBLIC LIBRARY</t>
  </si>
  <si>
    <t>1099</t>
  </si>
  <si>
    <t>RANDOLPH CO SOLID WASTE</t>
  </si>
  <si>
    <t>69</t>
  </si>
  <si>
    <t>RIPLEY COUNTY</t>
  </si>
  <si>
    <t>LAUGHERY TOWNSHIP</t>
  </si>
  <si>
    <t>OTTER CREEK TOWNSHIP</t>
  </si>
  <si>
    <t>0447</t>
  </si>
  <si>
    <t>BATESVILLE CIVIL CITY</t>
  </si>
  <si>
    <t>0854</t>
  </si>
  <si>
    <t>MILAN CIVIL TOWN</t>
  </si>
  <si>
    <t>0855</t>
  </si>
  <si>
    <t>NAPOLEON CIVIL TOWN</t>
  </si>
  <si>
    <t>0856</t>
  </si>
  <si>
    <t>OSGOOD CIVIL TOWN</t>
  </si>
  <si>
    <t>0857</t>
  </si>
  <si>
    <t>SUNMAN CIVIL TOWN</t>
  </si>
  <si>
    <t>0858</t>
  </si>
  <si>
    <t>VERSAILLES CIVIL TOWN</t>
  </si>
  <si>
    <t>HOLTON CIVIL TOWN</t>
  </si>
  <si>
    <t>6865</t>
  </si>
  <si>
    <t>SOUTH RIPLEY COMMUNITY SCHOOL CORPORATION</t>
  </si>
  <si>
    <t>6895</t>
  </si>
  <si>
    <t>BATESVILLE COMMUNITY SCHOOL CORPORATION</t>
  </si>
  <si>
    <t>6900</t>
  </si>
  <si>
    <t>JAC-CEN-DEL COMMUNITY SCHOOL CORPORATION</t>
  </si>
  <si>
    <t>6910</t>
  </si>
  <si>
    <t>MILAN COMMUNITY SCHOOLS</t>
  </si>
  <si>
    <t>0199</t>
  </si>
  <si>
    <t>BATESVILLE PUBLIC LIBRARY</t>
  </si>
  <si>
    <t>OSGOOD PUBLIC LIBRARY</t>
  </si>
  <si>
    <t>1006</t>
  </si>
  <si>
    <t>SOUTHEASTERN INDIANA SOLID WASTE MGT.</t>
  </si>
  <si>
    <t>70</t>
  </si>
  <si>
    <t>RUSH COUNTY</t>
  </si>
  <si>
    <t>RUSHVILLE TOWNSHIP</t>
  </si>
  <si>
    <t>0420</t>
  </si>
  <si>
    <t>RUSHVILLE CIVIL CITY</t>
  </si>
  <si>
    <t>0859</t>
  </si>
  <si>
    <t>CARTHAGE CIVIL TOWN</t>
  </si>
  <si>
    <t>0860</t>
  </si>
  <si>
    <t>GLENWOOD CIVIL TOWN</t>
  </si>
  <si>
    <t>6995</t>
  </si>
  <si>
    <t>RUSH COUNTY SCHOOL CORPORATION</t>
  </si>
  <si>
    <t>HENRY HENLEY PUBLIC LIBRARY</t>
  </si>
  <si>
    <t>RUSHVILLE PUBLIC LIBRARY</t>
  </si>
  <si>
    <t>1183</t>
  </si>
  <si>
    <t>RUSH COUNTY SOLID WASTE DISTRICT</t>
  </si>
  <si>
    <t>71</t>
  </si>
  <si>
    <t>ST. JOSEPH COUNTY</t>
  </si>
  <si>
    <t>CENTRE TOWNSHIP</t>
  </si>
  <si>
    <t>HARRIS TOWNSHIP</t>
  </si>
  <si>
    <t>SOUTH BEND CIVIL CITY</t>
  </si>
  <si>
    <t>0117</t>
  </si>
  <si>
    <t>MISHAWAKA CIVIL CITY</t>
  </si>
  <si>
    <t>0861</t>
  </si>
  <si>
    <t>INDIAN VILLAGE CIVIL TOWN</t>
  </si>
  <si>
    <t>0862</t>
  </si>
  <si>
    <t>LAKEVILLE CIVIL TOWN</t>
  </si>
  <si>
    <t>0863</t>
  </si>
  <si>
    <t>NEW CARLISLE CIVIL TOWN</t>
  </si>
  <si>
    <t>0864</t>
  </si>
  <si>
    <t>NORTH LIBERTY CIVIL TOWN</t>
  </si>
  <si>
    <t>0865</t>
  </si>
  <si>
    <t>OSCEOLA CIVIL TOWN</t>
  </si>
  <si>
    <t>0866</t>
  </si>
  <si>
    <t>ROSELAND CIVIL TOWN</t>
  </si>
  <si>
    <t>0867</t>
  </si>
  <si>
    <t>WALKERTON CIVIL TOWN</t>
  </si>
  <si>
    <t>7150</t>
  </si>
  <si>
    <t>JOHN GLENN SCHOOL CORPORATION</t>
  </si>
  <si>
    <t>7175</t>
  </si>
  <si>
    <t>PENN-HARRIS-MADISON-SCHOOL CORPORATION</t>
  </si>
  <si>
    <t>7200</t>
  </si>
  <si>
    <t>MISHAWAKA CITY SCHOOL CORPORATION</t>
  </si>
  <si>
    <t>7205</t>
  </si>
  <si>
    <t>SOUTH BEND COMMUNITY SCHOOL CORPORATION</t>
  </si>
  <si>
    <t>MISHAWAKA PUBLIC LIBRARY</t>
  </si>
  <si>
    <t>NEW CARLISLE PUBLIC LIBRARY</t>
  </si>
  <si>
    <t>WALKERTON PUBLIC LIBRARY</t>
  </si>
  <si>
    <t>0206</t>
  </si>
  <si>
    <t>ST. JOSEPH COUNTY PUBLIC LIBRARY</t>
  </si>
  <si>
    <t>ST. JOSEPH AIRPORT</t>
  </si>
  <si>
    <t>SOUTH BEND PUBLIC TRANSPORTATION</t>
  </si>
  <si>
    <t>1008</t>
  </si>
  <si>
    <t>ST. JOSEPH SOLID WASTE MANAGEMENT</t>
  </si>
  <si>
    <t>72</t>
  </si>
  <si>
    <t>SCOTT COUNTY</t>
  </si>
  <si>
    <t>FINLEY TOWNSHIP</t>
  </si>
  <si>
    <t>LEXINGTON TOWNSHIP</t>
  </si>
  <si>
    <t>VIENNA TOWNSHIP</t>
  </si>
  <si>
    <t>0435</t>
  </si>
  <si>
    <t>SCOTTSBURG CIVIL CITY</t>
  </si>
  <si>
    <t>0868</t>
  </si>
  <si>
    <t>CITY OF AUSTIN</t>
  </si>
  <si>
    <t>7230</t>
  </si>
  <si>
    <t>SCOTT COUNTY DISTRICT NO. 1 SCHOOL CORPORATION</t>
  </si>
  <si>
    <t>7255</t>
  </si>
  <si>
    <t>SCOTT COUNTY DISTRICT NO. 2 SCHOOL CORPORATION</t>
  </si>
  <si>
    <t>0207</t>
  </si>
  <si>
    <t>SCOTT COUNTY PUBLIC LIBRARY</t>
  </si>
  <si>
    <t>STUCKER FORK CONSERVANCY DISTRICT</t>
  </si>
  <si>
    <t>73</t>
  </si>
  <si>
    <t>SHELBY COUNTY</t>
  </si>
  <si>
    <t>ADDISON TOWNSHIP</t>
  </si>
  <si>
    <t>HENDRICKS TOWNSHIP</t>
  </si>
  <si>
    <t>MORAL TOWNSHIP</t>
  </si>
  <si>
    <t>0308</t>
  </si>
  <si>
    <t>SHELBYVILLE CIVIL CITY</t>
  </si>
  <si>
    <t>0869</t>
  </si>
  <si>
    <t>MORRISTOWN CIVIL TOWN</t>
  </si>
  <si>
    <t>FAIRLAND CIVIL TOWN</t>
  </si>
  <si>
    <t>7285</t>
  </si>
  <si>
    <t>SHELBY EASTERN SCHOOL CORPORATION</t>
  </si>
  <si>
    <t>7350</t>
  </si>
  <si>
    <t>NORTHWESTERN CONSOLIDATED SCHOOL CORPORATION</t>
  </si>
  <si>
    <t>7360</t>
  </si>
  <si>
    <t>SOUTHWESTERN CONSOLIDATED SHELBY COUNTY SCHOOLS</t>
  </si>
  <si>
    <t>7365</t>
  </si>
  <si>
    <t>SHELBYVILLE CENTRAL SCHOOL CORPORATION</t>
  </si>
  <si>
    <t>0208</t>
  </si>
  <si>
    <t>SHELBY COUNTY PUBLIC LIBRARY</t>
  </si>
  <si>
    <t>1013</t>
  </si>
  <si>
    <t>SHELBY COUNTY RECYCLING DISTRICT</t>
  </si>
  <si>
    <t>WALDRON CONSERVANCY DISTRICT</t>
  </si>
  <si>
    <t>74</t>
  </si>
  <si>
    <t>SPENCER COUNTY</t>
  </si>
  <si>
    <t>CARTER TOWNSHIP</t>
  </si>
  <si>
    <t>GRASS TOWNSHIP</t>
  </si>
  <si>
    <t>HAMMOND TOWNSHIP</t>
  </si>
  <si>
    <t>HUFF TOWNSHIP</t>
  </si>
  <si>
    <t>LUCE TOWNSHIP</t>
  </si>
  <si>
    <t>0458</t>
  </si>
  <si>
    <t>ROCKPORT CIVIL CITY</t>
  </si>
  <si>
    <t>0870</t>
  </si>
  <si>
    <t>CHRISNEY CIVIL TOWN</t>
  </si>
  <si>
    <t>0871</t>
  </si>
  <si>
    <t>DALE CIVIL TOWN</t>
  </si>
  <si>
    <t>0872</t>
  </si>
  <si>
    <t>GENTRYVILLE CIVIL TOWN</t>
  </si>
  <si>
    <t>0873</t>
  </si>
  <si>
    <t>GRANDVIEW CIVIL TOWN</t>
  </si>
  <si>
    <t>0874</t>
  </si>
  <si>
    <t>SANTA CLAUS CIVIL TOWN</t>
  </si>
  <si>
    <t>RICHLAND CIVIL TOWN</t>
  </si>
  <si>
    <t>7385</t>
  </si>
  <si>
    <t>NORTH SPENCER COUNTY SCHOOL CORPORATION</t>
  </si>
  <si>
    <t>7445</t>
  </si>
  <si>
    <t>SOUTH SPENCER COUNTY SCHOOL CORPORATION</t>
  </si>
  <si>
    <t>0294</t>
  </si>
  <si>
    <t>SPENCER COUNTY PUBLIC LIBRARY</t>
  </si>
  <si>
    <t>LINCOLN HERITAGE PUBLIC LIBRARY</t>
  </si>
  <si>
    <t>CARTER FIRE PROTECTION DISTRICT</t>
  </si>
  <si>
    <t>1068</t>
  </si>
  <si>
    <t>SPENCER COUNTY SOLID WASTE MANAGEMENT DISTRICT</t>
  </si>
  <si>
    <t>75</t>
  </si>
  <si>
    <t>STARKE COUNTY</t>
  </si>
  <si>
    <t>CALIFORNIA TOWNSHIP</t>
  </si>
  <si>
    <t>NORTH BEND TOWNSHIP</t>
  </si>
  <si>
    <t>RAILROAD TOWNSHIP</t>
  </si>
  <si>
    <t>0449</t>
  </si>
  <si>
    <t>KNOX CIVIL CITY</t>
  </si>
  <si>
    <t>HAMLET CIVIL TOWN</t>
  </si>
  <si>
    <t>0876</t>
  </si>
  <si>
    <t>NORTH JUDSON CIVIL TOWN</t>
  </si>
  <si>
    <t>7495</t>
  </si>
  <si>
    <t>OREGON-DAVIS SCHOOL CORPORATION</t>
  </si>
  <si>
    <t>7515</t>
  </si>
  <si>
    <t>NORTH JUDSON-SAN PIERRE SCHOOL CORPORATION</t>
  </si>
  <si>
    <t>7525</t>
  </si>
  <si>
    <t>KNOX COMMUNITY SCHOOL CORPORATION</t>
  </si>
  <si>
    <t>0213</t>
  </si>
  <si>
    <t>NORTH JUDSON PUBLIC LIBRARY</t>
  </si>
  <si>
    <t>0214</t>
  </si>
  <si>
    <t>STARKE COUNTY PUBLIC LIBRARY</t>
  </si>
  <si>
    <t>STARKE COUNTY AIRPORT AUTHORITY</t>
  </si>
  <si>
    <t>1069</t>
  </si>
  <si>
    <t>STARKE COUNTY SOLID WASTE MANAGEMENT DISTRICT</t>
  </si>
  <si>
    <t>BAILEY-COX-NEWTSON CONSERVANCY DISTRICT</t>
  </si>
  <si>
    <t>0344</t>
  </si>
  <si>
    <t>Koontz Lake Conservancy District</t>
  </si>
  <si>
    <t>76</t>
  </si>
  <si>
    <t>STEUBEN COUNTY</t>
  </si>
  <si>
    <t>CLEAR LAKE TOWNSHIP</t>
  </si>
  <si>
    <t>FREMONT TOWNSHIP</t>
  </si>
  <si>
    <t>JAMESTOWN TOWNSHIP</t>
  </si>
  <si>
    <t>MILLGROVE TOWNSHIP</t>
  </si>
  <si>
    <t>OTSEGO TOWNSHIP</t>
  </si>
  <si>
    <t>STEUBEN TOWNSHIP</t>
  </si>
  <si>
    <t>0429</t>
  </si>
  <si>
    <t>ANGOLA CIVIL CITY</t>
  </si>
  <si>
    <t>CLEAR LAKE CIVIL TOWN</t>
  </si>
  <si>
    <t>0878</t>
  </si>
  <si>
    <t>FREMONT CIVIL TOWN</t>
  </si>
  <si>
    <t>0879</t>
  </si>
  <si>
    <t>HAMILTON CIVIL TOWN</t>
  </si>
  <si>
    <t>0880</t>
  </si>
  <si>
    <t>HUDSON CIVIL TOWN</t>
  </si>
  <si>
    <t>0881</t>
  </si>
  <si>
    <t>ORLAND CIVIL TOWN</t>
  </si>
  <si>
    <t>4515</t>
  </si>
  <si>
    <t>PRAIRIE HEIGHTS COMMUNITY SCHOOL CORPORATION</t>
  </si>
  <si>
    <t>7605</t>
  </si>
  <si>
    <t>FREMONT COMMUNITY SCHOOL CORPORATION</t>
  </si>
  <si>
    <t>7610</t>
  </si>
  <si>
    <t>HAMILTON COMMUNITY SCHOOL CORPORATION</t>
  </si>
  <si>
    <t>7615</t>
  </si>
  <si>
    <t>M.S.D. STEUBEN COUNTY SCHOOL CORPORATION</t>
  </si>
  <si>
    <t>0215</t>
  </si>
  <si>
    <t>CARNEGIE PUBLIC LIBRARY OF STEUBEN COUNT</t>
  </si>
  <si>
    <t>0216</t>
  </si>
  <si>
    <t>FREMONT PUBLIC LIBRARY</t>
  </si>
  <si>
    <t>0994</t>
  </si>
  <si>
    <t>NORTHEAST INDIANA SOLID WASTE MANAGEMENT</t>
  </si>
  <si>
    <t>77</t>
  </si>
  <si>
    <t>SULLIVAN COUNTY</t>
  </si>
  <si>
    <t>CURRY TOWNSHIP</t>
  </si>
  <si>
    <t>FAIRBANKS TOWNSHIP</t>
  </si>
  <si>
    <t>GILL TOWNSHIP</t>
  </si>
  <si>
    <t>HADDON TOWNSHIP</t>
  </si>
  <si>
    <t>TURMAN TOWNSHIP</t>
  </si>
  <si>
    <t>0438</t>
  </si>
  <si>
    <t>SULLIVAN CIVIL CITY</t>
  </si>
  <si>
    <t>0882</t>
  </si>
  <si>
    <t>CARLISLE CIVIL TOWN</t>
  </si>
  <si>
    <t>0883</t>
  </si>
  <si>
    <t>DUGGER CIVIL TOWN</t>
  </si>
  <si>
    <t>0884</t>
  </si>
  <si>
    <t>FARMERSBURG CIVIL TOWN</t>
  </si>
  <si>
    <t>0885</t>
  </si>
  <si>
    <t>HYMERA CIVIL TOWN</t>
  </si>
  <si>
    <t>0886</t>
  </si>
  <si>
    <t>MEROM CIVIL TOWN</t>
  </si>
  <si>
    <t>0887</t>
  </si>
  <si>
    <t>SHELBURN CIVIL TOWN</t>
  </si>
  <si>
    <t>7645</t>
  </si>
  <si>
    <t>NORTHEAST SCHOOL CORPORATION</t>
  </si>
  <si>
    <t>7715</t>
  </si>
  <si>
    <t>SOUTHWEST SCHOOL CORPORATION</t>
  </si>
  <si>
    <t>0217</t>
  </si>
  <si>
    <t>SULLIVAN COUNTY PUBLIC LIBRARY</t>
  </si>
  <si>
    <t>1070</t>
  </si>
  <si>
    <t>SULLIVAN COUNTY SOLID WASTE MANAGEMENT DSTRICT</t>
  </si>
  <si>
    <t>ISLAND LEVEE CONSERVANCY DISTRICT</t>
  </si>
  <si>
    <t>BUSSERON CONSERVANCY DISTRICT</t>
  </si>
  <si>
    <t>78</t>
  </si>
  <si>
    <t>SWITZERLAND COUNTY</t>
  </si>
  <si>
    <t>COTTON TOWNSHIP</t>
  </si>
  <si>
    <t>CRAIG TOWNSHIP</t>
  </si>
  <si>
    <t>0888</t>
  </si>
  <si>
    <t>PATRIOT CIVIL TOWN</t>
  </si>
  <si>
    <t>0889</t>
  </si>
  <si>
    <t>VEVAY CIVIL TOWN</t>
  </si>
  <si>
    <t>7775</t>
  </si>
  <si>
    <t>SWITZERLAND COUNTY SCHOOL CORPORATION</t>
  </si>
  <si>
    <t>0218</t>
  </si>
  <si>
    <t>SWITZERLAND COUNTY PUBLIC LIBRARY</t>
  </si>
  <si>
    <t>79</t>
  </si>
  <si>
    <t>TIPPECANOE COUNTY</t>
  </si>
  <si>
    <t>LAURAMIE TOWNSHIP</t>
  </si>
  <si>
    <t>SHEFFIELD TOWNSHIP</t>
  </si>
  <si>
    <t>WEA TOWNSHIP</t>
  </si>
  <si>
    <t>LAFAYETTE CIVIL CITY</t>
  </si>
  <si>
    <t>WEST LAFAYETTE CIVIL CITY</t>
  </si>
  <si>
    <t>BATTLE GROUND CIVIL TOWN</t>
  </si>
  <si>
    <t>0891</t>
  </si>
  <si>
    <t>CLARKS HILL CIVIL TOWN</t>
  </si>
  <si>
    <t>DAYTON CIVIL TOWN</t>
  </si>
  <si>
    <t>SHADELAND CIVIL TOWN</t>
  </si>
  <si>
    <t>7855</t>
  </si>
  <si>
    <t>LAFAYETTE SCHOOL CORPORATION</t>
  </si>
  <si>
    <t>7865</t>
  </si>
  <si>
    <t>TIPPECANOE SCHOOL CORPORATION</t>
  </si>
  <si>
    <t>7875</t>
  </si>
  <si>
    <t>WEST LAFAYETTE COMMUNITY SCHOOL CORPORATION</t>
  </si>
  <si>
    <t>0221</t>
  </si>
  <si>
    <t>WEST LAFAYETTE PUBLIC LIBRARY</t>
  </si>
  <si>
    <t>0280</t>
  </si>
  <si>
    <t>TIPPECANOE COUNTY PUBLIC LIBRARY</t>
  </si>
  <si>
    <t>0330</t>
  </si>
  <si>
    <t>Tippecanoe County Solid Waste Mgmt District</t>
  </si>
  <si>
    <t>GREATER LAFAYETTE PUBLIC TRANSPORTATION</t>
  </si>
  <si>
    <t>1188</t>
  </si>
  <si>
    <t>OTTERBEIN FIRE PROTECTION TERRITORY</t>
  </si>
  <si>
    <t>BATTLE GROUND CONSERVANCY DISTRICT</t>
  </si>
  <si>
    <t>LITTLE WEA CONSERVANCY DISTRICT</t>
  </si>
  <si>
    <t>80</t>
  </si>
  <si>
    <t>TIPTON COUNTY</t>
  </si>
  <si>
    <t>CICERO TOWNSHIP</t>
  </si>
  <si>
    <t>WILDCAT TOWNSHIP</t>
  </si>
  <si>
    <t>0428</t>
  </si>
  <si>
    <t>TIPTON CIVIL CITY</t>
  </si>
  <si>
    <t>0892</t>
  </si>
  <si>
    <t>KEMPTON CIVIL TOWN</t>
  </si>
  <si>
    <t>0893</t>
  </si>
  <si>
    <t>SHARPSVILLE CIVIL TOWN</t>
  </si>
  <si>
    <t>WINDFALL CIVIL TOWN</t>
  </si>
  <si>
    <t>7935</t>
  </si>
  <si>
    <t>TRI-CENTRAL COMMUNITY SCHOOLS</t>
  </si>
  <si>
    <t>7945</t>
  </si>
  <si>
    <t>TIPTON COMMUNITY SCHOOL CORPORATION</t>
  </si>
  <si>
    <t>0222</t>
  </si>
  <si>
    <t>TIPTON COUNTY PUBLIC LIBRARY</t>
  </si>
  <si>
    <t>1037</t>
  </si>
  <si>
    <t>TIPTON COUNTY SOLID WASTE</t>
  </si>
  <si>
    <t>81</t>
  </si>
  <si>
    <t>UNION COUNTY</t>
  </si>
  <si>
    <t>BROWNSVILLE TOWNSHIP</t>
  </si>
  <si>
    <t>0895</t>
  </si>
  <si>
    <t>LIBERTY CIVIL TOWN</t>
  </si>
  <si>
    <t>0896</t>
  </si>
  <si>
    <t>WEST COLLEGE CORNER CIVIL TOWN</t>
  </si>
  <si>
    <t>7950</t>
  </si>
  <si>
    <t>UNION COUNTY SCHOOL CORPORATION</t>
  </si>
  <si>
    <t>0223</t>
  </si>
  <si>
    <t>UNION COUNTY PUBLIC LIBRARY</t>
  </si>
  <si>
    <t>82</t>
  </si>
  <si>
    <t>VANDERBURGH COUNTY</t>
  </si>
  <si>
    <t>ARMSTRONG TOWNSHIP</t>
  </si>
  <si>
    <t>KNIGHT TOWNSHIP</t>
  </si>
  <si>
    <t>PIGEON TOWNSHIP</t>
  </si>
  <si>
    <t>EVANSVILLE CIVIL CITY</t>
  </si>
  <si>
    <t>0958</t>
  </si>
  <si>
    <t>DARMSTADT CIVIL TOWN</t>
  </si>
  <si>
    <t>7995</t>
  </si>
  <si>
    <t>EVANSVILLE-VANDERBURGH SCHOOL CORPORATION</t>
  </si>
  <si>
    <t>0265</t>
  </si>
  <si>
    <t>EVANSVILLE-VANDERBURGH COUNTY PUBLIC LIBRARY</t>
  </si>
  <si>
    <t>1072</t>
  </si>
  <si>
    <t>VANDERBURGH COUNTY SOLID WASTE MANAGEMENT</t>
  </si>
  <si>
    <t>1102</t>
  </si>
  <si>
    <t>EVANSVILLE LEVEE AUTHORITY</t>
  </si>
  <si>
    <t>1190</t>
  </si>
  <si>
    <t>EVANSVILLE-VANDERBURGH AIRPORT AUTHORITY</t>
  </si>
  <si>
    <t>83</t>
  </si>
  <si>
    <t>VERMILLION COUNTY</t>
  </si>
  <si>
    <t>EUGENE TOWNSHIP</t>
  </si>
  <si>
    <t>HELT TOWNSHIP</t>
  </si>
  <si>
    <t>VERMILLION TOWNSHIP</t>
  </si>
  <si>
    <t>0427</t>
  </si>
  <si>
    <t>CLINTON CIVIL CITY</t>
  </si>
  <si>
    <t>0897</t>
  </si>
  <si>
    <t>CAYUGA CIVIL TOWN</t>
  </si>
  <si>
    <t>0898</t>
  </si>
  <si>
    <t>DANA CIVIL TOWN</t>
  </si>
  <si>
    <t>0899</t>
  </si>
  <si>
    <t>FAIRVIEW PARK CIVIL TOWN</t>
  </si>
  <si>
    <t>0900</t>
  </si>
  <si>
    <t>NEWPORT CIVIL TOWN</t>
  </si>
  <si>
    <t>PERRYSVILLE CIVIL TOWN</t>
  </si>
  <si>
    <t>0902</t>
  </si>
  <si>
    <t>UNIVERSAL CIVIL TOWN</t>
  </si>
  <si>
    <t>8010</t>
  </si>
  <si>
    <t>NORTH VERMILLION COMMUNITY SCHOOL CORPORATION</t>
  </si>
  <si>
    <t>8020</t>
  </si>
  <si>
    <t>SOUTH VERMILLION COMMUNITY SCHOOL CORPORATION</t>
  </si>
  <si>
    <t>0227</t>
  </si>
  <si>
    <t>CLINTON PUBLIC LIBRARY</t>
  </si>
  <si>
    <t>0228</t>
  </si>
  <si>
    <t>VERMILLION COUNTY PUBLIC LIBRARY</t>
  </si>
  <si>
    <t>1073</t>
  </si>
  <si>
    <t>VERMILLION COUNTY SOLID WASTE MANAGEMENT</t>
  </si>
  <si>
    <t>84</t>
  </si>
  <si>
    <t>VIGO COUNTY</t>
  </si>
  <si>
    <t>FAYETTE TOWNSHIP</t>
  </si>
  <si>
    <t>LINTON TOWNSHIP</t>
  </si>
  <si>
    <t>LOST CREEK TOWNSHIP</t>
  </si>
  <si>
    <t>NEVINS TOWNSHIP</t>
  </si>
  <si>
    <t>PIERSON TOWNSHIP</t>
  </si>
  <si>
    <t>PRAIRIE CREEK TOWNSHIP</t>
  </si>
  <si>
    <t>PRAIRIETON TOWNSHIP</t>
  </si>
  <si>
    <t>RILEY TOWNSHIP</t>
  </si>
  <si>
    <t>TERRE HAUTE CIVIL CITY</t>
  </si>
  <si>
    <t>0903</t>
  </si>
  <si>
    <t>RILEY CIVIL TOWN</t>
  </si>
  <si>
    <t>0904</t>
  </si>
  <si>
    <t>SEELYVILLE CIVIL TOWN</t>
  </si>
  <si>
    <t>0905</t>
  </si>
  <si>
    <t>WEST TERRE HAUTE CIVIL TOWN</t>
  </si>
  <si>
    <t>8030</t>
  </si>
  <si>
    <t>VIGO COUNTY SCHOOL CORPORATION</t>
  </si>
  <si>
    <t>0229</t>
  </si>
  <si>
    <t>VIGO COUNTY PUBLIC LIBRARY</t>
  </si>
  <si>
    <t>0334</t>
  </si>
  <si>
    <t>Vigo County Solid Waste Management District</t>
  </si>
  <si>
    <t>TERRE HAUTE SANITARY</t>
  </si>
  <si>
    <t>TERRE HAUTE INTERNATIONAL AIRPORT</t>
  </si>
  <si>
    <t>HONEY CREEK FIRE PROTECTION</t>
  </si>
  <si>
    <t>NEW GOSHEN FIRE PROTECTION DISTRICT</t>
  </si>
  <si>
    <t>0981</t>
  </si>
  <si>
    <t>LOST CREEK FIRE PROTECTION DISTRICT</t>
  </si>
  <si>
    <t>1005</t>
  </si>
  <si>
    <t>PRAIRIETON FIRE PROTECTION DISTRICT</t>
  </si>
  <si>
    <t>1023</t>
  </si>
  <si>
    <t>RILEY FIRE PROTECTION DISTRICT</t>
  </si>
  <si>
    <t>SUGAR CREEK TOWNSHIP FIRE DISTRICT</t>
  </si>
  <si>
    <t>PRAIRIE CREEK-VIGO CONSERVANCY</t>
  </si>
  <si>
    <t>HONEY CREEK-VIGO CONSERVANCY</t>
  </si>
  <si>
    <t>West Vigo Levee Association Conservancy District</t>
  </si>
  <si>
    <t>0332</t>
  </si>
  <si>
    <t>Moveover Lake Conservancy District</t>
  </si>
  <si>
    <t>GREENFIELD BAYOU LEVEE &amp; DITCH CONSERVANCY</t>
  </si>
  <si>
    <t>85</t>
  </si>
  <si>
    <t>WABASH COUNTY</t>
  </si>
  <si>
    <t>CHESTER TOWNSHIP</t>
  </si>
  <si>
    <t>LAGRO TOWNSHIP</t>
  </si>
  <si>
    <t>PAW PAW TOWNSHIP</t>
  </si>
  <si>
    <t>WALTZ TOWNSHIP</t>
  </si>
  <si>
    <t>0313</t>
  </si>
  <si>
    <t>WABASH CIVIL CITY</t>
  </si>
  <si>
    <t>0511</t>
  </si>
  <si>
    <t>NORTH MANCHESTER CIVIL TOWN</t>
  </si>
  <si>
    <t>0906</t>
  </si>
  <si>
    <t>LAFONTAINE CIVIL TOWN</t>
  </si>
  <si>
    <t>0907</t>
  </si>
  <si>
    <t>LAGRO CIVIL TOWN</t>
  </si>
  <si>
    <t>0908</t>
  </si>
  <si>
    <t>ROANN CIVIL TOWN</t>
  </si>
  <si>
    <t>8045</t>
  </si>
  <si>
    <t>MANCHESTER COMMUNITY SCHOOL CORPORATION</t>
  </si>
  <si>
    <t>8050</t>
  </si>
  <si>
    <t>M.S.D. WABASH COUNTY SCHOOL CORPORATION</t>
  </si>
  <si>
    <t>8060</t>
  </si>
  <si>
    <t>WABASH CITY SCHOOL CORPORATION</t>
  </si>
  <si>
    <t>0230</t>
  </si>
  <si>
    <t>NORTH MANCHESTER PUBLIC LIBRARY</t>
  </si>
  <si>
    <t>0231</t>
  </si>
  <si>
    <t>ROANN PUBLIC LIBRARY</t>
  </si>
  <si>
    <t>0232</t>
  </si>
  <si>
    <t>WABASH PUBLIC LIBRARY</t>
  </si>
  <si>
    <t>1075</t>
  </si>
  <si>
    <t>WABASH COUNTY SOLID WASTE MANAGEMENT DISTRICT</t>
  </si>
  <si>
    <t>86</t>
  </si>
  <si>
    <t>WARREN COUNTY</t>
  </si>
  <si>
    <t>KENT TOWNSHIP</t>
  </si>
  <si>
    <t>MEDINA TOWNSHIP</t>
  </si>
  <si>
    <t>MOUND TOWNSHIP</t>
  </si>
  <si>
    <t>0909</t>
  </si>
  <si>
    <t>PINE VILLAGE CIVIL TOWN</t>
  </si>
  <si>
    <t>0910</t>
  </si>
  <si>
    <t>STATE LINE CITY CIVIL TOWN</t>
  </si>
  <si>
    <t>0911</t>
  </si>
  <si>
    <t>WEST LEBANON CIVIL TOWN</t>
  </si>
  <si>
    <t>0912</t>
  </si>
  <si>
    <t>WILLIAMSPORT CIVIL TOWN</t>
  </si>
  <si>
    <t>8115</t>
  </si>
  <si>
    <t>M.S.D. OF WARREN COUNTY SCHOOL CORPORATION</t>
  </si>
  <si>
    <t>0233</t>
  </si>
  <si>
    <t>WEST LEBANON PUBLIC LIBRARY</t>
  </si>
  <si>
    <t>0234</t>
  </si>
  <si>
    <t>WILLIAMSPORT PUBLIC LIBRARY</t>
  </si>
  <si>
    <t>1033</t>
  </si>
  <si>
    <t>WARREN COUNTY SOLID WASTE</t>
  </si>
  <si>
    <t>JORDAN CREEK CONSERVANCY</t>
  </si>
  <si>
    <t>KICKAPOO CREEK CONSERVANCY DISTRICT</t>
  </si>
  <si>
    <t>87</t>
  </si>
  <si>
    <t>WARRICK COUNTY</t>
  </si>
  <si>
    <t>BOON TOWNSHIP</t>
  </si>
  <si>
    <t>GREER TOWNSHIP</t>
  </si>
  <si>
    <t>HART TOWNSHIP</t>
  </si>
  <si>
    <t>LANE TOWNSHIP</t>
  </si>
  <si>
    <t>SKELTON TOWNSHIP</t>
  </si>
  <si>
    <t>0423</t>
  </si>
  <si>
    <t>BOONVILLE CIVIL CITY</t>
  </si>
  <si>
    <t>0913</t>
  </si>
  <si>
    <t>CHANDLER CIVIL TOWN</t>
  </si>
  <si>
    <t>0914</t>
  </si>
  <si>
    <t>ELBERFELD CIVIL TOWN</t>
  </si>
  <si>
    <t>0915</t>
  </si>
  <si>
    <t>LYNNVILLE CIVIL TOWN</t>
  </si>
  <si>
    <t>0916</t>
  </si>
  <si>
    <t>NEWBURGH CIVIL TOWN</t>
  </si>
  <si>
    <t>0917</t>
  </si>
  <si>
    <t>TENNYSON CIVIL TOWN</t>
  </si>
  <si>
    <t>8130</t>
  </si>
  <si>
    <t>WARRICK COUNTY SCHOOL CORPORATION</t>
  </si>
  <si>
    <t>Newburgh Chandler Public Library</t>
  </si>
  <si>
    <t>0236</t>
  </si>
  <si>
    <t>BOONVILLE-WARRICK COUNTY PUBLIC LIBRARY</t>
  </si>
  <si>
    <t>1032</t>
  </si>
  <si>
    <t>WARRICK COUNTY SOLID WASTE</t>
  </si>
  <si>
    <t>88</t>
  </si>
  <si>
    <t>WASHINGTON COUNTY</t>
  </si>
  <si>
    <t>GIBSON TOWNSHIP</t>
  </si>
  <si>
    <t>PIERCE TOWNSHIP</t>
  </si>
  <si>
    <t>0431</t>
  </si>
  <si>
    <t>SALEM CIVIL CITY</t>
  </si>
  <si>
    <t>0918</t>
  </si>
  <si>
    <t>CAMPBELLSBURG CIVIL TOWN</t>
  </si>
  <si>
    <t>HARDINSBURG CIVIL TOWN</t>
  </si>
  <si>
    <t>0921</t>
  </si>
  <si>
    <t>LITTLE YORK CIVIL TOWN</t>
  </si>
  <si>
    <t>LIVONIA CIVIL TOWN</t>
  </si>
  <si>
    <t>0923</t>
  </si>
  <si>
    <t>NEW PEKIN CIVIL TOWN</t>
  </si>
  <si>
    <t>0924</t>
  </si>
  <si>
    <t>SALTILLO CIVIL TOWN</t>
  </si>
  <si>
    <t>8205</t>
  </si>
  <si>
    <t>SALEM COMMUNITY SCHOOL CORPORATION</t>
  </si>
  <si>
    <t>8215</t>
  </si>
  <si>
    <t>EAST WASHINGTON SCHOOL CORPORATION</t>
  </si>
  <si>
    <t>8220</t>
  </si>
  <si>
    <t>WEST WASHINGTON SCHOOL CORPORATION</t>
  </si>
  <si>
    <t>0237</t>
  </si>
  <si>
    <t>SALEM PUBLIC LIBRARY</t>
  </si>
  <si>
    <t>1025</t>
  </si>
  <si>
    <t>BROWN-VERNON FIRE DISTRICT</t>
  </si>
  <si>
    <t>1026</t>
  </si>
  <si>
    <t>WASHINGTON COUNTY SOLID WASTE MANAGEMENT</t>
  </si>
  <si>
    <t>BLUE RIVER FIRE PROTECTION DISTRICT</t>
  </si>
  <si>
    <t>DELANEY CREEK CONSERVANCY</t>
  </si>
  <si>
    <t>TWIN RUSH CREEK CONSERVANCY DISTRICT</t>
  </si>
  <si>
    <t>ELK CREEK CONSERVANCY DISTRICT</t>
  </si>
  <si>
    <t>89</t>
  </si>
  <si>
    <t>WAYNE COUNTY</t>
  </si>
  <si>
    <t>ABINGTON TOWNSHIP</t>
  </si>
  <si>
    <t>BOSTON TOWNSHIP</t>
  </si>
  <si>
    <t>DALTON TOWNSHIP</t>
  </si>
  <si>
    <t>NEW GARDEN TOWNSHIP</t>
  </si>
  <si>
    <t>RICHMOND CIVIL CITY</t>
  </si>
  <si>
    <t>0925</t>
  </si>
  <si>
    <t>BOSTON CIVIL TOWN</t>
  </si>
  <si>
    <t>0926</t>
  </si>
  <si>
    <t>CAMBRIDGE CITY CIVIL TOWN</t>
  </si>
  <si>
    <t>0927</t>
  </si>
  <si>
    <t>CENTERVILLE CIVIL TOWN</t>
  </si>
  <si>
    <t>0928</t>
  </si>
  <si>
    <t>DUBLIN CIVIL TOWN</t>
  </si>
  <si>
    <t>0929</t>
  </si>
  <si>
    <t>EAST GERMANTOWN CIVIL TOWN</t>
  </si>
  <si>
    <t>0930</t>
  </si>
  <si>
    <t>ECONOMY CIVIL TOWN</t>
  </si>
  <si>
    <t>0931</t>
  </si>
  <si>
    <t>FOUNTAIN CITY CIVIL TOWN</t>
  </si>
  <si>
    <t>GREENS FORK CIVIL TOWN</t>
  </si>
  <si>
    <t>0933</t>
  </si>
  <si>
    <t>HAGERSTOWN CIVIL TOWN</t>
  </si>
  <si>
    <t>0934</t>
  </si>
  <si>
    <t>MILTON CIVIL TOWN</t>
  </si>
  <si>
    <t>MOUNT AUBURN CIVIL TOWN</t>
  </si>
  <si>
    <t>SPRING GROVE CIVIL TOWN</t>
  </si>
  <si>
    <t>0937</t>
  </si>
  <si>
    <t>WHITEWATER CIVIL TOWN</t>
  </si>
  <si>
    <t>8305</t>
  </si>
  <si>
    <t>NETTLE CREEK SCHOOL CORPORATION</t>
  </si>
  <si>
    <t>8355</t>
  </si>
  <si>
    <t>WESTERN WAYNE SCHOOL CORPORATION</t>
  </si>
  <si>
    <t>8360</t>
  </si>
  <si>
    <t>CENTERVILLE-ABINGTON COMMUNITY SCHOOL CORPORATION</t>
  </si>
  <si>
    <t>8375</t>
  </si>
  <si>
    <t>NORTHEASTERN WAYNE SCHOOL CORPORATION</t>
  </si>
  <si>
    <t>8385</t>
  </si>
  <si>
    <t>RICHMOND COMMUNITY SCHOOL CORPORATION</t>
  </si>
  <si>
    <t>0238</t>
  </si>
  <si>
    <t>CAMBRIDGE CITY PUBLIC LIBRARY</t>
  </si>
  <si>
    <t>0239</t>
  </si>
  <si>
    <t>Centerville-Center Township Public Library</t>
  </si>
  <si>
    <t>0240</t>
  </si>
  <si>
    <t>DUBLIN PUBLIC LIBRARY</t>
  </si>
  <si>
    <t>0241</t>
  </si>
  <si>
    <t>HAGERSTOWN PUBLIC LIBRARY</t>
  </si>
  <si>
    <t>0242</t>
  </si>
  <si>
    <t>MORRISSON REEVES PUBLIC LIBRARY</t>
  </si>
  <si>
    <t>0243</t>
  </si>
  <si>
    <t>WAYNE COUNTY CONTRACTUAL LIBRARY</t>
  </si>
  <si>
    <t>RICHMOND SANITARY</t>
  </si>
  <si>
    <t>1074</t>
  </si>
  <si>
    <t>W. U. R. SOLID WASTE MANAGEMENT DISTRICT</t>
  </si>
  <si>
    <t>90</t>
  </si>
  <si>
    <t>WELLS COUNTY</t>
  </si>
  <si>
    <t>NOTTINGHAM TOWNSHIP</t>
  </si>
  <si>
    <t>0408</t>
  </si>
  <si>
    <t>BLUFFTON CIVIL CITY</t>
  </si>
  <si>
    <t>0476</t>
  </si>
  <si>
    <t>ZANESVILLE CIVIL TOWN</t>
  </si>
  <si>
    <t>0684</t>
  </si>
  <si>
    <t>MARKLE CIVIL TOWN</t>
  </si>
  <si>
    <t>OSSIAN CIVIL TOWN</t>
  </si>
  <si>
    <t>PONETO CIVIL TOWN</t>
  </si>
  <si>
    <t>UNIONDALE CIVIL TOWN</t>
  </si>
  <si>
    <t>0941</t>
  </si>
  <si>
    <t>VERA CRUZ CIVIL TOWN</t>
  </si>
  <si>
    <t>8425</t>
  </si>
  <si>
    <t>SOUTHERN WELLS COMMUNITY SCHOOL CORPORATION</t>
  </si>
  <si>
    <t>8435</t>
  </si>
  <si>
    <t>NORWELL COMMUNITY SCHOOLS</t>
  </si>
  <si>
    <t>8445</t>
  </si>
  <si>
    <t>M.S.D. BLUFFTON-HARRISON SCHOOL CORPORATION</t>
  </si>
  <si>
    <t>0244</t>
  </si>
  <si>
    <t>WELLS COUNTY PUBLIC LIBRARY</t>
  </si>
  <si>
    <t>1091</t>
  </si>
  <si>
    <t>WELLS COUNTY SOLID WASTE DISTRICT</t>
  </si>
  <si>
    <t>ROCK CREEK CONSERVANCY</t>
  </si>
  <si>
    <t>91</t>
  </si>
  <si>
    <t>WHITE COUNTY</t>
  </si>
  <si>
    <t>BIG CREEK TOWNSHIP</t>
  </si>
  <si>
    <t>MONON TOWNSHIP</t>
  </si>
  <si>
    <t>PRINCETON TOWNSHIP</t>
  </si>
  <si>
    <t>ROUND GROVE TOWNSHIP</t>
  </si>
  <si>
    <t>WEST POINT TOWNSHIP</t>
  </si>
  <si>
    <t>0433</t>
  </si>
  <si>
    <t>MONTICELLO CIVIL CITY</t>
  </si>
  <si>
    <t>0942</t>
  </si>
  <si>
    <t>BROOKSTON CIVIL TOWN</t>
  </si>
  <si>
    <t>0943</t>
  </si>
  <si>
    <t>BURNETTSVILLE CIVIL TOWN</t>
  </si>
  <si>
    <t>0944</t>
  </si>
  <si>
    <t>CHALMERS CIVIL TOWN</t>
  </si>
  <si>
    <t>MONON CIVIL TOWN</t>
  </si>
  <si>
    <t>0946</t>
  </si>
  <si>
    <t>REYNOLDS CIVIL TOWN</t>
  </si>
  <si>
    <t>0947</t>
  </si>
  <si>
    <t>WOLCOTT CIVIL TOWN</t>
  </si>
  <si>
    <t>8515</t>
  </si>
  <si>
    <t>NORTH WHITE SCHOOL CORPORATION</t>
  </si>
  <si>
    <t>8525</t>
  </si>
  <si>
    <t>FRONTIER SCHOOL CORPORATION</t>
  </si>
  <si>
    <t>8535</t>
  </si>
  <si>
    <t>TRI COUNTY SCHOOL CORPORATION</t>
  </si>
  <si>
    <t>8565</t>
  </si>
  <si>
    <t>TWIN LAKES COMMUNITY SCHOOL CORPORATION</t>
  </si>
  <si>
    <t>0245</t>
  </si>
  <si>
    <t>BROOKSTON PUBLIC LIBRARY</t>
  </si>
  <si>
    <t>0246</t>
  </si>
  <si>
    <t>MONON PUBLIC LIBRARY</t>
  </si>
  <si>
    <t>0247</t>
  </si>
  <si>
    <t>MONTICELLO PUBLIC LIBRARY</t>
  </si>
  <si>
    <t>0248</t>
  </si>
  <si>
    <t>WOLCOTT PUBLIC LIBRARY</t>
  </si>
  <si>
    <t>92</t>
  </si>
  <si>
    <t>WHITLEY COUNTY</t>
  </si>
  <si>
    <t>ETNA TROY TOWNSHIP</t>
  </si>
  <si>
    <t>THORNCREEK TOWNSHIP</t>
  </si>
  <si>
    <t>0432</t>
  </si>
  <si>
    <t>COLUMBIA CITY CIVIL CITY</t>
  </si>
  <si>
    <t>0948</t>
  </si>
  <si>
    <t>CHURUBUSCO CIVIL TOWN</t>
  </si>
  <si>
    <t>0949</t>
  </si>
  <si>
    <t>LARWILL CIVIL TOWN</t>
  </si>
  <si>
    <t>0950</t>
  </si>
  <si>
    <t>SOUTH WHITLEY CIVIL TOWN</t>
  </si>
  <si>
    <t>8625</t>
  </si>
  <si>
    <t>SMITH-GREEN COMMUNITY SCHOOL CORPORATION</t>
  </si>
  <si>
    <t>8665</t>
  </si>
  <si>
    <t>WHITLEY COUNTY CONSOLIDATED SCHOOL CORPORATION</t>
  </si>
  <si>
    <t>0249</t>
  </si>
  <si>
    <t>CHURUBUSCO PUBLIC LIBRARY</t>
  </si>
  <si>
    <t>0250</t>
  </si>
  <si>
    <t>PEABODY LIBRARY</t>
  </si>
  <si>
    <t>0251</t>
  </si>
  <si>
    <t>South Whitley Community Public Library</t>
  </si>
  <si>
    <t>1078</t>
  </si>
  <si>
    <t>WHITLEY COUNTY SOLID WASTE MANAGEMENT DISTRICT</t>
  </si>
  <si>
    <t>CO
Code</t>
  </si>
  <si>
    <t>County
Name</t>
  </si>
  <si>
    <t>Selected</t>
  </si>
  <si>
    <t>Order</t>
  </si>
  <si>
    <t>MOD + UNIT LIST</t>
  </si>
  <si>
    <t>Order
(Restated)</t>
  </si>
  <si>
    <t>Maximum Levy Type</t>
  </si>
  <si>
    <t>Year</t>
  </si>
  <si>
    <t>Adams</t>
  </si>
  <si>
    <t>FT - Fire Territory</t>
  </si>
  <si>
    <t>FT</t>
  </si>
  <si>
    <t>County</t>
  </si>
  <si>
    <t>Allen</t>
  </si>
  <si>
    <t>MS - Miscellaneous</t>
  </si>
  <si>
    <t>MS</t>
  </si>
  <si>
    <t># Units</t>
  </si>
  <si>
    <t>Bartholomew</t>
  </si>
  <si>
    <t>SO - School Operating</t>
  </si>
  <si>
    <t>SO</t>
  </si>
  <si>
    <t>Benton</t>
  </si>
  <si>
    <t>TA - Township Assistance Administration</t>
  </si>
  <si>
    <t>TA</t>
  </si>
  <si>
    <t>Blackford</t>
  </si>
  <si>
    <t>TB - Township Assistance Benefits</t>
  </si>
  <si>
    <t>TB</t>
  </si>
  <si>
    <t>Boone</t>
  </si>
  <si>
    <t>TF - Township Fire</t>
  </si>
  <si>
    <t>TF</t>
  </si>
  <si>
    <t>Brown</t>
  </si>
  <si>
    <t>UT - Civil</t>
  </si>
  <si>
    <t>UT</t>
  </si>
  <si>
    <t>Carroll</t>
  </si>
  <si>
    <t>Cass</t>
  </si>
  <si>
    <t>Clark</t>
  </si>
  <si>
    <t>Clay</t>
  </si>
  <si>
    <t>Clinton</t>
  </si>
  <si>
    <t>Crawford</t>
  </si>
  <si>
    <t>Daviess</t>
  </si>
  <si>
    <t>Dearborn</t>
  </si>
  <si>
    <t>Decatur</t>
  </si>
  <si>
    <t>Dekalb</t>
  </si>
  <si>
    <t>Delaware</t>
  </si>
  <si>
    <t>Dubois</t>
  </si>
  <si>
    <t>Elkhart</t>
  </si>
  <si>
    <t>Fayette</t>
  </si>
  <si>
    <t>Floyd</t>
  </si>
  <si>
    <t>Fountain</t>
  </si>
  <si>
    <t>Franklin</t>
  </si>
  <si>
    <t>Fulton</t>
  </si>
  <si>
    <t>Gibson</t>
  </si>
  <si>
    <t>Grant</t>
  </si>
  <si>
    <t>Greene</t>
  </si>
  <si>
    <t>Hamilton</t>
  </si>
  <si>
    <t>Hancock</t>
  </si>
  <si>
    <t>Harrison</t>
  </si>
  <si>
    <t>Hendricks</t>
  </si>
  <si>
    <t>Henry</t>
  </si>
  <si>
    <t>Howard</t>
  </si>
  <si>
    <t>Huntington</t>
  </si>
  <si>
    <t>Jackson</t>
  </si>
  <si>
    <t>Jasper</t>
  </si>
  <si>
    <t>Jay</t>
  </si>
  <si>
    <t>Jefferson</t>
  </si>
  <si>
    <t>Jennings</t>
  </si>
  <si>
    <t>Johnson</t>
  </si>
  <si>
    <t>Knox</t>
  </si>
  <si>
    <t>Kosciusko</t>
  </si>
  <si>
    <t>Lagrange</t>
  </si>
  <si>
    <t>Lake</t>
  </si>
  <si>
    <t>LaPorte</t>
  </si>
  <si>
    <t>Lawrence</t>
  </si>
  <si>
    <t>Madison</t>
  </si>
  <si>
    <t>Marion</t>
  </si>
  <si>
    <t>Marshall</t>
  </si>
  <si>
    <t>Martin</t>
  </si>
  <si>
    <t>Miami</t>
  </si>
  <si>
    <t>Monroe</t>
  </si>
  <si>
    <t>Montgomery</t>
  </si>
  <si>
    <t>Morgan</t>
  </si>
  <si>
    <t>Newton</t>
  </si>
  <si>
    <t>Noble</t>
  </si>
  <si>
    <t>Ohio</t>
  </si>
  <si>
    <t>Orange</t>
  </si>
  <si>
    <t>Owen</t>
  </si>
  <si>
    <t>Parke</t>
  </si>
  <si>
    <t>Perry</t>
  </si>
  <si>
    <t>Pike</t>
  </si>
  <si>
    <t>Porter</t>
  </si>
  <si>
    <t>Posey</t>
  </si>
  <si>
    <t>Pulaski</t>
  </si>
  <si>
    <t>Putnam</t>
  </si>
  <si>
    <t>Randolph</t>
  </si>
  <si>
    <t>Ripley</t>
  </si>
  <si>
    <t>Rush</t>
  </si>
  <si>
    <t>St. Joseph</t>
  </si>
  <si>
    <t>Scott</t>
  </si>
  <si>
    <t>Shelby</t>
  </si>
  <si>
    <t>Spencer</t>
  </si>
  <si>
    <t>Starke</t>
  </si>
  <si>
    <t>Steuben</t>
  </si>
  <si>
    <t>Sullivan</t>
  </si>
  <si>
    <t>Switzerland</t>
  </si>
  <si>
    <t>Tippecanoe</t>
  </si>
  <si>
    <t>Tipton</t>
  </si>
  <si>
    <t>Union</t>
  </si>
  <si>
    <t>Vanderburgh</t>
  </si>
  <si>
    <t>Vermillion</t>
  </si>
  <si>
    <t>Vigo</t>
  </si>
  <si>
    <t>Wabash</t>
  </si>
  <si>
    <t>Warren</t>
  </si>
  <si>
    <t>Warrick</t>
  </si>
  <si>
    <t>Washington</t>
  </si>
  <si>
    <t>Wayne</t>
  </si>
  <si>
    <t>Wells</t>
  </si>
  <si>
    <t>White</t>
  </si>
  <si>
    <t>Whitley</t>
  </si>
  <si>
    <t>Historical Levy
Adjustment Information</t>
  </si>
  <si>
    <t>Developmental Disability
Adjustment</t>
  </si>
  <si>
    <t>Mental Health
Adjustment</t>
  </si>
  <si>
    <t>01 - Adams County</t>
  </si>
  <si>
    <t>02 - Allen County</t>
  </si>
  <si>
    <t>03 - Bartholomew County</t>
  </si>
  <si>
    <t>04 - Benton County</t>
  </si>
  <si>
    <t>05 - Blackford County</t>
  </si>
  <si>
    <t>06 - Boone County</t>
  </si>
  <si>
    <t>07 - Brown County</t>
  </si>
  <si>
    <t>08 - Carroll County</t>
  </si>
  <si>
    <t>09 - Cass County</t>
  </si>
  <si>
    <t>10 - Clark County</t>
  </si>
  <si>
    <t>11 - Clay County</t>
  </si>
  <si>
    <t>12 - Clinton County</t>
  </si>
  <si>
    <t>13 - Crawford County</t>
  </si>
  <si>
    <t>14 - Daviess County</t>
  </si>
  <si>
    <t>15 - Dearborn County</t>
  </si>
  <si>
    <t>16 - Decatur County</t>
  </si>
  <si>
    <t>17 - Dekalb County</t>
  </si>
  <si>
    <t>18 - Delaware County</t>
  </si>
  <si>
    <t>19 - Dubois County</t>
  </si>
  <si>
    <t>20 - Elkhart County</t>
  </si>
  <si>
    <t>21 - Fayette County</t>
  </si>
  <si>
    <t>22 - Floyd County</t>
  </si>
  <si>
    <t>23 - Fountain County</t>
  </si>
  <si>
    <t>24 - Franklin County</t>
  </si>
  <si>
    <t>25 - Fulton County</t>
  </si>
  <si>
    <t>26 - Gibson County</t>
  </si>
  <si>
    <t>27 - Grant County</t>
  </si>
  <si>
    <t>28 - Greene County</t>
  </si>
  <si>
    <t>29 - Hamilton County</t>
  </si>
  <si>
    <t>30 - Hancock County</t>
  </si>
  <si>
    <t>31 - Harrison County</t>
  </si>
  <si>
    <t>32 - Hendricks County</t>
  </si>
  <si>
    <t>33 - Henry County</t>
  </si>
  <si>
    <t>34 - Howard County</t>
  </si>
  <si>
    <t>35 - Huntington County</t>
  </si>
  <si>
    <t>36 - Jackson County</t>
  </si>
  <si>
    <t>37 - Jasper County</t>
  </si>
  <si>
    <t>38 - Jay County</t>
  </si>
  <si>
    <t>39 - Jefferson County</t>
  </si>
  <si>
    <t>40 - Jennings County</t>
  </si>
  <si>
    <t>41 - Johnson County</t>
  </si>
  <si>
    <t>42 - Knox County</t>
  </si>
  <si>
    <t>43 - Kosciusko County</t>
  </si>
  <si>
    <t>44 - Lagrange County</t>
  </si>
  <si>
    <t>45 - Lake County</t>
  </si>
  <si>
    <t>46 - Laporte County</t>
  </si>
  <si>
    <t>47 - Lawrence County</t>
  </si>
  <si>
    <t>48 - Madison County</t>
  </si>
  <si>
    <t>49 - Marion County</t>
  </si>
  <si>
    <t>50 - Marshall County</t>
  </si>
  <si>
    <t>51 - Martin County</t>
  </si>
  <si>
    <t>52 - Miami County</t>
  </si>
  <si>
    <t>53 - Monroe County</t>
  </si>
  <si>
    <t>54 - Montgomery County</t>
  </si>
  <si>
    <t>55 - Morgan County</t>
  </si>
  <si>
    <t>56 - Newton County</t>
  </si>
  <si>
    <t>57 - Noble County</t>
  </si>
  <si>
    <t>58 - Ohio County</t>
  </si>
  <si>
    <t>59 - Orange County</t>
  </si>
  <si>
    <t>60 - Owen County</t>
  </si>
  <si>
    <t>61 - Parke County</t>
  </si>
  <si>
    <t>62 - Perry County</t>
  </si>
  <si>
    <t>63 - Pike County</t>
  </si>
  <si>
    <t>64 - Porter County</t>
  </si>
  <si>
    <t>65 - Posey County</t>
  </si>
  <si>
    <t>66 - Pulaski County</t>
  </si>
  <si>
    <t>67 - Putnam County</t>
  </si>
  <si>
    <t>68 - Randolph County</t>
  </si>
  <si>
    <t>69 - Ripley County</t>
  </si>
  <si>
    <t>70 - Rush County</t>
  </si>
  <si>
    <t>71 - St. Joseph County</t>
  </si>
  <si>
    <t>72 - Scott County</t>
  </si>
  <si>
    <t>73 - Shelby County</t>
  </si>
  <si>
    <t>74 - Spencer County</t>
  </si>
  <si>
    <t>75 - Starke County</t>
  </si>
  <si>
    <t>76 - Steuben County</t>
  </si>
  <si>
    <t>77 - Sullivan County</t>
  </si>
  <si>
    <t>78 - Switzerland County</t>
  </si>
  <si>
    <t>79 - Tippecanoe County</t>
  </si>
  <si>
    <t>80 - Tipton County</t>
  </si>
  <si>
    <t>81 - Union County</t>
  </si>
  <si>
    <t>82 - Vanderburgh County</t>
  </si>
  <si>
    <t>83 - Vermillion County</t>
  </si>
  <si>
    <t>84 - Vigo County</t>
  </si>
  <si>
    <t>85 - Wabash County</t>
  </si>
  <si>
    <t>86 - Warren County</t>
  </si>
  <si>
    <t>87 - Warrick County</t>
  </si>
  <si>
    <t>88 - Washington County</t>
  </si>
  <si>
    <t>89 - Wayne County</t>
  </si>
  <si>
    <t>90 - Wells County</t>
  </si>
  <si>
    <t>91 - White County</t>
  </si>
  <si>
    <t>92 - Whitley County</t>
  </si>
  <si>
    <t>Major MOD
+ ML Type</t>
  </si>
  <si>
    <t>Cross County
Indicator</t>
  </si>
  <si>
    <t>Cross County
Code</t>
  </si>
  <si>
    <t>2024 Maximum Levy</t>
  </si>
  <si>
    <t>2024 Permanent Appeals</t>
  </si>
  <si>
    <t>2024 Maximum Levy
for Growth Quotient</t>
  </si>
  <si>
    <t>MLGQ</t>
  </si>
  <si>
    <t>2025 Initial
Maximum Levy</t>
  </si>
  <si>
    <t xml:space="preserve">2025 Potential
Appeals </t>
  </si>
  <si>
    <t>Estimated Maximum Levy
Prior to Allowable Adj.</t>
  </si>
  <si>
    <t>Cumulative Capital
Development Adjustment</t>
  </si>
  <si>
    <t>2025 Estimated Maximum Levy</t>
  </si>
  <si>
    <t>0110000 - UT</t>
  </si>
  <si>
    <t/>
  </si>
  <si>
    <t>0120001 - TF</t>
  </si>
  <si>
    <t>0120001 - UT</t>
  </si>
  <si>
    <t>0120002 - TF</t>
  </si>
  <si>
    <t>0120002 - UT</t>
  </si>
  <si>
    <t>0120003 - TF</t>
  </si>
  <si>
    <t>0120003 - UT</t>
  </si>
  <si>
    <t>0120004 - TF</t>
  </si>
  <si>
    <t>0120004 - UT</t>
  </si>
  <si>
    <t>0120005 - TF</t>
  </si>
  <si>
    <t>0120005 - UT</t>
  </si>
  <si>
    <t>0120006 - TF</t>
  </si>
  <si>
    <t>0120006 - UT</t>
  </si>
  <si>
    <t>0120007 - TF</t>
  </si>
  <si>
    <t>0120007 - UT</t>
  </si>
  <si>
    <t>0120008 - TF</t>
  </si>
  <si>
    <t>0120008 - UT</t>
  </si>
  <si>
    <t>0120009 - TF</t>
  </si>
  <si>
    <t>0120009 - UT</t>
  </si>
  <si>
    <t>0120010 - TF</t>
  </si>
  <si>
    <t>0120010 - UT</t>
  </si>
  <si>
    <t>0120011 - TF</t>
  </si>
  <si>
    <t>0120011 - UT</t>
  </si>
  <si>
    <t>0120012 - TF</t>
  </si>
  <si>
    <t>0120012 - UT</t>
  </si>
  <si>
    <t>0130407 - UT</t>
  </si>
  <si>
    <t>0130453 - UT</t>
  </si>
  <si>
    <t>0130520 - UT</t>
  </si>
  <si>
    <t>0130521 - UT</t>
  </si>
  <si>
    <t>0140015 - SO</t>
  </si>
  <si>
    <t>0140025 - SO</t>
  </si>
  <si>
    <t>0140035 - SO</t>
  </si>
  <si>
    <t>0150001 - UT</t>
  </si>
  <si>
    <t>0150304 - UT</t>
  </si>
  <si>
    <t>0161011 - UT</t>
  </si>
  <si>
    <t>0210000 - UT</t>
  </si>
  <si>
    <t>0220001 - TF</t>
  </si>
  <si>
    <t>0220001 - UT</t>
  </si>
  <si>
    <t>0220002 - UT</t>
  </si>
  <si>
    <t>0220003 - FT</t>
  </si>
  <si>
    <t>0220003 - UT</t>
  </si>
  <si>
    <t>0220004 - UT</t>
  </si>
  <si>
    <t>0220005 - TF</t>
  </si>
  <si>
    <t>0220005 - UT</t>
  </si>
  <si>
    <t>0220006 - UT</t>
  </si>
  <si>
    <t>0220007 - UT</t>
  </si>
  <si>
    <t>0220008 - TF</t>
  </si>
  <si>
    <t>0220008 - UT</t>
  </si>
  <si>
    <t>0220009 - TF</t>
  </si>
  <si>
    <t>0220009 - UT</t>
  </si>
  <si>
    <t>0220010 - TF</t>
  </si>
  <si>
    <t>0220010 - UT</t>
  </si>
  <si>
    <t>0220011 - UT</t>
  </si>
  <si>
    <t>0220012 - UT</t>
  </si>
  <si>
    <t>0220013 - TF</t>
  </si>
  <si>
    <t>0220013 - UT</t>
  </si>
  <si>
    <t>0220014 - FT</t>
  </si>
  <si>
    <t>0220014 - UT</t>
  </si>
  <si>
    <t>0220015 - UT</t>
  </si>
  <si>
    <t>0220016 - TF</t>
  </si>
  <si>
    <t>0220016 - UT</t>
  </si>
  <si>
    <t>0220017 - UT</t>
  </si>
  <si>
    <t>0220018 - TF</t>
  </si>
  <si>
    <t>0220018 - UT</t>
  </si>
  <si>
    <t>0220019 - TF</t>
  </si>
  <si>
    <t>0220019 - UT</t>
  </si>
  <si>
    <t>0220020 - UT</t>
  </si>
  <si>
    <t>0230100 - UT</t>
  </si>
  <si>
    <t>0230424 - FT</t>
  </si>
  <si>
    <t>0230424 - UT</t>
  </si>
  <si>
    <t>0230465 - UT</t>
  </si>
  <si>
    <t>9030476 - UT</t>
  </si>
  <si>
    <t>0230522 - UT</t>
  </si>
  <si>
    <t>0230523 - UT</t>
  </si>
  <si>
    <t>0230524 - UT</t>
  </si>
  <si>
    <t>0230968 - UT</t>
  </si>
  <si>
    <t>0240125 - SO</t>
  </si>
  <si>
    <t>0240225 - SO</t>
  </si>
  <si>
    <t>0240235 - SO</t>
  </si>
  <si>
    <t>0240255 - SO</t>
  </si>
  <si>
    <t>0250260 - UT</t>
  </si>
  <si>
    <t>0260800 - UT</t>
  </si>
  <si>
    <t>0260960 - UT</t>
  </si>
  <si>
    <t>0260969 - UT</t>
  </si>
  <si>
    <t>0261192 - UT</t>
  </si>
  <si>
    <t>0261193 - UT</t>
  </si>
  <si>
    <t>0261194 - UT</t>
  </si>
  <si>
    <t>X</t>
  </si>
  <si>
    <t>0310000 - UT</t>
  </si>
  <si>
    <t>0320001 - TF</t>
  </si>
  <si>
    <t>0320001 - UT</t>
  </si>
  <si>
    <t>0320002 - TF</t>
  </si>
  <si>
    <t>0320002 - UT</t>
  </si>
  <si>
    <t>0320003 - TF</t>
  </si>
  <si>
    <t>0320003 - UT</t>
  </si>
  <si>
    <t>0320004 - TF</t>
  </si>
  <si>
    <t>0320004 - UT</t>
  </si>
  <si>
    <t>0320005 - TF</t>
  </si>
  <si>
    <t>0320005 - UT</t>
  </si>
  <si>
    <t>0320006 - TF</t>
  </si>
  <si>
    <t>0320006 - UT</t>
  </si>
  <si>
    <t>0320007 - TF</t>
  </si>
  <si>
    <t>0320007 - UT</t>
  </si>
  <si>
    <t>0320008 - UT</t>
  </si>
  <si>
    <t>0320009 - FT</t>
  </si>
  <si>
    <t>0320009 - UT</t>
  </si>
  <si>
    <t>0320010 - TF</t>
  </si>
  <si>
    <t>0320010 - UT</t>
  </si>
  <si>
    <t>0320011 - TF</t>
  </si>
  <si>
    <t>0320011 - UT</t>
  </si>
  <si>
    <t>0320012 - TF</t>
  </si>
  <si>
    <t>0320012 - UT</t>
  </si>
  <si>
    <t>0330200 - UT</t>
  </si>
  <si>
    <t>0330525 - UT</t>
  </si>
  <si>
    <t>0330526 - UT</t>
  </si>
  <si>
    <t>0330527 - UT</t>
  </si>
  <si>
    <t>0330528 - UT</t>
  </si>
  <si>
    <t>0330529 - UT</t>
  </si>
  <si>
    <t>4130703 - UT</t>
  </si>
  <si>
    <t>0340365 - SO</t>
  </si>
  <si>
    <t>0340370 - SO</t>
  </si>
  <si>
    <t>4144215 - SO</t>
  </si>
  <si>
    <t>0350006 - UT</t>
  </si>
  <si>
    <t>4150111 - UT</t>
  </si>
  <si>
    <t>0361039 - UT</t>
  </si>
  <si>
    <t>0410000 - UT</t>
  </si>
  <si>
    <t>0420001 - UT</t>
  </si>
  <si>
    <t>0420002 - TF</t>
  </si>
  <si>
    <t>0420002 - UT</t>
  </si>
  <si>
    <t>0420003 - TF</t>
  </si>
  <si>
    <t>0420003 - UT</t>
  </si>
  <si>
    <t>0420004 - TF</t>
  </si>
  <si>
    <t>0420004 - UT</t>
  </si>
  <si>
    <t>0420005 - TF</t>
  </si>
  <si>
    <t>0420005 - UT</t>
  </si>
  <si>
    <t>0420006 - TF</t>
  </si>
  <si>
    <t>0420006 - UT</t>
  </si>
  <si>
    <t>0420007 - TF</t>
  </si>
  <si>
    <t>0420007 - UT</t>
  </si>
  <si>
    <t>0420008 - UT</t>
  </si>
  <si>
    <t>0420009 - TF</t>
  </si>
  <si>
    <t>0420009 - UT</t>
  </si>
  <si>
    <t>0420010 - TF</t>
  </si>
  <si>
    <t>0420010 - UT</t>
  </si>
  <si>
    <t>0420011 - TF</t>
  </si>
  <si>
    <t>0420011 - UT</t>
  </si>
  <si>
    <t>0430530 - UT</t>
  </si>
  <si>
    <t>0430531 - UT</t>
  </si>
  <si>
    <t>0430532 - UT</t>
  </si>
  <si>
    <t>0430533 - UT</t>
  </si>
  <si>
    <t>0430534 - UT</t>
  </si>
  <si>
    <t>0430535 - UT</t>
  </si>
  <si>
    <t>0440395 - SO</t>
  </si>
  <si>
    <t>5645995 - SO</t>
  </si>
  <si>
    <t>9148535 - SO</t>
  </si>
  <si>
    <t>0450007 - UT</t>
  </si>
  <si>
    <t>0450008 - UT</t>
  </si>
  <si>
    <t>0450009 - UT</t>
  </si>
  <si>
    <t>0450010 - UT</t>
  </si>
  <si>
    <t>0450011 - UT</t>
  </si>
  <si>
    <t>0450012 - UT</t>
  </si>
  <si>
    <t>3761062 - UT</t>
  </si>
  <si>
    <t>7961188 - FT</t>
  </si>
  <si>
    <t>0510000 - UT</t>
  </si>
  <si>
    <t>0520001 - TF</t>
  </si>
  <si>
    <t>0520001 - UT</t>
  </si>
  <si>
    <t>0520002 - TF</t>
  </si>
  <si>
    <t>0520002 - UT</t>
  </si>
  <si>
    <t>0520003 - TF</t>
  </si>
  <si>
    <t>0520003 - UT</t>
  </si>
  <si>
    <t>0520004 - TF</t>
  </si>
  <si>
    <t>0520004 - UT</t>
  </si>
  <si>
    <t>0530409 - UT</t>
  </si>
  <si>
    <t>3830450 - UT</t>
  </si>
  <si>
    <t>0530464 - UT</t>
  </si>
  <si>
    <t>0530951 - UT</t>
  </si>
  <si>
    <t>0540515 - SO</t>
  </si>
  <si>
    <t>3843945 - SO</t>
  </si>
  <si>
    <t>0550013 - UT</t>
  </si>
  <si>
    <t>0550014 - UT</t>
  </si>
  <si>
    <t>3850106 - UT</t>
  </si>
  <si>
    <t>0561092 - UT</t>
  </si>
  <si>
    <t>0610000 - UT</t>
  </si>
  <si>
    <t>0620001 - TF</t>
  </si>
  <si>
    <t>0620001 - UT</t>
  </si>
  <si>
    <t>0620002 - TF</t>
  </si>
  <si>
    <t>0620002 - UT</t>
  </si>
  <si>
    <t>0620004 - TF</t>
  </si>
  <si>
    <t>0620004 - UT</t>
  </si>
  <si>
    <t>0620005 - TF</t>
  </si>
  <si>
    <t>0620005 - UT</t>
  </si>
  <si>
    <t>0620006 - TF</t>
  </si>
  <si>
    <t>0620006 - UT</t>
  </si>
  <si>
    <t>0620007 - TF</t>
  </si>
  <si>
    <t>0620007 - UT</t>
  </si>
  <si>
    <t>0620009 - TF</t>
  </si>
  <si>
    <t>0620009 - UT</t>
  </si>
  <si>
    <t>0620011 - TF</t>
  </si>
  <si>
    <t>0620011 - UT</t>
  </si>
  <si>
    <t>0620012 - TF</t>
  </si>
  <si>
    <t>0620012 - UT</t>
  </si>
  <si>
    <t>0630402 - UT</t>
  </si>
  <si>
    <t>0630536 - UT</t>
  </si>
  <si>
    <t>0630537 - UT</t>
  </si>
  <si>
    <t>0630538 - UT</t>
  </si>
  <si>
    <t>0630539 - UT</t>
  </si>
  <si>
    <t>0630540 - UT</t>
  </si>
  <si>
    <t>0630541 - UT</t>
  </si>
  <si>
    <t>0640615 - SO</t>
  </si>
  <si>
    <t>0640630 - SO</t>
  </si>
  <si>
    <t>0640665 - SO</t>
  </si>
  <si>
    <t>2943055 - SO</t>
  </si>
  <si>
    <t>0650015 - UT</t>
  </si>
  <si>
    <t>0650016 - UT</t>
  </si>
  <si>
    <t>0650296 - UT</t>
  </si>
  <si>
    <t>0661040 - UT</t>
  </si>
  <si>
    <t>0710000 - UT</t>
  </si>
  <si>
    <t>0720001 - TF</t>
  </si>
  <si>
    <t>0720001 - UT</t>
  </si>
  <si>
    <t>0720002 - TF</t>
  </si>
  <si>
    <t>0720002 - UT</t>
  </si>
  <si>
    <t>0720003 - TF</t>
  </si>
  <si>
    <t>0720003 - UT</t>
  </si>
  <si>
    <t>0720004 - TF</t>
  </si>
  <si>
    <t>0720004 - UT</t>
  </si>
  <si>
    <t>0730542 - UT</t>
  </si>
  <si>
    <t>0740670 - SO</t>
  </si>
  <si>
    <t>0750017 - UT</t>
  </si>
  <si>
    <t>0760960 - UT</t>
  </si>
  <si>
    <t>0761041 - UT</t>
  </si>
  <si>
    <t>0810000 - UT</t>
  </si>
  <si>
    <t>0820001 - TF</t>
  </si>
  <si>
    <t>0820001 - UT</t>
  </si>
  <si>
    <t>0820002 - TF</t>
  </si>
  <si>
    <t>0820002 - UT</t>
  </si>
  <si>
    <t>0820003 - TF</t>
  </si>
  <si>
    <t>0820003 - UT</t>
  </si>
  <si>
    <t>0820004 - TF</t>
  </si>
  <si>
    <t>0820004 - UT</t>
  </si>
  <si>
    <t>0820005 - UT</t>
  </si>
  <si>
    <t>0820006 - TF</t>
  </si>
  <si>
    <t>0820006 - UT</t>
  </si>
  <si>
    <t>0820007 - TF</t>
  </si>
  <si>
    <t>0820007 - UT</t>
  </si>
  <si>
    <t>0820008 - TF</t>
  </si>
  <si>
    <t>0820008 - UT</t>
  </si>
  <si>
    <t>0820009 - TF</t>
  </si>
  <si>
    <t>0820009 - UT</t>
  </si>
  <si>
    <t>0820010 - UT</t>
  </si>
  <si>
    <t>0820011 - TF</t>
  </si>
  <si>
    <t>0820011 - UT</t>
  </si>
  <si>
    <t>0820012 - TF</t>
  </si>
  <si>
    <t>0820012 - UT</t>
  </si>
  <si>
    <t>0820013 - UT</t>
  </si>
  <si>
    <t>0820014 - TF</t>
  </si>
  <si>
    <t>0820014 - UT</t>
  </si>
  <si>
    <t>0830457 - FT</t>
  </si>
  <si>
    <t>0830457 - UT</t>
  </si>
  <si>
    <t>0830543 - UT</t>
  </si>
  <si>
    <t>0830544 - UT</t>
  </si>
  <si>
    <t>0830545 - UT</t>
  </si>
  <si>
    <t>0830546 - UT</t>
  </si>
  <si>
    <t>0840750 - SO</t>
  </si>
  <si>
    <t>0840755 - SO</t>
  </si>
  <si>
    <t>1241180 - SO</t>
  </si>
  <si>
    <t>9148565 - SO</t>
  </si>
  <si>
    <t>0850018 - UT</t>
  </si>
  <si>
    <t>0850019 - UT</t>
  </si>
  <si>
    <t>0850020 - UT</t>
  </si>
  <si>
    <t>0910000 - UT</t>
  </si>
  <si>
    <t>0920001 - TF</t>
  </si>
  <si>
    <t>0920001 - UT</t>
  </si>
  <si>
    <t>0920002 - TF</t>
  </si>
  <si>
    <t>0920002 - UT</t>
  </si>
  <si>
    <t>0920003 - TF</t>
  </si>
  <si>
    <t>0920003 - UT</t>
  </si>
  <si>
    <t>0920004 - UT</t>
  </si>
  <si>
    <t>0920005 - TF</t>
  </si>
  <si>
    <t>0920005 - UT</t>
  </si>
  <si>
    <t>0920006 - TF</t>
  </si>
  <si>
    <t>0920006 - UT</t>
  </si>
  <si>
    <t>0920007 - UT</t>
  </si>
  <si>
    <t>0920008 - TF</t>
  </si>
  <si>
    <t>0920008 - UT</t>
  </si>
  <si>
    <t>0920009 - TF</t>
  </si>
  <si>
    <t>0920009 - UT</t>
  </si>
  <si>
    <t>0920010 - TF</t>
  </si>
  <si>
    <t>0920010 - UT</t>
  </si>
  <si>
    <t>0920011 - TF</t>
  </si>
  <si>
    <t>0920011 - UT</t>
  </si>
  <si>
    <t>0920012 - UT</t>
  </si>
  <si>
    <t>0920013 - TF</t>
  </si>
  <si>
    <t>0920013 - UT</t>
  </si>
  <si>
    <t>0920014 - TF</t>
  </si>
  <si>
    <t>0920014 - UT</t>
  </si>
  <si>
    <t>0930301 - UT</t>
  </si>
  <si>
    <t>0930547 - UT</t>
  </si>
  <si>
    <t>0930548 - UT</t>
  </si>
  <si>
    <t>0930549 - UT</t>
  </si>
  <si>
    <t>0930550 - UT</t>
  </si>
  <si>
    <t>0940775 - SO</t>
  </si>
  <si>
    <t>0940815 - SO</t>
  </si>
  <si>
    <t>0940875 - SO</t>
  </si>
  <si>
    <t>2542650 - SO</t>
  </si>
  <si>
    <t>0950021 - UT</t>
  </si>
  <si>
    <t>0950022 - UT</t>
  </si>
  <si>
    <t>0950023 - UT</t>
  </si>
  <si>
    <t>0961042 - UT</t>
  </si>
  <si>
    <t>0961101 - UT</t>
  </si>
  <si>
    <t>0962002 - UT</t>
  </si>
  <si>
    <t>1010000 - UT</t>
  </si>
  <si>
    <t>1020001 - UT</t>
  </si>
  <si>
    <t>1020002 - UT</t>
  </si>
  <si>
    <t>1020003 - UT</t>
  </si>
  <si>
    <t>1020004 - UT</t>
  </si>
  <si>
    <t>1020005 - UT</t>
  </si>
  <si>
    <t>1020006 - UT</t>
  </si>
  <si>
    <t>1020007 - UT</t>
  </si>
  <si>
    <t>1020008 - UT</t>
  </si>
  <si>
    <t>1020009 - UT</t>
  </si>
  <si>
    <t>1020010 - UT</t>
  </si>
  <si>
    <t>1020011 - UT</t>
  </si>
  <si>
    <t>1020012 - TF</t>
  </si>
  <si>
    <t>1020012 - UT</t>
  </si>
  <si>
    <t>1030205 - UT</t>
  </si>
  <si>
    <t>1030421 - UT</t>
  </si>
  <si>
    <t>1030500 - FT</t>
  </si>
  <si>
    <t>1030500 - UT</t>
  </si>
  <si>
    <t>1030551 - UT</t>
  </si>
  <si>
    <t>1030552 - UT</t>
  </si>
  <si>
    <t>1030962 - UT</t>
  </si>
  <si>
    <t>1040935 - SO</t>
  </si>
  <si>
    <t>1040945 - SO</t>
  </si>
  <si>
    <t>1041000 - SO</t>
  </si>
  <si>
    <t>1041010 - SO</t>
  </si>
  <si>
    <t>1050025 - UT</t>
  </si>
  <si>
    <t>1050287 - UT</t>
  </si>
  <si>
    <t>1060962 - UT</t>
  </si>
  <si>
    <t>1060967 - UT</t>
  </si>
  <si>
    <t>1060971 - UT</t>
  </si>
  <si>
    <t>1060972 - UT</t>
  </si>
  <si>
    <t>1060997 - UT</t>
  </si>
  <si>
    <t>1110000 - UT</t>
  </si>
  <si>
    <t>1120001 - TF</t>
  </si>
  <si>
    <t>1120001 - UT</t>
  </si>
  <si>
    <t>1120002 - UT</t>
  </si>
  <si>
    <t>1120003 - TF</t>
  </si>
  <si>
    <t>1120003 - UT</t>
  </si>
  <si>
    <t>1120004 - TF</t>
  </si>
  <si>
    <t>1120004 - UT</t>
  </si>
  <si>
    <t>1120005 - TF</t>
  </si>
  <si>
    <t>1120005 - UT</t>
  </si>
  <si>
    <t>1120006 - UT</t>
  </si>
  <si>
    <t>1120007 - TF</t>
  </si>
  <si>
    <t>1120007 - UT</t>
  </si>
  <si>
    <t>1120008 - UT</t>
  </si>
  <si>
    <t>1120009 - TF</t>
  </si>
  <si>
    <t>1120009 - UT</t>
  </si>
  <si>
    <t>1120010 - UT</t>
  </si>
  <si>
    <t>1120011 - TF</t>
  </si>
  <si>
    <t>1120011 - UT</t>
  </si>
  <si>
    <t>1130410 - UT</t>
  </si>
  <si>
    <t>1130553 - UT</t>
  </si>
  <si>
    <t>1130554 - UT</t>
  </si>
  <si>
    <t>1130555 - UT</t>
  </si>
  <si>
    <t>1130556 - UT</t>
  </si>
  <si>
    <t>1130557 - UT</t>
  </si>
  <si>
    <t>1130558 - UT</t>
  </si>
  <si>
    <t>1141125 - SO</t>
  </si>
  <si>
    <t>1142960 - SO</t>
  </si>
  <si>
    <t>1150026 - UT</t>
  </si>
  <si>
    <t>1160331 - UT</t>
  </si>
  <si>
    <t>1160333 - UT</t>
  </si>
  <si>
    <t>1160338 - UT</t>
  </si>
  <si>
    <t>1160342 - UT</t>
  </si>
  <si>
    <t>6061186 - FT</t>
  </si>
  <si>
    <t>1210000 - UT</t>
  </si>
  <si>
    <t>1220001 - TF</t>
  </si>
  <si>
    <t>1220001 - UT</t>
  </si>
  <si>
    <t>1220002 - UT</t>
  </si>
  <si>
    <t>1220003 - TF</t>
  </si>
  <si>
    <t>1220003 - UT</t>
  </si>
  <si>
    <t>1220004 - UT</t>
  </si>
  <si>
    <t>1220005 - FT</t>
  </si>
  <si>
    <t>1220005 - UT</t>
  </si>
  <si>
    <t>1220006 - TF</t>
  </si>
  <si>
    <t>1220006 - UT</t>
  </si>
  <si>
    <t>1220007 - FT</t>
  </si>
  <si>
    <t>1220007 - UT</t>
  </si>
  <si>
    <t>1220008 - TF</t>
  </si>
  <si>
    <t>1220008 - UT</t>
  </si>
  <si>
    <t>1220009 - TF</t>
  </si>
  <si>
    <t>1220009 - UT</t>
  </si>
  <si>
    <t>1220010 - TF</t>
  </si>
  <si>
    <t>1220010 - UT</t>
  </si>
  <si>
    <t>1220011 - UT</t>
  </si>
  <si>
    <t>1220012 - TF</t>
  </si>
  <si>
    <t>1220012 - UT</t>
  </si>
  <si>
    <t>1220013 - UT</t>
  </si>
  <si>
    <t>1220014 - TF</t>
  </si>
  <si>
    <t>1220014 - UT</t>
  </si>
  <si>
    <t>1230309 - UT</t>
  </si>
  <si>
    <t>1230559 - UT</t>
  </si>
  <si>
    <t>1230560 - UT</t>
  </si>
  <si>
    <t>1230561 - UT</t>
  </si>
  <si>
    <t>1230562 - UT</t>
  </si>
  <si>
    <t>1230563 - UT</t>
  </si>
  <si>
    <t>1241150 - SO</t>
  </si>
  <si>
    <t>1241160 - SO</t>
  </si>
  <si>
    <t>1241170 - SO</t>
  </si>
  <si>
    <t>1250027 - UT</t>
  </si>
  <si>
    <t>1250028 - UT</t>
  </si>
  <si>
    <t>1250029 - UT</t>
  </si>
  <si>
    <t>1250286 - UT</t>
  </si>
  <si>
    <t>1260326 - UT</t>
  </si>
  <si>
    <t>1260329 - UT</t>
  </si>
  <si>
    <t>1310000 - UT</t>
  </si>
  <si>
    <t>1320001 - UT</t>
  </si>
  <si>
    <t>1320002 - UT</t>
  </si>
  <si>
    <t>1320003 - UT</t>
  </si>
  <si>
    <t>1320004 - UT</t>
  </si>
  <si>
    <t>1320005 - UT</t>
  </si>
  <si>
    <t>1320006 - UT</t>
  </si>
  <si>
    <t>1320007 - UT</t>
  </si>
  <si>
    <t>1320008 - UT</t>
  </si>
  <si>
    <t>1320009 - UT</t>
  </si>
  <si>
    <t>1330564 - UT</t>
  </si>
  <si>
    <t>1330565 - UT</t>
  </si>
  <si>
    <t>1330566 - UT</t>
  </si>
  <si>
    <t>1330567 - UT</t>
  </si>
  <si>
    <t>3130568 - UT</t>
  </si>
  <si>
    <t>1341300 - SO</t>
  </si>
  <si>
    <t>1350030 - UT</t>
  </si>
  <si>
    <t>1360965 - UT</t>
  </si>
  <si>
    <t>1360966 - UT</t>
  </si>
  <si>
    <t>1360967 - UT</t>
  </si>
  <si>
    <t>1360968 - UT</t>
  </si>
  <si>
    <t>1361045 - UT</t>
  </si>
  <si>
    <t>1410000 - UT</t>
  </si>
  <si>
    <t>1420001 - TF</t>
  </si>
  <si>
    <t>1420001 - UT</t>
  </si>
  <si>
    <t>1420002 - TF</t>
  </si>
  <si>
    <t>1420002 - UT</t>
  </si>
  <si>
    <t>1420003 - TF</t>
  </si>
  <si>
    <t>1420003 - UT</t>
  </si>
  <si>
    <t>1420004 - UT</t>
  </si>
  <si>
    <t>1420005 - TF</t>
  </si>
  <si>
    <t>1420005 - UT</t>
  </si>
  <si>
    <t>1420006 - UT</t>
  </si>
  <si>
    <t>1420007 - TF</t>
  </si>
  <si>
    <t>1420007 - UT</t>
  </si>
  <si>
    <t>1420008 - TF</t>
  </si>
  <si>
    <t>1420008 - UT</t>
  </si>
  <si>
    <t>1420009 - UT</t>
  </si>
  <si>
    <t>1420010 - TF</t>
  </si>
  <si>
    <t>1420010 - UT</t>
  </si>
  <si>
    <t>1430319 - UT</t>
  </si>
  <si>
    <t>1430569 - UT</t>
  </si>
  <si>
    <t>1430570 - UT</t>
  </si>
  <si>
    <t>1430571 - UT</t>
  </si>
  <si>
    <t>1430572 - UT</t>
  </si>
  <si>
    <t>1430573 - UT</t>
  </si>
  <si>
    <t>1430574 - UT</t>
  </si>
  <si>
    <t>1441315 - SO</t>
  </si>
  <si>
    <t>1441375 - SO</t>
  </si>
  <si>
    <t>1441405 - SO</t>
  </si>
  <si>
    <t>1450031 - UT</t>
  </si>
  <si>
    <t>1450032 - UT</t>
  </si>
  <si>
    <t>1460984 - UT</t>
  </si>
  <si>
    <t>1460989 - UT</t>
  </si>
  <si>
    <t>1461022 - UT</t>
  </si>
  <si>
    <t>1510000 - UT</t>
  </si>
  <si>
    <t>1520001 - TF</t>
  </si>
  <si>
    <t>1520001 - UT</t>
  </si>
  <si>
    <t>1520002 - TF</t>
  </si>
  <si>
    <t>1520002 - UT</t>
  </si>
  <si>
    <t>1520003 - TF</t>
  </si>
  <si>
    <t>1520003 - UT</t>
  </si>
  <si>
    <t>1520004 - TF</t>
  </si>
  <si>
    <t>1520004 - UT</t>
  </si>
  <si>
    <t>1520005 - TF</t>
  </si>
  <si>
    <t>1520005 - UT</t>
  </si>
  <si>
    <t>1520006 - TF</t>
  </si>
  <si>
    <t>1520006 - UT</t>
  </si>
  <si>
    <t>1520007 - TF</t>
  </si>
  <si>
    <t>1520007 - UT</t>
  </si>
  <si>
    <t>1520008 - TF</t>
  </si>
  <si>
    <t>1520008 - UT</t>
  </si>
  <si>
    <t>1520009 - TF</t>
  </si>
  <si>
    <t>1520009 - UT</t>
  </si>
  <si>
    <t>1520010 - TF</t>
  </si>
  <si>
    <t>1520010 - UT</t>
  </si>
  <si>
    <t>1520011 - TF</t>
  </si>
  <si>
    <t>1520011 - UT</t>
  </si>
  <si>
    <t>1520012 - TF</t>
  </si>
  <si>
    <t>1520012 - UT</t>
  </si>
  <si>
    <t>1520013 - TF</t>
  </si>
  <si>
    <t>1520013 - UT</t>
  </si>
  <si>
    <t>1520014 - TF</t>
  </si>
  <si>
    <t>1520014 - UT</t>
  </si>
  <si>
    <t>1530439 - UT</t>
  </si>
  <si>
    <t>1530442 - UT</t>
  </si>
  <si>
    <t>1530575 - UT</t>
  </si>
  <si>
    <t>1530576 - UT</t>
  </si>
  <si>
    <t>1530577 - UT</t>
  </si>
  <si>
    <t>1530578 - UT</t>
  </si>
  <si>
    <t>1530579 - UT</t>
  </si>
  <si>
    <t>1541560 - SO</t>
  </si>
  <si>
    <t>1541600 - SO</t>
  </si>
  <si>
    <t>1541620 - SO</t>
  </si>
  <si>
    <t>1550033 - UT</t>
  </si>
  <si>
    <t>1550034 - UT</t>
  </si>
  <si>
    <t>1561036 - UT</t>
  </si>
  <si>
    <t>1610000 - UT</t>
  </si>
  <si>
    <t>1620001 - TF</t>
  </si>
  <si>
    <t>1620001 - UT</t>
  </si>
  <si>
    <t>1620002 - TF</t>
  </si>
  <si>
    <t>1620002 - UT</t>
  </si>
  <si>
    <t>1620003 - TF</t>
  </si>
  <si>
    <t>1620003 - UT</t>
  </si>
  <si>
    <t>1620004 - TF</t>
  </si>
  <si>
    <t>1620004 - UT</t>
  </si>
  <si>
    <t>1620005 - TF</t>
  </si>
  <si>
    <t>1620005 - UT</t>
  </si>
  <si>
    <t>1620006 - TF</t>
  </si>
  <si>
    <t>1620006 - UT</t>
  </si>
  <si>
    <t>1620007 - TF</t>
  </si>
  <si>
    <t>1620007 - UT</t>
  </si>
  <si>
    <t>1620008 - TF</t>
  </si>
  <si>
    <t>1620008 - UT</t>
  </si>
  <si>
    <t>1620009 - TF</t>
  </si>
  <si>
    <t>1620009 - UT</t>
  </si>
  <si>
    <t>1630406 - UT</t>
  </si>
  <si>
    <t>1630581 - UT</t>
  </si>
  <si>
    <t>1630582 - UT</t>
  </si>
  <si>
    <t>1630583 - UT</t>
  </si>
  <si>
    <t>1630584 - UT</t>
  </si>
  <si>
    <t>1641655 - SO</t>
  </si>
  <si>
    <t>1641730 - SO</t>
  </si>
  <si>
    <t>1650035 - UT</t>
  </si>
  <si>
    <t>1650283 - UT</t>
  </si>
  <si>
    <t>1661003 - UT</t>
  </si>
  <si>
    <t>1710000 - UT</t>
  </si>
  <si>
    <t>1720001 - TF</t>
  </si>
  <si>
    <t>1720001 - UT</t>
  </si>
  <si>
    <t>1720002 - TF</t>
  </si>
  <si>
    <t>1720002 - UT</t>
  </si>
  <si>
    <t>1720003 - TF</t>
  </si>
  <si>
    <t>1720003 - UT</t>
  </si>
  <si>
    <t>1720004 - TF</t>
  </si>
  <si>
    <t>1720004 - UT</t>
  </si>
  <si>
    <t>1720005 - TF</t>
  </si>
  <si>
    <t>1720005 - UT</t>
  </si>
  <si>
    <t>1720006 - TF</t>
  </si>
  <si>
    <t>1720006 - UT</t>
  </si>
  <si>
    <t>1720007 - UT</t>
  </si>
  <si>
    <t>1720008 - TF</t>
  </si>
  <si>
    <t>1720008 - UT</t>
  </si>
  <si>
    <t>1720009 - TF</t>
  </si>
  <si>
    <t>1720009 - UT</t>
  </si>
  <si>
    <t>1720010 - TF</t>
  </si>
  <si>
    <t>1720010 - UT</t>
  </si>
  <si>
    <t>1720011 - TF</t>
  </si>
  <si>
    <t>1720011 - UT</t>
  </si>
  <si>
    <t>1720012 - TF</t>
  </si>
  <si>
    <t>1720012 - UT</t>
  </si>
  <si>
    <t>1720013 - TF</t>
  </si>
  <si>
    <t>1720013 - UT</t>
  </si>
  <si>
    <t>1720014 - UT</t>
  </si>
  <si>
    <t>1720015 - UT</t>
  </si>
  <si>
    <t>1730416 - FT</t>
  </si>
  <si>
    <t>1730416 - UT</t>
  </si>
  <si>
    <t>1730436 - FT</t>
  </si>
  <si>
    <t>1730436 - UT</t>
  </si>
  <si>
    <t>1730460 - FT</t>
  </si>
  <si>
    <t>1730460 - UT</t>
  </si>
  <si>
    <t>1730585 - UT</t>
  </si>
  <si>
    <t>1730586 - UT</t>
  </si>
  <si>
    <t>1730587 - UT</t>
  </si>
  <si>
    <t>1730589 - UT</t>
  </si>
  <si>
    <t>1730590 - UT</t>
  </si>
  <si>
    <t>7630879 - UT</t>
  </si>
  <si>
    <t>1741805 - SO</t>
  </si>
  <si>
    <t>1741820 - SO</t>
  </si>
  <si>
    <t>1741835 - SO</t>
  </si>
  <si>
    <t>7647610 - SO</t>
  </si>
  <si>
    <t>1750036 - UT</t>
  </si>
  <si>
    <t>1750037 - UT</t>
  </si>
  <si>
    <t>1750038 - UT</t>
  </si>
  <si>
    <t>1750039 - UT</t>
  </si>
  <si>
    <t>7660994 - UT</t>
  </si>
  <si>
    <t>1761103 - UT</t>
  </si>
  <si>
    <t>1810000 - UT</t>
  </si>
  <si>
    <t>1820001 - TF</t>
  </si>
  <si>
    <t>1820001 - UT</t>
  </si>
  <si>
    <t>1820002 - TF</t>
  </si>
  <si>
    <t>1820002 - UT</t>
  </si>
  <si>
    <t>1820003 - TF</t>
  </si>
  <si>
    <t>1820003 - UT</t>
  </si>
  <si>
    <t>1820004 - TF</t>
  </si>
  <si>
    <t>1820004 - UT</t>
  </si>
  <si>
    <t>1820005 - TF</t>
  </si>
  <si>
    <t>1820005 - UT</t>
  </si>
  <si>
    <t>1820006 - TF</t>
  </si>
  <si>
    <t>1820006 - UT</t>
  </si>
  <si>
    <t>1820008 - TF</t>
  </si>
  <si>
    <t>1820008 - UT</t>
  </si>
  <si>
    <t>1820009 - TF</t>
  </si>
  <si>
    <t>1820009 - UT</t>
  </si>
  <si>
    <t>1820010 - FT</t>
  </si>
  <si>
    <t>1820010 - UT</t>
  </si>
  <si>
    <t>1820011 - TF</t>
  </si>
  <si>
    <t>1820011 - UT</t>
  </si>
  <si>
    <t>1820012 - TF</t>
  </si>
  <si>
    <t>1820012 - UT</t>
  </si>
  <si>
    <t>1830107 - UT</t>
  </si>
  <si>
    <t>1830591 - UT</t>
  </si>
  <si>
    <t>1830592 - UT</t>
  </si>
  <si>
    <t>1830593 - UT</t>
  </si>
  <si>
    <t>1830594 - UT</t>
  </si>
  <si>
    <t>1830595 - UT</t>
  </si>
  <si>
    <t>4830746 - UT</t>
  </si>
  <si>
    <t>1830963 - UT</t>
  </si>
  <si>
    <t>1841875 - SO</t>
  </si>
  <si>
    <t>1841885 - SO</t>
  </si>
  <si>
    <t>1841895 - SO</t>
  </si>
  <si>
    <t>1841900 - SO</t>
  </si>
  <si>
    <t>1841910 - SO</t>
  </si>
  <si>
    <t>1841940 - SO</t>
  </si>
  <si>
    <t>1841970 - SO</t>
  </si>
  <si>
    <t>1850040 - UT</t>
  </si>
  <si>
    <t>1850041 - UT</t>
  </si>
  <si>
    <t>1860806 - UT</t>
  </si>
  <si>
    <t>1860935 - UT</t>
  </si>
  <si>
    <t>1860956 - UT</t>
  </si>
  <si>
    <t>4861034 - UT</t>
  </si>
  <si>
    <t>1910000 - UT</t>
  </si>
  <si>
    <t>1920001 - TF</t>
  </si>
  <si>
    <t>1920001 - UT</t>
  </si>
  <si>
    <t>1920002 - TF</t>
  </si>
  <si>
    <t>1920002 - UT</t>
  </si>
  <si>
    <t>1920003 - TF</t>
  </si>
  <si>
    <t>1920003 - UT</t>
  </si>
  <si>
    <t>1920004 - UT</t>
  </si>
  <si>
    <t>1920005 - TF</t>
  </si>
  <si>
    <t>1920005 - UT</t>
  </si>
  <si>
    <t>1920006 - TF</t>
  </si>
  <si>
    <t>1920006 - UT</t>
  </si>
  <si>
    <t>1920007 - TF</t>
  </si>
  <si>
    <t>1920007 - UT</t>
  </si>
  <si>
    <t>1920008 - TF</t>
  </si>
  <si>
    <t>1920008 - UT</t>
  </si>
  <si>
    <t>1920009 - TF</t>
  </si>
  <si>
    <t>1920009 - UT</t>
  </si>
  <si>
    <t>1920010 - TF</t>
  </si>
  <si>
    <t>1920010 - UT</t>
  </si>
  <si>
    <t>1920011 - TF</t>
  </si>
  <si>
    <t>1920011 - UT</t>
  </si>
  <si>
    <t>1920012 - TF</t>
  </si>
  <si>
    <t>1920012 - UT</t>
  </si>
  <si>
    <t>1930405 - UT</t>
  </si>
  <si>
    <t>1930434 - UT</t>
  </si>
  <si>
    <t>1930596 - UT</t>
  </si>
  <si>
    <t>1930597 - UT</t>
  </si>
  <si>
    <t>1930598 - UT</t>
  </si>
  <si>
    <t>1942040 - SO</t>
  </si>
  <si>
    <t>1942100 - SO</t>
  </si>
  <si>
    <t>1942110 - SO</t>
  </si>
  <si>
    <t>1942120 - SO</t>
  </si>
  <si>
    <t>1950041 - UT</t>
  </si>
  <si>
    <t>1950042 - UT</t>
  </si>
  <si>
    <t>1950043 - UT</t>
  </si>
  <si>
    <t>1960922 - UT</t>
  </si>
  <si>
    <t>1961030 - UT</t>
  </si>
  <si>
    <t>1961047 - UT</t>
  </si>
  <si>
    <t>2010000 - UT</t>
  </si>
  <si>
    <t>2020001 - TF</t>
  </si>
  <si>
    <t>2020001 - UT</t>
  </si>
  <si>
    <t>2020002 - TF</t>
  </si>
  <si>
    <t>2020002 - UT</t>
  </si>
  <si>
    <t>2020003 - TF</t>
  </si>
  <si>
    <t>2020003 - UT</t>
  </si>
  <si>
    <t>2020004 - FT</t>
  </si>
  <si>
    <t>2020004 - UT</t>
  </si>
  <si>
    <t>2020005 - TF</t>
  </si>
  <si>
    <t>2020005 - UT</t>
  </si>
  <si>
    <t>2020006 - TF</t>
  </si>
  <si>
    <t>2020006 - UT</t>
  </si>
  <si>
    <t>2020007 - TF</t>
  </si>
  <si>
    <t>2020007 - UT</t>
  </si>
  <si>
    <t>2020008 - TF</t>
  </si>
  <si>
    <t>2020008 - UT</t>
  </si>
  <si>
    <t>2020009 - TF</t>
  </si>
  <si>
    <t>2020009 - UT</t>
  </si>
  <si>
    <t>2020010 - TF</t>
  </si>
  <si>
    <t>2020010 - UT</t>
  </si>
  <si>
    <t>2020011 - TF</t>
  </si>
  <si>
    <t>2020011 - UT</t>
  </si>
  <si>
    <t>2020012 - TF</t>
  </si>
  <si>
    <t>2020012 - UT</t>
  </si>
  <si>
    <t>2020013 - TF</t>
  </si>
  <si>
    <t>2020013 - UT</t>
  </si>
  <si>
    <t>2020014 - TF</t>
  </si>
  <si>
    <t>2020014 - UT</t>
  </si>
  <si>
    <t>2020015 - TF</t>
  </si>
  <si>
    <t>2020015 - UT</t>
  </si>
  <si>
    <t>2020016 - TF</t>
  </si>
  <si>
    <t>2020016 - UT</t>
  </si>
  <si>
    <t>2030112 - UT</t>
  </si>
  <si>
    <t>2030305 - UT</t>
  </si>
  <si>
    <t>2030444 - UT</t>
  </si>
  <si>
    <t>2030599 - UT</t>
  </si>
  <si>
    <t>2030600 - UT</t>
  </si>
  <si>
    <t>2030601 - UT</t>
  </si>
  <si>
    <t>2030602 - UT</t>
  </si>
  <si>
    <t>4330725 - UT</t>
  </si>
  <si>
    <t>2042155 - SO</t>
  </si>
  <si>
    <t>2042260 - SO</t>
  </si>
  <si>
    <t>2042270 - SO</t>
  </si>
  <si>
    <t>2042275 - SO</t>
  </si>
  <si>
    <t>2042285 - SO</t>
  </si>
  <si>
    <t>2042305 - SO</t>
  </si>
  <si>
    <t>2042315 - SO</t>
  </si>
  <si>
    <t>2050044 - UT</t>
  </si>
  <si>
    <t>2050045 - UT</t>
  </si>
  <si>
    <t>2050046 - UT</t>
  </si>
  <si>
    <t>2050047 - UT</t>
  </si>
  <si>
    <t>2050048 - UT</t>
  </si>
  <si>
    <t>2050259 - UT</t>
  </si>
  <si>
    <t>2110000 - UT</t>
  </si>
  <si>
    <t>2120001 - TF</t>
  </si>
  <si>
    <t>2120001 - UT</t>
  </si>
  <si>
    <t>2120002 - TF</t>
  </si>
  <si>
    <t>2120002 - UT</t>
  </si>
  <si>
    <t>2120003 - TF</t>
  </si>
  <si>
    <t>2120003 - UT</t>
  </si>
  <si>
    <t>2120004 - TF</t>
  </si>
  <si>
    <t>2120004 - UT</t>
  </si>
  <si>
    <t>2120005 - TF</t>
  </si>
  <si>
    <t>2120005 - UT</t>
  </si>
  <si>
    <t>2120006 - TF</t>
  </si>
  <si>
    <t>2120006 - UT</t>
  </si>
  <si>
    <t>2120007 - TF</t>
  </si>
  <si>
    <t>2120007 - UT</t>
  </si>
  <si>
    <t>2120008 - TF</t>
  </si>
  <si>
    <t>2120008 - UT</t>
  </si>
  <si>
    <t>2120009 - TF</t>
  </si>
  <si>
    <t>2120009 - UT</t>
  </si>
  <si>
    <t>2130304 - UT</t>
  </si>
  <si>
    <t>7030860 - UT</t>
  </si>
  <si>
    <t>2142395 - SO</t>
  </si>
  <si>
    <t>2150049 - UT</t>
  </si>
  <si>
    <t>2210000 - UT</t>
  </si>
  <si>
    <t>2220001 - TF</t>
  </si>
  <si>
    <t>2220001 - UT</t>
  </si>
  <si>
    <t>2220002 - UT</t>
  </si>
  <si>
    <t>2220003 - UT</t>
  </si>
  <si>
    <t>2220004 - UT</t>
  </si>
  <si>
    <t>2220005 - UT</t>
  </si>
  <si>
    <t>2230116 - UT</t>
  </si>
  <si>
    <t>2230603 - UT</t>
  </si>
  <si>
    <t>2230604 - UT</t>
  </si>
  <si>
    <t>2242400 - SO</t>
  </si>
  <si>
    <t>2250050 - UT</t>
  </si>
  <si>
    <t>2261016 - UT</t>
  </si>
  <si>
    <t>2261180 - UT</t>
  </si>
  <si>
    <t>2261182 - UT</t>
  </si>
  <si>
    <t>2261195 - UT</t>
  </si>
  <si>
    <t>2310000 - UT</t>
  </si>
  <si>
    <t>2320001 - TF</t>
  </si>
  <si>
    <t>2320001 - UT</t>
  </si>
  <si>
    <t>2320002 - TF</t>
  </si>
  <si>
    <t>2320002 - UT</t>
  </si>
  <si>
    <t>2320003 - UT</t>
  </si>
  <si>
    <t>2320004 - UT</t>
  </si>
  <si>
    <t>2320005 - TF</t>
  </si>
  <si>
    <t>2320005 - UT</t>
  </si>
  <si>
    <t>2320006 - UT</t>
  </si>
  <si>
    <t>2320007 - TF</t>
  </si>
  <si>
    <t>2320007 - UT</t>
  </si>
  <si>
    <t>2320008 - TF</t>
  </si>
  <si>
    <t>2320008 - UT</t>
  </si>
  <si>
    <t>2320009 - TF</t>
  </si>
  <si>
    <t>2320009 - UT</t>
  </si>
  <si>
    <t>2320010 - TF</t>
  </si>
  <si>
    <t>2320010 - UT</t>
  </si>
  <si>
    <t>2320011 - TF</t>
  </si>
  <si>
    <t>2320011 - UT</t>
  </si>
  <si>
    <t>2330443 - FT</t>
  </si>
  <si>
    <t>2330443 - UT</t>
  </si>
  <si>
    <t>2330456 - UT</t>
  </si>
  <si>
    <t>2330605 - UT</t>
  </si>
  <si>
    <t>2330606 - UT</t>
  </si>
  <si>
    <t>2330607 - UT</t>
  </si>
  <si>
    <t>2330608 - UT</t>
  </si>
  <si>
    <t>2330609 - UT</t>
  </si>
  <si>
    <t>2330610 - UT</t>
  </si>
  <si>
    <t>2342435 - SO</t>
  </si>
  <si>
    <t>2342440 - SO</t>
  </si>
  <si>
    <t>2342455 - SO</t>
  </si>
  <si>
    <t>2350052 - UT</t>
  </si>
  <si>
    <t>2350271 - UT</t>
  </si>
  <si>
    <t>2350300 - UT</t>
  </si>
  <si>
    <t>2361050 - UT</t>
  </si>
  <si>
    <t>2361187 - FT</t>
  </si>
  <si>
    <t>2410000 - UT</t>
  </si>
  <si>
    <t>2420001 - TF</t>
  </si>
  <si>
    <t>2420001 - UT</t>
  </si>
  <si>
    <t>2420002 - TF</t>
  </si>
  <si>
    <t>2420002 - UT</t>
  </si>
  <si>
    <t>2420003 - TF</t>
  </si>
  <si>
    <t>2420003 - UT</t>
  </si>
  <si>
    <t>2420004 - TF</t>
  </si>
  <si>
    <t>2420004 - UT</t>
  </si>
  <si>
    <t>2420005 - TF</t>
  </si>
  <si>
    <t>2420005 - UT</t>
  </si>
  <si>
    <t>2420006 - TF</t>
  </si>
  <si>
    <t>2420006 - UT</t>
  </si>
  <si>
    <t>2420007 - TF</t>
  </si>
  <si>
    <t>2420007 - UT</t>
  </si>
  <si>
    <t>2420008 - TF</t>
  </si>
  <si>
    <t>2420008 - UT</t>
  </si>
  <si>
    <t>2420009 - TF</t>
  </si>
  <si>
    <t>2420009 - UT</t>
  </si>
  <si>
    <t>2420010 - TF</t>
  </si>
  <si>
    <t>2420010 - UT</t>
  </si>
  <si>
    <t>2420011 - TF</t>
  </si>
  <si>
    <t>2420011 - UT</t>
  </si>
  <si>
    <t>2420012 - TF</t>
  </si>
  <si>
    <t>2420012 - UT</t>
  </si>
  <si>
    <t>2420013 - TF</t>
  </si>
  <si>
    <t>2420013 - UT</t>
  </si>
  <si>
    <t>6930447 - UT</t>
  </si>
  <si>
    <t>2430611 - UT</t>
  </si>
  <si>
    <t>2430612 - UT</t>
  </si>
  <si>
    <t>2430613 - UT</t>
  </si>
  <si>
    <t>2430614 - FT</t>
  </si>
  <si>
    <t>2430614 - UT</t>
  </si>
  <si>
    <t>2430952 - UT</t>
  </si>
  <si>
    <t>2442475 - SO</t>
  </si>
  <si>
    <t>6946895 - SO</t>
  </si>
  <si>
    <t>8147950 - SO</t>
  </si>
  <si>
    <t>2450054 - UT</t>
  </si>
  <si>
    <t>6950199 - UT</t>
  </si>
  <si>
    <t>6961006 - UT</t>
  </si>
  <si>
    <t>2510000 - UT</t>
  </si>
  <si>
    <t>2520001 - TF</t>
  </si>
  <si>
    <t>2520001 - UT</t>
  </si>
  <si>
    <t>2520002 - TF</t>
  </si>
  <si>
    <t>2520002 - UT</t>
  </si>
  <si>
    <t>2520003 - TF</t>
  </si>
  <si>
    <t>2520003 - UT</t>
  </si>
  <si>
    <t>2520004 - TF</t>
  </si>
  <si>
    <t>2520004 - UT</t>
  </si>
  <si>
    <t>2520005 - TF</t>
  </si>
  <si>
    <t>2520005 - UT</t>
  </si>
  <si>
    <t>2520006 - TF</t>
  </si>
  <si>
    <t>2520006 - UT</t>
  </si>
  <si>
    <t>2520007 - TF</t>
  </si>
  <si>
    <t>2520007 - UT</t>
  </si>
  <si>
    <t>2520008 - TF</t>
  </si>
  <si>
    <t>2520008 - UT</t>
  </si>
  <si>
    <t>2530440 - UT</t>
  </si>
  <si>
    <t>2530615 - UT</t>
  </si>
  <si>
    <t>2530616 - UT</t>
  </si>
  <si>
    <t>2530617 - UT</t>
  </si>
  <si>
    <t>2542645 - SO</t>
  </si>
  <si>
    <t>4344445 - SO</t>
  </si>
  <si>
    <t>5045455 - SO</t>
  </si>
  <si>
    <t>6646620 - SO</t>
  </si>
  <si>
    <t>2550055 - UT</t>
  </si>
  <si>
    <t>2550056 - UT</t>
  </si>
  <si>
    <t>2550057 - UT</t>
  </si>
  <si>
    <t>2561051 - UT</t>
  </si>
  <si>
    <t>2561179 - UT</t>
  </si>
  <si>
    <t>2610000 - UT</t>
  </si>
  <si>
    <t>2620001 - UT</t>
  </si>
  <si>
    <t>2620002 - TF</t>
  </si>
  <si>
    <t>2620002 - UT</t>
  </si>
  <si>
    <t>2620003 - UT</t>
  </si>
  <si>
    <t>2620004 - UT</t>
  </si>
  <si>
    <t>2620005 - UT</t>
  </si>
  <si>
    <t>2620006 - TF</t>
  </si>
  <si>
    <t>2620006 - UT</t>
  </si>
  <si>
    <t>2620007 - TF</t>
  </si>
  <si>
    <t>2620007 - UT</t>
  </si>
  <si>
    <t>2620008 - UT</t>
  </si>
  <si>
    <t>2620009 - TF</t>
  </si>
  <si>
    <t>2620009 - UT</t>
  </si>
  <si>
    <t>2620010 - FT</t>
  </si>
  <si>
    <t>2620010 - UT</t>
  </si>
  <si>
    <t>2630415 - UT</t>
  </si>
  <si>
    <t>2630451 - FT</t>
  </si>
  <si>
    <t>2630451 - UT</t>
  </si>
  <si>
    <t>2630618 - UT</t>
  </si>
  <si>
    <t>2630619 - UT</t>
  </si>
  <si>
    <t>2630620 - FT</t>
  </si>
  <si>
    <t>2630620 - UT</t>
  </si>
  <si>
    <t>2630621 - UT</t>
  </si>
  <si>
    <t>2630622 - UT</t>
  </si>
  <si>
    <t>2630623 - UT</t>
  </si>
  <si>
    <t>2630624 - UT</t>
  </si>
  <si>
    <t>2630625 - FT</t>
  </si>
  <si>
    <t>2630625 - UT</t>
  </si>
  <si>
    <t>2642725 - SO</t>
  </si>
  <si>
    <t>2642735 - SO</t>
  </si>
  <si>
    <t>2642765 - SO</t>
  </si>
  <si>
    <t>2650059 - UT</t>
  </si>
  <si>
    <t>2650060 - UT</t>
  </si>
  <si>
    <t>2650273 - UT</t>
  </si>
  <si>
    <t>2650274 - UT</t>
  </si>
  <si>
    <t>2660932 - UT</t>
  </si>
  <si>
    <t>2661018 - UT</t>
  </si>
  <si>
    <t>2710000 - UT</t>
  </si>
  <si>
    <t>2720001 - TF</t>
  </si>
  <si>
    <t>2720001 - UT</t>
  </si>
  <si>
    <t>2720002 - TF</t>
  </si>
  <si>
    <t>2720002 - UT</t>
  </si>
  <si>
    <t>2720003 - TF</t>
  </si>
  <si>
    <t>2720003 - UT</t>
  </si>
  <si>
    <t>2720004 - TF</t>
  </si>
  <si>
    <t>2720004 - UT</t>
  </si>
  <si>
    <t>2720005 - TF</t>
  </si>
  <si>
    <t>2720005 - UT</t>
  </si>
  <si>
    <t>2720006 - TF</t>
  </si>
  <si>
    <t>2720006 - UT</t>
  </si>
  <si>
    <t>2720007 - TF</t>
  </si>
  <si>
    <t>2720007 - UT</t>
  </si>
  <si>
    <t>2720008 - TF</t>
  </si>
  <si>
    <t>2720008 - UT</t>
  </si>
  <si>
    <t>2720009 - TF</t>
  </si>
  <si>
    <t>2720009 - UT</t>
  </si>
  <si>
    <t>2720010 - TF</t>
  </si>
  <si>
    <t>2720010 - UT</t>
  </si>
  <si>
    <t>2720011 - TF</t>
  </si>
  <si>
    <t>2720011 - UT</t>
  </si>
  <si>
    <t>2720012 - TF</t>
  </si>
  <si>
    <t>2720012 - UT</t>
  </si>
  <si>
    <t>2720013 - TF</t>
  </si>
  <si>
    <t>2720013 - UT</t>
  </si>
  <si>
    <t>2730114 - UT</t>
  </si>
  <si>
    <t>2730422 - UT</t>
  </si>
  <si>
    <t>2730626 - UT</t>
  </si>
  <si>
    <t>2730627 - UT</t>
  </si>
  <si>
    <t>2730628 - UT</t>
  </si>
  <si>
    <t>2730629 - UT</t>
  </si>
  <si>
    <t>2730630 - UT</t>
  </si>
  <si>
    <t>2730631 - UT</t>
  </si>
  <si>
    <t>2730632 - UT</t>
  </si>
  <si>
    <t>2730633 - UT</t>
  </si>
  <si>
    <t>5230784 - UT</t>
  </si>
  <si>
    <t>2742815 - SO</t>
  </si>
  <si>
    <t>2742825 - SO</t>
  </si>
  <si>
    <t>2742855 - SO</t>
  </si>
  <si>
    <t>2742865 - SO</t>
  </si>
  <si>
    <t>2745625 - SO</t>
  </si>
  <si>
    <t>2750063 - UT</t>
  </si>
  <si>
    <t>2750064 - UT</t>
  </si>
  <si>
    <t>2750065 - UT</t>
  </si>
  <si>
    <t>2750066 - UT</t>
  </si>
  <si>
    <t>2750067 - UT</t>
  </si>
  <si>
    <t>2750068 - UT</t>
  </si>
  <si>
    <t>2750069 - UT</t>
  </si>
  <si>
    <t>2750070 - UT</t>
  </si>
  <si>
    <t>5250152 - UT</t>
  </si>
  <si>
    <t>2810000 - UT</t>
  </si>
  <si>
    <t>2820001 - UT</t>
  </si>
  <si>
    <t>2820002 - TF</t>
  </si>
  <si>
    <t>2820002 - UT</t>
  </si>
  <si>
    <t>2820003 - FT</t>
  </si>
  <si>
    <t>2820003 - UT</t>
  </si>
  <si>
    <t>2820004 - UT</t>
  </si>
  <si>
    <t>2820005 - UT</t>
  </si>
  <si>
    <t>2820006 - TF</t>
  </si>
  <si>
    <t>2820006 - UT</t>
  </si>
  <si>
    <t>2820007 - UT</t>
  </si>
  <si>
    <t>2820008 - UT</t>
  </si>
  <si>
    <t>2820009 - TF</t>
  </si>
  <si>
    <t>2820009 - UT</t>
  </si>
  <si>
    <t>2820010 - UT</t>
  </si>
  <si>
    <t>2820011 - TF</t>
  </si>
  <si>
    <t>2820011 - UT</t>
  </si>
  <si>
    <t>2820012 - TF</t>
  </si>
  <si>
    <t>2820012 - UT</t>
  </si>
  <si>
    <t>2820013 - TF</t>
  </si>
  <si>
    <t>2820013 - UT</t>
  </si>
  <si>
    <t>2820014 - TF</t>
  </si>
  <si>
    <t>2820014 - UT</t>
  </si>
  <si>
    <t>2820015 - TF</t>
  </si>
  <si>
    <t>2820015 - UT</t>
  </si>
  <si>
    <t>2830426 - UT</t>
  </si>
  <si>
    <t>2830461 - UT</t>
  </si>
  <si>
    <t>2830634 - UT</t>
  </si>
  <si>
    <t>2830635 - UT</t>
  </si>
  <si>
    <t>2830636 - UT</t>
  </si>
  <si>
    <t>2830637 - FT</t>
  </si>
  <si>
    <t>2830637 - UT</t>
  </si>
  <si>
    <t>2830638 - FT</t>
  </si>
  <si>
    <t>2830638 - UT</t>
  </si>
  <si>
    <t>2842920 - SO</t>
  </si>
  <si>
    <t>2842940 - SO</t>
  </si>
  <si>
    <t>2842950 - SO</t>
  </si>
  <si>
    <t>2842980 - SO</t>
  </si>
  <si>
    <t>2850072 - UT</t>
  </si>
  <si>
    <t>2850073 - UT</t>
  </si>
  <si>
    <t>2850074 - UT</t>
  </si>
  <si>
    <t>2850291 - UT</t>
  </si>
  <si>
    <t>2861018 - UT</t>
  </si>
  <si>
    <t>2910000 - UT</t>
  </si>
  <si>
    <t>2920001 - TF</t>
  </si>
  <si>
    <t>2920001 - UT</t>
  </si>
  <si>
    <t>2920002 - UT</t>
  </si>
  <si>
    <t>2920003 - TF</t>
  </si>
  <si>
    <t>2920003 - UT</t>
  </si>
  <si>
    <t>2920004 - TF</t>
  </si>
  <si>
    <t>2920004 - UT</t>
  </si>
  <si>
    <t>2920005 - TF</t>
  </si>
  <si>
    <t>2920005 - UT</t>
  </si>
  <si>
    <t>2920006 - TF</t>
  </si>
  <si>
    <t>2920006 - UT</t>
  </si>
  <si>
    <t>2920007 - TF</t>
  </si>
  <si>
    <t>2920007 - UT</t>
  </si>
  <si>
    <t>2920008 - TF</t>
  </si>
  <si>
    <t>2920008 - UT</t>
  </si>
  <si>
    <t>2920009 - TF</t>
  </si>
  <si>
    <t>2920009 - UT</t>
  </si>
  <si>
    <t>2930323 - UT</t>
  </si>
  <si>
    <t>2930413 - UT</t>
  </si>
  <si>
    <t>2930639 - UT</t>
  </si>
  <si>
    <t>2930640 - UT</t>
  </si>
  <si>
    <t>2930641 - UT</t>
  </si>
  <si>
    <t>2930642 - UT</t>
  </si>
  <si>
    <t>2930643 - UT</t>
  </si>
  <si>
    <t>2930644 - UT</t>
  </si>
  <si>
    <t>2943005 - SO</t>
  </si>
  <si>
    <t>2943025 - SO</t>
  </si>
  <si>
    <t>2943030 - SO</t>
  </si>
  <si>
    <t>2943060 - SO</t>
  </si>
  <si>
    <t>2943070 - SO</t>
  </si>
  <si>
    <t>2950075 - UT</t>
  </si>
  <si>
    <t>2950076 - UT</t>
  </si>
  <si>
    <t>2950077 - UT</t>
  </si>
  <si>
    <t>2950078 - UT</t>
  </si>
  <si>
    <t>2950079 - UT</t>
  </si>
  <si>
    <t>2960336 - UT</t>
  </si>
  <si>
    <t>2961053 - UT</t>
  </si>
  <si>
    <t>3010000 - UT</t>
  </si>
  <si>
    <t>3020001 - TF</t>
  </si>
  <si>
    <t>3020001 - UT</t>
  </si>
  <si>
    <t>3020002 - TF</t>
  </si>
  <si>
    <t>3020002 - UT</t>
  </si>
  <si>
    <t>3020003 - TF</t>
  </si>
  <si>
    <t>3020003 - UT</t>
  </si>
  <si>
    <t>3020004 - TF</t>
  </si>
  <si>
    <t>3020004 - UT</t>
  </si>
  <si>
    <t>3020005 - UT</t>
  </si>
  <si>
    <t>3020006 - TF</t>
  </si>
  <si>
    <t>3020006 - UT</t>
  </si>
  <si>
    <t>3020007 - TF</t>
  </si>
  <si>
    <t>3020007 - UT</t>
  </si>
  <si>
    <t>3020008 - TF</t>
  </si>
  <si>
    <t>3020008 - UT</t>
  </si>
  <si>
    <t>3020009 - FT</t>
  </si>
  <si>
    <t>3020009 - UT</t>
  </si>
  <si>
    <t>3030400 - FT</t>
  </si>
  <si>
    <t>3030400 - UT</t>
  </si>
  <si>
    <t>3030645 - UT</t>
  </si>
  <si>
    <t>3030646 - UT</t>
  </si>
  <si>
    <t>3030647 - UT</t>
  </si>
  <si>
    <t>3030648 - UT</t>
  </si>
  <si>
    <t>3030649 - UT</t>
  </si>
  <si>
    <t>3030762 - UT</t>
  </si>
  <si>
    <t>3030966 - UT</t>
  </si>
  <si>
    <t>3043115 - SO</t>
  </si>
  <si>
    <t>3043125 - SO</t>
  </si>
  <si>
    <t>3043135 - SO</t>
  </si>
  <si>
    <t>3043145 - SO</t>
  </si>
  <si>
    <t>3050080 - UT</t>
  </si>
  <si>
    <t>3050081 - UT</t>
  </si>
  <si>
    <t>3110000 - UT</t>
  </si>
  <si>
    <t>3120001 - FT</t>
  </si>
  <si>
    <t>3120001 - UT</t>
  </si>
  <si>
    <t>3120002 - UT</t>
  </si>
  <si>
    <t>3120003 - TF</t>
  </si>
  <si>
    <t>3120003 - UT</t>
  </si>
  <si>
    <t>3120004 - UT</t>
  </si>
  <si>
    <t>3120005 - UT</t>
  </si>
  <si>
    <t>3120006 - UT</t>
  </si>
  <si>
    <t>3120007 - UT</t>
  </si>
  <si>
    <t>3120008 - UT</t>
  </si>
  <si>
    <t>3120009 - UT</t>
  </si>
  <si>
    <t>3120010 - UT</t>
  </si>
  <si>
    <t>3120011 - UT</t>
  </si>
  <si>
    <t>3120012 - UT</t>
  </si>
  <si>
    <t>3130650 - UT</t>
  </si>
  <si>
    <t>3130651 - UT</t>
  </si>
  <si>
    <t>3130652 - UT</t>
  </si>
  <si>
    <t>3130653 - UT</t>
  </si>
  <si>
    <t>3130654 - UT</t>
  </si>
  <si>
    <t>3130655 - UT</t>
  </si>
  <si>
    <t>3130656 - UT</t>
  </si>
  <si>
    <t>3130657 - UT</t>
  </si>
  <si>
    <t>3130658 - UT</t>
  </si>
  <si>
    <t>3143160 - SO</t>
  </si>
  <si>
    <t>3143180 - SO</t>
  </si>
  <si>
    <t>3143190 - SO</t>
  </si>
  <si>
    <t>3150082 - UT</t>
  </si>
  <si>
    <t>3160341 - UT</t>
  </si>
  <si>
    <t>3160343 - UT</t>
  </si>
  <si>
    <t>3160973 - UT</t>
  </si>
  <si>
    <t>3160980 - UT</t>
  </si>
  <si>
    <t>3160983 - UT</t>
  </si>
  <si>
    <t>3161031 - UT</t>
  </si>
  <si>
    <t>3161087 - UT</t>
  </si>
  <si>
    <t>3210000 - UT</t>
  </si>
  <si>
    <t>3220001 - UT</t>
  </si>
  <si>
    <t>3220002 - TF</t>
  </si>
  <si>
    <t>3220002 - UT</t>
  </si>
  <si>
    <t>3220003 - TF</t>
  </si>
  <si>
    <t>3220003 - UT</t>
  </si>
  <si>
    <t>3220004 - TF</t>
  </si>
  <si>
    <t>3220004 - UT</t>
  </si>
  <si>
    <t>3220005 - TF</t>
  </si>
  <si>
    <t>3220005 - UT</t>
  </si>
  <si>
    <t>3220006 - UT</t>
  </si>
  <si>
    <t>3220007 - TF</t>
  </si>
  <si>
    <t>3220007 - UT</t>
  </si>
  <si>
    <t>3220008 - UT</t>
  </si>
  <si>
    <t>3220009 - TF</t>
  </si>
  <si>
    <t>3220009 - UT</t>
  </si>
  <si>
    <t>3220010 - FT</t>
  </si>
  <si>
    <t>3220010 - UT</t>
  </si>
  <si>
    <t>3220011 - TF</t>
  </si>
  <si>
    <t>3220011 - UT</t>
  </si>
  <si>
    <t>3220012 - TF</t>
  </si>
  <si>
    <t>3220012 - UT</t>
  </si>
  <si>
    <t>3230502 - FT</t>
  </si>
  <si>
    <t>3230502 - UT</t>
  </si>
  <si>
    <t>3230503 - FT</t>
  </si>
  <si>
    <t>3230503 - UT</t>
  </si>
  <si>
    <t>3230659 - UT</t>
  </si>
  <si>
    <t>3230660 - UT</t>
  </si>
  <si>
    <t>3230661 - UT</t>
  </si>
  <si>
    <t>3230662 - UT</t>
  </si>
  <si>
    <t>3230663 - UT</t>
  </si>
  <si>
    <t>3230664 - UT</t>
  </si>
  <si>
    <t>3230665 - UT</t>
  </si>
  <si>
    <t>3230666 - UT</t>
  </si>
  <si>
    <t>3230969 - UT</t>
  </si>
  <si>
    <t>3243295 - SO</t>
  </si>
  <si>
    <t>3243305 - SO</t>
  </si>
  <si>
    <t>3243315 - SO</t>
  </si>
  <si>
    <t>3243325 - SO</t>
  </si>
  <si>
    <t>3243330 - SO</t>
  </si>
  <si>
    <t>3243335 - SO</t>
  </si>
  <si>
    <t>3250083 - UT</t>
  </si>
  <si>
    <t>3250084 - UT</t>
  </si>
  <si>
    <t>3250085 - UT</t>
  </si>
  <si>
    <t>3250086 - UT</t>
  </si>
  <si>
    <t>3250087 - UT</t>
  </si>
  <si>
    <t>3250088 - UT</t>
  </si>
  <si>
    <t>3310000 - UT</t>
  </si>
  <si>
    <t>3320001 - TF</t>
  </si>
  <si>
    <t>3320001 - UT</t>
  </si>
  <si>
    <t>3320002 - TF</t>
  </si>
  <si>
    <t>3320002 - UT</t>
  </si>
  <si>
    <t>3320003 - TF</t>
  </si>
  <si>
    <t>3320003 - UT</t>
  </si>
  <si>
    <t>3320004 - FT</t>
  </si>
  <si>
    <t>3320004 - UT</t>
  </si>
  <si>
    <t>3320005 - TF</t>
  </si>
  <si>
    <t>3320005 - UT</t>
  </si>
  <si>
    <t>3320006 - TF</t>
  </si>
  <si>
    <t>3320006 - UT</t>
  </si>
  <si>
    <t>3320007 - TF</t>
  </si>
  <si>
    <t>3320007 - UT</t>
  </si>
  <si>
    <t>3320008 - TF</t>
  </si>
  <si>
    <t>3320008 - UT</t>
  </si>
  <si>
    <t>3320009 - TF</t>
  </si>
  <si>
    <t>3320009 - UT</t>
  </si>
  <si>
    <t>3320010 - TF</t>
  </si>
  <si>
    <t>3320010 - UT</t>
  </si>
  <si>
    <t>3320011 - TF</t>
  </si>
  <si>
    <t>3320011 - UT</t>
  </si>
  <si>
    <t>3320012 - TF</t>
  </si>
  <si>
    <t>3320012 - UT</t>
  </si>
  <si>
    <t>3320013 - TF</t>
  </si>
  <si>
    <t>3320013 - UT</t>
  </si>
  <si>
    <t>3330203 - UT</t>
  </si>
  <si>
    <t>3330667 - UT</t>
  </si>
  <si>
    <t>3330668 - UT</t>
  </si>
  <si>
    <t>3330669 - UT</t>
  </si>
  <si>
    <t>3330670 - UT</t>
  </si>
  <si>
    <t>3330671 - UT</t>
  </si>
  <si>
    <t>3330672 - UT</t>
  </si>
  <si>
    <t>3330673 - UT</t>
  </si>
  <si>
    <t>3330674 - UT</t>
  </si>
  <si>
    <t>3330675 - UT</t>
  </si>
  <si>
    <t>3330676 - UT</t>
  </si>
  <si>
    <t>3330677 - UT</t>
  </si>
  <si>
    <t>3330678 - UT</t>
  </si>
  <si>
    <t>3330679 - UT</t>
  </si>
  <si>
    <t>3330680 - UT</t>
  </si>
  <si>
    <t>3343405 - SO</t>
  </si>
  <si>
    <t>3343415 - SO</t>
  </si>
  <si>
    <t>3343435 - SO</t>
  </si>
  <si>
    <t>3343445 - SO</t>
  </si>
  <si>
    <t>3343455 - SO</t>
  </si>
  <si>
    <t>6846795 - SO</t>
  </si>
  <si>
    <t>8948305 - SO</t>
  </si>
  <si>
    <t>3350089 - UT</t>
  </si>
  <si>
    <t>3350090 - UT</t>
  </si>
  <si>
    <t>3350091 - UT</t>
  </si>
  <si>
    <t>3350293 - UT</t>
  </si>
  <si>
    <t>3361071 - UT</t>
  </si>
  <si>
    <t>3410000 - UT</t>
  </si>
  <si>
    <t>3420001 - TF</t>
  </si>
  <si>
    <t>3420001 - UT</t>
  </si>
  <si>
    <t>3420002 - TF</t>
  </si>
  <si>
    <t>3420002 - UT</t>
  </si>
  <si>
    <t>3420003 - TF</t>
  </si>
  <si>
    <t>3420003 - UT</t>
  </si>
  <si>
    <t>3420004 - TF</t>
  </si>
  <si>
    <t>3420004 - UT</t>
  </si>
  <si>
    <t>3420005 - TF</t>
  </si>
  <si>
    <t>3420005 - UT</t>
  </si>
  <si>
    <t>3420006 - TF</t>
  </si>
  <si>
    <t>3420006 - UT</t>
  </si>
  <si>
    <t>3420007 - TF</t>
  </si>
  <si>
    <t>3420007 - UT</t>
  </si>
  <si>
    <t>3420008 - TF</t>
  </si>
  <si>
    <t>3420008 - UT</t>
  </si>
  <si>
    <t>3420009 - TF</t>
  </si>
  <si>
    <t>3420009 - UT</t>
  </si>
  <si>
    <t>3420010 - TF</t>
  </si>
  <si>
    <t>3420010 - UT</t>
  </si>
  <si>
    <t>3420011 - TF</t>
  </si>
  <si>
    <t>3420011 - UT</t>
  </si>
  <si>
    <t>3430110 - UT</t>
  </si>
  <si>
    <t>3430681 - UT</t>
  </si>
  <si>
    <t>3430682 - UT</t>
  </si>
  <si>
    <t>3443460 - SO</t>
  </si>
  <si>
    <t>3443470 - SO</t>
  </si>
  <si>
    <t>3443480 - SO</t>
  </si>
  <si>
    <t>3443490 - SO</t>
  </si>
  <si>
    <t>3443500 - SO</t>
  </si>
  <si>
    <t>3450094 - UT</t>
  </si>
  <si>
    <t>3450282 - UT</t>
  </si>
  <si>
    <t>3461027 - UT</t>
  </si>
  <si>
    <t>3510000 - UT</t>
  </si>
  <si>
    <t>3520001 - TF</t>
  </si>
  <si>
    <t>3520001 - UT</t>
  </si>
  <si>
    <t>3520002 - TF</t>
  </si>
  <si>
    <t>3520002 - UT</t>
  </si>
  <si>
    <t>3520003 - TF</t>
  </si>
  <si>
    <t>3520003 - UT</t>
  </si>
  <si>
    <t>3520004 - TF</t>
  </si>
  <si>
    <t>3520004 - UT</t>
  </si>
  <si>
    <t>3520005 - TF</t>
  </si>
  <si>
    <t>3520005 - UT</t>
  </si>
  <si>
    <t>3520006 - TF</t>
  </si>
  <si>
    <t>3520006 - UT</t>
  </si>
  <si>
    <t>3520007 - TF</t>
  </si>
  <si>
    <t>3520007 - UT</t>
  </si>
  <si>
    <t>3520008 - TF</t>
  </si>
  <si>
    <t>3520008 - UT</t>
  </si>
  <si>
    <t>3520009 - TF</t>
  </si>
  <si>
    <t>3520009 - UT</t>
  </si>
  <si>
    <t>3520010 - TF</t>
  </si>
  <si>
    <t>3520010 - UT</t>
  </si>
  <si>
    <t>3520011 - TF</t>
  </si>
  <si>
    <t>3520011 - UT</t>
  </si>
  <si>
    <t>3520012 - TF</t>
  </si>
  <si>
    <t>3520012 - UT</t>
  </si>
  <si>
    <t>3530307 - UT</t>
  </si>
  <si>
    <t>3530683 - UT</t>
  </si>
  <si>
    <t>9030684 - UT</t>
  </si>
  <si>
    <t>3530685 - UT</t>
  </si>
  <si>
    <t>3530686 - UT</t>
  </si>
  <si>
    <t>3530687 - UT</t>
  </si>
  <si>
    <t>3543625 - SO</t>
  </si>
  <si>
    <t>3550096 - UT</t>
  </si>
  <si>
    <t>3550098 - UT</t>
  </si>
  <si>
    <t>3550099 - UT</t>
  </si>
  <si>
    <t>3550302 - UT</t>
  </si>
  <si>
    <t>3561055 - UT</t>
  </si>
  <si>
    <t>3610000 - UT</t>
  </si>
  <si>
    <t>3620001 - UT</t>
  </si>
  <si>
    <t>3620002 - FT</t>
  </si>
  <si>
    <t>3620002 - UT</t>
  </si>
  <si>
    <t>3620003 - UT</t>
  </si>
  <si>
    <t>3620004 - UT</t>
  </si>
  <si>
    <t>3620005 - UT</t>
  </si>
  <si>
    <t>3620006 - UT</t>
  </si>
  <si>
    <t>3620007 - UT</t>
  </si>
  <si>
    <t>3620008 - UT</t>
  </si>
  <si>
    <t>3620009 - UT</t>
  </si>
  <si>
    <t>3620010 - UT</t>
  </si>
  <si>
    <t>3620011 - UT</t>
  </si>
  <si>
    <t>3620012 - UT</t>
  </si>
  <si>
    <t>3630314 - UT</t>
  </si>
  <si>
    <t>3630688 - UT</t>
  </si>
  <si>
    <t>3630689 - UT</t>
  </si>
  <si>
    <t>3630690 - UT</t>
  </si>
  <si>
    <t>3643640 - SO</t>
  </si>
  <si>
    <t>3643675 - SO</t>
  </si>
  <si>
    <t>3643695 - SO</t>
  </si>
  <si>
    <t>3643710 - SO</t>
  </si>
  <si>
    <t>3650100 - UT</t>
  </si>
  <si>
    <t>3650289 - UT</t>
  </si>
  <si>
    <t>3660339 - UT</t>
  </si>
  <si>
    <t>3661014 - UT</t>
  </si>
  <si>
    <t>3661081 - UT</t>
  </si>
  <si>
    <t>3661083 - UT</t>
  </si>
  <si>
    <t>3661084 - UT</t>
  </si>
  <si>
    <t>3661085 - UT</t>
  </si>
  <si>
    <t>3661086 - UT</t>
  </si>
  <si>
    <t>3661087 - UT</t>
  </si>
  <si>
    <t>3661088 - UT</t>
  </si>
  <si>
    <t>3661089 - UT</t>
  </si>
  <si>
    <t>3710000 - UT</t>
  </si>
  <si>
    <t>3720001 - TF</t>
  </si>
  <si>
    <t>3720001 - UT</t>
  </si>
  <si>
    <t>3720002 - TF</t>
  </si>
  <si>
    <t>3720002 - UT</t>
  </si>
  <si>
    <t>3720003 - TF</t>
  </si>
  <si>
    <t>3720003 - UT</t>
  </si>
  <si>
    <t>3720004 - TF</t>
  </si>
  <si>
    <t>3720004 - UT</t>
  </si>
  <si>
    <t>3720005 - TF</t>
  </si>
  <si>
    <t>3720005 - UT</t>
  </si>
  <si>
    <t>3720006 - TF</t>
  </si>
  <si>
    <t>3720006 - UT</t>
  </si>
  <si>
    <t>3720007 - TF</t>
  </si>
  <si>
    <t>3720007 - UT</t>
  </si>
  <si>
    <t>3720008 - TF</t>
  </si>
  <si>
    <t>3720008 - UT</t>
  </si>
  <si>
    <t>3720009 - TF</t>
  </si>
  <si>
    <t>3720009 - UT</t>
  </si>
  <si>
    <t>3720010 - TF</t>
  </si>
  <si>
    <t>3720010 - UT</t>
  </si>
  <si>
    <t>3720011 - TF</t>
  </si>
  <si>
    <t>3720011 - UT</t>
  </si>
  <si>
    <t>3720012 - TF</t>
  </si>
  <si>
    <t>3720012 - UT</t>
  </si>
  <si>
    <t>3720013 - TF</t>
  </si>
  <si>
    <t>3720013 - UT</t>
  </si>
  <si>
    <t>3730437 - UT</t>
  </si>
  <si>
    <t>3730691 - UT</t>
  </si>
  <si>
    <t>3730692 - UT</t>
  </si>
  <si>
    <t>3730693 - UT</t>
  </si>
  <si>
    <t>3743785 - SO</t>
  </si>
  <si>
    <t>3743815 - SO</t>
  </si>
  <si>
    <t>6646630 - SO</t>
  </si>
  <si>
    <t>3750103 - UT</t>
  </si>
  <si>
    <t>3750266 - UT</t>
  </si>
  <si>
    <t>3760328 - UT</t>
  </si>
  <si>
    <t>3810000 - UT</t>
  </si>
  <si>
    <t>3820001 - TF</t>
  </si>
  <si>
    <t>3820001 - UT</t>
  </si>
  <si>
    <t>3820002 - TF</t>
  </si>
  <si>
    <t>3820002 - UT</t>
  </si>
  <si>
    <t>3820003 - TF</t>
  </si>
  <si>
    <t>3820003 - UT</t>
  </si>
  <si>
    <t>3820004 - TF</t>
  </si>
  <si>
    <t>3820004 - UT</t>
  </si>
  <si>
    <t>3820005 - TF</t>
  </si>
  <si>
    <t>3820005 - UT</t>
  </si>
  <si>
    <t>3820006 - TF</t>
  </si>
  <si>
    <t>3820006 - UT</t>
  </si>
  <si>
    <t>3820007 - TF</t>
  </si>
  <si>
    <t>3820007 - UT</t>
  </si>
  <si>
    <t>3820008 - TF</t>
  </si>
  <si>
    <t>3820008 - UT</t>
  </si>
  <si>
    <t>3820009 - TF</t>
  </si>
  <si>
    <t>3820009 - UT</t>
  </si>
  <si>
    <t>3820010 - TF</t>
  </si>
  <si>
    <t>3820010 - UT</t>
  </si>
  <si>
    <t>3820011 - TF</t>
  </si>
  <si>
    <t>3820011 - UT</t>
  </si>
  <si>
    <t>3820012 - TF</t>
  </si>
  <si>
    <t>3820012 - UT</t>
  </si>
  <si>
    <t>3830417 - UT</t>
  </si>
  <si>
    <t>3830694 - UT</t>
  </si>
  <si>
    <t>3830695 - UT</t>
  </si>
  <si>
    <t>3830696 - UT</t>
  </si>
  <si>
    <t>3830697 - UT</t>
  </si>
  <si>
    <t>3850107 - UT</t>
  </si>
  <si>
    <t>3850267 - UT</t>
  </si>
  <si>
    <t>3910000 - UT</t>
  </si>
  <si>
    <t>3920001 - TF</t>
  </si>
  <si>
    <t>3920001 - UT</t>
  </si>
  <si>
    <t>3920002 - TF</t>
  </si>
  <si>
    <t>3920002 - UT</t>
  </si>
  <si>
    <t>3920003 - TF</t>
  </si>
  <si>
    <t>3920003 - UT</t>
  </si>
  <si>
    <t>3920004 - TF</t>
  </si>
  <si>
    <t>3920004 - UT</t>
  </si>
  <si>
    <t>3920005 - TF</t>
  </si>
  <si>
    <t>3920005 - UT</t>
  </si>
  <si>
    <t>3920006 - TF</t>
  </si>
  <si>
    <t>3920006 - UT</t>
  </si>
  <si>
    <t>3920007 - TF</t>
  </si>
  <si>
    <t>3920007 - UT</t>
  </si>
  <si>
    <t>3920008 - TF</t>
  </si>
  <si>
    <t>3920008 - UT</t>
  </si>
  <si>
    <t>3920009 - TF</t>
  </si>
  <si>
    <t>3920009 - UT</t>
  </si>
  <si>
    <t>3920010 - TF</t>
  </si>
  <si>
    <t>3920010 - UT</t>
  </si>
  <si>
    <t>3930316 - UT</t>
  </si>
  <si>
    <t>3930698 - UT</t>
  </si>
  <si>
    <t>3930699 - UT</t>
  </si>
  <si>
    <t>3930700 - UT</t>
  </si>
  <si>
    <t>3943995 - SO</t>
  </si>
  <si>
    <t>3944000 - SO</t>
  </si>
  <si>
    <t>3950109 - UT</t>
  </si>
  <si>
    <t>4010000 - UT</t>
  </si>
  <si>
    <t>4020001 - TF</t>
  </si>
  <si>
    <t>4020001 - UT</t>
  </si>
  <si>
    <t>4020002 - TF</t>
  </si>
  <si>
    <t>4020002 - UT</t>
  </si>
  <si>
    <t>4020003 - TF</t>
  </si>
  <si>
    <t>4020003 - UT</t>
  </si>
  <si>
    <t>4020004 - TF</t>
  </si>
  <si>
    <t>4020004 - UT</t>
  </si>
  <si>
    <t>4020005 - TF</t>
  </si>
  <si>
    <t>4020005 - UT</t>
  </si>
  <si>
    <t>4020006 - TF</t>
  </si>
  <si>
    <t>4020006 - UT</t>
  </si>
  <si>
    <t>4020007 - TF</t>
  </si>
  <si>
    <t>4020007 - UT</t>
  </si>
  <si>
    <t>4020008 - TF</t>
  </si>
  <si>
    <t>4020008 - UT</t>
  </si>
  <si>
    <t>4020009 - TF</t>
  </si>
  <si>
    <t>4020009 - UT</t>
  </si>
  <si>
    <t>4020010 - TF</t>
  </si>
  <si>
    <t>4020010 - UT</t>
  </si>
  <si>
    <t>4020011 - TF</t>
  </si>
  <si>
    <t>4020011 - UT</t>
  </si>
  <si>
    <t>4030441 - UT</t>
  </si>
  <si>
    <t>4030701 - UT</t>
  </si>
  <si>
    <t>4044015 - SO</t>
  </si>
  <si>
    <t>4050110 - UT</t>
  </si>
  <si>
    <t>4110000 - UT</t>
  </si>
  <si>
    <t>4120001 - TF</t>
  </si>
  <si>
    <t>4120001 - UT</t>
  </si>
  <si>
    <t>4120002 - UT</t>
  </si>
  <si>
    <t>4120003 - TF</t>
  </si>
  <si>
    <t>4120003 - UT</t>
  </si>
  <si>
    <t>4120004 - UT</t>
  </si>
  <si>
    <t>4120006 - UT</t>
  </si>
  <si>
    <t>4120007 - TF</t>
  </si>
  <si>
    <t>4120007 - UT</t>
  </si>
  <si>
    <t>4120009 - UT</t>
  </si>
  <si>
    <t>4130317 - UT</t>
  </si>
  <si>
    <t>4130318 - UT</t>
  </si>
  <si>
    <t>4130702 - UT</t>
  </si>
  <si>
    <t>4130704 - UT</t>
  </si>
  <si>
    <t>4130705 - UT</t>
  </si>
  <si>
    <t>4130706 - UT</t>
  </si>
  <si>
    <t>4130707 - MS</t>
  </si>
  <si>
    <t>4130707 - UT</t>
  </si>
  <si>
    <t>4144145 - SO</t>
  </si>
  <si>
    <t>4144205 - SO</t>
  </si>
  <si>
    <t>4144225 - SO</t>
  </si>
  <si>
    <t>4144245 - SO</t>
  </si>
  <si>
    <t>4144255 - SO</t>
  </si>
  <si>
    <t>4150112 - UT</t>
  </si>
  <si>
    <t>4150113 - UT</t>
  </si>
  <si>
    <t>4160970 - UT</t>
  </si>
  <si>
    <t>4160974 - UT</t>
  </si>
  <si>
    <t>4160979 - UT</t>
  </si>
  <si>
    <t>4160991 - UT</t>
  </si>
  <si>
    <t>4161028 - UT</t>
  </si>
  <si>
    <t>4161030 - UT</t>
  </si>
  <si>
    <t>4161035 - UT</t>
  </si>
  <si>
    <t>4210000 - UT</t>
  </si>
  <si>
    <t>4220001 - TF</t>
  </si>
  <si>
    <t>4220001 - UT</t>
  </si>
  <si>
    <t>4220002 - TF</t>
  </si>
  <si>
    <t>4220002 - UT</t>
  </si>
  <si>
    <t>4220003 - TF</t>
  </si>
  <si>
    <t>4220003 - UT</t>
  </si>
  <si>
    <t>4220004 - UT</t>
  </si>
  <si>
    <t>4220005 - TF</t>
  </si>
  <si>
    <t>4220005 - UT</t>
  </si>
  <si>
    <t>4220006 - TF</t>
  </si>
  <si>
    <t>4220006 - UT</t>
  </si>
  <si>
    <t>4220007 - TF</t>
  </si>
  <si>
    <t>4220007 - UT</t>
  </si>
  <si>
    <t>4220008 - UT</t>
  </si>
  <si>
    <t>4220009 - TF</t>
  </si>
  <si>
    <t>4220009 - UT</t>
  </si>
  <si>
    <t>4220010 - TF</t>
  </si>
  <si>
    <t>4220010 - UT</t>
  </si>
  <si>
    <t>4230300 - UT</t>
  </si>
  <si>
    <t>4230448 - UT</t>
  </si>
  <si>
    <t>4230708 - UT</t>
  </si>
  <si>
    <t>4230709 - UT</t>
  </si>
  <si>
    <t>4230710 - UT</t>
  </si>
  <si>
    <t>4230711 - UT</t>
  </si>
  <si>
    <t>4230712 - UT</t>
  </si>
  <si>
    <t>4230713 - UT</t>
  </si>
  <si>
    <t>4230714 - UT</t>
  </si>
  <si>
    <t>4244315 - SO</t>
  </si>
  <si>
    <t>4244325 - SO</t>
  </si>
  <si>
    <t>4244335 - SO</t>
  </si>
  <si>
    <t>4250114 - UT</t>
  </si>
  <si>
    <t>4250116 - UT</t>
  </si>
  <si>
    <t>4260936 - UT</t>
  </si>
  <si>
    <t>4260952 - UT</t>
  </si>
  <si>
    <t>4260953 - UT</t>
  </si>
  <si>
    <t>4260954 - UT</t>
  </si>
  <si>
    <t>4261056 - UT</t>
  </si>
  <si>
    <t>4310000 - UT</t>
  </si>
  <si>
    <t>4320001 - TF</t>
  </si>
  <si>
    <t>4320001 - UT</t>
  </si>
  <si>
    <t>4320002 - TF</t>
  </si>
  <si>
    <t>4320002 - UT</t>
  </si>
  <si>
    <t>4320003 - TF</t>
  </si>
  <si>
    <t>4320003 - UT</t>
  </si>
  <si>
    <t>4320004 - TF</t>
  </si>
  <si>
    <t>4320004 - UT</t>
  </si>
  <si>
    <t>4320005 - TF</t>
  </si>
  <si>
    <t>4320005 - UT</t>
  </si>
  <si>
    <t>4320006 - TF</t>
  </si>
  <si>
    <t>4320006 - UT</t>
  </si>
  <si>
    <t>4320007 - TF</t>
  </si>
  <si>
    <t>4320007 - UT</t>
  </si>
  <si>
    <t>4320008 - TF</t>
  </si>
  <si>
    <t>4320008 - UT</t>
  </si>
  <si>
    <t>4320009 - TF</t>
  </si>
  <si>
    <t>4320009 - UT</t>
  </si>
  <si>
    <t>4320010 - TF</t>
  </si>
  <si>
    <t>4320010 - UT</t>
  </si>
  <si>
    <t>4320011 - TF</t>
  </si>
  <si>
    <t>4320011 - UT</t>
  </si>
  <si>
    <t>4320012 - TF</t>
  </si>
  <si>
    <t>4320012 - UT</t>
  </si>
  <si>
    <t>4320013 - FT</t>
  </si>
  <si>
    <t>4320013 - UT</t>
  </si>
  <si>
    <t>4320014 - FT</t>
  </si>
  <si>
    <t>4320014 - UT</t>
  </si>
  <si>
    <t>4320015 - TF</t>
  </si>
  <si>
    <t>4320015 - UT</t>
  </si>
  <si>
    <t>4320016 - TF</t>
  </si>
  <si>
    <t>4320016 - UT</t>
  </si>
  <si>
    <t>4320017 - UT</t>
  </si>
  <si>
    <t>4330414 - FT</t>
  </si>
  <si>
    <t>4330414 - UT</t>
  </si>
  <si>
    <t>4330715 - UT</t>
  </si>
  <si>
    <t>4330716 - UT</t>
  </si>
  <si>
    <t>4330717 - UT</t>
  </si>
  <si>
    <t>4330718 - UT</t>
  </si>
  <si>
    <t>4330719 - UT</t>
  </si>
  <si>
    <t>4330720 - UT</t>
  </si>
  <si>
    <t>4330721 - UT</t>
  </si>
  <si>
    <t>4330722 - UT</t>
  </si>
  <si>
    <t>4330723 - UT</t>
  </si>
  <si>
    <t>4330724 - UT</t>
  </si>
  <si>
    <t>4330726 - UT</t>
  </si>
  <si>
    <t>4344345 - SO</t>
  </si>
  <si>
    <t>4344415 - SO</t>
  </si>
  <si>
    <t>4344455 - SO</t>
  </si>
  <si>
    <t>5045495 - SO</t>
  </si>
  <si>
    <t>4350118 - UT</t>
  </si>
  <si>
    <t>4350119 - UT</t>
  </si>
  <si>
    <t>4350120 - UT</t>
  </si>
  <si>
    <t>4350121 - UT</t>
  </si>
  <si>
    <t>4350268 - UT</t>
  </si>
  <si>
    <t>4350303 - UT</t>
  </si>
  <si>
    <t>4361057 - UT</t>
  </si>
  <si>
    <t>4410000 - UT</t>
  </si>
  <si>
    <t>4420001 - TF</t>
  </si>
  <si>
    <t>4420001 - UT</t>
  </si>
  <si>
    <t>4420002 - TF</t>
  </si>
  <si>
    <t>4420002 - UT</t>
  </si>
  <si>
    <t>4420003 - TF</t>
  </si>
  <si>
    <t>4420003 - UT</t>
  </si>
  <si>
    <t>4420004 - TF</t>
  </si>
  <si>
    <t>4420004 - UT</t>
  </si>
  <si>
    <t>4420005 - TF</t>
  </si>
  <si>
    <t>4420005 - UT</t>
  </si>
  <si>
    <t>4420006 - TF</t>
  </si>
  <si>
    <t>4420006 - UT</t>
  </si>
  <si>
    <t>4420007 - TF</t>
  </si>
  <si>
    <t>4420007 - UT</t>
  </si>
  <si>
    <t>4420008 - TF</t>
  </si>
  <si>
    <t>4420008 - UT</t>
  </si>
  <si>
    <t>4420009 - TF</t>
  </si>
  <si>
    <t>4420009 - UT</t>
  </si>
  <si>
    <t>4420010 - TF</t>
  </si>
  <si>
    <t>4420010 - UT</t>
  </si>
  <si>
    <t>4420011 - TF</t>
  </si>
  <si>
    <t>4420011 - UT</t>
  </si>
  <si>
    <t>4430727 - UT</t>
  </si>
  <si>
    <t>4430728 - UT</t>
  </si>
  <si>
    <t>4430729 - UT</t>
  </si>
  <si>
    <t>4430811 - UT</t>
  </si>
  <si>
    <t>7644515 - SO</t>
  </si>
  <si>
    <t>4444525 - SO</t>
  </si>
  <si>
    <t>4444535 - SO</t>
  </si>
  <si>
    <t>4450122 - UT</t>
  </si>
  <si>
    <t>4510000 - UT</t>
  </si>
  <si>
    <t>4520001 - TA</t>
  </si>
  <si>
    <t>4520001 - TB</t>
  </si>
  <si>
    <t>4520001 - UT</t>
  </si>
  <si>
    <t>4520002 - TF</t>
  </si>
  <si>
    <t>4520002 - UT</t>
  </si>
  <si>
    <t>4520003 - TF</t>
  </si>
  <si>
    <t>4520003 - UT</t>
  </si>
  <si>
    <t>4520004 - TF</t>
  </si>
  <si>
    <t>4520004 - UT</t>
  </si>
  <si>
    <t>4520005 - TF</t>
  </si>
  <si>
    <t>4520005 - UT</t>
  </si>
  <si>
    <t>4520006 - TF</t>
  </si>
  <si>
    <t>4520006 - UT</t>
  </si>
  <si>
    <t>4520007 - UT</t>
  </si>
  <si>
    <t>4520008 - UT</t>
  </si>
  <si>
    <t>4520009 - TF</t>
  </si>
  <si>
    <t>4520009 - UT</t>
  </si>
  <si>
    <t>4520010 - TF</t>
  </si>
  <si>
    <t>4520010 - UT</t>
  </si>
  <si>
    <t>4520011 - TF</t>
  </si>
  <si>
    <t>4520011 - UT</t>
  </si>
  <si>
    <t>4530101 - UT</t>
  </si>
  <si>
    <t>4530104 - UT</t>
  </si>
  <si>
    <t>4530108 - UT</t>
  </si>
  <si>
    <t>4530202 - UT</t>
  </si>
  <si>
    <t>4530321 - UT</t>
  </si>
  <si>
    <t>4530322 - UT</t>
  </si>
  <si>
    <t>4530401 - UT</t>
  </si>
  <si>
    <t>4530504 - UT</t>
  </si>
  <si>
    <t>4530505 - UT</t>
  </si>
  <si>
    <t>4530506 - UT</t>
  </si>
  <si>
    <t>4530507 - UT</t>
  </si>
  <si>
    <t>4530512 - FT</t>
  </si>
  <si>
    <t>4530512 - UT</t>
  </si>
  <si>
    <t>4530730 - UT</t>
  </si>
  <si>
    <t>4530731 - UT</t>
  </si>
  <si>
    <t>4530732 - UT</t>
  </si>
  <si>
    <t>4530733 - UT</t>
  </si>
  <si>
    <t>4530734 - UT</t>
  </si>
  <si>
    <t>4530735 - UT</t>
  </si>
  <si>
    <t>4530736 - UT</t>
  </si>
  <si>
    <t>4544580 - SO</t>
  </si>
  <si>
    <t>4544590 - SO</t>
  </si>
  <si>
    <t>4544600 - SO</t>
  </si>
  <si>
    <t>4544615 - SO</t>
  </si>
  <si>
    <t>4544645 - SO</t>
  </si>
  <si>
    <t>4544650 - SO</t>
  </si>
  <si>
    <t>4544660 - SO</t>
  </si>
  <si>
    <t>4544670 - SO</t>
  </si>
  <si>
    <t>4544680 - SO</t>
  </si>
  <si>
    <t>4544690 - SO</t>
  </si>
  <si>
    <t>4544700 - SO</t>
  </si>
  <si>
    <t>4544710 - SO</t>
  </si>
  <si>
    <t>4544720 - SO</t>
  </si>
  <si>
    <t>4544730 - SO</t>
  </si>
  <si>
    <t>4544740 - SO</t>
  </si>
  <si>
    <t>4544760 - SO</t>
  </si>
  <si>
    <t>4550124 - UT</t>
  </si>
  <si>
    <t>4550125 - UT</t>
  </si>
  <si>
    <t>4550126 - UT</t>
  </si>
  <si>
    <t>4550127 - UT</t>
  </si>
  <si>
    <t>4550128 - UT</t>
  </si>
  <si>
    <t>4550129 - UT</t>
  </si>
  <si>
    <t>4550276 - UT</t>
  </si>
  <si>
    <t>4560808 - UT</t>
  </si>
  <si>
    <t>4560810 - UT</t>
  </si>
  <si>
    <t>4560811 - UT</t>
  </si>
  <si>
    <t>4560812 - UT</t>
  </si>
  <si>
    <t>4560813 - UT</t>
  </si>
  <si>
    <t>4560814 - UT</t>
  </si>
  <si>
    <t>4560815 - UT</t>
  </si>
  <si>
    <t>4560816 - UT</t>
  </si>
  <si>
    <t>4560959 - UT</t>
  </si>
  <si>
    <t>4560961 - UT</t>
  </si>
  <si>
    <t>4560995 - UT</t>
  </si>
  <si>
    <t>4561002 - UT</t>
  </si>
  <si>
    <t>4561058 - UT</t>
  </si>
  <si>
    <t>4610000 - UT</t>
  </si>
  <si>
    <t>4620001 - TF</t>
  </si>
  <si>
    <t>4620001 - UT</t>
  </si>
  <si>
    <t>4620002 - TF</t>
  </si>
  <si>
    <t>4620002 - UT</t>
  </si>
  <si>
    <t>4620003 - TF</t>
  </si>
  <si>
    <t>4620003 - UT</t>
  </si>
  <si>
    <t>4620004 - TF</t>
  </si>
  <si>
    <t>4620004 - UT</t>
  </si>
  <si>
    <t>4620005 - TF</t>
  </si>
  <si>
    <t>4620005 - UT</t>
  </si>
  <si>
    <t>4620006 - TF</t>
  </si>
  <si>
    <t>4620006 - UT</t>
  </si>
  <si>
    <t>4620007 - TF</t>
  </si>
  <si>
    <t>4620007 - UT</t>
  </si>
  <si>
    <t>4620008 - UT</t>
  </si>
  <si>
    <t>4620009 - TF</t>
  </si>
  <si>
    <t>4620009 - UT</t>
  </si>
  <si>
    <t>4620010 - TF</t>
  </si>
  <si>
    <t>4620010 - UT</t>
  </si>
  <si>
    <t>4620011 - TF</t>
  </si>
  <si>
    <t>4620011 - UT</t>
  </si>
  <si>
    <t>4620012 - UT</t>
  </si>
  <si>
    <t>4620013 - TF</t>
  </si>
  <si>
    <t>4620013 - UT</t>
  </si>
  <si>
    <t>4620014 - TF</t>
  </si>
  <si>
    <t>4620014 - UT</t>
  </si>
  <si>
    <t>4620015 - TF</t>
  </si>
  <si>
    <t>4620015 - UT</t>
  </si>
  <si>
    <t>4620016 - TF</t>
  </si>
  <si>
    <t>4620016 - UT</t>
  </si>
  <si>
    <t>4620017 - TF</t>
  </si>
  <si>
    <t>4620017 - UT</t>
  </si>
  <si>
    <t>4620018 - TF</t>
  </si>
  <si>
    <t>4620018 - UT</t>
  </si>
  <si>
    <t>4620019 - TF</t>
  </si>
  <si>
    <t>4620019 - UT</t>
  </si>
  <si>
    <t>4620020 - TF</t>
  </si>
  <si>
    <t>4620020 - UT</t>
  </si>
  <si>
    <t>4620021 - TF</t>
  </si>
  <si>
    <t>4620021 - UT</t>
  </si>
  <si>
    <t>4630115 - UT</t>
  </si>
  <si>
    <t>4630201 - UT</t>
  </si>
  <si>
    <t>4630736 - UT</t>
  </si>
  <si>
    <t>4630737 - UT</t>
  </si>
  <si>
    <t>4630738 - UT</t>
  </si>
  <si>
    <t>4630739 - UT</t>
  </si>
  <si>
    <t>4630740 - UT</t>
  </si>
  <si>
    <t>4630741 - UT</t>
  </si>
  <si>
    <t>4630742 - UT</t>
  </si>
  <si>
    <t>4630743 - UT</t>
  </si>
  <si>
    <t>4630744 - UT</t>
  </si>
  <si>
    <t>4644805 - SO</t>
  </si>
  <si>
    <t>4644860 - SO</t>
  </si>
  <si>
    <t>4644915 - SO</t>
  </si>
  <si>
    <t>4644925 - SO</t>
  </si>
  <si>
    <t>4644940 - SO</t>
  </si>
  <si>
    <t>4644945 - SO</t>
  </si>
  <si>
    <t>7147150 - SO</t>
  </si>
  <si>
    <t>4650130 - UT</t>
  </si>
  <si>
    <t>4650131 - UT</t>
  </si>
  <si>
    <t>4650132 - UT</t>
  </si>
  <si>
    <t>4650277 - UT</t>
  </si>
  <si>
    <t>4650281 - UT</t>
  </si>
  <si>
    <t>4660665 - FT</t>
  </si>
  <si>
    <t>4660817 - UT</t>
  </si>
  <si>
    <t>4660978 - UT</t>
  </si>
  <si>
    <t>4661020 - UT</t>
  </si>
  <si>
    <t>4710000 - UT</t>
  </si>
  <si>
    <t>4720001 - TF</t>
  </si>
  <si>
    <t>4720001 - UT</t>
  </si>
  <si>
    <t>4720002 - UT</t>
  </si>
  <si>
    <t>4720003 - TF</t>
  </si>
  <si>
    <t>4720003 - UT</t>
  </si>
  <si>
    <t>4720004 - TF</t>
  </si>
  <si>
    <t>4720004 - UT</t>
  </si>
  <si>
    <t>4720005 - TF</t>
  </si>
  <si>
    <t>4720005 - UT</t>
  </si>
  <si>
    <t>4720006 - TF</t>
  </si>
  <si>
    <t>4720006 - UT</t>
  </si>
  <si>
    <t>4720007 - TF</t>
  </si>
  <si>
    <t>4720007 - UT</t>
  </si>
  <si>
    <t>4720008 - FT</t>
  </si>
  <si>
    <t>4720008 - UT</t>
  </si>
  <si>
    <t>4720009 - TF</t>
  </si>
  <si>
    <t>4720009 - UT</t>
  </si>
  <si>
    <t>4730315 - UT</t>
  </si>
  <si>
    <t>4730445 - UT</t>
  </si>
  <si>
    <t>4730745 - UT</t>
  </si>
  <si>
    <t>4745075 - SO</t>
  </si>
  <si>
    <t>4745085 - SO</t>
  </si>
  <si>
    <t>4750135 - UT</t>
  </si>
  <si>
    <t>4750136 - UT</t>
  </si>
  <si>
    <t>4761001 - UT</t>
  </si>
  <si>
    <t>4810000 - UT</t>
  </si>
  <si>
    <t>4820001 - FT</t>
  </si>
  <si>
    <t>4820001 - UT</t>
  </si>
  <si>
    <t>4820002 - UT</t>
  </si>
  <si>
    <t>4820003 - TF</t>
  </si>
  <si>
    <t>4820003 - UT</t>
  </si>
  <si>
    <t>4820004 - TF</t>
  </si>
  <si>
    <t>4820004 - UT</t>
  </si>
  <si>
    <t>4820005 - UT</t>
  </si>
  <si>
    <t>4820006 - TF</t>
  </si>
  <si>
    <t>4820006 - UT</t>
  </si>
  <si>
    <t>4820007 - TF</t>
  </si>
  <si>
    <t>4820007 - UT</t>
  </si>
  <si>
    <t>4820008 - TF</t>
  </si>
  <si>
    <t>4820008 - UT</t>
  </si>
  <si>
    <t>4820009 - TF</t>
  </si>
  <si>
    <t>4820009 - UT</t>
  </si>
  <si>
    <t>4820010 - TF</t>
  </si>
  <si>
    <t>4820010 - UT</t>
  </si>
  <si>
    <t>4820011 - UT</t>
  </si>
  <si>
    <t>4820012 - FT</t>
  </si>
  <si>
    <t>4820012 - UT</t>
  </si>
  <si>
    <t>4820013 - FT</t>
  </si>
  <si>
    <t>4820013 - UT</t>
  </si>
  <si>
    <t>4820014 - TF</t>
  </si>
  <si>
    <t>4820014 - UT</t>
  </si>
  <si>
    <t>4830105 - UT</t>
  </si>
  <si>
    <t>4830320 - UT</t>
  </si>
  <si>
    <t>4830430 - UT</t>
  </si>
  <si>
    <t>4830747 - UT</t>
  </si>
  <si>
    <t>4830748 - UT</t>
  </si>
  <si>
    <t>4830749 - UT</t>
  </si>
  <si>
    <t>4830751 - UT</t>
  </si>
  <si>
    <t>4830752 - UT</t>
  </si>
  <si>
    <t>4830753 - UT</t>
  </si>
  <si>
    <t>4830754 - UT</t>
  </si>
  <si>
    <t>4830755 - FT</t>
  </si>
  <si>
    <t>4830755 - UT</t>
  </si>
  <si>
    <t>4830756 - UT</t>
  </si>
  <si>
    <t>4830757 - UT</t>
  </si>
  <si>
    <t>4830758 - UT</t>
  </si>
  <si>
    <t>4845245 - SO</t>
  </si>
  <si>
    <t>4845255 - SO</t>
  </si>
  <si>
    <t>4845265 - SO</t>
  </si>
  <si>
    <t>4845275 - SO</t>
  </si>
  <si>
    <t>4845280 - SO</t>
  </si>
  <si>
    <t>4850138 - UT</t>
  </si>
  <si>
    <t>4850139 - UT</t>
  </si>
  <si>
    <t>4850141 - UT</t>
  </si>
  <si>
    <t>4850290 - UT</t>
  </si>
  <si>
    <t>4860955 - UT</t>
  </si>
  <si>
    <t>4910000 - UT</t>
  </si>
  <si>
    <t>4920001 - UT</t>
  </si>
  <si>
    <t>4920002 - TF</t>
  </si>
  <si>
    <t>4920002 - UT</t>
  </si>
  <si>
    <t>4920003 - UT</t>
  </si>
  <si>
    <t>4920004 - UT</t>
  </si>
  <si>
    <t>4920005 - UT</t>
  </si>
  <si>
    <t>4920006 - TF</t>
  </si>
  <si>
    <t>4920006 - UT</t>
  </si>
  <si>
    <t>4920007 - UT</t>
  </si>
  <si>
    <t>4920008 - UT</t>
  </si>
  <si>
    <t>4920009 - TF</t>
  </si>
  <si>
    <t>4920009 - UT</t>
  </si>
  <si>
    <t>4930306 - UT</t>
  </si>
  <si>
    <t>4930312 - UT</t>
  </si>
  <si>
    <t>4930459 - UT</t>
  </si>
  <si>
    <t>4930508 - UT</t>
  </si>
  <si>
    <t>4930760 - UT</t>
  </si>
  <si>
    <t>4930764 - UT</t>
  </si>
  <si>
    <t>4930766 - UT</t>
  </si>
  <si>
    <t>4930769 - UT</t>
  </si>
  <si>
    <t>4930772 - UT</t>
  </si>
  <si>
    <t>4930773 - UT</t>
  </si>
  <si>
    <t>4930774 - UT</t>
  </si>
  <si>
    <t>4930971 - UT</t>
  </si>
  <si>
    <t>4945300 - SO</t>
  </si>
  <si>
    <t>4945310 - SO</t>
  </si>
  <si>
    <t>4945330 - SO</t>
  </si>
  <si>
    <t>4945340 - SO</t>
  </si>
  <si>
    <t>4945350 - SO</t>
  </si>
  <si>
    <t>4945360 - SO</t>
  </si>
  <si>
    <t>4945370 - SO</t>
  </si>
  <si>
    <t>4945375 - SO</t>
  </si>
  <si>
    <t>4945380 - SO</t>
  </si>
  <si>
    <t>4945385 - SO</t>
  </si>
  <si>
    <t>4945400 - SO</t>
  </si>
  <si>
    <t>4950143 - UT</t>
  </si>
  <si>
    <t>4950144 - UT</t>
  </si>
  <si>
    <t>4960820 - UT</t>
  </si>
  <si>
    <t>4960821 - UT</t>
  </si>
  <si>
    <t>4960822 - UT</t>
  </si>
  <si>
    <t>4960877 - UT</t>
  </si>
  <si>
    <t>4960890 - UT</t>
  </si>
  <si>
    <t>4960919 - UT</t>
  </si>
  <si>
    <t>4960938 - UT</t>
  </si>
  <si>
    <t>4960939 - UT</t>
  </si>
  <si>
    <t>5010000 - UT</t>
  </si>
  <si>
    <t>5020001 - TF</t>
  </si>
  <si>
    <t>5020001 - UT</t>
  </si>
  <si>
    <t>5020002 - TF</t>
  </si>
  <si>
    <t>5020002 - UT</t>
  </si>
  <si>
    <t>5020003 - TF</t>
  </si>
  <si>
    <t>5020003 - UT</t>
  </si>
  <si>
    <t>5020004 - UT</t>
  </si>
  <si>
    <t>5020005 - TF</t>
  </si>
  <si>
    <t>5020005 - UT</t>
  </si>
  <si>
    <t>5020006 - TF</t>
  </si>
  <si>
    <t>5020006 - UT</t>
  </si>
  <si>
    <t>5020007 - TF</t>
  </si>
  <si>
    <t>5020007 - UT</t>
  </si>
  <si>
    <t>5020008 - TF</t>
  </si>
  <si>
    <t>5020008 - UT</t>
  </si>
  <si>
    <t>5020009 - UT</t>
  </si>
  <si>
    <t>5020010 - TF</t>
  </si>
  <si>
    <t>5020010 - UT</t>
  </si>
  <si>
    <t>5030412 - UT</t>
  </si>
  <si>
    <t>5030775 - FT</t>
  </si>
  <si>
    <t>5030775 - UT</t>
  </si>
  <si>
    <t>5030776 - UT</t>
  </si>
  <si>
    <t>5030777 - UT</t>
  </si>
  <si>
    <t>5030778 - UT</t>
  </si>
  <si>
    <t>5030779 - UT</t>
  </si>
  <si>
    <t>5045470 - SO</t>
  </si>
  <si>
    <t>5045480 - SO</t>
  </si>
  <si>
    <t>5045485 - SO</t>
  </si>
  <si>
    <t>5047215 - SO</t>
  </si>
  <si>
    <t>5050145 - UT</t>
  </si>
  <si>
    <t>5050146 - UT</t>
  </si>
  <si>
    <t>5050147 - UT</t>
  </si>
  <si>
    <t>5050148 - UT</t>
  </si>
  <si>
    <t>5050149 - UT</t>
  </si>
  <si>
    <t>5061004 - UT</t>
  </si>
  <si>
    <t>5110000 - UT</t>
  </si>
  <si>
    <t>5120001 - TF</t>
  </si>
  <si>
    <t>5120001 - UT</t>
  </si>
  <si>
    <t>5120002 - TF</t>
  </si>
  <si>
    <t>5120002 - UT</t>
  </si>
  <si>
    <t>5120003 - TF</t>
  </si>
  <si>
    <t>5120003 - UT</t>
  </si>
  <si>
    <t>5120004 - TF</t>
  </si>
  <si>
    <t>5120004 - UT</t>
  </si>
  <si>
    <t>5120005 - TF</t>
  </si>
  <si>
    <t>5120005 - UT</t>
  </si>
  <si>
    <t>5120006 - TF</t>
  </si>
  <si>
    <t>5120006 - UT</t>
  </si>
  <si>
    <t>5130454 - UT</t>
  </si>
  <si>
    <t>5130780 - UT</t>
  </si>
  <si>
    <t>5130781 - UT</t>
  </si>
  <si>
    <t>5145520 - SO</t>
  </si>
  <si>
    <t>5145525 - SO</t>
  </si>
  <si>
    <t>5150150 - UT</t>
  </si>
  <si>
    <t>5150151 - UT</t>
  </si>
  <si>
    <t>5161059 - UT</t>
  </si>
  <si>
    <t>5210000 - UT</t>
  </si>
  <si>
    <t>5220001 - TF</t>
  </si>
  <si>
    <t>5220001 - UT</t>
  </si>
  <si>
    <t>5220002 - TF</t>
  </si>
  <si>
    <t>5220002 - UT</t>
  </si>
  <si>
    <t>5220003 - TF</t>
  </si>
  <si>
    <t>5220003 - UT</t>
  </si>
  <si>
    <t>5220004 - TF</t>
  </si>
  <si>
    <t>5220004 - UT</t>
  </si>
  <si>
    <t>5220005 - TF</t>
  </si>
  <si>
    <t>5220005 - UT</t>
  </si>
  <si>
    <t>5220006 - TF</t>
  </si>
  <si>
    <t>5220006 - UT</t>
  </si>
  <si>
    <t>5220007 - TF</t>
  </si>
  <si>
    <t>5220007 - UT</t>
  </si>
  <si>
    <t>5220008 - TF</t>
  </si>
  <si>
    <t>5220008 - UT</t>
  </si>
  <si>
    <t>5220009 - TF</t>
  </si>
  <si>
    <t>5220009 - UT</t>
  </si>
  <si>
    <t>5220010 - UT</t>
  </si>
  <si>
    <t>5220011 - TF</t>
  </si>
  <si>
    <t>5220011 - UT</t>
  </si>
  <si>
    <t>5220012 - TF</t>
  </si>
  <si>
    <t>5220012 - UT</t>
  </si>
  <si>
    <t>5220013 - TF</t>
  </si>
  <si>
    <t>5220013 - UT</t>
  </si>
  <si>
    <t>5220014 - TF</t>
  </si>
  <si>
    <t>5220014 - UT</t>
  </si>
  <si>
    <t>5230310 - FT</t>
  </si>
  <si>
    <t>5230310 - UT</t>
  </si>
  <si>
    <t>5230782 - UT</t>
  </si>
  <si>
    <t>5230783 - UT</t>
  </si>
  <si>
    <t>5230785 - UT</t>
  </si>
  <si>
    <t>5230786 - UT</t>
  </si>
  <si>
    <t>5245615 - SO</t>
  </si>
  <si>
    <t>5245620 - SO</t>
  </si>
  <si>
    <t>5245635 - SO</t>
  </si>
  <si>
    <t>5250153 - UT</t>
  </si>
  <si>
    <t>5261060 - UT</t>
  </si>
  <si>
    <t>5310000 - UT</t>
  </si>
  <si>
    <t>5320001 - TF</t>
  </si>
  <si>
    <t>5320001 - UT</t>
  </si>
  <si>
    <t>5320002 - UT</t>
  </si>
  <si>
    <t>5320003 - UT</t>
  </si>
  <si>
    <t>5320004 - UT</t>
  </si>
  <si>
    <t>5320005 - UT</t>
  </si>
  <si>
    <t>5320006 - UT</t>
  </si>
  <si>
    <t>5320007 - TF</t>
  </si>
  <si>
    <t>5320007 - UT</t>
  </si>
  <si>
    <t>5320008 - TF</t>
  </si>
  <si>
    <t>5320008 - UT</t>
  </si>
  <si>
    <t>5320009 - TF</t>
  </si>
  <si>
    <t>5320009 - UT</t>
  </si>
  <si>
    <t>5320010 - UT</t>
  </si>
  <si>
    <t>5320011 - UT</t>
  </si>
  <si>
    <t>5330113 - UT</t>
  </si>
  <si>
    <t>5330788 - UT</t>
  </si>
  <si>
    <t>5330789 - UT</t>
  </si>
  <si>
    <t>5345705 - SO</t>
  </si>
  <si>
    <t>5345740 - SO</t>
  </si>
  <si>
    <t>5350154 - UT</t>
  </si>
  <si>
    <t>5360951 - UT</t>
  </si>
  <si>
    <t>5360972 - UT</t>
  </si>
  <si>
    <t>5360990 - UT</t>
  </si>
  <si>
    <t>5410000 - UT</t>
  </si>
  <si>
    <t>5420001 - TF</t>
  </si>
  <si>
    <t>5420001 - UT</t>
  </si>
  <si>
    <t>5420002 - TF</t>
  </si>
  <si>
    <t>5420002 - UT</t>
  </si>
  <si>
    <t>5420003 - TF</t>
  </si>
  <si>
    <t>5420003 - UT</t>
  </si>
  <si>
    <t>5420004 - FT</t>
  </si>
  <si>
    <t>5420004 - UT</t>
  </si>
  <si>
    <t>5420005 - TF</t>
  </si>
  <si>
    <t>5420005 - UT</t>
  </si>
  <si>
    <t>5420006 - TF</t>
  </si>
  <si>
    <t>5420006 - UT</t>
  </si>
  <si>
    <t>5420007 - TF</t>
  </si>
  <si>
    <t>5420007 - UT</t>
  </si>
  <si>
    <t>5420008 - UT</t>
  </si>
  <si>
    <t>5420009 - TF</t>
  </si>
  <si>
    <t>5420009 - UT</t>
  </si>
  <si>
    <t>5420010 - TF</t>
  </si>
  <si>
    <t>5420010 - UT</t>
  </si>
  <si>
    <t>5420011 - TF</t>
  </si>
  <si>
    <t>5420011 - UT</t>
  </si>
  <si>
    <t>5430311 - UT</t>
  </si>
  <si>
    <t>5430790 - UT</t>
  </si>
  <si>
    <t>5430791 - UT</t>
  </si>
  <si>
    <t>5430792 - UT</t>
  </si>
  <si>
    <t>5430793 - UT</t>
  </si>
  <si>
    <t>5430794 - UT</t>
  </si>
  <si>
    <t>5430795 - UT</t>
  </si>
  <si>
    <t>5430796 - UT</t>
  </si>
  <si>
    <t>5430797 - UT</t>
  </si>
  <si>
    <t>5430959 - UT</t>
  </si>
  <si>
    <t>5430960 - UT</t>
  </si>
  <si>
    <t>5445835 - SO</t>
  </si>
  <si>
    <t>5445845 - SO</t>
  </si>
  <si>
    <t>5445855 - SO</t>
  </si>
  <si>
    <t>5450155 - UT</t>
  </si>
  <si>
    <t>5450156 - UT</t>
  </si>
  <si>
    <t>5450157 - UT</t>
  </si>
  <si>
    <t>5450158 - UT</t>
  </si>
  <si>
    <t>5450159 - UT</t>
  </si>
  <si>
    <t>5510000 - UT</t>
  </si>
  <si>
    <t>5520001 - TF</t>
  </si>
  <si>
    <t>5520001 - UT</t>
  </si>
  <si>
    <t>5520002 - TF</t>
  </si>
  <si>
    <t>5520002 - UT</t>
  </si>
  <si>
    <t>5520003 - TF</t>
  </si>
  <si>
    <t>5520003 - UT</t>
  </si>
  <si>
    <t>5520004 - TF</t>
  </si>
  <si>
    <t>5520004 - UT</t>
  </si>
  <si>
    <t>5520005 - TF</t>
  </si>
  <si>
    <t>5520005 - UT</t>
  </si>
  <si>
    <t>5520006 - TF</t>
  </si>
  <si>
    <t>5520006 - UT</t>
  </si>
  <si>
    <t>5520007 - TF</t>
  </si>
  <si>
    <t>5520007 - UT</t>
  </si>
  <si>
    <t>5520008 - UT</t>
  </si>
  <si>
    <t>5520009 - TF</t>
  </si>
  <si>
    <t>5520009 - UT</t>
  </si>
  <si>
    <t>5520010 - TF</t>
  </si>
  <si>
    <t>5520010 - UT</t>
  </si>
  <si>
    <t>5520011 - TF</t>
  </si>
  <si>
    <t>5520011 - UT</t>
  </si>
  <si>
    <t>5520012 - UT</t>
  </si>
  <si>
    <t>5520013 - TF</t>
  </si>
  <si>
    <t>5520013 - UT</t>
  </si>
  <si>
    <t>5520014 - TF</t>
  </si>
  <si>
    <t>5520014 - UT</t>
  </si>
  <si>
    <t>5530403 - UT</t>
  </si>
  <si>
    <t>5530509 - UT</t>
  </si>
  <si>
    <t>5530798 - UT</t>
  </si>
  <si>
    <t>5530799 - UT</t>
  </si>
  <si>
    <t>5530800 - UT</t>
  </si>
  <si>
    <t>5530801 - UT</t>
  </si>
  <si>
    <t>5530970 - UT</t>
  </si>
  <si>
    <t>5545900 - SO</t>
  </si>
  <si>
    <t>5545910 - SO</t>
  </si>
  <si>
    <t>5545925 - SO</t>
  </si>
  <si>
    <t>5545930 - SO</t>
  </si>
  <si>
    <t>5550160 - UT</t>
  </si>
  <si>
    <t>5550161 - UT</t>
  </si>
  <si>
    <t>5560963 - UT</t>
  </si>
  <si>
    <t>5561085 - UT</t>
  </si>
  <si>
    <t>5610000 - UT</t>
  </si>
  <si>
    <t>5620001 - TF</t>
  </si>
  <si>
    <t>5620001 - UT</t>
  </si>
  <si>
    <t>5620002 - TF</t>
  </si>
  <si>
    <t>5620002 - UT</t>
  </si>
  <si>
    <t>5620003 - TF</t>
  </si>
  <si>
    <t>5620003 - UT</t>
  </si>
  <si>
    <t>5620004 - TF</t>
  </si>
  <si>
    <t>5620004 - UT</t>
  </si>
  <si>
    <t>5620005 - TF</t>
  </si>
  <si>
    <t>5620005 - UT</t>
  </si>
  <si>
    <t>5620006 - TF</t>
  </si>
  <si>
    <t>5620006 - UT</t>
  </si>
  <si>
    <t>5620007 - TF</t>
  </si>
  <si>
    <t>5620007 - UT</t>
  </si>
  <si>
    <t>5620008 - TF</t>
  </si>
  <si>
    <t>5620008 - UT</t>
  </si>
  <si>
    <t>5620009 - TF</t>
  </si>
  <si>
    <t>5620009 - UT</t>
  </si>
  <si>
    <t>5620010 - TF</t>
  </si>
  <si>
    <t>5620010 - UT</t>
  </si>
  <si>
    <t>5630802 - UT</t>
  </si>
  <si>
    <t>5630803 - UT</t>
  </si>
  <si>
    <t>5630804 - UT</t>
  </si>
  <si>
    <t>5630805 - UT</t>
  </si>
  <si>
    <t>5630806 - UT</t>
  </si>
  <si>
    <t>5645945 - SO</t>
  </si>
  <si>
    <t>5650162 - UT</t>
  </si>
  <si>
    <t>5650163 - UT</t>
  </si>
  <si>
    <t>5650164 - UT</t>
  </si>
  <si>
    <t>5650166 - UT</t>
  </si>
  <si>
    <t>5710000 - UT</t>
  </si>
  <si>
    <t>5720001 - TF</t>
  </si>
  <si>
    <t>5720001 - UT</t>
  </si>
  <si>
    <t>5720002 - TF</t>
  </si>
  <si>
    <t>5720002 - UT</t>
  </si>
  <si>
    <t>5720003 - TF</t>
  </si>
  <si>
    <t>5720003 - UT</t>
  </si>
  <si>
    <t>5720004 - TF</t>
  </si>
  <si>
    <t>5720004 - UT</t>
  </si>
  <si>
    <t>5720005 - TF</t>
  </si>
  <si>
    <t>5720005 - UT</t>
  </si>
  <si>
    <t>5720006 - TF</t>
  </si>
  <si>
    <t>5720006 - UT</t>
  </si>
  <si>
    <t>5720007 - TF</t>
  </si>
  <si>
    <t>5720007 - UT</t>
  </si>
  <si>
    <t>5720008 - TF</t>
  </si>
  <si>
    <t>5720008 - UT</t>
  </si>
  <si>
    <t>5720009 - TF</t>
  </si>
  <si>
    <t>5720009 - UT</t>
  </si>
  <si>
    <t>5720010 - TF</t>
  </si>
  <si>
    <t>5720010 - UT</t>
  </si>
  <si>
    <t>5720011 - TF</t>
  </si>
  <si>
    <t>5720011 - UT</t>
  </si>
  <si>
    <t>5720012 - TF</t>
  </si>
  <si>
    <t>5720012 - UT</t>
  </si>
  <si>
    <t>5720013 - TF</t>
  </si>
  <si>
    <t>5720013 - UT</t>
  </si>
  <si>
    <t>5730418 - UT</t>
  </si>
  <si>
    <t>5730452 - UT</t>
  </si>
  <si>
    <t>5730807 - UT</t>
  </si>
  <si>
    <t>5730808 - UT</t>
  </si>
  <si>
    <t>5730809 - UT</t>
  </si>
  <si>
    <t>5730810 - UT</t>
  </si>
  <si>
    <t>5746055 - SO</t>
  </si>
  <si>
    <t>5746060 - SO</t>
  </si>
  <si>
    <t>5746065 - SO</t>
  </si>
  <si>
    <t>9248625 - SO</t>
  </si>
  <si>
    <t>5750167 - UT</t>
  </si>
  <si>
    <t>5750168 - UT</t>
  </si>
  <si>
    <t>5750169 - UT</t>
  </si>
  <si>
    <t>5810000 - UT</t>
  </si>
  <si>
    <t>5820001 - TF</t>
  </si>
  <si>
    <t>5820001 - UT</t>
  </si>
  <si>
    <t>5820002 - TF</t>
  </si>
  <si>
    <t>5820002 - UT</t>
  </si>
  <si>
    <t>5820003 - TF</t>
  </si>
  <si>
    <t>5820003 - UT</t>
  </si>
  <si>
    <t>5820004 - TF</t>
  </si>
  <si>
    <t>5820004 - UT</t>
  </si>
  <si>
    <t>5830462 - UT</t>
  </si>
  <si>
    <t>5846080 - SO</t>
  </si>
  <si>
    <t>5850170 - UT</t>
  </si>
  <si>
    <t>5910000 - UT</t>
  </si>
  <si>
    <t>5920001 - UT</t>
  </si>
  <si>
    <t>5920002 - UT</t>
  </si>
  <si>
    <t>5920003 - UT</t>
  </si>
  <si>
    <t>5920004 - UT</t>
  </si>
  <si>
    <t>5920005 - UT</t>
  </si>
  <si>
    <t>5920006 - UT</t>
  </si>
  <si>
    <t>5920007 - UT</t>
  </si>
  <si>
    <t>5920008 - UT</t>
  </si>
  <si>
    <t>5920009 - UT</t>
  </si>
  <si>
    <t>5920010 - UT</t>
  </si>
  <si>
    <t>5930812 - FT</t>
  </si>
  <si>
    <t>5930812 - UT</t>
  </si>
  <si>
    <t>5930813 - UT</t>
  </si>
  <si>
    <t>5930814 - UT</t>
  </si>
  <si>
    <t>5930815 - UT</t>
  </si>
  <si>
    <t>5946145 - SO</t>
  </si>
  <si>
    <t>5946155 - SO</t>
  </si>
  <si>
    <t>5946160 - SO</t>
  </si>
  <si>
    <t>5950171 - UT</t>
  </si>
  <si>
    <t>5950172 - UT</t>
  </si>
  <si>
    <t>5950173 - UT</t>
  </si>
  <si>
    <t>5960992 - UT</t>
  </si>
  <si>
    <t>5961063 - UT</t>
  </si>
  <si>
    <t>6010000 - UT</t>
  </si>
  <si>
    <t>6020001 - TF</t>
  </si>
  <si>
    <t>6020001 - UT</t>
  </si>
  <si>
    <t>6020002 - TF</t>
  </si>
  <si>
    <t>6020002 - UT</t>
  </si>
  <si>
    <t>6020003 - TF</t>
  </si>
  <si>
    <t>6020003 - UT</t>
  </si>
  <si>
    <t>6020004 - UT</t>
  </si>
  <si>
    <t>6020005 - TF</t>
  </si>
  <si>
    <t>6020005 - UT</t>
  </si>
  <si>
    <t>6020006 - TF</t>
  </si>
  <si>
    <t>6020006 - UT</t>
  </si>
  <si>
    <t>6020007 - TF</t>
  </si>
  <si>
    <t>6020007 - UT</t>
  </si>
  <si>
    <t>6020008 - TF</t>
  </si>
  <si>
    <t>6020008 - UT</t>
  </si>
  <si>
    <t>6020009 - TF</t>
  </si>
  <si>
    <t>6020009 - UT</t>
  </si>
  <si>
    <t>6020010 - TF</t>
  </si>
  <si>
    <t>6020010 - UT</t>
  </si>
  <si>
    <t>6020011 - TF</t>
  </si>
  <si>
    <t>6020011 - UT</t>
  </si>
  <si>
    <t>6020012 - UT</t>
  </si>
  <si>
    <t>6020013 - TF</t>
  </si>
  <si>
    <t>6020013 - UT</t>
  </si>
  <si>
    <t>6030816 - UT</t>
  </si>
  <si>
    <t>6030817 - FT</t>
  </si>
  <si>
    <t>6030817 - UT</t>
  </si>
  <si>
    <t>6046195 - SO</t>
  </si>
  <si>
    <t>6746750 - SO</t>
  </si>
  <si>
    <t>6050264 - UT</t>
  </si>
  <si>
    <t>6110000 - UT</t>
  </si>
  <si>
    <t>6120001 - TF</t>
  </si>
  <si>
    <t>6120001 - UT</t>
  </si>
  <si>
    <t>6120002 - TF</t>
  </si>
  <si>
    <t>6120002 - UT</t>
  </si>
  <si>
    <t>6120003 - TF</t>
  </si>
  <si>
    <t>6120003 - UT</t>
  </si>
  <si>
    <t>6120004 - TF</t>
  </si>
  <si>
    <t>6120004 - UT</t>
  </si>
  <si>
    <t>6120005 - TF</t>
  </si>
  <si>
    <t>6120005 - UT</t>
  </si>
  <si>
    <t>6120006 - UT</t>
  </si>
  <si>
    <t>6120007 - UT</t>
  </si>
  <si>
    <t>6120008 - TF</t>
  </si>
  <si>
    <t>6120008 - UT</t>
  </si>
  <si>
    <t>6120009 - TF</t>
  </si>
  <si>
    <t>6120009 - UT</t>
  </si>
  <si>
    <t>6120010 - UT</t>
  </si>
  <si>
    <t>6120010 - TF</t>
  </si>
  <si>
    <t>6120011 - TF</t>
  </si>
  <si>
    <t>6120011 - UT</t>
  </si>
  <si>
    <t>6120012 - TF</t>
  </si>
  <si>
    <t>6120012 - UT</t>
  </si>
  <si>
    <t>6120013 - TF</t>
  </si>
  <si>
    <t>6120013 - UT</t>
  </si>
  <si>
    <t>6130818 - UT</t>
  </si>
  <si>
    <t>6130820 - UT</t>
  </si>
  <si>
    <t>6130821 - UT</t>
  </si>
  <si>
    <t>6130822 - UT</t>
  </si>
  <si>
    <t>6130823 - UT</t>
  </si>
  <si>
    <t>6130954 - UT</t>
  </si>
  <si>
    <t>6146260 - SO</t>
  </si>
  <si>
    <t>6146375 - SO</t>
  </si>
  <si>
    <t>6150176 - UT</t>
  </si>
  <si>
    <t>6150292 - UT</t>
  </si>
  <si>
    <t>6761079 - UT</t>
  </si>
  <si>
    <t>6210000 - UT</t>
  </si>
  <si>
    <t>6220001 - UT</t>
  </si>
  <si>
    <t>6220002 - UT</t>
  </si>
  <si>
    <t>6220003 - TF</t>
  </si>
  <si>
    <t>6220003 - UT</t>
  </si>
  <si>
    <t>6220004 - UT</t>
  </si>
  <si>
    <t>6220005 - TF</t>
  </si>
  <si>
    <t>6220005 - UT</t>
  </si>
  <si>
    <t>6220006 - TF</t>
  </si>
  <si>
    <t>6220006 - UT</t>
  </si>
  <si>
    <t>6220007 - TF</t>
  </si>
  <si>
    <t>6220007 - UT</t>
  </si>
  <si>
    <t>6230411 - UT</t>
  </si>
  <si>
    <t>6230463 - UT</t>
  </si>
  <si>
    <t>6230824 - UT</t>
  </si>
  <si>
    <t>6246325 - SO</t>
  </si>
  <si>
    <t>6246340 - SO</t>
  </si>
  <si>
    <t>6246350 - SO</t>
  </si>
  <si>
    <t>6250324 - UT</t>
  </si>
  <si>
    <t>6260993 - UT</t>
  </si>
  <si>
    <t>6261064 - UT</t>
  </si>
  <si>
    <t>6310000 - UT</t>
  </si>
  <si>
    <t>6320001 - UT</t>
  </si>
  <si>
    <t>6320002 - UT</t>
  </si>
  <si>
    <t>6320003 - TF</t>
  </si>
  <si>
    <t>6320003 - UT</t>
  </si>
  <si>
    <t>6320004 - TF</t>
  </si>
  <si>
    <t>6320004 - UT</t>
  </si>
  <si>
    <t>6320005 - UT</t>
  </si>
  <si>
    <t>6320006 - UT</t>
  </si>
  <si>
    <t>6320007 - TF</t>
  </si>
  <si>
    <t>6320007 - UT</t>
  </si>
  <si>
    <t>6320008 - UT</t>
  </si>
  <si>
    <t>6320009 - UT</t>
  </si>
  <si>
    <t>6330455 - FT</t>
  </si>
  <si>
    <t>6330455 - UT</t>
  </si>
  <si>
    <t>6330825 - UT</t>
  </si>
  <si>
    <t>6330826 - UT</t>
  </si>
  <si>
    <t>6346445 - SO</t>
  </si>
  <si>
    <t>6350288 - UT</t>
  </si>
  <si>
    <t>6360964 - UT</t>
  </si>
  <si>
    <t>6360968 - UT</t>
  </si>
  <si>
    <t>6361065 - UT</t>
  </si>
  <si>
    <t>6410000 - UT</t>
  </si>
  <si>
    <t>6420001 - TF</t>
  </si>
  <si>
    <t>6420001 - UT</t>
  </si>
  <si>
    <t>6420002 - UT</t>
  </si>
  <si>
    <t>6420003 - TF</t>
  </si>
  <si>
    <t>6420003 - UT</t>
  </si>
  <si>
    <t>6420004 - TF</t>
  </si>
  <si>
    <t>6420004 - UT</t>
  </si>
  <si>
    <t>6420005 - TF</t>
  </si>
  <si>
    <t>6420005 - UT</t>
  </si>
  <si>
    <t>6420006 - TF</t>
  </si>
  <si>
    <t>6420006 - UT</t>
  </si>
  <si>
    <t>6420007 - TF</t>
  </si>
  <si>
    <t>6420007 - UT</t>
  </si>
  <si>
    <t>6420008 - TF</t>
  </si>
  <si>
    <t>6420008 - UT</t>
  </si>
  <si>
    <t>6420009 - TF</t>
  </si>
  <si>
    <t>6420009 - UT</t>
  </si>
  <si>
    <t>6420010 - TF</t>
  </si>
  <si>
    <t>6420010 - UT</t>
  </si>
  <si>
    <t>6420011 - TF</t>
  </si>
  <si>
    <t>6420011 - UT</t>
  </si>
  <si>
    <t>6420012 - TF</t>
  </si>
  <si>
    <t>6420012 - UT</t>
  </si>
  <si>
    <t>6430204 - FT</t>
  </si>
  <si>
    <t>6430204 - UT</t>
  </si>
  <si>
    <t>6430303 - UT</t>
  </si>
  <si>
    <t>6430510 - UT</t>
  </si>
  <si>
    <t>6430827 - UT</t>
  </si>
  <si>
    <t>6430828 - UT</t>
  </si>
  <si>
    <t>6430829 - UT</t>
  </si>
  <si>
    <t>6430830 - UT</t>
  </si>
  <si>
    <t>6430831 - UT</t>
  </si>
  <si>
    <t>6430832 - UT</t>
  </si>
  <si>
    <t>6430833 - UT</t>
  </si>
  <si>
    <t>6430834 - UT</t>
  </si>
  <si>
    <t>6446460 - SO</t>
  </si>
  <si>
    <t>6446470 - SO</t>
  </si>
  <si>
    <t>6446510 - SO</t>
  </si>
  <si>
    <t>6446520 - SO</t>
  </si>
  <si>
    <t>6446530 - SO</t>
  </si>
  <si>
    <t>6446550 - SO</t>
  </si>
  <si>
    <t>6446560 - SO</t>
  </si>
  <si>
    <t>6450184 - UT</t>
  </si>
  <si>
    <t>6450185 - UT</t>
  </si>
  <si>
    <t>6460975 - UT</t>
  </si>
  <si>
    <t>6461066 - UT</t>
  </si>
  <si>
    <t>6461084 - UT</t>
  </si>
  <si>
    <t>6510000 - UT</t>
  </si>
  <si>
    <t>6520001 - UT</t>
  </si>
  <si>
    <t>6520002 - TF</t>
  </si>
  <si>
    <t>6520002 - UT</t>
  </si>
  <si>
    <t>6520003 - UT</t>
  </si>
  <si>
    <t>6520004 - TF</t>
  </si>
  <si>
    <t>6520004 - UT</t>
  </si>
  <si>
    <t>6520005 - TF</t>
  </si>
  <si>
    <t>6520005 - UT</t>
  </si>
  <si>
    <t>6520006 - TF</t>
  </si>
  <si>
    <t>6520006 - UT</t>
  </si>
  <si>
    <t>6520007 - TF</t>
  </si>
  <si>
    <t>6520007 - UT</t>
  </si>
  <si>
    <t>6520008 - TF</t>
  </si>
  <si>
    <t>6520008 - UT</t>
  </si>
  <si>
    <t>6520009 - TF</t>
  </si>
  <si>
    <t>6520009 - UT</t>
  </si>
  <si>
    <t>6520010 - TF</t>
  </si>
  <si>
    <t>6520010 - UT</t>
  </si>
  <si>
    <t>6530419 - UT</t>
  </si>
  <si>
    <t>6530835 - UT</t>
  </si>
  <si>
    <t>6530836 - UT</t>
  </si>
  <si>
    <t>6530837 - UT</t>
  </si>
  <si>
    <t>6530838 - UT</t>
  </si>
  <si>
    <t>6546590 - SO</t>
  </si>
  <si>
    <t>6546600 - SO</t>
  </si>
  <si>
    <t>6550187 - UT</t>
  </si>
  <si>
    <t>6550188 - UT</t>
  </si>
  <si>
    <t>6550269 - UT</t>
  </si>
  <si>
    <t>6560920 - UT</t>
  </si>
  <si>
    <t>6560957 - UT</t>
  </si>
  <si>
    <t>6561067 - UT</t>
  </si>
  <si>
    <t>6610000 - UT</t>
  </si>
  <si>
    <t>6620001 - TF</t>
  </si>
  <si>
    <t>6620001 - UT</t>
  </si>
  <si>
    <t>6620002 - TF</t>
  </si>
  <si>
    <t>6620002 - UT</t>
  </si>
  <si>
    <t>6620003 - TF</t>
  </si>
  <si>
    <t>6620003 - UT</t>
  </si>
  <si>
    <t>6620004 - TF</t>
  </si>
  <si>
    <t>6620004 - UT</t>
  </si>
  <si>
    <t>6620005 - TF</t>
  </si>
  <si>
    <t>6620005 - UT</t>
  </si>
  <si>
    <t>6620006 - TF</t>
  </si>
  <si>
    <t>6620006 - UT</t>
  </si>
  <si>
    <t>6620007 - TF</t>
  </si>
  <si>
    <t>6620007 - UT</t>
  </si>
  <si>
    <t>6620008 - TF</t>
  </si>
  <si>
    <t>6620008 - UT</t>
  </si>
  <si>
    <t>6620009 - TF</t>
  </si>
  <si>
    <t>6620009 - UT</t>
  </si>
  <si>
    <t>6620010 - TF</t>
  </si>
  <si>
    <t>6620010 - UT</t>
  </si>
  <si>
    <t>6620011 - TF</t>
  </si>
  <si>
    <t>6620011 - UT</t>
  </si>
  <si>
    <t>6620012 - TF</t>
  </si>
  <si>
    <t>6620012 - UT</t>
  </si>
  <si>
    <t>6630839 - UT</t>
  </si>
  <si>
    <t>6630840 - UT</t>
  </si>
  <si>
    <t>6630841 - UT</t>
  </si>
  <si>
    <t>6630842 - UT</t>
  </si>
  <si>
    <t>7547515 - SO</t>
  </si>
  <si>
    <t>6650189 - UT</t>
  </si>
  <si>
    <t>6650190 - UT</t>
  </si>
  <si>
    <t>6650191 - UT</t>
  </si>
  <si>
    <t>6710000 - UT</t>
  </si>
  <si>
    <t>6720001 - UT</t>
  </si>
  <si>
    <t>6720002 - TF</t>
  </si>
  <si>
    <t>6720002 - UT</t>
  </si>
  <si>
    <t>6720003 - UT</t>
  </si>
  <si>
    <t>6720004 - UT</t>
  </si>
  <si>
    <t>6720005 - TF</t>
  </si>
  <si>
    <t>6720005 - UT</t>
  </si>
  <si>
    <t>6720006 - UT</t>
  </si>
  <si>
    <t>6720007 - TF</t>
  </si>
  <si>
    <t>6720007 - UT</t>
  </si>
  <si>
    <t>6720008 - TF</t>
  </si>
  <si>
    <t>6720008 - UT</t>
  </si>
  <si>
    <t>6720009 - TF</t>
  </si>
  <si>
    <t>6720009 - UT</t>
  </si>
  <si>
    <t>6720010 - UT</t>
  </si>
  <si>
    <t>6720011 - TF</t>
  </si>
  <si>
    <t>6720011 - UT</t>
  </si>
  <si>
    <t>6720012 - TF</t>
  </si>
  <si>
    <t>6720012 - UT</t>
  </si>
  <si>
    <t>6720013 - TF</t>
  </si>
  <si>
    <t>6720013 - UT</t>
  </si>
  <si>
    <t>6730404 - UT</t>
  </si>
  <si>
    <t>6730843 - UT</t>
  </si>
  <si>
    <t>6730844 - UT</t>
  </si>
  <si>
    <t>6730845 - UT</t>
  </si>
  <si>
    <t>6730846 - UT</t>
  </si>
  <si>
    <t>6730965 - UT</t>
  </si>
  <si>
    <t>6746705 - SO</t>
  </si>
  <si>
    <t>6746715 - SO</t>
  </si>
  <si>
    <t>6746755 - SO</t>
  </si>
  <si>
    <t>6750192 - UT</t>
  </si>
  <si>
    <t>6750193 - UT</t>
  </si>
  <si>
    <t>6760337 - UT</t>
  </si>
  <si>
    <t>0</t>
  </si>
  <si>
    <t>6760976 - UT</t>
  </si>
  <si>
    <t>6760977 - UT</t>
  </si>
  <si>
    <t>6760978 - UT</t>
  </si>
  <si>
    <t>6810000 - UT</t>
  </si>
  <si>
    <t>6820001 - TF</t>
  </si>
  <si>
    <t>6820001 - UT</t>
  </si>
  <si>
    <t>6820002 - TF</t>
  </si>
  <si>
    <t>6820002 - UT</t>
  </si>
  <si>
    <t>6820003 - TF</t>
  </si>
  <si>
    <t>6820003 - UT</t>
  </si>
  <si>
    <t>6820004 - TF</t>
  </si>
  <si>
    <t>6820004 - UT</t>
  </si>
  <si>
    <t>6820005 - TF</t>
  </si>
  <si>
    <t>6820005 - UT</t>
  </si>
  <si>
    <t>6820006 - TF</t>
  </si>
  <si>
    <t>6820006 - UT</t>
  </si>
  <si>
    <t>6820007 - TF</t>
  </si>
  <si>
    <t>6820007 - UT</t>
  </si>
  <si>
    <t>6820008 - UT</t>
  </si>
  <si>
    <t>6820009 - TF</t>
  </si>
  <si>
    <t>6820009 - UT</t>
  </si>
  <si>
    <t>6820010 - TF</t>
  </si>
  <si>
    <t>6820010 - UT</t>
  </si>
  <si>
    <t>6820011 - TF</t>
  </si>
  <si>
    <t>6820011 - UT</t>
  </si>
  <si>
    <t>6830425 - UT</t>
  </si>
  <si>
    <t>6830446 - UT</t>
  </si>
  <si>
    <t>6830847 - UT</t>
  </si>
  <si>
    <t>6830848 - UT</t>
  </si>
  <si>
    <t>6830849 - UT</t>
  </si>
  <si>
    <t>6830850 - UT</t>
  </si>
  <si>
    <t>6830851 - UT</t>
  </si>
  <si>
    <t>6830852 - UT</t>
  </si>
  <si>
    <t>6830853 - FT</t>
  </si>
  <si>
    <t>6830853 - UT</t>
  </si>
  <si>
    <t>6846805 - SO</t>
  </si>
  <si>
    <t>6846820 - SO</t>
  </si>
  <si>
    <t>6846825 - SO</t>
  </si>
  <si>
    <t>6846835 - SO</t>
  </si>
  <si>
    <t>6850194 - UT</t>
  </si>
  <si>
    <t>6850195 - UT</t>
  </si>
  <si>
    <t>6850196 - UT</t>
  </si>
  <si>
    <t>6850197 - UT</t>
  </si>
  <si>
    <t>6850198 - UT</t>
  </si>
  <si>
    <t>6861099 - UT</t>
  </si>
  <si>
    <t>6910000 - UT</t>
  </si>
  <si>
    <t>6920001 - TF</t>
  </si>
  <si>
    <t>6920001 - UT</t>
  </si>
  <si>
    <t>6920002 - TF</t>
  </si>
  <si>
    <t>6920002 - UT</t>
  </si>
  <si>
    <t>6920003 - FT</t>
  </si>
  <si>
    <t>6920003 - UT</t>
  </si>
  <si>
    <t>6920004 - UT</t>
  </si>
  <si>
    <t>6920005 - TF</t>
  </si>
  <si>
    <t>6920005 - UT</t>
  </si>
  <si>
    <t>6920006 - UT</t>
  </si>
  <si>
    <t>6920007 - TF</t>
  </si>
  <si>
    <t>6920007 - UT</t>
  </si>
  <si>
    <t>6920008 - TF</t>
  </si>
  <si>
    <t>6920008 - UT</t>
  </si>
  <si>
    <t>6920009 - TF</t>
  </si>
  <si>
    <t>6920009 - UT</t>
  </si>
  <si>
    <t>6920010 - TF</t>
  </si>
  <si>
    <t>6920010 - UT</t>
  </si>
  <si>
    <t>6920011 - TF</t>
  </si>
  <si>
    <t>6920011 - UT</t>
  </si>
  <si>
    <t>6930854 - UT</t>
  </si>
  <si>
    <t>6930855 - UT</t>
  </si>
  <si>
    <t>6930856 - UT</t>
  </si>
  <si>
    <t>6930857 - UT</t>
  </si>
  <si>
    <t>6930858 - UT</t>
  </si>
  <si>
    <t>6930955 - UT</t>
  </si>
  <si>
    <t>6946865 - SO</t>
  </si>
  <si>
    <t>6946900 - SO</t>
  </si>
  <si>
    <t>6946910 - SO</t>
  </si>
  <si>
    <t>6950200 - UT</t>
  </si>
  <si>
    <t>7010000 - UT</t>
  </si>
  <si>
    <t>7020001 - TF</t>
  </si>
  <si>
    <t>7020001 - UT</t>
  </si>
  <si>
    <t>7020002 - TF</t>
  </si>
  <si>
    <t>7020002 - UT</t>
  </si>
  <si>
    <t>7020003 - TF</t>
  </si>
  <si>
    <t>7020003 - UT</t>
  </si>
  <si>
    <t>7020004 - TF</t>
  </si>
  <si>
    <t>7020004 - UT</t>
  </si>
  <si>
    <t>7020005 - TF</t>
  </si>
  <si>
    <t>7020005 - UT</t>
  </si>
  <si>
    <t>7020006 - TF</t>
  </si>
  <si>
    <t>7020006 - UT</t>
  </si>
  <si>
    <t>7020007 - TF</t>
  </si>
  <si>
    <t>7020007 - UT</t>
  </si>
  <si>
    <t>7020008 - TF</t>
  </si>
  <si>
    <t>7020008 - UT</t>
  </si>
  <si>
    <t>7020009 - TF</t>
  </si>
  <si>
    <t>7020009 - UT</t>
  </si>
  <si>
    <t>7020010 - TF</t>
  </si>
  <si>
    <t>7020010 - UT</t>
  </si>
  <si>
    <t>7020011 - TF</t>
  </si>
  <si>
    <t>7020011 - UT</t>
  </si>
  <si>
    <t>7020012 - TF</t>
  </si>
  <si>
    <t>7020012 - UT</t>
  </si>
  <si>
    <t>7030420 - UT</t>
  </si>
  <si>
    <t>7030859 - UT</t>
  </si>
  <si>
    <t>7046995 - SO</t>
  </si>
  <si>
    <t>7050201 - UT</t>
  </si>
  <si>
    <t>7050202 - UT</t>
  </si>
  <si>
    <t>7061183 - UT</t>
  </si>
  <si>
    <t>7110000 - UT</t>
  </si>
  <si>
    <t>7120001 - FT</t>
  </si>
  <si>
    <t>7120001 - UT</t>
  </si>
  <si>
    <t>7120002 - FT</t>
  </si>
  <si>
    <t>7120002 - UT</t>
  </si>
  <si>
    <t>7120003 - UT</t>
  </si>
  <si>
    <t>7120004 - UT</t>
  </si>
  <si>
    <t>7120005 - UT</t>
  </si>
  <si>
    <t>7120006 - FT</t>
  </si>
  <si>
    <t>7120006 - UT</t>
  </si>
  <si>
    <t>7120007 - UT</t>
  </si>
  <si>
    <t>7120008 - TF</t>
  </si>
  <si>
    <t>7120008 - UT</t>
  </si>
  <si>
    <t>7120009 - UT</t>
  </si>
  <si>
    <t>7120010 - FT</t>
  </si>
  <si>
    <t>7120010 - UT</t>
  </si>
  <si>
    <t>7120011 - UT</t>
  </si>
  <si>
    <t>7120012 - FT</t>
  </si>
  <si>
    <t>7120012 - UT</t>
  </si>
  <si>
    <t>7120013 - TF</t>
  </si>
  <si>
    <t>7120013 - UT</t>
  </si>
  <si>
    <t>7130103 - UT</t>
  </si>
  <si>
    <t>7130117 - UT</t>
  </si>
  <si>
    <t>7130861 - UT</t>
  </si>
  <si>
    <t>7130862 - UT</t>
  </si>
  <si>
    <t>7130863 - UT</t>
  </si>
  <si>
    <t>7130864 - UT</t>
  </si>
  <si>
    <t>7130865 - UT</t>
  </si>
  <si>
    <t>7130866 - UT</t>
  </si>
  <si>
    <t>7130867 - FT</t>
  </si>
  <si>
    <t>7130867 - UT</t>
  </si>
  <si>
    <t>7147175 - SO</t>
  </si>
  <si>
    <t>7147200 - SO</t>
  </si>
  <si>
    <t>7147205 - SO</t>
  </si>
  <si>
    <t>7150203 - UT</t>
  </si>
  <si>
    <t>7150204 - UT</t>
  </si>
  <si>
    <t>7150205 - UT</t>
  </si>
  <si>
    <t>7150206 - UT</t>
  </si>
  <si>
    <t>7160866 - UT</t>
  </si>
  <si>
    <t>7160867 - UT</t>
  </si>
  <si>
    <t>7161008 - UT</t>
  </si>
  <si>
    <t>7210000 - UT</t>
  </si>
  <si>
    <t>7220001 - TF</t>
  </si>
  <si>
    <t>7220001 - UT</t>
  </si>
  <si>
    <t>7220002 - TF</t>
  </si>
  <si>
    <t>7220002 - UT</t>
  </si>
  <si>
    <t>7220003 - TF</t>
  </si>
  <si>
    <t>7220003 - UT</t>
  </si>
  <si>
    <t>7220004 - TF</t>
  </si>
  <si>
    <t>7220004 - UT</t>
  </si>
  <si>
    <t>7220005 - TF</t>
  </si>
  <si>
    <t>7220005 - UT</t>
  </si>
  <si>
    <t>7230435 - UT</t>
  </si>
  <si>
    <t>7230868 - UT</t>
  </si>
  <si>
    <t>7247230 - SO</t>
  </si>
  <si>
    <t>7247255 - SO</t>
  </si>
  <si>
    <t>7250207 - UT</t>
  </si>
  <si>
    <t>7310000 - UT</t>
  </si>
  <si>
    <t>7320001 - TF</t>
  </si>
  <si>
    <t>7320001 - UT</t>
  </si>
  <si>
    <t>7320002 - TF</t>
  </si>
  <si>
    <t>7320002 - UT</t>
  </si>
  <si>
    <t>7320003 - TF</t>
  </si>
  <si>
    <t>7320003 - UT</t>
  </si>
  <si>
    <t>7320004 - TF</t>
  </si>
  <si>
    <t>7320004 - UT</t>
  </si>
  <si>
    <t>7320005 - TF</t>
  </si>
  <si>
    <t>7320005 - UT</t>
  </si>
  <si>
    <t>7320006 - TF</t>
  </si>
  <si>
    <t>7320006 - UT</t>
  </si>
  <si>
    <t>7320007 - TF</t>
  </si>
  <si>
    <t>7320007 - UT</t>
  </si>
  <si>
    <t>7320008 - TF</t>
  </si>
  <si>
    <t>7320008 - UT</t>
  </si>
  <si>
    <t>7320009 - TF</t>
  </si>
  <si>
    <t>7320009 - UT</t>
  </si>
  <si>
    <t>7320010 - TF</t>
  </si>
  <si>
    <t>7320010 - UT</t>
  </si>
  <si>
    <t>7320011 - TF</t>
  </si>
  <si>
    <t>7320011 - UT</t>
  </si>
  <si>
    <t>7320012 - TF</t>
  </si>
  <si>
    <t>7320012 - UT</t>
  </si>
  <si>
    <t>7320013 - TF</t>
  </si>
  <si>
    <t>7320013 - UT</t>
  </si>
  <si>
    <t>7320014 - TF</t>
  </si>
  <si>
    <t>7320014 - UT</t>
  </si>
  <si>
    <t>7330308 - UT</t>
  </si>
  <si>
    <t>7330869 - UT</t>
  </si>
  <si>
    <t>7330972 - UT</t>
  </si>
  <si>
    <t>7347285 - SO</t>
  </si>
  <si>
    <t>7347350 - SO</t>
  </si>
  <si>
    <t>7347360 - SO</t>
  </si>
  <si>
    <t>7347365 - SO</t>
  </si>
  <si>
    <t>7350208 - UT</t>
  </si>
  <si>
    <t>7361013 - UT</t>
  </si>
  <si>
    <t>7410000 - UT</t>
  </si>
  <si>
    <t>7420001 - UT</t>
  </si>
  <si>
    <t>7420002 - TF</t>
  </si>
  <si>
    <t>7420002 - UT</t>
  </si>
  <si>
    <t>7420003 - TF</t>
  </si>
  <si>
    <t>7420003 - UT</t>
  </si>
  <si>
    <t>7420004 - TF</t>
  </si>
  <si>
    <t>7420004 - UT</t>
  </si>
  <si>
    <t>7420005 - TF</t>
  </si>
  <si>
    <t>7420005 - UT</t>
  </si>
  <si>
    <t>7420006 - TF</t>
  </si>
  <si>
    <t>7420006 - UT</t>
  </si>
  <si>
    <t>7420007 - TF</t>
  </si>
  <si>
    <t>7420007 - UT</t>
  </si>
  <si>
    <t>7420008 - FT</t>
  </si>
  <si>
    <t>7420008 - UT</t>
  </si>
  <si>
    <t>7420009 - TF</t>
  </si>
  <si>
    <t>7420009 - UT</t>
  </si>
  <si>
    <t>7430458 - UT</t>
  </si>
  <si>
    <t>7430870 - UT</t>
  </si>
  <si>
    <t>7430871 - UT</t>
  </si>
  <si>
    <t>7430872 - UT</t>
  </si>
  <si>
    <t>7430873 - UT</t>
  </si>
  <si>
    <t>7430874 - UT</t>
  </si>
  <si>
    <t>7430973 - UT</t>
  </si>
  <si>
    <t>7447385 - SO</t>
  </si>
  <si>
    <t>7447445 - SO</t>
  </si>
  <si>
    <t>7450294 - UT</t>
  </si>
  <si>
    <t>7450301 - UT</t>
  </si>
  <si>
    <t>7460960 - UT</t>
  </si>
  <si>
    <t>7461068 - UT</t>
  </si>
  <si>
    <t>7510000 - UT</t>
  </si>
  <si>
    <t>7520001 - TF</t>
  </si>
  <si>
    <t>7520001 - UT</t>
  </si>
  <si>
    <t>7520002 - TF</t>
  </si>
  <si>
    <t>7520002 - UT</t>
  </si>
  <si>
    <t>7520003 - UT</t>
  </si>
  <si>
    <t>7520004 - TF</t>
  </si>
  <si>
    <t>7520004 - UT</t>
  </si>
  <si>
    <t>7520005 - TF</t>
  </si>
  <si>
    <t>7520005 - UT</t>
  </si>
  <si>
    <t>7520006 - TF</t>
  </si>
  <si>
    <t>7520006 - UT</t>
  </si>
  <si>
    <t>7520007 - TF</t>
  </si>
  <si>
    <t>7520007 - UT</t>
  </si>
  <si>
    <t>7520008 - TF</t>
  </si>
  <si>
    <t>7520008 - UT</t>
  </si>
  <si>
    <t>7520009 - TF</t>
  </si>
  <si>
    <t>7520009 - UT</t>
  </si>
  <si>
    <t>7530449 - UT</t>
  </si>
  <si>
    <t>7530875 - FT</t>
  </si>
  <si>
    <t>7530875 - UT</t>
  </si>
  <si>
    <t>7530876 - UT</t>
  </si>
  <si>
    <t>7547495 - SO</t>
  </si>
  <si>
    <t>7547525 - SO</t>
  </si>
  <si>
    <t>7550213 - UT</t>
  </si>
  <si>
    <t>7550214 - UT</t>
  </si>
  <si>
    <t>7560977 - UT</t>
  </si>
  <si>
    <t>7561069 - UT</t>
  </si>
  <si>
    <t>7610000 - UT</t>
  </si>
  <si>
    <t>7620001 - TF</t>
  </si>
  <si>
    <t>7620001 - UT</t>
  </si>
  <si>
    <t>7620002 - TF</t>
  </si>
  <si>
    <t>7620002 - UT</t>
  </si>
  <si>
    <t>7620003 - TF</t>
  </si>
  <si>
    <t>7620003 - UT</t>
  </si>
  <si>
    <t>7620004 - TF</t>
  </si>
  <si>
    <t>7620004 - UT</t>
  </si>
  <si>
    <t>7620005 - TF</t>
  </si>
  <si>
    <t>7620005 - UT</t>
  </si>
  <si>
    <t>7620006 - TF</t>
  </si>
  <si>
    <t>7620006 - UT</t>
  </si>
  <si>
    <t>7620007 - TF</t>
  </si>
  <si>
    <t>7620007 - UT</t>
  </si>
  <si>
    <t>7620008 - TF</t>
  </si>
  <si>
    <t>7620008 - UT</t>
  </si>
  <si>
    <t>7620009 - TF</t>
  </si>
  <si>
    <t>7620009 - UT</t>
  </si>
  <si>
    <t>7620010 - UT</t>
  </si>
  <si>
    <t>7620010 - TF</t>
  </si>
  <si>
    <t>7620011 - UT</t>
  </si>
  <si>
    <t>7620011 - TF</t>
  </si>
  <si>
    <t>7620012 - TF</t>
  </si>
  <si>
    <t>7620012 - UT</t>
  </si>
  <si>
    <t>7630429 - UT</t>
  </si>
  <si>
    <t>7630877 - UT</t>
  </si>
  <si>
    <t>7630878 - UT</t>
  </si>
  <si>
    <t>7630880 - UT</t>
  </si>
  <si>
    <t>7630881 - UT</t>
  </si>
  <si>
    <t>7647605 - SO</t>
  </si>
  <si>
    <t>7647615 - SO</t>
  </si>
  <si>
    <t>7650215 - UT</t>
  </si>
  <si>
    <t>7650216 - UT</t>
  </si>
  <si>
    <t>7710000 - UT</t>
  </si>
  <si>
    <t>7720001 - UT</t>
  </si>
  <si>
    <t>7720001 - FT</t>
  </si>
  <si>
    <t>7720002 - FT</t>
  </si>
  <si>
    <t>7720002 - UT</t>
  </si>
  <si>
    <t>7720003 - TF</t>
  </si>
  <si>
    <t>7720003 - UT</t>
  </si>
  <si>
    <t>7720004 - TF</t>
  </si>
  <si>
    <t>7720004 - UT</t>
  </si>
  <si>
    <t>7720005 - TF</t>
  </si>
  <si>
    <t>7720005 - UT</t>
  </si>
  <si>
    <t>7720006 - TF</t>
  </si>
  <si>
    <t>7720006 - UT</t>
  </si>
  <si>
    <t>7720007 - TF</t>
  </si>
  <si>
    <t>7720007 - UT</t>
  </si>
  <si>
    <t>7720008 - UT</t>
  </si>
  <si>
    <t>7720009 - TF</t>
  </si>
  <si>
    <t>7720009 - UT</t>
  </si>
  <si>
    <t>7730438 - UT</t>
  </si>
  <si>
    <t>7730882 - UT</t>
  </si>
  <si>
    <t>7730883 - UT</t>
  </si>
  <si>
    <t>7730884 - UT</t>
  </si>
  <si>
    <t>7730885 - UT</t>
  </si>
  <si>
    <t>7730886 - UT</t>
  </si>
  <si>
    <t>7730887 - UT</t>
  </si>
  <si>
    <t>7747645 - SO</t>
  </si>
  <si>
    <t>7747715 - SO</t>
  </si>
  <si>
    <t>7750217 - UT</t>
  </si>
  <si>
    <t>7761070 - UT</t>
  </si>
  <si>
    <t>7810000 - UT</t>
  </si>
  <si>
    <t>7820001 - TF</t>
  </si>
  <si>
    <t>7820001 - UT</t>
  </si>
  <si>
    <t>7820002 - TF</t>
  </si>
  <si>
    <t>7820002 - UT</t>
  </si>
  <si>
    <t>7820003 - UT</t>
  </si>
  <si>
    <t>7820003 - TF</t>
  </si>
  <si>
    <t>7820004 - TF</t>
  </si>
  <si>
    <t>7820004 - UT</t>
  </si>
  <si>
    <t>7820005 - TF</t>
  </si>
  <si>
    <t>7820005 - UT</t>
  </si>
  <si>
    <t>7820006 - TF</t>
  </si>
  <si>
    <t>7820006 - UT</t>
  </si>
  <si>
    <t>7830888 - UT</t>
  </si>
  <si>
    <t>7830889 - UT</t>
  </si>
  <si>
    <t>7847775 - SO</t>
  </si>
  <si>
    <t>7850218 - UT</t>
  </si>
  <si>
    <t>7910000 - UT</t>
  </si>
  <si>
    <t>7920001 - TF</t>
  </si>
  <si>
    <t>7920001 - UT</t>
  </si>
  <si>
    <t>7920002 - TF</t>
  </si>
  <si>
    <t>7920002 - UT</t>
  </si>
  <si>
    <t>7920003 - TF</t>
  </si>
  <si>
    <t>7920003 - UT</t>
  </si>
  <si>
    <t>7920004 - TF</t>
  </si>
  <si>
    <t>7920004 - UT</t>
  </si>
  <si>
    <t>7920005 - TF</t>
  </si>
  <si>
    <t>7920005 - UT</t>
  </si>
  <si>
    <t>7920006 - TF</t>
  </si>
  <si>
    <t>7920006 - UT</t>
  </si>
  <si>
    <t>7920007 - UT</t>
  </si>
  <si>
    <t>7920008 - FT</t>
  </si>
  <si>
    <t>7920008 - UT</t>
  </si>
  <si>
    <t>7920009 - UT</t>
  </si>
  <si>
    <t>7920010 - TF</t>
  </si>
  <si>
    <t>7920010 - UT</t>
  </si>
  <si>
    <t>7920011 - TF</t>
  </si>
  <si>
    <t>7920011 - UT</t>
  </si>
  <si>
    <t>7920012 - TF</t>
  </si>
  <si>
    <t>7920012 - UT</t>
  </si>
  <si>
    <t>7920013 - TF</t>
  </si>
  <si>
    <t>7920013 - UT</t>
  </si>
  <si>
    <t>7930109 - UT</t>
  </si>
  <si>
    <t>7930302 - UT</t>
  </si>
  <si>
    <t>7930890 - UT</t>
  </si>
  <si>
    <t>7930891 - UT</t>
  </si>
  <si>
    <t>7930957 - UT</t>
  </si>
  <si>
    <t>7930964 - UT</t>
  </si>
  <si>
    <t>7947855 - SO</t>
  </si>
  <si>
    <t>7947865 - SO</t>
  </si>
  <si>
    <t>7947875 - SO</t>
  </si>
  <si>
    <t>7950221 - UT</t>
  </si>
  <si>
    <t>7950280 - UT</t>
  </si>
  <si>
    <t>7960330 - UT</t>
  </si>
  <si>
    <t>7960868 - UT</t>
  </si>
  <si>
    <t>8010000 - UT</t>
  </si>
  <si>
    <t>8020001 - TF</t>
  </si>
  <si>
    <t>8020001 - UT</t>
  </si>
  <si>
    <t>8020002 - TF</t>
  </si>
  <si>
    <t>8020002 - UT</t>
  </si>
  <si>
    <t>8020003 - TF</t>
  </si>
  <si>
    <t>8020003 - UT</t>
  </si>
  <si>
    <t>8020004 - TF</t>
  </si>
  <si>
    <t>8020004 - UT</t>
  </si>
  <si>
    <t>8020005 - TF</t>
  </si>
  <si>
    <t>8020005 - UT</t>
  </si>
  <si>
    <t>8020006 - TF</t>
  </si>
  <si>
    <t>8020006 - UT</t>
  </si>
  <si>
    <t>8030428 - UT</t>
  </si>
  <si>
    <t>8030892 - UT</t>
  </si>
  <si>
    <t>8030893 - UT</t>
  </si>
  <si>
    <t>8030894 - UT</t>
  </si>
  <si>
    <t>8047935 - SO</t>
  </si>
  <si>
    <t>8047945 - SO</t>
  </si>
  <si>
    <t>8050222 - UT</t>
  </si>
  <si>
    <t>8061037 - UT</t>
  </si>
  <si>
    <t>8110000 - UT</t>
  </si>
  <si>
    <t>8120001 - TF</t>
  </si>
  <si>
    <t>8120001 - UT</t>
  </si>
  <si>
    <t>8120002 - TF</t>
  </si>
  <si>
    <t>8120002 - UT</t>
  </si>
  <si>
    <t>8120003 - TF</t>
  </si>
  <si>
    <t>8120003 - UT</t>
  </si>
  <si>
    <t>8120004 - TF</t>
  </si>
  <si>
    <t>8120004 - UT</t>
  </si>
  <si>
    <t>8120005 - TF</t>
  </si>
  <si>
    <t>8120005 - UT</t>
  </si>
  <si>
    <t>8120006 - TF</t>
  </si>
  <si>
    <t>8120006 - UT</t>
  </si>
  <si>
    <t>8130895 - UT</t>
  </si>
  <si>
    <t>8130896 - UT</t>
  </si>
  <si>
    <t>8150223 - UT</t>
  </si>
  <si>
    <t>8961074 - UT</t>
  </si>
  <si>
    <t>8210000 - UT</t>
  </si>
  <si>
    <t>8220001 - UT</t>
  </si>
  <si>
    <t>8220002 - TF</t>
  </si>
  <si>
    <t>8220002 - UT</t>
  </si>
  <si>
    <t>8220003 - TF</t>
  </si>
  <si>
    <t>8220003 - UT</t>
  </si>
  <si>
    <t>8220004 - TF</t>
  </si>
  <si>
    <t>8220004 - UT</t>
  </si>
  <si>
    <t>8220005 - TF</t>
  </si>
  <si>
    <t>8220005 - UT</t>
  </si>
  <si>
    <t>8220006 - TF</t>
  </si>
  <si>
    <t>8220006 - UT</t>
  </si>
  <si>
    <t>8220007 - FT</t>
  </si>
  <si>
    <t>8220007 - UT</t>
  </si>
  <si>
    <t>8220008 - TF</t>
  </si>
  <si>
    <t>8220008 - UT</t>
  </si>
  <si>
    <t>8230102 - UT</t>
  </si>
  <si>
    <t>8230958 - UT</t>
  </si>
  <si>
    <t>8247995 - SO</t>
  </si>
  <si>
    <t>8250265 - UT</t>
  </si>
  <si>
    <t>8261072 - UT</t>
  </si>
  <si>
    <t>8261190 - UT</t>
  </si>
  <si>
    <t>8310000 - UT</t>
  </si>
  <si>
    <t>8320001 - TF</t>
  </si>
  <si>
    <t>8320001 - UT</t>
  </si>
  <si>
    <t>8320002 - TF</t>
  </si>
  <si>
    <t>8320002 - UT</t>
  </si>
  <si>
    <t>8320003 - UT</t>
  </si>
  <si>
    <t>8320003 - TF</t>
  </si>
  <si>
    <t>8320004 - TF</t>
  </si>
  <si>
    <t>8320004 - UT</t>
  </si>
  <si>
    <t>8320005 - TF</t>
  </si>
  <si>
    <t>8320005 - UT</t>
  </si>
  <si>
    <t>8330427 - UT</t>
  </si>
  <si>
    <t>8330897 - UT</t>
  </si>
  <si>
    <t>8330898 - UT</t>
  </si>
  <si>
    <t>8330899 - UT</t>
  </si>
  <si>
    <t>8330900 - UT</t>
  </si>
  <si>
    <t>8330901 - UT</t>
  </si>
  <si>
    <t>8330902 - UT</t>
  </si>
  <si>
    <t>8348010 - SO</t>
  </si>
  <si>
    <t>8348020 - SO</t>
  </si>
  <si>
    <t>8350227 - UT</t>
  </si>
  <si>
    <t>8350228 - UT</t>
  </si>
  <si>
    <t>8361073 - UT</t>
  </si>
  <si>
    <t>8410000 - UT</t>
  </si>
  <si>
    <t>8420001 - TF</t>
  </si>
  <si>
    <t>8420001 - UT</t>
  </si>
  <si>
    <t>8420002 - UT</t>
  </si>
  <si>
    <t>8420003 - UT</t>
  </si>
  <si>
    <t>8420004 - TF</t>
  </si>
  <si>
    <t>8420004 - UT</t>
  </si>
  <si>
    <t>8420005 - UT</t>
  </si>
  <si>
    <t>8420006 - TF</t>
  </si>
  <si>
    <t>8420006 - UT</t>
  </si>
  <si>
    <t>8420007 - UT</t>
  </si>
  <si>
    <t>8420007 - TF</t>
  </si>
  <si>
    <t>8420008 - TF</t>
  </si>
  <si>
    <t>8420008 - UT</t>
  </si>
  <si>
    <t>8420009 - UT</t>
  </si>
  <si>
    <t>8420010 - UT</t>
  </si>
  <si>
    <t>8420011 - UT</t>
  </si>
  <si>
    <t>8420012 - UT</t>
  </si>
  <si>
    <t>8430106 - UT</t>
  </si>
  <si>
    <t>8430903 - UT</t>
  </si>
  <si>
    <t>8430904 - UT</t>
  </si>
  <si>
    <t>8430905 - UT</t>
  </si>
  <si>
    <t>8448030 - SO</t>
  </si>
  <si>
    <t>8450229 - UT</t>
  </si>
  <si>
    <t>8460334 - UT</t>
  </si>
  <si>
    <t>8460872 - UT</t>
  </si>
  <si>
    <t>8460958 - UT</t>
  </si>
  <si>
    <t>8460970 - UT</t>
  </si>
  <si>
    <t>8460981 - UT</t>
  </si>
  <si>
    <t>8461005 - UT</t>
  </si>
  <si>
    <t>8461023 - UT</t>
  </si>
  <si>
    <t>8461086 - UT</t>
  </si>
  <si>
    <t>8510000 - UT</t>
  </si>
  <si>
    <t>8520001 - TF</t>
  </si>
  <si>
    <t>8520001 - UT</t>
  </si>
  <si>
    <t>8520002 - TF</t>
  </si>
  <si>
    <t>8520002 - UT</t>
  </si>
  <si>
    <t>8520003 - TF</t>
  </si>
  <si>
    <t>8520003 - UT</t>
  </si>
  <si>
    <t>8520004 - TF</t>
  </si>
  <si>
    <t>8520004 - UT</t>
  </si>
  <si>
    <t>8520005 - TF</t>
  </si>
  <si>
    <t>8520005 - UT</t>
  </si>
  <si>
    <t>8520006 - TF</t>
  </si>
  <si>
    <t>8520006 - UT</t>
  </si>
  <si>
    <t>8520007 - TF</t>
  </si>
  <si>
    <t>8520007 - UT</t>
  </si>
  <si>
    <t>8530313 - UT</t>
  </si>
  <si>
    <t>8530511 - UT</t>
  </si>
  <si>
    <t>8530906 - UT</t>
  </si>
  <si>
    <t>8530907 - UT</t>
  </si>
  <si>
    <t>8530908 - UT</t>
  </si>
  <si>
    <t>8548045 - SO</t>
  </si>
  <si>
    <t>8548050 - SO</t>
  </si>
  <si>
    <t>8548060 - SO</t>
  </si>
  <si>
    <t>8550230 - UT</t>
  </si>
  <si>
    <t>8550231 - UT</t>
  </si>
  <si>
    <t>8550232 - UT</t>
  </si>
  <si>
    <t>8561075 - UT</t>
  </si>
  <si>
    <t>8610000 - UT</t>
  </si>
  <si>
    <t>8620001 - UT</t>
  </si>
  <si>
    <t>8620002 - UT</t>
  </si>
  <si>
    <t>8620003 - UT</t>
  </si>
  <si>
    <t>8620004 - UT</t>
  </si>
  <si>
    <t>8620005 - UT</t>
  </si>
  <si>
    <t>8620006 - TF</t>
  </si>
  <si>
    <t>8620006 - UT</t>
  </si>
  <si>
    <t>8620007 - UT</t>
  </si>
  <si>
    <t>8620008 - UT</t>
  </si>
  <si>
    <t>8620008 - FT</t>
  </si>
  <si>
    <t>8620009 - TF</t>
  </si>
  <si>
    <t>8620009 - UT</t>
  </si>
  <si>
    <t>8620010 - UT</t>
  </si>
  <si>
    <t>8620011 - UT</t>
  </si>
  <si>
    <t>8620012 - UT</t>
  </si>
  <si>
    <t>8630909 - UT</t>
  </si>
  <si>
    <t>8630910 - UT</t>
  </si>
  <si>
    <t>8630911 - UT</t>
  </si>
  <si>
    <t>8630912 - FT</t>
  </si>
  <si>
    <t>8630912 - UT</t>
  </si>
  <si>
    <t>8648115 - SO</t>
  </si>
  <si>
    <t>8650233 - UT</t>
  </si>
  <si>
    <t>8650234 - UT</t>
  </si>
  <si>
    <t>8661033 - UT</t>
  </si>
  <si>
    <t>8710000 - UT</t>
  </si>
  <si>
    <t>8720001 - TF</t>
  </si>
  <si>
    <t>8720001 - UT</t>
  </si>
  <si>
    <t>8720002 - UT</t>
  </si>
  <si>
    <t>8720003 - TF</t>
  </si>
  <si>
    <t>8720003 - UT</t>
  </si>
  <si>
    <t>8720004 - UT</t>
  </si>
  <si>
    <t>8720005 - UT</t>
  </si>
  <si>
    <t>8720006 - TF</t>
  </si>
  <si>
    <t>8720006 - UT</t>
  </si>
  <si>
    <t>8720007 - TF</t>
  </si>
  <si>
    <t>8720007 - UT</t>
  </si>
  <si>
    <t>8720008 - UT</t>
  </si>
  <si>
    <t>8720009 - TF</t>
  </si>
  <si>
    <t>8720009 - UT</t>
  </si>
  <si>
    <t>8720010 - FT</t>
  </si>
  <si>
    <t>8720010 - UT</t>
  </si>
  <si>
    <t>8730423 - FT</t>
  </si>
  <si>
    <t>8730423 - UT</t>
  </si>
  <si>
    <t>8730913 - UT</t>
  </si>
  <si>
    <t>8730914 - FT</t>
  </si>
  <si>
    <t>8730914 - UT</t>
  </si>
  <si>
    <t>8730915 - FT</t>
  </si>
  <si>
    <t>8730915 - UT</t>
  </si>
  <si>
    <t>8730916 - UT</t>
  </si>
  <si>
    <t>8730917 - UT</t>
  </si>
  <si>
    <t>8748130 - SO</t>
  </si>
  <si>
    <t>8750235 - UT</t>
  </si>
  <si>
    <t>8750236 - UT</t>
  </si>
  <si>
    <t>8761032 - UT</t>
  </si>
  <si>
    <t>8810000 - UT</t>
  </si>
  <si>
    <t>8820001 - UT</t>
  </si>
  <si>
    <t>8820002 - TF</t>
  </si>
  <si>
    <t>8820002 - UT</t>
  </si>
  <si>
    <t>8820003 - TF</t>
  </si>
  <si>
    <t>8820003 - UT</t>
  </si>
  <si>
    <t>8820004 - UT</t>
  </si>
  <si>
    <t>8820005 - TF</t>
  </si>
  <si>
    <t>8820005 - UT</t>
  </si>
  <si>
    <t>8820006 - TF</t>
  </si>
  <si>
    <t>8820006 - UT</t>
  </si>
  <si>
    <t>8820007 - TF</t>
  </si>
  <si>
    <t>8820007 - UT</t>
  </si>
  <si>
    <t>8820008 - TF</t>
  </si>
  <si>
    <t>8820008 - UT</t>
  </si>
  <si>
    <t>8820009 - TF</t>
  </si>
  <si>
    <t>8820009 - UT</t>
  </si>
  <si>
    <t>8820010 - TF</t>
  </si>
  <si>
    <t>8820010 - UT</t>
  </si>
  <si>
    <t>8820011 - TF</t>
  </si>
  <si>
    <t>8820011 - UT</t>
  </si>
  <si>
    <t>8820012 - UT</t>
  </si>
  <si>
    <t>8820013 - TF</t>
  </si>
  <si>
    <t>8820013 - UT</t>
  </si>
  <si>
    <t>8830431 - UT</t>
  </si>
  <si>
    <t>8830918 - UT</t>
  </si>
  <si>
    <t>8830921 - UT</t>
  </si>
  <si>
    <t>8830922 - UT</t>
  </si>
  <si>
    <t>8830923 - UT</t>
  </si>
  <si>
    <t>8830924 - UT</t>
  </si>
  <si>
    <t>8848205 - SO</t>
  </si>
  <si>
    <t>8848215 - SO</t>
  </si>
  <si>
    <t>8848220 - SO</t>
  </si>
  <si>
    <t>8850237 - UT</t>
  </si>
  <si>
    <t>8861025 - UT</t>
  </si>
  <si>
    <t>8861026 - UT</t>
  </si>
  <si>
    <t>8861083 - UT</t>
  </si>
  <si>
    <t>8910000 - UT</t>
  </si>
  <si>
    <t>8920001 - TF</t>
  </si>
  <si>
    <t>8920001 - UT</t>
  </si>
  <si>
    <t>8920002 - TF</t>
  </si>
  <si>
    <t>8920002 - UT</t>
  </si>
  <si>
    <t>8920003 - TF</t>
  </si>
  <si>
    <t>8920003 - UT</t>
  </si>
  <si>
    <t>8920004 - UT</t>
  </si>
  <si>
    <t>8920004 - TF</t>
  </si>
  <si>
    <t>8920005 - TF</t>
  </si>
  <si>
    <t>8920005 - UT</t>
  </si>
  <si>
    <t>8920006 - TF</t>
  </si>
  <si>
    <t>8920006 - UT</t>
  </si>
  <si>
    <t>8920007 - TF</t>
  </si>
  <si>
    <t>8920007 - UT</t>
  </si>
  <si>
    <t>8920008 - TF</t>
  </si>
  <si>
    <t>8920008 - UT</t>
  </si>
  <si>
    <t>8920009 - TF</t>
  </si>
  <si>
    <t>8920009 - UT</t>
  </si>
  <si>
    <t>8920010 - TF</t>
  </si>
  <si>
    <t>8920010 - UT</t>
  </si>
  <si>
    <t>8920011 - UT</t>
  </si>
  <si>
    <t>8920012 - TF</t>
  </si>
  <si>
    <t>8920012 - UT</t>
  </si>
  <si>
    <t>8920013 - TF</t>
  </si>
  <si>
    <t>8920013 - UT</t>
  </si>
  <si>
    <t>8920014 - TF</t>
  </si>
  <si>
    <t>8920014 - UT</t>
  </si>
  <si>
    <t>8920015 - TF</t>
  </si>
  <si>
    <t>8920015 - UT</t>
  </si>
  <si>
    <t>8930111 - UT</t>
  </si>
  <si>
    <t>8930925 - UT</t>
  </si>
  <si>
    <t>8930926 - UT</t>
  </si>
  <si>
    <t>8930927 - UT</t>
  </si>
  <si>
    <t>8930928 - UT</t>
  </si>
  <si>
    <t>8930929 - UT</t>
  </si>
  <si>
    <t>8930930 - UT</t>
  </si>
  <si>
    <t>8930931 - FT</t>
  </si>
  <si>
    <t>8930931 - UT</t>
  </si>
  <si>
    <t>8930932 - UT</t>
  </si>
  <si>
    <t>8930933 - UT</t>
  </si>
  <si>
    <t>8930934 - UT</t>
  </si>
  <si>
    <t>8930935 - UT</t>
  </si>
  <si>
    <t>8930936 - UT</t>
  </si>
  <si>
    <t>8930937 - UT</t>
  </si>
  <si>
    <t>8948355 - SO</t>
  </si>
  <si>
    <t>8948360 - SO</t>
  </si>
  <si>
    <t>8948375 - SO</t>
  </si>
  <si>
    <t>8948385 - SO</t>
  </si>
  <si>
    <t>8950238 - UT</t>
  </si>
  <si>
    <t>8950239 - UT</t>
  </si>
  <si>
    <t>8950240 - UT</t>
  </si>
  <si>
    <t>8950241 - UT</t>
  </si>
  <si>
    <t>8950242 - UT</t>
  </si>
  <si>
    <t>8950243 - UT</t>
  </si>
  <si>
    <t>8960909 - UT</t>
  </si>
  <si>
    <t>9010000 - UT</t>
  </si>
  <si>
    <t>9020001 - TF</t>
  </si>
  <si>
    <t>9020001 - UT</t>
  </si>
  <si>
    <t>9020002 - UT</t>
  </si>
  <si>
    <t>9020002 - FT</t>
  </si>
  <si>
    <t>9020003 - TF</t>
  </si>
  <si>
    <t>9020003 - UT</t>
  </si>
  <si>
    <t>9020004 - TF</t>
  </si>
  <si>
    <t>9020004 - UT</t>
  </si>
  <si>
    <t>9020005 - UT</t>
  </si>
  <si>
    <t>9020006 - TF</t>
  </si>
  <si>
    <t>9020006 - UT</t>
  </si>
  <si>
    <t>9020007 - TF</t>
  </si>
  <si>
    <t>9020007 - UT</t>
  </si>
  <si>
    <t>9020008 - TF</t>
  </si>
  <si>
    <t>9020008 - UT</t>
  </si>
  <si>
    <t>9020009 - TF</t>
  </si>
  <si>
    <t>9020009 - UT</t>
  </si>
  <si>
    <t>9030408 - FT</t>
  </si>
  <si>
    <t>9030408 - UT</t>
  </si>
  <si>
    <t>9030938 - UT</t>
  </si>
  <si>
    <t>9030939 - UT</t>
  </si>
  <si>
    <t>9030940 - UT</t>
  </si>
  <si>
    <t>9030941 - UT</t>
  </si>
  <si>
    <t>9048425 - SO</t>
  </si>
  <si>
    <t>9048435 - SO</t>
  </si>
  <si>
    <t>9048445 - SO</t>
  </si>
  <si>
    <t>9050244 - UT</t>
  </si>
  <si>
    <t>9061091 - UT</t>
  </si>
  <si>
    <t>9110000 - UT</t>
  </si>
  <si>
    <t>9120001 - TF</t>
  </si>
  <si>
    <t>9120001 - UT</t>
  </si>
  <si>
    <t>9120002 - TF</t>
  </si>
  <si>
    <t>9120002 - UT</t>
  </si>
  <si>
    <t>9120003 - TF</t>
  </si>
  <si>
    <t>9120003 - UT</t>
  </si>
  <si>
    <t>9120004 - TF</t>
  </si>
  <si>
    <t>9120004 - UT</t>
  </si>
  <si>
    <t>9120005 - TF</t>
  </si>
  <si>
    <t>9120005 - UT</t>
  </si>
  <si>
    <t>9120006 - TF</t>
  </si>
  <si>
    <t>9120006 - UT</t>
  </si>
  <si>
    <t>9120007 - TF</t>
  </si>
  <si>
    <t>9120007 - UT</t>
  </si>
  <si>
    <t>9120008 - TF</t>
  </si>
  <si>
    <t>9120008 - UT</t>
  </si>
  <si>
    <t>9120009 - TF</t>
  </si>
  <si>
    <t>9120009 - UT</t>
  </si>
  <si>
    <t>9120010 - UT</t>
  </si>
  <si>
    <t>9120011 - TF</t>
  </si>
  <si>
    <t>9120011 - UT</t>
  </si>
  <si>
    <t>9120012 - TF</t>
  </si>
  <si>
    <t>9120012 - UT</t>
  </si>
  <si>
    <t>9130433 - UT</t>
  </si>
  <si>
    <t>9130942 - UT</t>
  </si>
  <si>
    <t>9130943 - UT</t>
  </si>
  <si>
    <t>9130944 - UT</t>
  </si>
  <si>
    <t>9130945 - UT</t>
  </si>
  <si>
    <t>9130946 - UT</t>
  </si>
  <si>
    <t>9130947 - UT</t>
  </si>
  <si>
    <t>9148515 - SO</t>
  </si>
  <si>
    <t>9148525 - SO</t>
  </si>
  <si>
    <t>9150245 - UT</t>
  </si>
  <si>
    <t>9150246 - UT</t>
  </si>
  <si>
    <t>9150247 - UT</t>
  </si>
  <si>
    <t>9150248 - UT</t>
  </si>
  <si>
    <t>9210000 - UT</t>
  </si>
  <si>
    <t>9220001 - TF</t>
  </si>
  <si>
    <t>9220001 - UT</t>
  </si>
  <si>
    <t>9220002 - TF</t>
  </si>
  <si>
    <t>9220002 - UT</t>
  </si>
  <si>
    <t>9220003 - TF</t>
  </si>
  <si>
    <t>9220003 - UT</t>
  </si>
  <si>
    <t>9220004 - TF</t>
  </si>
  <si>
    <t>9220004 - UT</t>
  </si>
  <si>
    <t>9220005 - TF</t>
  </si>
  <si>
    <t>9220005 - UT</t>
  </si>
  <si>
    <t>9220006 - TF</t>
  </si>
  <si>
    <t>9220006 - UT</t>
  </si>
  <si>
    <t>9220007 - TF</t>
  </si>
  <si>
    <t>9220007 - UT</t>
  </si>
  <si>
    <t>9220008 - UT</t>
  </si>
  <si>
    <t>9220008 - TF</t>
  </si>
  <si>
    <t>9220009 - TF</t>
  </si>
  <si>
    <t>9220009 - UT</t>
  </si>
  <si>
    <t>9230432 - UT</t>
  </si>
  <si>
    <t>9230948 - UT</t>
  </si>
  <si>
    <t>9230949 - UT</t>
  </si>
  <si>
    <t>9230950 - UT</t>
  </si>
  <si>
    <t>9248665 - SO</t>
  </si>
  <si>
    <t>9250249 - UT</t>
  </si>
  <si>
    <t>9250250 - UT</t>
  </si>
  <si>
    <t>9250251 - UT</t>
  </si>
  <si>
    <t>9261078 - UT</t>
  </si>
  <si>
    <t>Budget Year 2025 - Calculation of Estimated Maximum Levy</t>
  </si>
  <si>
    <t>Note: to edit this form, please make sure you have clicked "Enable Editing" at the top of this page.</t>
  </si>
  <si>
    <t>Step 1: Select Unit of Government</t>
  </si>
  <si>
    <t>In the fields below, please select the following in sequential order: (a) County, (b) Unit Name, and (c) Maximum Levy Type.
To do so, click on the blue cell and then on the downward arrow that appears to the right.</t>
  </si>
  <si>
    <t>(a) County</t>
  </si>
  <si>
    <t>&lt;- Click here</t>
  </si>
  <si>
    <t>(b) Unit Name</t>
  </si>
  <si>
    <t>(c) Maximum
Levy Type</t>
  </si>
  <si>
    <t xml:space="preserve">The section below details the multi-step process in which the 2025 Estimated Maximum Levy is calculated. 
The calculation operates on the estimates of several variables, each of which is highlighted in blue. 
These values can be overridden directly via manual data entry; doing so will update the calculation accordingly. </t>
  </si>
  <si>
    <t>Default Amount</t>
  </si>
  <si>
    <t>Estimates</t>
  </si>
  <si>
    <t>&lt;- Data Entry</t>
  </si>
  <si>
    <t>Appendix</t>
  </si>
  <si>
    <t>(1) The Maximum Levy Growth Quotient (MLGQ) for Budget Year 2025 is 1.04. For civil taxing units in counties that continue to raise revenue through a local income tax rather than property taxes, the MLGQ is 1.00.</t>
  </si>
  <si>
    <t>(2) The Cumulative Capital Development (CCD) levy adjustment is applicable to counties and municipalities only.</t>
  </si>
  <si>
    <t>(3) The Mental Health levy adjustment is applicable to counties only.</t>
  </si>
  <si>
    <t>(4) The Developmental Disability levy adjustment is applicable to counties only.</t>
  </si>
  <si>
    <t xml:space="preserve">* Potential Appeals as Reported by Unit: default amount is pulled directly from the pre-budget worksheet. </t>
  </si>
  <si>
    <t>** Estimated Cumulative Capital Development Adjustment: the default amount is calculated by multiplying the rate cap (per $100 of taxable assessed value) by the prior year certified net assessed value.</t>
  </si>
  <si>
    <t>*** Estimated Mental Health Adjustment: default amount is maximum adjustment amount permissible under
Ind. Code 6-1.1-18.5-10. See below for historical adjustment information:</t>
  </si>
  <si>
    <t>**** Estimated Developmental Disability Adjustment: default amount is maximum adjustment amount permissible under Ind. Code 6-1.1-18.5-10. See below for historical adjustment information.</t>
  </si>
  <si>
    <t>FR</t>
  </si>
  <si>
    <t># Units
Reviewed</t>
  </si>
  <si>
    <t>AC</t>
  </si>
  <si>
    <t>AM</t>
  </si>
  <si>
    <t>CS</t>
  </si>
  <si>
    <t>GH</t>
  </si>
  <si>
    <t>JB</t>
  </si>
  <si>
    <t>JR</t>
  </si>
  <si>
    <t>MB</t>
  </si>
  <si>
    <t>RB</t>
  </si>
  <si>
    <t>RN</t>
  </si>
  <si>
    <t>SV</t>
  </si>
  <si>
    <t>TM</t>
  </si>
  <si>
    <t>VN</t>
  </si>
  <si>
    <t>WH</t>
  </si>
  <si>
    <t>CO</t>
  </si>
  <si>
    <t>Initials</t>
  </si>
  <si>
    <t>Name</t>
  </si>
  <si>
    <t>Initial</t>
  </si>
  <si>
    <t>Alisyn</t>
  </si>
  <si>
    <t>George</t>
  </si>
  <si>
    <t>Anna</t>
  </si>
  <si>
    <t>Tina</t>
  </si>
  <si>
    <t>Cathy</t>
  </si>
  <si>
    <t>Vicky</t>
  </si>
  <si>
    <t>Jamie</t>
  </si>
  <si>
    <t>Judy</t>
  </si>
  <si>
    <t>Robert</t>
  </si>
  <si>
    <t>Miranda</t>
  </si>
  <si>
    <t>Ryan</t>
  </si>
  <si>
    <t>Sam</t>
  </si>
  <si>
    <t xml:space="preserve">STATE OF INDIANA
</t>
  </si>
  <si>
    <t>DEPARTMENT OF LOCAL GOVERNMENT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</si>
</sst>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000_);_(* \(#,##0.0000\);_(* &quot;-&quot;??_);_(@_)"/>
  </numFmts>
  <fonts count="12" x14ac:knownFonts="1">
    <font>
      <sz val="11"/>
      <color theme="1"/>
      <name val="Calibri"/>
      <family val="2"/>
      <scheme val="minor"/>
    </font>
    <font>
      <sz val="11"/>
      <color theme="1"/>
      <name val="Calibri"/>
      <family val="2"/>
      <scheme val="minor"/>
    </font>
    <font>
      <sz val="14"/>
      <color theme="1"/>
      <name val="Times New Roman"/>
      <family val="1"/>
    </font>
    <font>
      <b/>
      <u/>
      <sz val="14"/>
      <color theme="1"/>
      <name val="Times New Roman"/>
      <family val="1"/>
    </font>
    <font>
      <sz val="12"/>
      <color theme="1"/>
      <name val="Times New Roman"/>
      <family val="1"/>
    </font>
    <font>
      <b/>
      <sz val="11"/>
      <color theme="1"/>
      <name val="Calibri"/>
      <family val="2"/>
      <scheme val="minor"/>
    </font>
    <font>
      <b/>
      <sz val="11"/>
      <color rgb="FFFF0000"/>
      <name val="Calibri"/>
      <family val="2"/>
      <scheme val="minor"/>
    </font>
    <font>
      <sz val="12"/>
      <name val="Times New Roman"/>
      <family val="1"/>
    </font>
    <font>
      <b/>
      <sz val="12"/>
      <color theme="1"/>
      <name val="Times New Roman"/>
      <family val="1"/>
    </font>
    <font>
      <sz val="12"/>
      <color theme="0"/>
      <name val="Times New Roman"/>
      <family val="1"/>
    </font>
    <font>
      <b/>
      <u/>
      <sz val="12"/>
      <color theme="1"/>
      <name val="Times New Roman"/>
      <family val="1"/>
    </font>
    <font>
      <b/>
      <sz val="14"/>
      <color theme="1"/>
      <name val="Times New Roman"/>
      <family val="1"/>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theme="4"/>
        <bgColor indexed="64"/>
      </patternFill>
    </fill>
    <fill>
      <patternFill patternType="solid">
        <fgColor theme="1" tint="0.499984740745262"/>
        <bgColor indexed="64"/>
      </patternFill>
    </fill>
    <fill>
      <patternFill patternType="solid">
        <fgColor rgb="FFFF0000"/>
        <bgColor indexed="64"/>
      </patternFill>
    </fill>
    <fill>
      <patternFill patternType="solid">
        <fgColor rgb="FF00B0F0"/>
        <bgColor indexed="64"/>
      </patternFill>
    </fill>
  </fills>
  <borders count="19">
    <border>
      <left/>
      <right/>
      <top/>
      <bottom/>
      <diagonal/>
    </border>
    <border>
      <left style="thin">
        <color auto="1"/>
      </left>
      <right/>
      <top style="thin">
        <color auto="1"/>
      </top>
      <bottom style="thin">
        <color auto="1"/>
      </bottom>
      <diagonal/>
    </border>
    <border>
      <left/>
      <right/>
      <top style="thin">
        <color indexed="64"/>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theme="1" tint="4.9989318521683403E-2"/>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auto="1"/>
      </top>
      <bottom/>
      <diagonal/>
    </border>
    <border>
      <left/>
      <right/>
      <top style="thin">
        <color auto="1"/>
      </top>
      <bottom/>
      <diagonal/>
    </border>
    <border>
      <left style="thin">
        <color indexed="64"/>
      </left>
      <right/>
      <top/>
      <bottom/>
      <diagonal/>
    </border>
    <border>
      <left/>
      <right style="thin">
        <color theme="1" tint="4.9989318521683403E-2"/>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43" fontId="1" fillId="0" borderId="0" applyFont="0" applyFill="0" applyBorder="0" applyAlignment="0" applyProtection="0"/>
  </cellStyleXfs>
  <cellXfs count="107">
    <xf numFmtId="0" fontId="0" fillId="0" borderId="0" xfId="0"/>
    <xf numFmtId="0" fontId="0" fillId="0" borderId="4" xfId="0" applyBorder="1"/>
    <xf numFmtId="0" fontId="0" fillId="0" borderId="4" xfId="0" applyBorder="1" applyAlignment="1">
      <alignment horizontal="center"/>
    </xf>
    <xf numFmtId="0" fontId="0" fillId="0" borderId="4" xfId="0" applyBorder="1" applyAlignment="1">
      <alignment horizontal="left"/>
    </xf>
    <xf numFmtId="0" fontId="0" fillId="0" borderId="1" xfId="0" applyBorder="1"/>
    <xf numFmtId="0" fontId="0" fillId="3" borderId="4" xfId="0" applyFill="1" applyBorder="1" applyAlignment="1">
      <alignment horizontal="left"/>
    </xf>
    <xf numFmtId="0" fontId="0" fillId="5" borderId="1" xfId="0" applyFill="1" applyBorder="1"/>
    <xf numFmtId="0" fontId="0" fillId="5" borderId="0" xfId="0" applyFill="1"/>
    <xf numFmtId="0" fontId="5" fillId="4" borderId="4" xfId="0" applyFont="1" applyFill="1" applyBorder="1" applyAlignment="1">
      <alignment horizontal="center" vertical="center"/>
    </xf>
    <xf numFmtId="0" fontId="5" fillId="0" borderId="0" xfId="0" applyFont="1" applyAlignment="1">
      <alignment vertical="center"/>
    </xf>
    <xf numFmtId="0" fontId="5" fillId="0" borderId="4" xfId="0" applyFont="1" applyBorder="1" applyAlignment="1">
      <alignment horizontal="center" vertical="center"/>
    </xf>
    <xf numFmtId="0" fontId="5" fillId="5" borderId="0" xfId="0" applyFont="1" applyFill="1" applyAlignment="1">
      <alignment horizontal="center" vertical="center"/>
    </xf>
    <xf numFmtId="0" fontId="0" fillId="0" borderId="0" xfId="0" applyAlignment="1">
      <alignment horizontal="center"/>
    </xf>
    <xf numFmtId="0" fontId="5"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5" borderId="0" xfId="0" applyFont="1" applyFill="1" applyAlignment="1">
      <alignment horizontal="center" vertical="center"/>
    </xf>
    <xf numFmtId="0" fontId="5" fillId="6" borderId="4" xfId="0" applyFont="1" applyFill="1" applyBorder="1" applyAlignment="1">
      <alignment horizontal="center" vertical="center"/>
    </xf>
    <xf numFmtId="0" fontId="0" fillId="5" borderId="4" xfId="0" applyFill="1" applyBorder="1"/>
    <xf numFmtId="0" fontId="5" fillId="4" borderId="4" xfId="0" applyFont="1" applyFill="1" applyBorder="1" applyAlignment="1">
      <alignment horizontal="center"/>
    </xf>
    <xf numFmtId="0" fontId="5" fillId="5" borderId="4" xfId="0" applyFont="1" applyFill="1" applyBorder="1" applyAlignment="1">
      <alignment horizontal="center"/>
    </xf>
    <xf numFmtId="164" fontId="0" fillId="0" borderId="4" xfId="1" applyNumberFormat="1" applyFont="1" applyBorder="1"/>
    <xf numFmtId="0" fontId="0" fillId="5" borderId="4" xfId="0" applyFill="1" applyBorder="1" applyAlignment="1">
      <alignment vertical="center"/>
    </xf>
    <xf numFmtId="0" fontId="5" fillId="8" borderId="4"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xf>
    <xf numFmtId="0" fontId="5" fillId="4" borderId="15" xfId="0" applyFont="1" applyFill="1" applyBorder="1" applyAlignment="1">
      <alignment horizontal="center" vertical="center" wrapText="1"/>
    </xf>
    <xf numFmtId="0" fontId="0" fillId="0" borderId="15" xfId="0" applyBorder="1"/>
    <xf numFmtId="0" fontId="0" fillId="0" borderId="0" xfId="0" applyAlignment="1">
      <alignment vertical="center"/>
    </xf>
    <xf numFmtId="0" fontId="0" fillId="0" borderId="15" xfId="0" applyBorder="1" applyAlignment="1">
      <alignment horizontal="center"/>
    </xf>
    <xf numFmtId="0" fontId="0" fillId="0" borderId="15" xfId="0" applyBorder="1" applyAlignment="1">
      <alignment vertical="center"/>
    </xf>
    <xf numFmtId="0" fontId="0" fillId="0" borderId="15" xfId="0" applyBorder="1" applyAlignment="1">
      <alignment vertical="center" wrapText="1"/>
    </xf>
    <xf numFmtId="0" fontId="0" fillId="3" borderId="4" xfId="0" applyFill="1" applyBorder="1" applyAlignment="1">
      <alignment horizontal="center" vertical="center" wrapText="1"/>
    </xf>
    <xf numFmtId="0" fontId="0" fillId="0" borderId="4" xfId="0" applyBorder="1" applyAlignment="1">
      <alignment horizontal="center" vertical="center" wrapText="1"/>
    </xf>
    <xf numFmtId="164" fontId="0" fillId="0" borderId="4" xfId="1" applyNumberFormat="1" applyFont="1" applyBorder="1" applyAlignment="1">
      <alignment horizontal="center" vertical="center"/>
    </xf>
    <xf numFmtId="164" fontId="0" fillId="0" borderId="4" xfId="1" applyNumberFormat="1" applyFont="1" applyBorder="1" applyAlignment="1">
      <alignment horizontal="center" vertical="center" wrapText="1"/>
    </xf>
    <xf numFmtId="165" fontId="0" fillId="9" borderId="4" xfId="1" applyNumberFormat="1" applyFont="1" applyFill="1" applyBorder="1" applyAlignment="1">
      <alignment horizontal="center" vertical="center"/>
    </xf>
    <xf numFmtId="164" fontId="0" fillId="9" borderId="4" xfId="1" applyNumberFormat="1" applyFont="1" applyFill="1" applyBorder="1" applyAlignment="1">
      <alignment horizontal="center" vertical="center" wrapText="1"/>
    </xf>
    <xf numFmtId="164" fontId="0" fillId="9" borderId="4" xfId="1" applyNumberFormat="1" applyFont="1" applyFill="1" applyBorder="1" applyAlignment="1">
      <alignment horizontal="center" vertical="center"/>
    </xf>
    <xf numFmtId="165" fontId="0" fillId="0" borderId="4" xfId="1" applyNumberFormat="1" applyFont="1" applyBorder="1"/>
    <xf numFmtId="164" fontId="0" fillId="0" borderId="0" xfId="1" applyNumberFormat="1" applyFont="1"/>
    <xf numFmtId="165" fontId="0" fillId="0" borderId="0" xfId="1" applyNumberFormat="1" applyFont="1"/>
    <xf numFmtId="0" fontId="5" fillId="5" borderId="0" xfId="0" applyFont="1" applyFill="1" applyAlignment="1">
      <alignment vertical="center"/>
    </xf>
    <xf numFmtId="0" fontId="5" fillId="0" borderId="4" xfId="0" applyFont="1" applyBorder="1"/>
    <xf numFmtId="0" fontId="7" fillId="2" borderId="0" xfId="0" applyFont="1" applyFill="1" applyAlignment="1">
      <alignment vertical="top" wrapText="1"/>
    </xf>
    <xf numFmtId="0" fontId="4" fillId="2" borderId="0" xfId="0" applyFont="1" applyFill="1" applyAlignment="1">
      <alignment horizontal="center" vertical="top"/>
    </xf>
    <xf numFmtId="0" fontId="2" fillId="2" borderId="0" xfId="0" applyFont="1" applyFill="1" applyAlignment="1">
      <alignment vertical="top"/>
    </xf>
    <xf numFmtId="0" fontId="4" fillId="2" borderId="0" xfId="0" applyFont="1" applyFill="1" applyAlignment="1">
      <alignment vertical="top"/>
    </xf>
    <xf numFmtId="0" fontId="4" fillId="2" borderId="10" xfId="0" applyFont="1" applyFill="1" applyBorder="1" applyAlignment="1">
      <alignment vertical="top"/>
    </xf>
    <xf numFmtId="0" fontId="4" fillId="2" borderId="4" xfId="0" applyFont="1" applyFill="1" applyBorder="1" applyAlignment="1">
      <alignment vertical="top"/>
    </xf>
    <xf numFmtId="0" fontId="4" fillId="2" borderId="4" xfId="0" applyFont="1" applyFill="1" applyBorder="1" applyAlignment="1">
      <alignment vertical="top" wrapText="1"/>
    </xf>
    <xf numFmtId="0" fontId="9" fillId="2" borderId="12" xfId="0" applyFont="1" applyFill="1" applyBorder="1" applyAlignment="1">
      <alignment vertical="top"/>
    </xf>
    <xf numFmtId="0" fontId="4" fillId="0" borderId="4" xfId="0" applyFont="1" applyBorder="1" applyAlignment="1">
      <alignment horizontal="center" vertical="top"/>
    </xf>
    <xf numFmtId="0" fontId="4" fillId="2" borderId="1" xfId="0" applyFont="1" applyFill="1" applyBorder="1" applyAlignment="1">
      <alignment vertical="top"/>
    </xf>
    <xf numFmtId="0" fontId="4" fillId="2" borderId="2" xfId="0" applyFont="1" applyFill="1" applyBorder="1" applyAlignment="1">
      <alignment vertical="top"/>
    </xf>
    <xf numFmtId="164" fontId="4" fillId="0" borderId="4" xfId="1" applyNumberFormat="1" applyFont="1" applyFill="1" applyBorder="1" applyAlignment="1" applyProtection="1">
      <alignment vertical="top"/>
    </xf>
    <xf numFmtId="0" fontId="4" fillId="0" borderId="1" xfId="0" applyFont="1" applyBorder="1" applyAlignment="1">
      <alignment vertical="top"/>
    </xf>
    <xf numFmtId="0" fontId="4" fillId="0" borderId="2" xfId="0" applyFont="1" applyBorder="1" applyAlignment="1">
      <alignment vertical="top"/>
    </xf>
    <xf numFmtId="0" fontId="4" fillId="2" borderId="2" xfId="0" applyFont="1" applyFill="1" applyBorder="1" applyAlignment="1">
      <alignment horizontal="right" vertical="top"/>
    </xf>
    <xf numFmtId="165" fontId="4" fillId="0" borderId="4" xfId="1" applyNumberFormat="1" applyFont="1" applyFill="1" applyBorder="1" applyAlignment="1" applyProtection="1">
      <alignment vertical="top"/>
    </xf>
    <xf numFmtId="164" fontId="4" fillId="2" borderId="9" xfId="1" applyNumberFormat="1" applyFont="1" applyFill="1" applyBorder="1" applyAlignment="1" applyProtection="1">
      <alignment vertical="top"/>
    </xf>
    <xf numFmtId="164" fontId="4" fillId="10" borderId="4" xfId="1" applyNumberFormat="1" applyFont="1" applyFill="1" applyBorder="1" applyAlignment="1" applyProtection="1">
      <alignment vertical="top"/>
      <protection locked="0"/>
    </xf>
    <xf numFmtId="0" fontId="7" fillId="2" borderId="0" xfId="0" applyFont="1" applyFill="1" applyAlignment="1">
      <alignment vertical="top"/>
    </xf>
    <xf numFmtId="164" fontId="4" fillId="5" borderId="3" xfId="1" applyNumberFormat="1" applyFont="1" applyFill="1" applyBorder="1" applyAlignment="1" applyProtection="1">
      <alignment horizontal="center" vertical="top"/>
    </xf>
    <xf numFmtId="164" fontId="4" fillId="2" borderId="4" xfId="1" applyNumberFormat="1" applyFont="1" applyFill="1" applyBorder="1" applyAlignment="1" applyProtection="1">
      <alignment vertical="top"/>
    </xf>
    <xf numFmtId="164" fontId="8" fillId="2" borderId="4" xfId="1" applyNumberFormat="1" applyFont="1" applyFill="1" applyBorder="1" applyAlignment="1" applyProtection="1">
      <alignment vertical="top"/>
    </xf>
    <xf numFmtId="0" fontId="7" fillId="0" borderId="0" xfId="0" applyFont="1" applyAlignment="1">
      <alignment horizontal="center" vertical="top"/>
    </xf>
    <xf numFmtId="164" fontId="7" fillId="0" borderId="0" xfId="1" applyNumberFormat="1" applyFont="1" applyAlignment="1" applyProtection="1">
      <alignment vertical="top"/>
    </xf>
    <xf numFmtId="0" fontId="7" fillId="2" borderId="0" xfId="0" applyFont="1" applyFill="1" applyAlignment="1">
      <alignment horizontal="right" vertical="top"/>
    </xf>
    <xf numFmtId="0" fontId="4" fillId="2" borderId="0" xfId="0" applyFont="1" applyFill="1" applyAlignment="1">
      <alignment horizontal="right" vertical="top"/>
    </xf>
    <xf numFmtId="0" fontId="11" fillId="2" borderId="0" xfId="0" applyFont="1" applyFill="1" applyAlignment="1">
      <alignment vertical="top" wrapText="1"/>
    </xf>
    <xf numFmtId="0" fontId="5" fillId="5" borderId="5" xfId="0" applyFont="1" applyFill="1" applyBorder="1" applyAlignment="1">
      <alignment horizontal="center" vertical="center"/>
    </xf>
    <xf numFmtId="0" fontId="5" fillId="7" borderId="1" xfId="0" applyFont="1" applyFill="1" applyBorder="1" applyAlignment="1">
      <alignment horizontal="center" vertical="center" wrapText="1"/>
    </xf>
    <xf numFmtId="0" fontId="5" fillId="7" borderId="2" xfId="0" applyFont="1" applyFill="1" applyBorder="1" applyAlignment="1">
      <alignment horizontal="center" vertical="center"/>
    </xf>
    <xf numFmtId="0" fontId="5" fillId="7" borderId="3" xfId="0" applyFont="1" applyFill="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4" fillId="2" borderId="1" xfId="0" applyFont="1" applyFill="1" applyBorder="1" applyAlignment="1">
      <alignment horizontal="left" vertical="top"/>
    </xf>
    <xf numFmtId="0" fontId="4" fillId="2" borderId="2" xfId="0" applyFont="1" applyFill="1" applyBorder="1" applyAlignment="1">
      <alignment horizontal="left" vertical="top"/>
    </xf>
    <xf numFmtId="0" fontId="4" fillId="2" borderId="14" xfId="0" applyFont="1" applyFill="1" applyBorder="1" applyAlignment="1">
      <alignment horizontal="left" vertical="top"/>
    </xf>
    <xf numFmtId="0" fontId="4" fillId="2" borderId="13" xfId="0" applyFont="1" applyFill="1" applyBorder="1" applyAlignment="1">
      <alignment vertical="top"/>
    </xf>
    <xf numFmtId="0" fontId="4" fillId="2" borderId="0" xfId="0" applyFont="1" applyFill="1" applyAlignment="1">
      <alignment vertical="top"/>
    </xf>
    <xf numFmtId="0" fontId="4" fillId="2" borderId="7" xfId="0" applyFont="1" applyFill="1" applyBorder="1" applyAlignment="1">
      <alignment vertical="top"/>
    </xf>
    <xf numFmtId="0" fontId="8" fillId="4" borderId="4" xfId="0" applyFont="1" applyFill="1" applyBorder="1" applyAlignment="1">
      <alignment horizontal="center" vertical="top"/>
    </xf>
    <xf numFmtId="164" fontId="4" fillId="2" borderId="16" xfId="1" applyNumberFormat="1" applyFont="1" applyFill="1" applyBorder="1" applyAlignment="1" applyProtection="1">
      <alignment horizontal="left" vertical="top"/>
    </xf>
    <xf numFmtId="164" fontId="4" fillId="2" borderId="17" xfId="1" applyNumberFormat="1" applyFont="1" applyFill="1" applyBorder="1" applyAlignment="1" applyProtection="1">
      <alignment horizontal="left" vertical="top"/>
    </xf>
    <xf numFmtId="164" fontId="4" fillId="2" borderId="18" xfId="1" applyNumberFormat="1" applyFont="1" applyFill="1" applyBorder="1" applyAlignment="1" applyProtection="1">
      <alignment horizontal="left" vertical="top"/>
    </xf>
    <xf numFmtId="0" fontId="4" fillId="2" borderId="11" xfId="0" quotePrefix="1" applyFont="1" applyFill="1" applyBorder="1" applyAlignment="1">
      <alignment vertical="top" wrapText="1"/>
    </xf>
    <xf numFmtId="0" fontId="4" fillId="2" borderId="12" xfId="0" quotePrefix="1" applyFont="1" applyFill="1" applyBorder="1" applyAlignment="1">
      <alignment vertical="top" wrapText="1"/>
    </xf>
    <xf numFmtId="0" fontId="4" fillId="2" borderId="6" xfId="0" quotePrefix="1" applyFont="1" applyFill="1" applyBorder="1" applyAlignment="1">
      <alignment vertical="top" wrapText="1"/>
    </xf>
    <xf numFmtId="0" fontId="3" fillId="2" borderId="0" xfId="0" applyFont="1" applyFill="1" applyAlignment="1">
      <alignment horizontal="center" vertical="top"/>
    </xf>
    <xf numFmtId="0" fontId="4" fillId="2" borderId="0" xfId="0" applyFont="1" applyFill="1" applyAlignment="1">
      <alignment horizontal="center" vertical="top"/>
    </xf>
    <xf numFmtId="0" fontId="11" fillId="2" borderId="0" xfId="0" applyFont="1" applyFill="1" applyAlignment="1">
      <alignment horizontal="center" vertical="top"/>
    </xf>
    <xf numFmtId="164" fontId="4" fillId="2" borderId="0" xfId="1" applyNumberFormat="1" applyFont="1" applyFill="1" applyBorder="1" applyAlignment="1" applyProtection="1">
      <alignment horizontal="left" vertical="top" wrapText="1"/>
    </xf>
    <xf numFmtId="164" fontId="4" fillId="2" borderId="0" xfId="1" applyNumberFormat="1" applyFont="1" applyFill="1" applyBorder="1" applyAlignment="1" applyProtection="1">
      <alignment horizontal="left" vertical="top"/>
    </xf>
    <xf numFmtId="164" fontId="4" fillId="5" borderId="6" xfId="1" applyNumberFormat="1" applyFont="1" applyFill="1" applyBorder="1" applyAlignment="1" applyProtection="1">
      <alignment horizontal="center" vertical="top"/>
    </xf>
    <xf numFmtId="164" fontId="4" fillId="5" borderId="7" xfId="1" applyNumberFormat="1" applyFont="1" applyFill="1" applyBorder="1" applyAlignment="1" applyProtection="1">
      <alignment horizontal="center" vertical="top"/>
    </xf>
    <xf numFmtId="164" fontId="4" fillId="5" borderId="8" xfId="1" applyNumberFormat="1" applyFont="1" applyFill="1" applyBorder="1" applyAlignment="1" applyProtection="1">
      <alignment horizontal="center" vertical="top"/>
    </xf>
    <xf numFmtId="0" fontId="8" fillId="2" borderId="1" xfId="0" applyFont="1" applyFill="1" applyBorder="1" applyAlignment="1">
      <alignment horizontal="left" vertical="top"/>
    </xf>
    <xf numFmtId="0" fontId="8" fillId="2" borderId="2" xfId="0" applyFont="1" applyFill="1" applyBorder="1" applyAlignment="1">
      <alignment horizontal="left" vertical="top"/>
    </xf>
    <xf numFmtId="0" fontId="8" fillId="2" borderId="3" xfId="0" applyFont="1" applyFill="1" applyBorder="1" applyAlignment="1">
      <alignment horizontal="left" vertical="top"/>
    </xf>
    <xf numFmtId="0" fontId="10" fillId="2" borderId="0" xfId="0" applyFont="1" applyFill="1" applyAlignment="1">
      <alignment horizontal="left" vertical="top"/>
    </xf>
    <xf numFmtId="0" fontId="4" fillId="2" borderId="0" xfId="0" applyFont="1" applyFill="1" applyAlignment="1">
      <alignment horizontal="left" vertical="top" wrapText="1"/>
    </xf>
    <xf numFmtId="0" fontId="4" fillId="2" borderId="0" xfId="0" applyFont="1" applyFill="1" applyAlignment="1">
      <alignment horizontal="left" vertical="top"/>
    </xf>
    <xf numFmtId="0" fontId="8" fillId="10" borderId="2" xfId="0" applyFont="1" applyFill="1" applyBorder="1" applyAlignment="1" applyProtection="1">
      <alignment horizontal="left" vertical="top"/>
      <protection locked="0"/>
    </xf>
    <xf numFmtId="0" fontId="8" fillId="10" borderId="3" xfId="0" applyFont="1" applyFill="1" applyBorder="1" applyAlignment="1" applyProtection="1">
      <alignment horizontal="left" vertical="top"/>
      <protection locked="0"/>
    </xf>
    <xf numFmtId="0" fontId="8" fillId="10" borderId="4" xfId="0" applyFont="1" applyFill="1" applyBorder="1" applyAlignment="1" applyProtection="1">
      <alignment horizontal="left" vertical="top"/>
      <protection locked="0"/>
    </xf>
  </cellXfs>
  <cellStyles count="2">
    <cellStyle name="Comma" xfId="1" builtinId="3"/>
    <cellStyle name="Normal" xfId="0" builtinId="0"/>
  </cellStyles>
  <dxfs count="13">
    <dxf>
      <font>
        <color theme="0"/>
      </font>
    </dxf>
    <dxf>
      <font>
        <color theme="0"/>
      </font>
    </dxf>
    <dxf>
      <font>
        <color theme="0"/>
      </font>
    </dxf>
    <dxf>
      <fill>
        <patternFill>
          <bgColor theme="1"/>
        </patternFill>
      </fill>
    </dxf>
    <dxf>
      <fill>
        <patternFill>
          <bgColor theme="1"/>
        </patternFill>
      </fill>
    </dxf>
    <dxf>
      <border>
        <left style="thin">
          <color auto="1"/>
        </left>
        <right style="thin">
          <color auto="1"/>
        </right>
        <top style="thin">
          <color auto="1"/>
        </top>
        <bottom style="thin">
          <color auto="1"/>
        </bottom>
        <vertical/>
        <horizontal/>
      </border>
    </dxf>
    <dxf>
      <border>
        <bottom style="thin">
          <color auto="1"/>
        </bottom>
        <vertical/>
        <horizontal/>
      </border>
    </dxf>
    <dxf>
      <border>
        <top style="thin">
          <color auto="1"/>
        </top>
        <vertical/>
        <horizontal/>
      </border>
    </dxf>
    <dxf>
      <font>
        <b val="0"/>
        <i val="0"/>
        <strike val="0"/>
        <color theme="0"/>
      </font>
      <fill>
        <patternFill>
          <fgColor theme="0"/>
          <bgColor theme="0"/>
        </patternFill>
      </fill>
    </dxf>
    <dxf>
      <border>
        <right style="thin">
          <color auto="1"/>
        </right>
        <vertical/>
        <horizontal/>
      </border>
    </dxf>
    <dxf>
      <border>
        <left style="thin">
          <color auto="1"/>
        </left>
        <vertical/>
        <horizontal/>
      </border>
    </dxf>
    <dxf>
      <font>
        <strike val="0"/>
        <color theme="0"/>
      </font>
      <fill>
        <patternFill>
          <bgColor theme="0"/>
        </patternFill>
      </fill>
    </dxf>
    <dxf>
      <border>
        <left style="thin">
          <color auto="1"/>
        </left>
        <right style="thin">
          <color auto="1"/>
        </right>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DFC8F-99E3-43E3-9F45-967D15761F67}">
  <sheetPr>
    <tabColor theme="9"/>
  </sheetPr>
  <dimension ref="A1:F2471"/>
  <sheetViews>
    <sheetView workbookViewId="0">
      <selection activeCell="C10" sqref="C10:G10"/>
    </sheetView>
  </sheetViews>
  <sheetFormatPr defaultColWidth="9" defaultRowHeight="15" x14ac:dyDescent="0.25"/>
  <cols>
    <col min="1" max="1" width="7.28515625" style="12" bestFit="1" customWidth="1"/>
    <col min="2" max="2" width="5.28515625" style="12" bestFit="1" customWidth="1"/>
    <col min="3" max="3" width="5.5703125" style="12" bestFit="1" customWidth="1"/>
    <col min="4" max="4" width="63.5703125" bestFit="1" customWidth="1"/>
    <col min="5" max="5" width="7.28515625" style="12" bestFit="1" customWidth="1"/>
  </cols>
  <sheetData>
    <row r="1" spans="1:6" ht="30" x14ac:dyDescent="0.25">
      <c r="A1" s="13" t="s">
        <v>0</v>
      </c>
      <c r="B1" s="13" t="s">
        <v>1</v>
      </c>
      <c r="C1" s="13" t="s">
        <v>2</v>
      </c>
      <c r="D1" s="8" t="s">
        <v>3</v>
      </c>
      <c r="E1" s="14" t="s">
        <v>4</v>
      </c>
      <c r="F1" s="26" t="s">
        <v>5</v>
      </c>
    </row>
    <row r="2" spans="1:6" x14ac:dyDescent="0.25">
      <c r="A2" s="2" t="s">
        <v>6</v>
      </c>
      <c r="B2" s="2" t="s">
        <v>7</v>
      </c>
      <c r="C2" s="2" t="s">
        <v>8</v>
      </c>
      <c r="D2" s="1" t="s">
        <v>9</v>
      </c>
      <c r="E2" s="25" t="s">
        <v>10</v>
      </c>
      <c r="F2" s="27" t="str">
        <f t="shared" ref="F2:F65" si="0">A2&amp;B2&amp;C2</f>
        <v>0110000</v>
      </c>
    </row>
    <row r="3" spans="1:6" x14ac:dyDescent="0.25">
      <c r="A3" s="2" t="s">
        <v>6</v>
      </c>
      <c r="B3" s="2" t="s">
        <v>11</v>
      </c>
      <c r="C3" s="2" t="s">
        <v>12</v>
      </c>
      <c r="D3" s="1" t="s">
        <v>13</v>
      </c>
      <c r="E3" s="25" t="s">
        <v>10</v>
      </c>
      <c r="F3" s="27" t="str">
        <f t="shared" si="0"/>
        <v>0120001</v>
      </c>
    </row>
    <row r="4" spans="1:6" x14ac:dyDescent="0.25">
      <c r="A4" s="2" t="s">
        <v>6</v>
      </c>
      <c r="B4" s="2" t="s">
        <v>11</v>
      </c>
      <c r="C4" s="2" t="s">
        <v>14</v>
      </c>
      <c r="D4" s="1" t="s">
        <v>15</v>
      </c>
      <c r="E4" s="25" t="s">
        <v>10</v>
      </c>
      <c r="F4" s="27" t="str">
        <f t="shared" si="0"/>
        <v>0120002</v>
      </c>
    </row>
    <row r="5" spans="1:6" x14ac:dyDescent="0.25">
      <c r="A5" s="2" t="s">
        <v>6</v>
      </c>
      <c r="B5" s="2" t="s">
        <v>11</v>
      </c>
      <c r="C5" s="2" t="s">
        <v>16</v>
      </c>
      <c r="D5" s="1" t="s">
        <v>17</v>
      </c>
      <c r="E5" s="25" t="s">
        <v>10</v>
      </c>
      <c r="F5" s="27" t="str">
        <f t="shared" si="0"/>
        <v>0120003</v>
      </c>
    </row>
    <row r="6" spans="1:6" x14ac:dyDescent="0.25">
      <c r="A6" s="2" t="s">
        <v>6</v>
      </c>
      <c r="B6" s="2" t="s">
        <v>11</v>
      </c>
      <c r="C6" s="2" t="s">
        <v>18</v>
      </c>
      <c r="D6" s="1" t="s">
        <v>19</v>
      </c>
      <c r="E6" s="25" t="s">
        <v>10</v>
      </c>
      <c r="F6" s="27" t="str">
        <f t="shared" si="0"/>
        <v>0120004</v>
      </c>
    </row>
    <row r="7" spans="1:6" x14ac:dyDescent="0.25">
      <c r="A7" s="2" t="s">
        <v>6</v>
      </c>
      <c r="B7" s="2" t="s">
        <v>11</v>
      </c>
      <c r="C7" s="2" t="s">
        <v>20</v>
      </c>
      <c r="D7" s="1" t="s">
        <v>21</v>
      </c>
      <c r="E7" s="25" t="s">
        <v>10</v>
      </c>
      <c r="F7" s="27" t="str">
        <f t="shared" si="0"/>
        <v>0120005</v>
      </c>
    </row>
    <row r="8" spans="1:6" x14ac:dyDescent="0.25">
      <c r="A8" s="2" t="s">
        <v>6</v>
      </c>
      <c r="B8" s="2" t="s">
        <v>11</v>
      </c>
      <c r="C8" s="2" t="s">
        <v>22</v>
      </c>
      <c r="D8" s="1" t="s">
        <v>23</v>
      </c>
      <c r="E8" s="25" t="s">
        <v>10</v>
      </c>
      <c r="F8" s="27" t="str">
        <f t="shared" si="0"/>
        <v>0120006</v>
      </c>
    </row>
    <row r="9" spans="1:6" x14ac:dyDescent="0.25">
      <c r="A9" s="2" t="s">
        <v>6</v>
      </c>
      <c r="B9" s="2" t="s">
        <v>11</v>
      </c>
      <c r="C9" s="2" t="s">
        <v>24</v>
      </c>
      <c r="D9" s="1" t="s">
        <v>25</v>
      </c>
      <c r="E9" s="25" t="s">
        <v>10</v>
      </c>
      <c r="F9" s="27" t="str">
        <f t="shared" si="0"/>
        <v>0120007</v>
      </c>
    </row>
    <row r="10" spans="1:6" x14ac:dyDescent="0.25">
      <c r="A10" s="2" t="s">
        <v>6</v>
      </c>
      <c r="B10" s="2" t="s">
        <v>11</v>
      </c>
      <c r="C10" s="2" t="s">
        <v>26</v>
      </c>
      <c r="D10" s="1" t="s">
        <v>27</v>
      </c>
      <c r="E10" s="25" t="s">
        <v>10</v>
      </c>
      <c r="F10" s="27" t="str">
        <f t="shared" si="0"/>
        <v>0120008</v>
      </c>
    </row>
    <row r="11" spans="1:6" x14ac:dyDescent="0.25">
      <c r="A11" s="2" t="s">
        <v>6</v>
      </c>
      <c r="B11" s="2" t="s">
        <v>11</v>
      </c>
      <c r="C11" s="2" t="s">
        <v>28</v>
      </c>
      <c r="D11" s="1" t="s">
        <v>29</v>
      </c>
      <c r="E11" s="25" t="s">
        <v>10</v>
      </c>
      <c r="F11" s="27" t="str">
        <f t="shared" si="0"/>
        <v>0120009</v>
      </c>
    </row>
    <row r="12" spans="1:6" x14ac:dyDescent="0.25">
      <c r="A12" s="2" t="s">
        <v>6</v>
      </c>
      <c r="B12" s="2" t="s">
        <v>11</v>
      </c>
      <c r="C12" s="2" t="s">
        <v>30</v>
      </c>
      <c r="D12" s="1" t="s">
        <v>31</v>
      </c>
      <c r="E12" s="25" t="s">
        <v>10</v>
      </c>
      <c r="F12" s="27" t="str">
        <f t="shared" si="0"/>
        <v>0120010</v>
      </c>
    </row>
    <row r="13" spans="1:6" x14ac:dyDescent="0.25">
      <c r="A13" s="2" t="s">
        <v>6</v>
      </c>
      <c r="B13" s="2" t="s">
        <v>11</v>
      </c>
      <c r="C13" s="2" t="s">
        <v>32</v>
      </c>
      <c r="D13" s="1" t="s">
        <v>33</v>
      </c>
      <c r="E13" s="25" t="s">
        <v>10</v>
      </c>
      <c r="F13" s="27" t="str">
        <f t="shared" si="0"/>
        <v>0120011</v>
      </c>
    </row>
    <row r="14" spans="1:6" x14ac:dyDescent="0.25">
      <c r="A14" s="2" t="s">
        <v>6</v>
      </c>
      <c r="B14" s="2" t="s">
        <v>11</v>
      </c>
      <c r="C14" s="2" t="s">
        <v>34</v>
      </c>
      <c r="D14" s="1" t="s">
        <v>35</v>
      </c>
      <c r="E14" s="25" t="s">
        <v>10</v>
      </c>
      <c r="F14" s="27" t="str">
        <f t="shared" si="0"/>
        <v>0120012</v>
      </c>
    </row>
    <row r="15" spans="1:6" x14ac:dyDescent="0.25">
      <c r="A15" s="2" t="s">
        <v>6</v>
      </c>
      <c r="B15" s="2" t="s">
        <v>36</v>
      </c>
      <c r="C15" s="2" t="s">
        <v>37</v>
      </c>
      <c r="D15" s="1" t="s">
        <v>38</v>
      </c>
      <c r="E15" s="25" t="s">
        <v>10</v>
      </c>
      <c r="F15" s="27" t="str">
        <f t="shared" si="0"/>
        <v>0130407</v>
      </c>
    </row>
    <row r="16" spans="1:6" x14ac:dyDescent="0.25">
      <c r="A16" s="2" t="s">
        <v>6</v>
      </c>
      <c r="B16" s="2" t="s">
        <v>36</v>
      </c>
      <c r="C16" s="2" t="s">
        <v>39</v>
      </c>
      <c r="D16" s="1" t="s">
        <v>40</v>
      </c>
      <c r="E16" s="25" t="s">
        <v>10</v>
      </c>
      <c r="F16" s="27" t="str">
        <f t="shared" si="0"/>
        <v>0130453</v>
      </c>
    </row>
    <row r="17" spans="1:6" x14ac:dyDescent="0.25">
      <c r="A17" s="2" t="s">
        <v>6</v>
      </c>
      <c r="B17" s="2" t="s">
        <v>36</v>
      </c>
      <c r="C17" s="2" t="s">
        <v>41</v>
      </c>
      <c r="D17" s="1" t="s">
        <v>42</v>
      </c>
      <c r="E17" s="25" t="s">
        <v>10</v>
      </c>
      <c r="F17" s="27" t="str">
        <f t="shared" si="0"/>
        <v>0130520</v>
      </c>
    </row>
    <row r="18" spans="1:6" x14ac:dyDescent="0.25">
      <c r="A18" s="2" t="s">
        <v>6</v>
      </c>
      <c r="B18" s="2" t="s">
        <v>36</v>
      </c>
      <c r="C18" s="2" t="s">
        <v>43</v>
      </c>
      <c r="D18" s="1" t="s">
        <v>44</v>
      </c>
      <c r="E18" s="25" t="s">
        <v>10</v>
      </c>
      <c r="F18" s="27" t="str">
        <f t="shared" si="0"/>
        <v>0130521</v>
      </c>
    </row>
    <row r="19" spans="1:6" x14ac:dyDescent="0.25">
      <c r="A19" s="2" t="s">
        <v>6</v>
      </c>
      <c r="B19" s="2" t="s">
        <v>45</v>
      </c>
      <c r="C19" s="2" t="s">
        <v>46</v>
      </c>
      <c r="D19" s="1" t="s">
        <v>47</v>
      </c>
      <c r="E19" s="25" t="s">
        <v>10</v>
      </c>
      <c r="F19" s="27" t="str">
        <f t="shared" si="0"/>
        <v>0140015</v>
      </c>
    </row>
    <row r="20" spans="1:6" x14ac:dyDescent="0.25">
      <c r="A20" s="2" t="s">
        <v>6</v>
      </c>
      <c r="B20" s="2" t="s">
        <v>45</v>
      </c>
      <c r="C20" s="2" t="s">
        <v>48</v>
      </c>
      <c r="D20" s="1" t="s">
        <v>49</v>
      </c>
      <c r="E20" s="25" t="s">
        <v>10</v>
      </c>
      <c r="F20" s="27" t="str">
        <f t="shared" si="0"/>
        <v>0140025</v>
      </c>
    </row>
    <row r="21" spans="1:6" x14ac:dyDescent="0.25">
      <c r="A21" s="2" t="s">
        <v>6</v>
      </c>
      <c r="B21" s="2" t="s">
        <v>45</v>
      </c>
      <c r="C21" s="2" t="s">
        <v>50</v>
      </c>
      <c r="D21" s="1" t="s">
        <v>51</v>
      </c>
      <c r="E21" s="25" t="s">
        <v>10</v>
      </c>
      <c r="F21" s="27" t="str">
        <f t="shared" si="0"/>
        <v>0140035</v>
      </c>
    </row>
    <row r="22" spans="1:6" x14ac:dyDescent="0.25">
      <c r="A22" s="2" t="s">
        <v>6</v>
      </c>
      <c r="B22" s="2" t="s">
        <v>52</v>
      </c>
      <c r="C22" s="2" t="s">
        <v>12</v>
      </c>
      <c r="D22" s="1" t="s">
        <v>53</v>
      </c>
      <c r="E22" s="25" t="s">
        <v>10</v>
      </c>
      <c r="F22" s="27" t="str">
        <f t="shared" si="0"/>
        <v>0150001</v>
      </c>
    </row>
    <row r="23" spans="1:6" x14ac:dyDescent="0.25">
      <c r="A23" s="2" t="s">
        <v>6</v>
      </c>
      <c r="B23" s="2" t="s">
        <v>52</v>
      </c>
      <c r="C23" s="2" t="s">
        <v>54</v>
      </c>
      <c r="D23" s="1" t="s">
        <v>55</v>
      </c>
      <c r="E23" s="25" t="s">
        <v>10</v>
      </c>
      <c r="F23" s="27" t="str">
        <f t="shared" si="0"/>
        <v>0150304</v>
      </c>
    </row>
    <row r="24" spans="1:6" x14ac:dyDescent="0.25">
      <c r="A24" s="2" t="s">
        <v>6</v>
      </c>
      <c r="B24" s="2" t="s">
        <v>56</v>
      </c>
      <c r="C24" s="2" t="s">
        <v>57</v>
      </c>
      <c r="D24" s="1" t="s">
        <v>58</v>
      </c>
      <c r="E24" s="25" t="s">
        <v>10</v>
      </c>
      <c r="F24" s="27" t="str">
        <f t="shared" si="0"/>
        <v>0161011</v>
      </c>
    </row>
    <row r="25" spans="1:6" x14ac:dyDescent="0.25">
      <c r="A25" s="2" t="s">
        <v>59</v>
      </c>
      <c r="B25" s="2" t="s">
        <v>7</v>
      </c>
      <c r="C25" s="2" t="s">
        <v>8</v>
      </c>
      <c r="D25" s="1" t="s">
        <v>60</v>
      </c>
      <c r="E25" s="25" t="s">
        <v>10</v>
      </c>
      <c r="F25" s="27" t="str">
        <f t="shared" si="0"/>
        <v>0210000</v>
      </c>
    </row>
    <row r="26" spans="1:6" x14ac:dyDescent="0.25">
      <c r="A26" s="2" t="s">
        <v>59</v>
      </c>
      <c r="B26" s="2" t="s">
        <v>11</v>
      </c>
      <c r="C26" s="2" t="s">
        <v>12</v>
      </c>
      <c r="D26" s="1" t="s">
        <v>61</v>
      </c>
      <c r="E26" s="25" t="s">
        <v>10</v>
      </c>
      <c r="F26" s="27" t="str">
        <f t="shared" si="0"/>
        <v>0220001</v>
      </c>
    </row>
    <row r="27" spans="1:6" x14ac:dyDescent="0.25">
      <c r="A27" s="2" t="s">
        <v>59</v>
      </c>
      <c r="B27" s="2" t="s">
        <v>11</v>
      </c>
      <c r="C27" s="2" t="s">
        <v>14</v>
      </c>
      <c r="D27" s="1" t="s">
        <v>62</v>
      </c>
      <c r="E27" s="25" t="s">
        <v>10</v>
      </c>
      <c r="F27" s="27" t="str">
        <f t="shared" si="0"/>
        <v>0220002</v>
      </c>
    </row>
    <row r="28" spans="1:6" x14ac:dyDescent="0.25">
      <c r="A28" s="2" t="s">
        <v>59</v>
      </c>
      <c r="B28" s="2" t="s">
        <v>11</v>
      </c>
      <c r="C28" s="2" t="s">
        <v>16</v>
      </c>
      <c r="D28" s="1" t="s">
        <v>63</v>
      </c>
      <c r="E28" s="25" t="s">
        <v>10</v>
      </c>
      <c r="F28" s="27" t="str">
        <f t="shared" si="0"/>
        <v>0220003</v>
      </c>
    </row>
    <row r="29" spans="1:6" x14ac:dyDescent="0.25">
      <c r="A29" s="2" t="s">
        <v>59</v>
      </c>
      <c r="B29" s="2" t="s">
        <v>11</v>
      </c>
      <c r="C29" s="2" t="s">
        <v>18</v>
      </c>
      <c r="D29" s="1" t="s">
        <v>64</v>
      </c>
      <c r="E29" s="25" t="s">
        <v>10</v>
      </c>
      <c r="F29" s="27" t="str">
        <f t="shared" si="0"/>
        <v>0220004</v>
      </c>
    </row>
    <row r="30" spans="1:6" x14ac:dyDescent="0.25">
      <c r="A30" s="2" t="s">
        <v>59</v>
      </c>
      <c r="B30" s="2" t="s">
        <v>11</v>
      </c>
      <c r="C30" s="2" t="s">
        <v>20</v>
      </c>
      <c r="D30" s="1" t="s">
        <v>65</v>
      </c>
      <c r="E30" s="25" t="s">
        <v>10</v>
      </c>
      <c r="F30" s="27" t="str">
        <f t="shared" si="0"/>
        <v>0220005</v>
      </c>
    </row>
    <row r="31" spans="1:6" x14ac:dyDescent="0.25">
      <c r="A31" s="2" t="s">
        <v>59</v>
      </c>
      <c r="B31" s="2" t="s">
        <v>11</v>
      </c>
      <c r="C31" s="2" t="s">
        <v>22</v>
      </c>
      <c r="D31" s="1" t="s">
        <v>19</v>
      </c>
      <c r="E31" s="25" t="s">
        <v>10</v>
      </c>
      <c r="F31" s="27" t="str">
        <f t="shared" si="0"/>
        <v>0220006</v>
      </c>
    </row>
    <row r="32" spans="1:6" x14ac:dyDescent="0.25">
      <c r="A32" s="2" t="s">
        <v>59</v>
      </c>
      <c r="B32" s="2" t="s">
        <v>11</v>
      </c>
      <c r="C32" s="2" t="s">
        <v>24</v>
      </c>
      <c r="D32" s="1" t="s">
        <v>66</v>
      </c>
      <c r="E32" s="25" t="s">
        <v>10</v>
      </c>
      <c r="F32" s="27" t="str">
        <f t="shared" si="0"/>
        <v>0220007</v>
      </c>
    </row>
    <row r="33" spans="1:6" x14ac:dyDescent="0.25">
      <c r="A33" s="2" t="s">
        <v>59</v>
      </c>
      <c r="B33" s="2" t="s">
        <v>11</v>
      </c>
      <c r="C33" s="2" t="s">
        <v>26</v>
      </c>
      <c r="D33" s="1" t="s">
        <v>67</v>
      </c>
      <c r="E33" s="25" t="s">
        <v>10</v>
      </c>
      <c r="F33" s="27" t="str">
        <f t="shared" si="0"/>
        <v>0220008</v>
      </c>
    </row>
    <row r="34" spans="1:6" x14ac:dyDescent="0.25">
      <c r="A34" s="2" t="s">
        <v>59</v>
      </c>
      <c r="B34" s="2" t="s">
        <v>11</v>
      </c>
      <c r="C34" s="2" t="s">
        <v>28</v>
      </c>
      <c r="D34" s="1" t="s">
        <v>68</v>
      </c>
      <c r="E34" s="25" t="s">
        <v>10</v>
      </c>
      <c r="F34" s="27" t="str">
        <f t="shared" si="0"/>
        <v>0220009</v>
      </c>
    </row>
    <row r="35" spans="1:6" x14ac:dyDescent="0.25">
      <c r="A35" s="2" t="s">
        <v>59</v>
      </c>
      <c r="B35" s="2" t="s">
        <v>11</v>
      </c>
      <c r="C35" s="2" t="s">
        <v>30</v>
      </c>
      <c r="D35" s="1" t="s">
        <v>69</v>
      </c>
      <c r="E35" s="25" t="s">
        <v>10</v>
      </c>
      <c r="F35" s="27" t="str">
        <f t="shared" si="0"/>
        <v>0220010</v>
      </c>
    </row>
    <row r="36" spans="1:6" x14ac:dyDescent="0.25">
      <c r="A36" s="2" t="s">
        <v>59</v>
      </c>
      <c r="B36" s="2" t="s">
        <v>11</v>
      </c>
      <c r="C36" s="2" t="s">
        <v>32</v>
      </c>
      <c r="D36" s="1" t="s">
        <v>70</v>
      </c>
      <c r="E36" s="25" t="s">
        <v>10</v>
      </c>
      <c r="F36" s="27" t="str">
        <f t="shared" si="0"/>
        <v>0220011</v>
      </c>
    </row>
    <row r="37" spans="1:6" x14ac:dyDescent="0.25">
      <c r="A37" s="2" t="s">
        <v>59</v>
      </c>
      <c r="B37" s="2" t="s">
        <v>11</v>
      </c>
      <c r="C37" s="2" t="s">
        <v>34</v>
      </c>
      <c r="D37" s="1" t="s">
        <v>71</v>
      </c>
      <c r="E37" s="25" t="s">
        <v>10</v>
      </c>
      <c r="F37" s="27" t="str">
        <f t="shared" si="0"/>
        <v>0220012</v>
      </c>
    </row>
    <row r="38" spans="1:6" x14ac:dyDescent="0.25">
      <c r="A38" s="2" t="s">
        <v>59</v>
      </c>
      <c r="B38" s="2" t="s">
        <v>11</v>
      </c>
      <c r="C38" s="2" t="s">
        <v>72</v>
      </c>
      <c r="D38" s="1" t="s">
        <v>23</v>
      </c>
      <c r="E38" s="25" t="s">
        <v>10</v>
      </c>
      <c r="F38" s="27" t="str">
        <f t="shared" si="0"/>
        <v>0220013</v>
      </c>
    </row>
    <row r="39" spans="1:6" x14ac:dyDescent="0.25">
      <c r="A39" s="2" t="s">
        <v>59</v>
      </c>
      <c r="B39" s="2" t="s">
        <v>11</v>
      </c>
      <c r="C39" s="2" t="s">
        <v>73</v>
      </c>
      <c r="D39" s="1" t="s">
        <v>74</v>
      </c>
      <c r="E39" s="25" t="s">
        <v>10</v>
      </c>
      <c r="F39" s="27" t="str">
        <f t="shared" si="0"/>
        <v>0220014</v>
      </c>
    </row>
    <row r="40" spans="1:6" x14ac:dyDescent="0.25">
      <c r="A40" s="2" t="s">
        <v>59</v>
      </c>
      <c r="B40" s="2" t="s">
        <v>11</v>
      </c>
      <c r="C40" s="2" t="s">
        <v>46</v>
      </c>
      <c r="D40" s="1" t="s">
        <v>75</v>
      </c>
      <c r="E40" s="25" t="s">
        <v>10</v>
      </c>
      <c r="F40" s="27" t="str">
        <f t="shared" si="0"/>
        <v>0220015</v>
      </c>
    </row>
    <row r="41" spans="1:6" x14ac:dyDescent="0.25">
      <c r="A41" s="2" t="s">
        <v>59</v>
      </c>
      <c r="B41" s="2" t="s">
        <v>11</v>
      </c>
      <c r="C41" s="2" t="s">
        <v>76</v>
      </c>
      <c r="D41" s="1" t="s">
        <v>77</v>
      </c>
      <c r="E41" s="25" t="s">
        <v>10</v>
      </c>
      <c r="F41" s="27" t="str">
        <f t="shared" si="0"/>
        <v>0220016</v>
      </c>
    </row>
    <row r="42" spans="1:6" x14ac:dyDescent="0.25">
      <c r="A42" s="2" t="s">
        <v>59</v>
      </c>
      <c r="B42" s="2" t="s">
        <v>11</v>
      </c>
      <c r="C42" s="2" t="s">
        <v>78</v>
      </c>
      <c r="D42" s="1" t="s">
        <v>79</v>
      </c>
      <c r="E42" s="25" t="s">
        <v>10</v>
      </c>
      <c r="F42" s="27" t="str">
        <f t="shared" si="0"/>
        <v>0220017</v>
      </c>
    </row>
    <row r="43" spans="1:6" x14ac:dyDescent="0.25">
      <c r="A43" s="2" t="s">
        <v>59</v>
      </c>
      <c r="B43" s="2" t="s">
        <v>11</v>
      </c>
      <c r="C43" s="2" t="s">
        <v>80</v>
      </c>
      <c r="D43" s="1" t="s">
        <v>81</v>
      </c>
      <c r="E43" s="25" t="s">
        <v>10</v>
      </c>
      <c r="F43" s="27" t="str">
        <f t="shared" si="0"/>
        <v>0220018</v>
      </c>
    </row>
    <row r="44" spans="1:6" x14ac:dyDescent="0.25">
      <c r="A44" s="2" t="s">
        <v>59</v>
      </c>
      <c r="B44" s="2" t="s">
        <v>11</v>
      </c>
      <c r="C44" s="2" t="s">
        <v>82</v>
      </c>
      <c r="D44" s="1" t="s">
        <v>35</v>
      </c>
      <c r="E44" s="25" t="s">
        <v>10</v>
      </c>
      <c r="F44" s="27" t="str">
        <f t="shared" si="0"/>
        <v>0220019</v>
      </c>
    </row>
    <row r="45" spans="1:6" x14ac:dyDescent="0.25">
      <c r="A45" s="2" t="s">
        <v>59</v>
      </c>
      <c r="B45" s="2" t="s">
        <v>11</v>
      </c>
      <c r="C45" s="2" t="s">
        <v>83</v>
      </c>
      <c r="D45" s="1" t="s">
        <v>84</v>
      </c>
      <c r="E45" s="25" t="s">
        <v>10</v>
      </c>
      <c r="F45" s="27" t="str">
        <f t="shared" si="0"/>
        <v>0220020</v>
      </c>
    </row>
    <row r="46" spans="1:6" x14ac:dyDescent="0.25">
      <c r="A46" s="2" t="s">
        <v>59</v>
      </c>
      <c r="B46" s="2" t="s">
        <v>36</v>
      </c>
      <c r="C46" s="2" t="s">
        <v>85</v>
      </c>
      <c r="D46" s="1" t="s">
        <v>86</v>
      </c>
      <c r="E46" s="25" t="s">
        <v>10</v>
      </c>
      <c r="F46" s="27" t="str">
        <f t="shared" si="0"/>
        <v>0230100</v>
      </c>
    </row>
    <row r="47" spans="1:6" x14ac:dyDescent="0.25">
      <c r="A47" s="2" t="s">
        <v>59</v>
      </c>
      <c r="B47" s="2" t="s">
        <v>36</v>
      </c>
      <c r="C47" s="2" t="s">
        <v>87</v>
      </c>
      <c r="D47" s="1" t="s">
        <v>88</v>
      </c>
      <c r="E47" s="25" t="s">
        <v>10</v>
      </c>
      <c r="F47" s="27" t="str">
        <f t="shared" si="0"/>
        <v>0230424</v>
      </c>
    </row>
    <row r="48" spans="1:6" x14ac:dyDescent="0.25">
      <c r="A48" s="2" t="s">
        <v>59</v>
      </c>
      <c r="B48" s="2" t="s">
        <v>36</v>
      </c>
      <c r="C48" s="2" t="s">
        <v>89</v>
      </c>
      <c r="D48" s="1" t="s">
        <v>90</v>
      </c>
      <c r="E48" s="25" t="s">
        <v>10</v>
      </c>
      <c r="F48" s="27" t="str">
        <f t="shared" si="0"/>
        <v>0230465</v>
      </c>
    </row>
    <row r="49" spans="1:6" x14ac:dyDescent="0.25">
      <c r="A49" s="2" t="s">
        <v>59</v>
      </c>
      <c r="B49" s="2" t="s">
        <v>36</v>
      </c>
      <c r="C49" s="2" t="s">
        <v>91</v>
      </c>
      <c r="D49" s="1" t="s">
        <v>92</v>
      </c>
      <c r="E49" s="25" t="s">
        <v>10</v>
      </c>
      <c r="F49" s="27" t="str">
        <f t="shared" si="0"/>
        <v>0230522</v>
      </c>
    </row>
    <row r="50" spans="1:6" x14ac:dyDescent="0.25">
      <c r="A50" s="2" t="s">
        <v>59</v>
      </c>
      <c r="B50" s="2" t="s">
        <v>36</v>
      </c>
      <c r="C50" s="2" t="s">
        <v>93</v>
      </c>
      <c r="D50" s="1" t="s">
        <v>94</v>
      </c>
      <c r="E50" s="25" t="s">
        <v>10</v>
      </c>
      <c r="F50" s="27" t="str">
        <f t="shared" si="0"/>
        <v>0230523</v>
      </c>
    </row>
    <row r="51" spans="1:6" x14ac:dyDescent="0.25">
      <c r="A51" s="2" t="s">
        <v>59</v>
      </c>
      <c r="B51" s="2" t="s">
        <v>36</v>
      </c>
      <c r="C51" s="2" t="s">
        <v>95</v>
      </c>
      <c r="D51" s="1" t="s">
        <v>96</v>
      </c>
      <c r="E51" s="25" t="s">
        <v>10</v>
      </c>
      <c r="F51" s="27" t="str">
        <f t="shared" si="0"/>
        <v>0230524</v>
      </c>
    </row>
    <row r="52" spans="1:6" x14ac:dyDescent="0.25">
      <c r="A52" s="2" t="s">
        <v>59</v>
      </c>
      <c r="B52" s="2" t="s">
        <v>36</v>
      </c>
      <c r="C52" s="2" t="s">
        <v>97</v>
      </c>
      <c r="D52" s="1" t="s">
        <v>98</v>
      </c>
      <c r="E52" s="25" t="s">
        <v>10</v>
      </c>
      <c r="F52" s="27" t="str">
        <f t="shared" si="0"/>
        <v>0230968</v>
      </c>
    </row>
    <row r="53" spans="1:6" x14ac:dyDescent="0.25">
      <c r="A53" s="2" t="s">
        <v>59</v>
      </c>
      <c r="B53" s="2" t="s">
        <v>45</v>
      </c>
      <c r="C53" s="2" t="s">
        <v>99</v>
      </c>
      <c r="D53" s="1" t="s">
        <v>100</v>
      </c>
      <c r="E53" s="25" t="s">
        <v>10</v>
      </c>
      <c r="F53" s="27" t="str">
        <f t="shared" si="0"/>
        <v>0240125</v>
      </c>
    </row>
    <row r="54" spans="1:6" x14ac:dyDescent="0.25">
      <c r="A54" s="2" t="s">
        <v>59</v>
      </c>
      <c r="B54" s="2" t="s">
        <v>45</v>
      </c>
      <c r="C54" s="2" t="s">
        <v>101</v>
      </c>
      <c r="D54" s="1" t="s">
        <v>102</v>
      </c>
      <c r="E54" s="25" t="s">
        <v>10</v>
      </c>
      <c r="F54" s="27" t="str">
        <f t="shared" si="0"/>
        <v>0240225</v>
      </c>
    </row>
    <row r="55" spans="1:6" x14ac:dyDescent="0.25">
      <c r="A55" s="2" t="s">
        <v>59</v>
      </c>
      <c r="B55" s="2" t="s">
        <v>45</v>
      </c>
      <c r="C55" s="2" t="s">
        <v>103</v>
      </c>
      <c r="D55" s="1" t="s">
        <v>104</v>
      </c>
      <c r="E55" s="25" t="s">
        <v>10</v>
      </c>
      <c r="F55" s="27" t="str">
        <f t="shared" si="0"/>
        <v>0240235</v>
      </c>
    </row>
    <row r="56" spans="1:6" x14ac:dyDescent="0.25">
      <c r="A56" s="2" t="s">
        <v>59</v>
      </c>
      <c r="B56" s="2" t="s">
        <v>45</v>
      </c>
      <c r="C56" s="2" t="s">
        <v>105</v>
      </c>
      <c r="D56" s="1" t="s">
        <v>106</v>
      </c>
      <c r="E56" s="25" t="s">
        <v>10</v>
      </c>
      <c r="F56" s="27" t="str">
        <f t="shared" si="0"/>
        <v>0240255</v>
      </c>
    </row>
    <row r="57" spans="1:6" x14ac:dyDescent="0.25">
      <c r="A57" s="2" t="s">
        <v>59</v>
      </c>
      <c r="B57" s="2" t="s">
        <v>52</v>
      </c>
      <c r="C57" s="2" t="s">
        <v>107</v>
      </c>
      <c r="D57" s="1" t="s">
        <v>108</v>
      </c>
      <c r="E57" s="25" t="s">
        <v>10</v>
      </c>
      <c r="F57" s="27" t="str">
        <f t="shared" si="0"/>
        <v>0250260</v>
      </c>
    </row>
    <row r="58" spans="1:6" x14ac:dyDescent="0.25">
      <c r="A58" s="2" t="s">
        <v>59</v>
      </c>
      <c r="B58" s="2" t="s">
        <v>56</v>
      </c>
      <c r="C58" s="2" t="s">
        <v>109</v>
      </c>
      <c r="D58" s="1" t="s">
        <v>110</v>
      </c>
      <c r="E58" s="25" t="s">
        <v>10</v>
      </c>
      <c r="F58" s="27" t="str">
        <f t="shared" si="0"/>
        <v>0260800</v>
      </c>
    </row>
    <row r="59" spans="1:6" x14ac:dyDescent="0.25">
      <c r="A59" s="2" t="s">
        <v>59</v>
      </c>
      <c r="B59" s="2" t="s">
        <v>56</v>
      </c>
      <c r="C59" s="2" t="s">
        <v>111</v>
      </c>
      <c r="D59" s="1" t="s">
        <v>112</v>
      </c>
      <c r="E59" s="25" t="s">
        <v>10</v>
      </c>
      <c r="F59" s="27" t="str">
        <f t="shared" si="0"/>
        <v>0260960</v>
      </c>
    </row>
    <row r="60" spans="1:6" x14ac:dyDescent="0.25">
      <c r="A60" s="2" t="s">
        <v>59</v>
      </c>
      <c r="B60" s="2" t="s">
        <v>56</v>
      </c>
      <c r="C60" s="2" t="s">
        <v>113</v>
      </c>
      <c r="D60" s="1" t="s">
        <v>114</v>
      </c>
      <c r="E60" s="25" t="s">
        <v>10</v>
      </c>
      <c r="F60" s="27" t="str">
        <f t="shared" si="0"/>
        <v>0260969</v>
      </c>
    </row>
    <row r="61" spans="1:6" x14ac:dyDescent="0.25">
      <c r="A61" s="2" t="s">
        <v>59</v>
      </c>
      <c r="B61" s="2" t="s">
        <v>56</v>
      </c>
      <c r="C61" s="2" t="s">
        <v>115</v>
      </c>
      <c r="D61" s="1" t="s">
        <v>116</v>
      </c>
      <c r="E61" s="25" t="s">
        <v>10</v>
      </c>
      <c r="F61" s="27" t="str">
        <f t="shared" si="0"/>
        <v>0261192</v>
      </c>
    </row>
    <row r="62" spans="1:6" x14ac:dyDescent="0.25">
      <c r="A62" s="2" t="s">
        <v>59</v>
      </c>
      <c r="B62" s="2" t="s">
        <v>56</v>
      </c>
      <c r="C62" s="2" t="s">
        <v>117</v>
      </c>
      <c r="D62" s="1" t="s">
        <v>118</v>
      </c>
      <c r="E62" s="25" t="s">
        <v>10</v>
      </c>
      <c r="F62" s="27" t="str">
        <f t="shared" si="0"/>
        <v>0261193</v>
      </c>
    </row>
    <row r="63" spans="1:6" x14ac:dyDescent="0.25">
      <c r="A63" s="2" t="s">
        <v>59</v>
      </c>
      <c r="B63" s="2" t="s">
        <v>56</v>
      </c>
      <c r="C63" s="2" t="s">
        <v>119</v>
      </c>
      <c r="D63" s="1" t="s">
        <v>120</v>
      </c>
      <c r="E63" s="25" t="s">
        <v>10</v>
      </c>
      <c r="F63" s="27" t="str">
        <f t="shared" si="0"/>
        <v>0261194</v>
      </c>
    </row>
    <row r="64" spans="1:6" x14ac:dyDescent="0.25">
      <c r="A64" s="2" t="s">
        <v>121</v>
      </c>
      <c r="B64" s="2" t="s">
        <v>7</v>
      </c>
      <c r="C64" s="2" t="s">
        <v>8</v>
      </c>
      <c r="D64" s="1" t="s">
        <v>122</v>
      </c>
      <c r="E64" s="25" t="s">
        <v>10</v>
      </c>
      <c r="F64" s="27" t="str">
        <f t="shared" si="0"/>
        <v>0310000</v>
      </c>
    </row>
    <row r="65" spans="1:6" x14ac:dyDescent="0.25">
      <c r="A65" s="2" t="s">
        <v>121</v>
      </c>
      <c r="B65" s="2" t="s">
        <v>11</v>
      </c>
      <c r="C65" s="2" t="s">
        <v>12</v>
      </c>
      <c r="D65" s="1" t="s">
        <v>123</v>
      </c>
      <c r="E65" s="25" t="s">
        <v>10</v>
      </c>
      <c r="F65" s="27" t="str">
        <f t="shared" si="0"/>
        <v>0320001</v>
      </c>
    </row>
    <row r="66" spans="1:6" x14ac:dyDescent="0.25">
      <c r="A66" s="2" t="s">
        <v>121</v>
      </c>
      <c r="B66" s="2" t="s">
        <v>11</v>
      </c>
      <c r="C66" s="2" t="s">
        <v>14</v>
      </c>
      <c r="D66" s="1" t="s">
        <v>124</v>
      </c>
      <c r="E66" s="25" t="s">
        <v>10</v>
      </c>
      <c r="F66" s="27" t="str">
        <f t="shared" ref="F66:F129" si="1">A66&amp;B66&amp;C66</f>
        <v>0320002</v>
      </c>
    </row>
    <row r="67" spans="1:6" x14ac:dyDescent="0.25">
      <c r="A67" s="2" t="s">
        <v>121</v>
      </c>
      <c r="B67" s="2" t="s">
        <v>11</v>
      </c>
      <c r="C67" s="2" t="s">
        <v>16</v>
      </c>
      <c r="D67" s="1" t="s">
        <v>125</v>
      </c>
      <c r="E67" s="25" t="s">
        <v>10</v>
      </c>
      <c r="F67" s="27" t="str">
        <f t="shared" si="1"/>
        <v>0320003</v>
      </c>
    </row>
    <row r="68" spans="1:6" x14ac:dyDescent="0.25">
      <c r="A68" s="2" t="s">
        <v>121</v>
      </c>
      <c r="B68" s="2" t="s">
        <v>11</v>
      </c>
      <c r="C68" s="2" t="s">
        <v>18</v>
      </c>
      <c r="D68" s="1" t="s">
        <v>126</v>
      </c>
      <c r="E68" s="25" t="s">
        <v>10</v>
      </c>
      <c r="F68" s="27" t="str">
        <f t="shared" si="1"/>
        <v>0320004</v>
      </c>
    </row>
    <row r="69" spans="1:6" x14ac:dyDescent="0.25">
      <c r="A69" s="2" t="s">
        <v>121</v>
      </c>
      <c r="B69" s="2" t="s">
        <v>11</v>
      </c>
      <c r="C69" s="2" t="s">
        <v>20</v>
      </c>
      <c r="D69" s="1" t="s">
        <v>127</v>
      </c>
      <c r="E69" s="25" t="s">
        <v>10</v>
      </c>
      <c r="F69" s="27" t="str">
        <f t="shared" si="1"/>
        <v>0320005</v>
      </c>
    </row>
    <row r="70" spans="1:6" x14ac:dyDescent="0.25">
      <c r="A70" s="2" t="s">
        <v>121</v>
      </c>
      <c r="B70" s="2" t="s">
        <v>11</v>
      </c>
      <c r="C70" s="2" t="s">
        <v>22</v>
      </c>
      <c r="D70" s="1" t="s">
        <v>128</v>
      </c>
      <c r="E70" s="25" t="s">
        <v>10</v>
      </c>
      <c r="F70" s="27" t="str">
        <f t="shared" si="1"/>
        <v>0320006</v>
      </c>
    </row>
    <row r="71" spans="1:6" x14ac:dyDescent="0.25">
      <c r="A71" s="2" t="s">
        <v>121</v>
      </c>
      <c r="B71" s="2" t="s">
        <v>11</v>
      </c>
      <c r="C71" s="2" t="s">
        <v>24</v>
      </c>
      <c r="D71" s="1" t="s">
        <v>129</v>
      </c>
      <c r="E71" s="25" t="s">
        <v>10</v>
      </c>
      <c r="F71" s="27" t="str">
        <f t="shared" si="1"/>
        <v>0320007</v>
      </c>
    </row>
    <row r="72" spans="1:6" x14ac:dyDescent="0.25">
      <c r="A72" s="2" t="s">
        <v>121</v>
      </c>
      <c r="B72" s="2" t="s">
        <v>11</v>
      </c>
      <c r="C72" s="2" t="s">
        <v>26</v>
      </c>
      <c r="D72" s="1" t="s">
        <v>65</v>
      </c>
      <c r="E72" s="25" t="s">
        <v>10</v>
      </c>
      <c r="F72" s="27" t="str">
        <f t="shared" si="1"/>
        <v>0320008</v>
      </c>
    </row>
    <row r="73" spans="1:6" x14ac:dyDescent="0.25">
      <c r="A73" s="2" t="s">
        <v>121</v>
      </c>
      <c r="B73" s="2" t="s">
        <v>11</v>
      </c>
      <c r="C73" s="2" t="s">
        <v>28</v>
      </c>
      <c r="D73" s="1" t="s">
        <v>130</v>
      </c>
      <c r="E73" s="25" t="s">
        <v>10</v>
      </c>
      <c r="F73" s="27" t="str">
        <f t="shared" si="1"/>
        <v>0320009</v>
      </c>
    </row>
    <row r="74" spans="1:6" x14ac:dyDescent="0.25">
      <c r="A74" s="2" t="s">
        <v>121</v>
      </c>
      <c r="B74" s="2" t="s">
        <v>11</v>
      </c>
      <c r="C74" s="2" t="s">
        <v>30</v>
      </c>
      <c r="D74" s="1" t="s">
        <v>131</v>
      </c>
      <c r="E74" s="25" t="s">
        <v>10</v>
      </c>
      <c r="F74" s="27" t="str">
        <f t="shared" si="1"/>
        <v>0320010</v>
      </c>
    </row>
    <row r="75" spans="1:6" x14ac:dyDescent="0.25">
      <c r="A75" s="2" t="s">
        <v>121</v>
      </c>
      <c r="B75" s="2" t="s">
        <v>11</v>
      </c>
      <c r="C75" s="2" t="s">
        <v>32</v>
      </c>
      <c r="D75" s="1" t="s">
        <v>132</v>
      </c>
      <c r="E75" s="25" t="s">
        <v>10</v>
      </c>
      <c r="F75" s="27" t="str">
        <f t="shared" si="1"/>
        <v>0320011</v>
      </c>
    </row>
    <row r="76" spans="1:6" x14ac:dyDescent="0.25">
      <c r="A76" s="2" t="s">
        <v>121</v>
      </c>
      <c r="B76" s="2" t="s">
        <v>11</v>
      </c>
      <c r="C76" s="2" t="s">
        <v>34</v>
      </c>
      <c r="D76" s="1" t="s">
        <v>84</v>
      </c>
      <c r="E76" s="25" t="s">
        <v>10</v>
      </c>
      <c r="F76" s="27" t="str">
        <f t="shared" si="1"/>
        <v>0320012</v>
      </c>
    </row>
    <row r="77" spans="1:6" x14ac:dyDescent="0.25">
      <c r="A77" s="2" t="s">
        <v>121</v>
      </c>
      <c r="B77" s="2" t="s">
        <v>36</v>
      </c>
      <c r="C77" s="2" t="s">
        <v>133</v>
      </c>
      <c r="D77" s="1" t="s">
        <v>134</v>
      </c>
      <c r="E77" s="25" t="s">
        <v>10</v>
      </c>
      <c r="F77" s="27" t="str">
        <f t="shared" si="1"/>
        <v>0330200</v>
      </c>
    </row>
    <row r="78" spans="1:6" x14ac:dyDescent="0.25">
      <c r="A78" s="2" t="s">
        <v>121</v>
      </c>
      <c r="B78" s="2" t="s">
        <v>36</v>
      </c>
      <c r="C78" s="2" t="s">
        <v>135</v>
      </c>
      <c r="D78" s="1" t="s">
        <v>136</v>
      </c>
      <c r="E78" s="25" t="s">
        <v>10</v>
      </c>
      <c r="F78" s="27" t="str">
        <f t="shared" si="1"/>
        <v>0330525</v>
      </c>
    </row>
    <row r="79" spans="1:6" x14ac:dyDescent="0.25">
      <c r="A79" s="2" t="s">
        <v>121</v>
      </c>
      <c r="B79" s="2" t="s">
        <v>36</v>
      </c>
      <c r="C79" s="2" t="s">
        <v>137</v>
      </c>
      <c r="D79" s="1" t="s">
        <v>138</v>
      </c>
      <c r="E79" s="25" t="s">
        <v>10</v>
      </c>
      <c r="F79" s="27" t="str">
        <f t="shared" si="1"/>
        <v>0330526</v>
      </c>
    </row>
    <row r="80" spans="1:6" x14ac:dyDescent="0.25">
      <c r="A80" s="2" t="s">
        <v>121</v>
      </c>
      <c r="B80" s="2" t="s">
        <v>36</v>
      </c>
      <c r="C80" s="2" t="s">
        <v>139</v>
      </c>
      <c r="D80" s="1" t="s">
        <v>140</v>
      </c>
      <c r="E80" s="25" t="s">
        <v>10</v>
      </c>
      <c r="F80" s="27" t="str">
        <f t="shared" si="1"/>
        <v>0330527</v>
      </c>
    </row>
    <row r="81" spans="1:6" x14ac:dyDescent="0.25">
      <c r="A81" s="2" t="s">
        <v>121</v>
      </c>
      <c r="B81" s="2" t="s">
        <v>36</v>
      </c>
      <c r="C81" s="2" t="s">
        <v>141</v>
      </c>
      <c r="D81" s="1" t="s">
        <v>142</v>
      </c>
      <c r="E81" s="25" t="s">
        <v>10</v>
      </c>
      <c r="F81" s="27" t="str">
        <f t="shared" si="1"/>
        <v>0330528</v>
      </c>
    </row>
    <row r="82" spans="1:6" x14ac:dyDescent="0.25">
      <c r="A82" s="2" t="s">
        <v>121</v>
      </c>
      <c r="B82" s="2" t="s">
        <v>36</v>
      </c>
      <c r="C82" s="2" t="s">
        <v>143</v>
      </c>
      <c r="D82" s="1" t="s">
        <v>144</v>
      </c>
      <c r="E82" s="25" t="s">
        <v>10</v>
      </c>
      <c r="F82" s="27" t="str">
        <f t="shared" si="1"/>
        <v>0330529</v>
      </c>
    </row>
    <row r="83" spans="1:6" x14ac:dyDescent="0.25">
      <c r="A83" s="2" t="s">
        <v>121</v>
      </c>
      <c r="B83" s="2" t="s">
        <v>45</v>
      </c>
      <c r="C83" s="2" t="s">
        <v>145</v>
      </c>
      <c r="D83" s="1" t="s">
        <v>146</v>
      </c>
      <c r="E83" s="25" t="s">
        <v>10</v>
      </c>
      <c r="F83" s="27" t="str">
        <f t="shared" si="1"/>
        <v>0340365</v>
      </c>
    </row>
    <row r="84" spans="1:6" x14ac:dyDescent="0.25">
      <c r="A84" s="2" t="s">
        <v>121</v>
      </c>
      <c r="B84" s="2" t="s">
        <v>45</v>
      </c>
      <c r="C84" s="2" t="s">
        <v>147</v>
      </c>
      <c r="D84" s="1" t="s">
        <v>148</v>
      </c>
      <c r="E84" s="25" t="s">
        <v>10</v>
      </c>
      <c r="F84" s="27" t="str">
        <f t="shared" si="1"/>
        <v>0340370</v>
      </c>
    </row>
    <row r="85" spans="1:6" x14ac:dyDescent="0.25">
      <c r="A85" s="2" t="s">
        <v>121</v>
      </c>
      <c r="B85" s="2" t="s">
        <v>52</v>
      </c>
      <c r="C85" s="2" t="s">
        <v>22</v>
      </c>
      <c r="D85" s="1" t="s">
        <v>149</v>
      </c>
      <c r="E85" s="25" t="s">
        <v>10</v>
      </c>
      <c r="F85" s="27" t="str">
        <f t="shared" si="1"/>
        <v>0350006</v>
      </c>
    </row>
    <row r="86" spans="1:6" x14ac:dyDescent="0.25">
      <c r="A86" s="2" t="s">
        <v>121</v>
      </c>
      <c r="B86" s="2" t="s">
        <v>56</v>
      </c>
      <c r="C86" s="2" t="s">
        <v>150</v>
      </c>
      <c r="D86" s="1" t="s">
        <v>151</v>
      </c>
      <c r="E86" s="25" t="s">
        <v>10</v>
      </c>
      <c r="F86" s="27" t="str">
        <f t="shared" si="1"/>
        <v>0361039</v>
      </c>
    </row>
    <row r="87" spans="1:6" x14ac:dyDescent="0.25">
      <c r="A87" s="2" t="s">
        <v>152</v>
      </c>
      <c r="B87" s="2" t="s">
        <v>7</v>
      </c>
      <c r="C87" s="2" t="s">
        <v>8</v>
      </c>
      <c r="D87" s="1" t="s">
        <v>153</v>
      </c>
      <c r="E87" s="25" t="s">
        <v>10</v>
      </c>
      <c r="F87" s="27" t="str">
        <f t="shared" si="1"/>
        <v>0410000</v>
      </c>
    </row>
    <row r="88" spans="1:6" x14ac:dyDescent="0.25">
      <c r="A88" s="2" t="s">
        <v>152</v>
      </c>
      <c r="B88" s="2" t="s">
        <v>11</v>
      </c>
      <c r="C88" s="2" t="s">
        <v>12</v>
      </c>
      <c r="D88" s="1" t="s">
        <v>154</v>
      </c>
      <c r="E88" s="25" t="s">
        <v>10</v>
      </c>
      <c r="F88" s="27" t="str">
        <f t="shared" si="1"/>
        <v>0420001</v>
      </c>
    </row>
    <row r="89" spans="1:6" x14ac:dyDescent="0.25">
      <c r="A89" s="2" t="s">
        <v>152</v>
      </c>
      <c r="B89" s="2" t="s">
        <v>11</v>
      </c>
      <c r="C89" s="2" t="s">
        <v>14</v>
      </c>
      <c r="D89" s="1" t="s">
        <v>155</v>
      </c>
      <c r="E89" s="25" t="s">
        <v>10</v>
      </c>
      <c r="F89" s="27" t="str">
        <f t="shared" si="1"/>
        <v>0420002</v>
      </c>
    </row>
    <row r="90" spans="1:6" x14ac:dyDescent="0.25">
      <c r="A90" s="2" t="s">
        <v>152</v>
      </c>
      <c r="B90" s="2" t="s">
        <v>11</v>
      </c>
      <c r="C90" s="2" t="s">
        <v>16</v>
      </c>
      <c r="D90" s="1" t="s">
        <v>156</v>
      </c>
      <c r="E90" s="25" t="s">
        <v>10</v>
      </c>
      <c r="F90" s="27" t="str">
        <f t="shared" si="1"/>
        <v>0420003</v>
      </c>
    </row>
    <row r="91" spans="1:6" x14ac:dyDescent="0.25">
      <c r="A91" s="2" t="s">
        <v>152</v>
      </c>
      <c r="B91" s="2" t="s">
        <v>11</v>
      </c>
      <c r="C91" s="2" t="s">
        <v>18</v>
      </c>
      <c r="D91" s="1" t="s">
        <v>157</v>
      </c>
      <c r="E91" s="25" t="s">
        <v>10</v>
      </c>
      <c r="F91" s="27" t="str">
        <f t="shared" si="1"/>
        <v>0420004</v>
      </c>
    </row>
    <row r="92" spans="1:6" x14ac:dyDescent="0.25">
      <c r="A92" s="2" t="s">
        <v>152</v>
      </c>
      <c r="B92" s="2" t="s">
        <v>11</v>
      </c>
      <c r="C92" s="2" t="s">
        <v>20</v>
      </c>
      <c r="D92" s="1" t="s">
        <v>158</v>
      </c>
      <c r="E92" s="25" t="s">
        <v>10</v>
      </c>
      <c r="F92" s="27" t="str">
        <f t="shared" si="1"/>
        <v>0420005</v>
      </c>
    </row>
    <row r="93" spans="1:6" x14ac:dyDescent="0.25">
      <c r="A93" s="2" t="s">
        <v>152</v>
      </c>
      <c r="B93" s="2" t="s">
        <v>11</v>
      </c>
      <c r="C93" s="2" t="s">
        <v>22</v>
      </c>
      <c r="D93" s="1" t="s">
        <v>159</v>
      </c>
      <c r="E93" s="25" t="s">
        <v>10</v>
      </c>
      <c r="F93" s="27" t="str">
        <f t="shared" si="1"/>
        <v>0420006</v>
      </c>
    </row>
    <row r="94" spans="1:6" x14ac:dyDescent="0.25">
      <c r="A94" s="2" t="s">
        <v>152</v>
      </c>
      <c r="B94" s="2" t="s">
        <v>11</v>
      </c>
      <c r="C94" s="2" t="s">
        <v>24</v>
      </c>
      <c r="D94" s="1" t="s">
        <v>160</v>
      </c>
      <c r="E94" s="25" t="s">
        <v>10</v>
      </c>
      <c r="F94" s="27" t="str">
        <f t="shared" si="1"/>
        <v>0420007</v>
      </c>
    </row>
    <row r="95" spans="1:6" x14ac:dyDescent="0.25">
      <c r="A95" s="2" t="s">
        <v>152</v>
      </c>
      <c r="B95" s="2" t="s">
        <v>11</v>
      </c>
      <c r="C95" s="2" t="s">
        <v>26</v>
      </c>
      <c r="D95" s="1" t="s">
        <v>161</v>
      </c>
      <c r="E95" s="25" t="s">
        <v>10</v>
      </c>
      <c r="F95" s="27" t="str">
        <f t="shared" si="1"/>
        <v>0420008</v>
      </c>
    </row>
    <row r="96" spans="1:6" x14ac:dyDescent="0.25">
      <c r="A96" s="2" t="s">
        <v>152</v>
      </c>
      <c r="B96" s="2" t="s">
        <v>11</v>
      </c>
      <c r="C96" s="2" t="s">
        <v>28</v>
      </c>
      <c r="D96" s="1" t="s">
        <v>162</v>
      </c>
      <c r="E96" s="25" t="s">
        <v>10</v>
      </c>
      <c r="F96" s="27" t="str">
        <f t="shared" si="1"/>
        <v>0420009</v>
      </c>
    </row>
    <row r="97" spans="1:6" x14ac:dyDescent="0.25">
      <c r="A97" s="2" t="s">
        <v>152</v>
      </c>
      <c r="B97" s="2" t="s">
        <v>11</v>
      </c>
      <c r="C97" s="2" t="s">
        <v>30</v>
      </c>
      <c r="D97" s="1" t="s">
        <v>31</v>
      </c>
      <c r="E97" s="25" t="s">
        <v>10</v>
      </c>
      <c r="F97" s="27" t="str">
        <f t="shared" si="1"/>
        <v>0420010</v>
      </c>
    </row>
    <row r="98" spans="1:6" x14ac:dyDescent="0.25">
      <c r="A98" s="2" t="s">
        <v>152</v>
      </c>
      <c r="B98" s="2" t="s">
        <v>11</v>
      </c>
      <c r="C98" s="2" t="s">
        <v>32</v>
      </c>
      <c r="D98" s="1" t="s">
        <v>163</v>
      </c>
      <c r="E98" s="25" t="s">
        <v>10</v>
      </c>
      <c r="F98" s="27" t="str">
        <f t="shared" si="1"/>
        <v>0420011</v>
      </c>
    </row>
    <row r="99" spans="1:6" x14ac:dyDescent="0.25">
      <c r="A99" s="2" t="s">
        <v>152</v>
      </c>
      <c r="B99" s="2" t="s">
        <v>36</v>
      </c>
      <c r="C99" s="2" t="s">
        <v>164</v>
      </c>
      <c r="D99" s="1" t="s">
        <v>165</v>
      </c>
      <c r="E99" s="25" t="s">
        <v>10</v>
      </c>
      <c r="F99" s="27" t="str">
        <f t="shared" si="1"/>
        <v>0430530</v>
      </c>
    </row>
    <row r="100" spans="1:6" x14ac:dyDescent="0.25">
      <c r="A100" s="2" t="s">
        <v>152</v>
      </c>
      <c r="B100" s="2" t="s">
        <v>36</v>
      </c>
      <c r="C100" s="2" t="s">
        <v>166</v>
      </c>
      <c r="D100" s="1" t="s">
        <v>167</v>
      </c>
      <c r="E100" s="25" t="s">
        <v>10</v>
      </c>
      <c r="F100" s="27" t="str">
        <f t="shared" si="1"/>
        <v>0430531</v>
      </c>
    </row>
    <row r="101" spans="1:6" x14ac:dyDescent="0.25">
      <c r="A101" s="2" t="s">
        <v>152</v>
      </c>
      <c r="B101" s="2" t="s">
        <v>36</v>
      </c>
      <c r="C101" s="2" t="s">
        <v>168</v>
      </c>
      <c r="D101" s="1" t="s">
        <v>169</v>
      </c>
      <c r="E101" s="25" t="s">
        <v>10</v>
      </c>
      <c r="F101" s="27" t="str">
        <f t="shared" si="1"/>
        <v>0430532</v>
      </c>
    </row>
    <row r="102" spans="1:6" x14ac:dyDescent="0.25">
      <c r="A102" s="2" t="s">
        <v>152</v>
      </c>
      <c r="B102" s="2" t="s">
        <v>36</v>
      </c>
      <c r="C102" s="2" t="s">
        <v>170</v>
      </c>
      <c r="D102" s="1" t="s">
        <v>171</v>
      </c>
      <c r="E102" s="25" t="s">
        <v>10</v>
      </c>
      <c r="F102" s="27" t="str">
        <f t="shared" si="1"/>
        <v>0430533</v>
      </c>
    </row>
    <row r="103" spans="1:6" x14ac:dyDescent="0.25">
      <c r="A103" s="2" t="s">
        <v>152</v>
      </c>
      <c r="B103" s="2" t="s">
        <v>36</v>
      </c>
      <c r="C103" s="2" t="s">
        <v>172</v>
      </c>
      <c r="D103" s="1" t="s">
        <v>173</v>
      </c>
      <c r="E103" s="25" t="s">
        <v>174</v>
      </c>
      <c r="F103" s="27" t="str">
        <f t="shared" si="1"/>
        <v>0430534</v>
      </c>
    </row>
    <row r="104" spans="1:6" x14ac:dyDescent="0.25">
      <c r="A104" s="2" t="s">
        <v>152</v>
      </c>
      <c r="B104" s="2" t="s">
        <v>36</v>
      </c>
      <c r="C104" s="2" t="s">
        <v>175</v>
      </c>
      <c r="D104" s="1" t="s">
        <v>176</v>
      </c>
      <c r="E104" s="25" t="s">
        <v>10</v>
      </c>
      <c r="F104" s="27" t="str">
        <f t="shared" si="1"/>
        <v>0430535</v>
      </c>
    </row>
    <row r="105" spans="1:6" x14ac:dyDescent="0.25">
      <c r="A105" s="2" t="s">
        <v>152</v>
      </c>
      <c r="B105" s="2" t="s">
        <v>45</v>
      </c>
      <c r="C105" s="2" t="s">
        <v>177</v>
      </c>
      <c r="D105" s="1" t="s">
        <v>178</v>
      </c>
      <c r="E105" s="25" t="s">
        <v>174</v>
      </c>
      <c r="F105" s="27" t="str">
        <f t="shared" si="1"/>
        <v>0440395</v>
      </c>
    </row>
    <row r="106" spans="1:6" x14ac:dyDescent="0.25">
      <c r="A106" s="2" t="s">
        <v>152</v>
      </c>
      <c r="B106" s="2" t="s">
        <v>52</v>
      </c>
      <c r="C106" s="2" t="s">
        <v>24</v>
      </c>
      <c r="D106" s="1" t="s">
        <v>179</v>
      </c>
      <c r="E106" s="25" t="s">
        <v>10</v>
      </c>
      <c r="F106" s="27" t="str">
        <f t="shared" si="1"/>
        <v>0450007</v>
      </c>
    </row>
    <row r="107" spans="1:6" x14ac:dyDescent="0.25">
      <c r="A107" s="2" t="s">
        <v>152</v>
      </c>
      <c r="B107" s="2" t="s">
        <v>52</v>
      </c>
      <c r="C107" s="2" t="s">
        <v>26</v>
      </c>
      <c r="D107" s="1" t="s">
        <v>180</v>
      </c>
      <c r="E107" s="25" t="s">
        <v>10</v>
      </c>
      <c r="F107" s="27" t="str">
        <f t="shared" si="1"/>
        <v>0450008</v>
      </c>
    </row>
    <row r="108" spans="1:6" x14ac:dyDescent="0.25">
      <c r="A108" s="2" t="s">
        <v>152</v>
      </c>
      <c r="B108" s="2" t="s">
        <v>52</v>
      </c>
      <c r="C108" s="2" t="s">
        <v>28</v>
      </c>
      <c r="D108" s="1" t="s">
        <v>181</v>
      </c>
      <c r="E108" s="25" t="s">
        <v>174</v>
      </c>
      <c r="F108" s="27" t="str">
        <f t="shared" si="1"/>
        <v>0450009</v>
      </c>
    </row>
    <row r="109" spans="1:6" x14ac:dyDescent="0.25">
      <c r="A109" s="2" t="s">
        <v>152</v>
      </c>
      <c r="B109" s="2" t="s">
        <v>52</v>
      </c>
      <c r="C109" s="2" t="s">
        <v>30</v>
      </c>
      <c r="D109" s="1" t="s">
        <v>182</v>
      </c>
      <c r="E109" s="25" t="s">
        <v>10</v>
      </c>
      <c r="F109" s="27" t="str">
        <f t="shared" si="1"/>
        <v>0450010</v>
      </c>
    </row>
    <row r="110" spans="1:6" x14ac:dyDescent="0.25">
      <c r="A110" s="2" t="s">
        <v>152</v>
      </c>
      <c r="B110" s="2" t="s">
        <v>52</v>
      </c>
      <c r="C110" s="2" t="s">
        <v>32</v>
      </c>
      <c r="D110" s="1" t="s">
        <v>183</v>
      </c>
      <c r="E110" s="25" t="s">
        <v>10</v>
      </c>
      <c r="F110" s="27" t="str">
        <f t="shared" si="1"/>
        <v>0450011</v>
      </c>
    </row>
    <row r="111" spans="1:6" x14ac:dyDescent="0.25">
      <c r="A111" s="2" t="s">
        <v>152</v>
      </c>
      <c r="B111" s="2" t="s">
        <v>52</v>
      </c>
      <c r="C111" s="2" t="s">
        <v>34</v>
      </c>
      <c r="D111" s="1" t="s">
        <v>184</v>
      </c>
      <c r="E111" s="25" t="s">
        <v>10</v>
      </c>
      <c r="F111" s="27" t="str">
        <f t="shared" si="1"/>
        <v>0450012</v>
      </c>
    </row>
    <row r="112" spans="1:6" x14ac:dyDescent="0.25">
      <c r="A112" s="2" t="s">
        <v>185</v>
      </c>
      <c r="B112" s="2" t="s">
        <v>7</v>
      </c>
      <c r="C112" s="2" t="s">
        <v>8</v>
      </c>
      <c r="D112" s="1" t="s">
        <v>186</v>
      </c>
      <c r="E112" s="25" t="s">
        <v>10</v>
      </c>
      <c r="F112" s="27" t="str">
        <f t="shared" si="1"/>
        <v>0510000</v>
      </c>
    </row>
    <row r="113" spans="1:6" x14ac:dyDescent="0.25">
      <c r="A113" s="2" t="s">
        <v>185</v>
      </c>
      <c r="B113" s="2" t="s">
        <v>11</v>
      </c>
      <c r="C113" s="2" t="s">
        <v>12</v>
      </c>
      <c r="D113" s="1" t="s">
        <v>128</v>
      </c>
      <c r="E113" s="25" t="s">
        <v>10</v>
      </c>
      <c r="F113" s="27" t="str">
        <f t="shared" si="1"/>
        <v>0520001</v>
      </c>
    </row>
    <row r="114" spans="1:6" x14ac:dyDescent="0.25">
      <c r="A114" s="2" t="s">
        <v>185</v>
      </c>
      <c r="B114" s="2" t="s">
        <v>11</v>
      </c>
      <c r="C114" s="2" t="s">
        <v>14</v>
      </c>
      <c r="D114" s="1" t="s">
        <v>65</v>
      </c>
      <c r="E114" s="25" t="s">
        <v>10</v>
      </c>
      <c r="F114" s="27" t="str">
        <f t="shared" si="1"/>
        <v>0520002</v>
      </c>
    </row>
    <row r="115" spans="1:6" x14ac:dyDescent="0.25">
      <c r="A115" s="2" t="s">
        <v>185</v>
      </c>
      <c r="B115" s="2" t="s">
        <v>11</v>
      </c>
      <c r="C115" s="2" t="s">
        <v>16</v>
      </c>
      <c r="D115" s="1" t="s">
        <v>187</v>
      </c>
      <c r="E115" s="25" t="s">
        <v>10</v>
      </c>
      <c r="F115" s="27" t="str">
        <f t="shared" si="1"/>
        <v>0520003</v>
      </c>
    </row>
    <row r="116" spans="1:6" x14ac:dyDescent="0.25">
      <c r="A116" s="2" t="s">
        <v>185</v>
      </c>
      <c r="B116" s="2" t="s">
        <v>11</v>
      </c>
      <c r="C116" s="2" t="s">
        <v>18</v>
      </c>
      <c r="D116" s="1" t="s">
        <v>35</v>
      </c>
      <c r="E116" s="25" t="s">
        <v>10</v>
      </c>
      <c r="F116" s="27" t="str">
        <f t="shared" si="1"/>
        <v>0520004</v>
      </c>
    </row>
    <row r="117" spans="1:6" x14ac:dyDescent="0.25">
      <c r="A117" s="2" t="s">
        <v>185</v>
      </c>
      <c r="B117" s="2" t="s">
        <v>36</v>
      </c>
      <c r="C117" s="2" t="s">
        <v>188</v>
      </c>
      <c r="D117" s="1" t="s">
        <v>189</v>
      </c>
      <c r="E117" s="25" t="s">
        <v>10</v>
      </c>
      <c r="F117" s="27" t="str">
        <f t="shared" si="1"/>
        <v>0530409</v>
      </c>
    </row>
    <row r="118" spans="1:6" x14ac:dyDescent="0.25">
      <c r="A118" s="2" t="s">
        <v>185</v>
      </c>
      <c r="B118" s="2" t="s">
        <v>36</v>
      </c>
      <c r="C118" s="2" t="s">
        <v>190</v>
      </c>
      <c r="D118" s="1" t="s">
        <v>191</v>
      </c>
      <c r="E118" s="25" t="s">
        <v>10</v>
      </c>
      <c r="F118" s="27" t="str">
        <f t="shared" si="1"/>
        <v>0530464</v>
      </c>
    </row>
    <row r="119" spans="1:6" x14ac:dyDescent="0.25">
      <c r="A119" s="2" t="s">
        <v>185</v>
      </c>
      <c r="B119" s="2" t="s">
        <v>36</v>
      </c>
      <c r="C119" s="2" t="s">
        <v>192</v>
      </c>
      <c r="D119" s="1" t="s">
        <v>193</v>
      </c>
      <c r="E119" s="25" t="s">
        <v>10</v>
      </c>
      <c r="F119" s="27" t="str">
        <f t="shared" si="1"/>
        <v>0530951</v>
      </c>
    </row>
    <row r="120" spans="1:6" x14ac:dyDescent="0.25">
      <c r="A120" s="2" t="s">
        <v>185</v>
      </c>
      <c r="B120" s="2" t="s">
        <v>45</v>
      </c>
      <c r="C120" s="2" t="s">
        <v>194</v>
      </c>
      <c r="D120" s="1" t="s">
        <v>195</v>
      </c>
      <c r="E120" s="25" t="s">
        <v>10</v>
      </c>
      <c r="F120" s="27" t="str">
        <f t="shared" si="1"/>
        <v>0540515</v>
      </c>
    </row>
    <row r="121" spans="1:6" x14ac:dyDescent="0.25">
      <c r="A121" s="2" t="s">
        <v>185</v>
      </c>
      <c r="B121" s="2" t="s">
        <v>52</v>
      </c>
      <c r="C121" s="2" t="s">
        <v>72</v>
      </c>
      <c r="D121" s="1" t="s">
        <v>196</v>
      </c>
      <c r="E121" s="25" t="s">
        <v>10</v>
      </c>
      <c r="F121" s="27" t="str">
        <f t="shared" si="1"/>
        <v>0550013</v>
      </c>
    </row>
    <row r="122" spans="1:6" x14ac:dyDescent="0.25">
      <c r="A122" s="2" t="s">
        <v>185</v>
      </c>
      <c r="B122" s="2" t="s">
        <v>52</v>
      </c>
      <c r="C122" s="2" t="s">
        <v>73</v>
      </c>
      <c r="D122" s="1" t="s">
        <v>197</v>
      </c>
      <c r="E122" s="25" t="s">
        <v>10</v>
      </c>
      <c r="F122" s="27" t="str">
        <f t="shared" si="1"/>
        <v>0550014</v>
      </c>
    </row>
    <row r="123" spans="1:6" x14ac:dyDescent="0.25">
      <c r="A123" s="2" t="s">
        <v>185</v>
      </c>
      <c r="B123" s="2" t="s">
        <v>56</v>
      </c>
      <c r="C123" s="2" t="s">
        <v>198</v>
      </c>
      <c r="D123" s="1" t="s">
        <v>199</v>
      </c>
      <c r="E123" s="25" t="s">
        <v>10</v>
      </c>
      <c r="F123" s="27" t="str">
        <f t="shared" si="1"/>
        <v>0561092</v>
      </c>
    </row>
    <row r="124" spans="1:6" x14ac:dyDescent="0.25">
      <c r="A124" s="2" t="s">
        <v>200</v>
      </c>
      <c r="B124" s="2" t="s">
        <v>7</v>
      </c>
      <c r="C124" s="2" t="s">
        <v>8</v>
      </c>
      <c r="D124" s="1" t="s">
        <v>201</v>
      </c>
      <c r="E124" s="25" t="s">
        <v>10</v>
      </c>
      <c r="F124" s="27" t="str">
        <f t="shared" si="1"/>
        <v>0610000</v>
      </c>
    </row>
    <row r="125" spans="1:6" x14ac:dyDescent="0.25">
      <c r="A125" s="2" t="s">
        <v>200</v>
      </c>
      <c r="B125" s="2" t="s">
        <v>11</v>
      </c>
      <c r="C125" s="2" t="s">
        <v>12</v>
      </c>
      <c r="D125" s="1" t="s">
        <v>155</v>
      </c>
      <c r="E125" s="25" t="s">
        <v>10</v>
      </c>
      <c r="F125" s="27" t="str">
        <f t="shared" si="1"/>
        <v>0620001</v>
      </c>
    </row>
    <row r="126" spans="1:6" x14ac:dyDescent="0.25">
      <c r="A126" s="2" t="s">
        <v>200</v>
      </c>
      <c r="B126" s="2" t="s">
        <v>11</v>
      </c>
      <c r="C126" s="2" t="s">
        <v>14</v>
      </c>
      <c r="D126" s="1" t="s">
        <v>202</v>
      </c>
      <c r="E126" s="25" t="s">
        <v>10</v>
      </c>
      <c r="F126" s="27" t="str">
        <f t="shared" si="1"/>
        <v>0620002</v>
      </c>
    </row>
    <row r="127" spans="1:6" x14ac:dyDescent="0.25">
      <c r="A127" s="2" t="s">
        <v>200</v>
      </c>
      <c r="B127" s="2" t="s">
        <v>11</v>
      </c>
      <c r="C127" s="2" t="s">
        <v>18</v>
      </c>
      <c r="D127" s="1" t="s">
        <v>128</v>
      </c>
      <c r="E127" s="25" t="s">
        <v>10</v>
      </c>
      <c r="F127" s="27" t="str">
        <f t="shared" si="1"/>
        <v>0620004</v>
      </c>
    </row>
    <row r="128" spans="1:6" x14ac:dyDescent="0.25">
      <c r="A128" s="2" t="s">
        <v>200</v>
      </c>
      <c r="B128" s="2" t="s">
        <v>11</v>
      </c>
      <c r="C128" s="2" t="s">
        <v>20</v>
      </c>
      <c r="D128" s="1" t="s">
        <v>65</v>
      </c>
      <c r="E128" s="25" t="s">
        <v>10</v>
      </c>
      <c r="F128" s="27" t="str">
        <f t="shared" si="1"/>
        <v>0620005</v>
      </c>
    </row>
    <row r="129" spans="1:6" x14ac:dyDescent="0.25">
      <c r="A129" s="2" t="s">
        <v>200</v>
      </c>
      <c r="B129" s="2" t="s">
        <v>11</v>
      </c>
      <c r="C129" s="2" t="s">
        <v>22</v>
      </c>
      <c r="D129" s="1" t="s">
        <v>19</v>
      </c>
      <c r="E129" s="25" t="s">
        <v>10</v>
      </c>
      <c r="F129" s="27" t="str">
        <f t="shared" si="1"/>
        <v>0620006</v>
      </c>
    </row>
    <row r="130" spans="1:6" x14ac:dyDescent="0.25">
      <c r="A130" s="2" t="s">
        <v>200</v>
      </c>
      <c r="B130" s="2" t="s">
        <v>11</v>
      </c>
      <c r="C130" s="2" t="s">
        <v>24</v>
      </c>
      <c r="D130" s="1" t="s">
        <v>69</v>
      </c>
      <c r="E130" s="25" t="s">
        <v>10</v>
      </c>
      <c r="F130" s="27" t="str">
        <f t="shared" ref="F130:F193" si="2">A130&amp;B130&amp;C130</f>
        <v>0620007</v>
      </c>
    </row>
    <row r="131" spans="1:6" x14ac:dyDescent="0.25">
      <c r="A131" s="2" t="s">
        <v>200</v>
      </c>
      <c r="B131" s="2" t="s">
        <v>11</v>
      </c>
      <c r="C131" s="2" t="s">
        <v>28</v>
      </c>
      <c r="D131" s="1" t="s">
        <v>203</v>
      </c>
      <c r="E131" s="25" t="s">
        <v>10</v>
      </c>
      <c r="F131" s="27" t="str">
        <f t="shared" si="2"/>
        <v>0620009</v>
      </c>
    </row>
    <row r="132" spans="1:6" x14ac:dyDescent="0.25">
      <c r="A132" s="2" t="s">
        <v>200</v>
      </c>
      <c r="B132" s="2" t="s">
        <v>11</v>
      </c>
      <c r="C132" s="2" t="s">
        <v>32</v>
      </c>
      <c r="D132" s="1" t="s">
        <v>35</v>
      </c>
      <c r="E132" s="25" t="s">
        <v>10</v>
      </c>
      <c r="F132" s="27" t="str">
        <f t="shared" si="2"/>
        <v>0620011</v>
      </c>
    </row>
    <row r="133" spans="1:6" x14ac:dyDescent="0.25">
      <c r="A133" s="2" t="s">
        <v>200</v>
      </c>
      <c r="B133" s="2" t="s">
        <v>11</v>
      </c>
      <c r="C133" s="2" t="s">
        <v>34</v>
      </c>
      <c r="D133" s="1" t="s">
        <v>204</v>
      </c>
      <c r="E133" s="25" t="s">
        <v>10</v>
      </c>
      <c r="F133" s="27" t="str">
        <f t="shared" si="2"/>
        <v>0620012</v>
      </c>
    </row>
    <row r="134" spans="1:6" x14ac:dyDescent="0.25">
      <c r="A134" s="2" t="s">
        <v>200</v>
      </c>
      <c r="B134" s="2" t="s">
        <v>36</v>
      </c>
      <c r="C134" s="2" t="s">
        <v>205</v>
      </c>
      <c r="D134" s="1" t="s">
        <v>206</v>
      </c>
      <c r="E134" s="25" t="s">
        <v>10</v>
      </c>
      <c r="F134" s="27" t="str">
        <f t="shared" si="2"/>
        <v>0630402</v>
      </c>
    </row>
    <row r="135" spans="1:6" x14ac:dyDescent="0.25">
      <c r="A135" s="2" t="s">
        <v>200</v>
      </c>
      <c r="B135" s="2" t="s">
        <v>36</v>
      </c>
      <c r="C135" s="2" t="s">
        <v>207</v>
      </c>
      <c r="D135" s="1" t="s">
        <v>208</v>
      </c>
      <c r="E135" s="25" t="s">
        <v>10</v>
      </c>
      <c r="F135" s="27" t="str">
        <f t="shared" si="2"/>
        <v>0630536</v>
      </c>
    </row>
    <row r="136" spans="1:6" x14ac:dyDescent="0.25">
      <c r="A136" s="2" t="s">
        <v>200</v>
      </c>
      <c r="B136" s="2" t="s">
        <v>36</v>
      </c>
      <c r="C136" s="2" t="s">
        <v>209</v>
      </c>
      <c r="D136" s="1" t="s">
        <v>210</v>
      </c>
      <c r="E136" s="25" t="s">
        <v>174</v>
      </c>
      <c r="F136" s="27" t="str">
        <f t="shared" si="2"/>
        <v>0630537</v>
      </c>
    </row>
    <row r="137" spans="1:6" x14ac:dyDescent="0.25">
      <c r="A137" s="2" t="s">
        <v>200</v>
      </c>
      <c r="B137" s="2" t="s">
        <v>36</v>
      </c>
      <c r="C137" s="2" t="s">
        <v>211</v>
      </c>
      <c r="D137" s="1" t="s">
        <v>212</v>
      </c>
      <c r="E137" s="25" t="s">
        <v>10</v>
      </c>
      <c r="F137" s="27" t="str">
        <f t="shared" si="2"/>
        <v>0630538</v>
      </c>
    </row>
    <row r="138" spans="1:6" x14ac:dyDescent="0.25">
      <c r="A138" s="2" t="s">
        <v>200</v>
      </c>
      <c r="B138" s="2" t="s">
        <v>36</v>
      </c>
      <c r="C138" s="2" t="s">
        <v>213</v>
      </c>
      <c r="D138" s="1" t="s">
        <v>214</v>
      </c>
      <c r="E138" s="25" t="s">
        <v>10</v>
      </c>
      <c r="F138" s="27" t="str">
        <f t="shared" si="2"/>
        <v>0630539</v>
      </c>
    </row>
    <row r="139" spans="1:6" x14ac:dyDescent="0.25">
      <c r="A139" s="2" t="s">
        <v>200</v>
      </c>
      <c r="B139" s="2" t="s">
        <v>36</v>
      </c>
      <c r="C139" s="2" t="s">
        <v>215</v>
      </c>
      <c r="D139" s="1" t="s">
        <v>216</v>
      </c>
      <c r="E139" s="25" t="s">
        <v>10</v>
      </c>
      <c r="F139" s="27" t="str">
        <f t="shared" si="2"/>
        <v>0630540</v>
      </c>
    </row>
    <row r="140" spans="1:6" x14ac:dyDescent="0.25">
      <c r="A140" s="2" t="s">
        <v>200</v>
      </c>
      <c r="B140" s="2" t="s">
        <v>36</v>
      </c>
      <c r="C140" s="2" t="s">
        <v>217</v>
      </c>
      <c r="D140" s="1" t="s">
        <v>218</v>
      </c>
      <c r="E140" s="25" t="s">
        <v>10</v>
      </c>
      <c r="F140" s="27" t="str">
        <f t="shared" si="2"/>
        <v>0630541</v>
      </c>
    </row>
    <row r="141" spans="1:6" x14ac:dyDescent="0.25">
      <c r="A141" s="2" t="s">
        <v>200</v>
      </c>
      <c r="B141" s="2" t="s">
        <v>45</v>
      </c>
      <c r="C141" s="2" t="s">
        <v>219</v>
      </c>
      <c r="D141" s="1" t="s">
        <v>220</v>
      </c>
      <c r="E141" s="25" t="s">
        <v>10</v>
      </c>
      <c r="F141" s="27" t="str">
        <f t="shared" si="2"/>
        <v>0640615</v>
      </c>
    </row>
    <row r="142" spans="1:6" x14ac:dyDescent="0.25">
      <c r="A142" s="2" t="s">
        <v>200</v>
      </c>
      <c r="B142" s="2" t="s">
        <v>45</v>
      </c>
      <c r="C142" s="2" t="s">
        <v>221</v>
      </c>
      <c r="D142" s="1" t="s">
        <v>222</v>
      </c>
      <c r="E142" s="25" t="s">
        <v>10</v>
      </c>
      <c r="F142" s="27" t="str">
        <f t="shared" si="2"/>
        <v>0640630</v>
      </c>
    </row>
    <row r="143" spans="1:6" x14ac:dyDescent="0.25">
      <c r="A143" s="2" t="s">
        <v>200</v>
      </c>
      <c r="B143" s="2" t="s">
        <v>45</v>
      </c>
      <c r="C143" s="2" t="s">
        <v>223</v>
      </c>
      <c r="D143" s="1" t="s">
        <v>224</v>
      </c>
      <c r="E143" s="25" t="s">
        <v>10</v>
      </c>
      <c r="F143" s="27" t="str">
        <f t="shared" si="2"/>
        <v>0640665</v>
      </c>
    </row>
    <row r="144" spans="1:6" x14ac:dyDescent="0.25">
      <c r="A144" s="2" t="s">
        <v>200</v>
      </c>
      <c r="B144" s="2" t="s">
        <v>52</v>
      </c>
      <c r="C144" s="2" t="s">
        <v>46</v>
      </c>
      <c r="D144" s="1" t="s">
        <v>225</v>
      </c>
      <c r="E144" s="25" t="s">
        <v>10</v>
      </c>
      <c r="F144" s="27" t="str">
        <f t="shared" si="2"/>
        <v>0650015</v>
      </c>
    </row>
    <row r="145" spans="1:6" x14ac:dyDescent="0.25">
      <c r="A145" s="2" t="s">
        <v>200</v>
      </c>
      <c r="B145" s="2" t="s">
        <v>52</v>
      </c>
      <c r="C145" s="2" t="s">
        <v>76</v>
      </c>
      <c r="D145" s="1" t="s">
        <v>226</v>
      </c>
      <c r="E145" s="25" t="s">
        <v>10</v>
      </c>
      <c r="F145" s="27" t="str">
        <f t="shared" si="2"/>
        <v>0650016</v>
      </c>
    </row>
    <row r="146" spans="1:6" x14ac:dyDescent="0.25">
      <c r="A146" s="2" t="s">
        <v>200</v>
      </c>
      <c r="B146" s="2" t="s">
        <v>52</v>
      </c>
      <c r="C146" s="2" t="s">
        <v>227</v>
      </c>
      <c r="D146" s="1" t="s">
        <v>228</v>
      </c>
      <c r="E146" s="25" t="s">
        <v>10</v>
      </c>
      <c r="F146" s="27" t="str">
        <f t="shared" si="2"/>
        <v>0650296</v>
      </c>
    </row>
    <row r="147" spans="1:6" x14ac:dyDescent="0.25">
      <c r="A147" s="2" t="s">
        <v>200</v>
      </c>
      <c r="B147" s="2" t="s">
        <v>56</v>
      </c>
      <c r="C147" s="2" t="s">
        <v>229</v>
      </c>
      <c r="D147" s="1" t="s">
        <v>230</v>
      </c>
      <c r="E147" s="25" t="s">
        <v>10</v>
      </c>
      <c r="F147" s="27" t="str">
        <f t="shared" si="2"/>
        <v>0661040</v>
      </c>
    </row>
    <row r="148" spans="1:6" x14ac:dyDescent="0.25">
      <c r="A148" s="2" t="s">
        <v>231</v>
      </c>
      <c r="B148" s="2" t="s">
        <v>7</v>
      </c>
      <c r="C148" s="2" t="s">
        <v>8</v>
      </c>
      <c r="D148" s="1" t="s">
        <v>232</v>
      </c>
      <c r="E148" s="25" t="s">
        <v>10</v>
      </c>
      <c r="F148" s="27" t="str">
        <f t="shared" si="2"/>
        <v>0710000</v>
      </c>
    </row>
    <row r="149" spans="1:6" x14ac:dyDescent="0.25">
      <c r="A149" s="2" t="s">
        <v>231</v>
      </c>
      <c r="B149" s="2" t="s">
        <v>11</v>
      </c>
      <c r="C149" s="2" t="s">
        <v>12</v>
      </c>
      <c r="D149" s="1" t="s">
        <v>233</v>
      </c>
      <c r="E149" s="25" t="s">
        <v>10</v>
      </c>
      <c r="F149" s="27" t="str">
        <f t="shared" si="2"/>
        <v>0720001</v>
      </c>
    </row>
    <row r="150" spans="1:6" x14ac:dyDescent="0.25">
      <c r="A150" s="2" t="s">
        <v>231</v>
      </c>
      <c r="B150" s="2" t="s">
        <v>11</v>
      </c>
      <c r="C150" s="2" t="s">
        <v>14</v>
      </c>
      <c r="D150" s="1" t="s">
        <v>65</v>
      </c>
      <c r="E150" s="25" t="s">
        <v>10</v>
      </c>
      <c r="F150" s="27" t="str">
        <f t="shared" si="2"/>
        <v>0720002</v>
      </c>
    </row>
    <row r="151" spans="1:6" x14ac:dyDescent="0.25">
      <c r="A151" s="2" t="s">
        <v>231</v>
      </c>
      <c r="B151" s="2" t="s">
        <v>11</v>
      </c>
      <c r="C151" s="2" t="s">
        <v>16</v>
      </c>
      <c r="D151" s="1" t="s">
        <v>234</v>
      </c>
      <c r="E151" s="25" t="s">
        <v>10</v>
      </c>
      <c r="F151" s="27" t="str">
        <f t="shared" si="2"/>
        <v>0720003</v>
      </c>
    </row>
    <row r="152" spans="1:6" x14ac:dyDescent="0.25">
      <c r="A152" s="2" t="s">
        <v>231</v>
      </c>
      <c r="B152" s="2" t="s">
        <v>11</v>
      </c>
      <c r="C152" s="2" t="s">
        <v>18</v>
      </c>
      <c r="D152" s="1" t="s">
        <v>35</v>
      </c>
      <c r="E152" s="25" t="s">
        <v>10</v>
      </c>
      <c r="F152" s="27" t="str">
        <f t="shared" si="2"/>
        <v>0720004</v>
      </c>
    </row>
    <row r="153" spans="1:6" x14ac:dyDescent="0.25">
      <c r="A153" s="2" t="s">
        <v>231</v>
      </c>
      <c r="B153" s="2" t="s">
        <v>36</v>
      </c>
      <c r="C153" s="2" t="s">
        <v>235</v>
      </c>
      <c r="D153" s="1" t="s">
        <v>236</v>
      </c>
      <c r="E153" s="25" t="s">
        <v>10</v>
      </c>
      <c r="F153" s="27" t="str">
        <f t="shared" si="2"/>
        <v>0730542</v>
      </c>
    </row>
    <row r="154" spans="1:6" x14ac:dyDescent="0.25">
      <c r="A154" s="2" t="s">
        <v>231</v>
      </c>
      <c r="B154" s="2" t="s">
        <v>45</v>
      </c>
      <c r="C154" s="2" t="s">
        <v>237</v>
      </c>
      <c r="D154" s="1" t="s">
        <v>238</v>
      </c>
      <c r="E154" s="25" t="s">
        <v>10</v>
      </c>
      <c r="F154" s="27" t="str">
        <f t="shared" si="2"/>
        <v>0740670</v>
      </c>
    </row>
    <row r="155" spans="1:6" x14ac:dyDescent="0.25">
      <c r="A155" s="2" t="s">
        <v>231</v>
      </c>
      <c r="B155" s="2" t="s">
        <v>52</v>
      </c>
      <c r="C155" s="2" t="s">
        <v>78</v>
      </c>
      <c r="D155" s="1" t="s">
        <v>239</v>
      </c>
      <c r="E155" s="25" t="s">
        <v>10</v>
      </c>
      <c r="F155" s="27" t="str">
        <f t="shared" si="2"/>
        <v>0750017</v>
      </c>
    </row>
    <row r="156" spans="1:6" x14ac:dyDescent="0.25">
      <c r="A156" s="2" t="s">
        <v>231</v>
      </c>
      <c r="B156" s="2" t="s">
        <v>56</v>
      </c>
      <c r="C156" s="2" t="s">
        <v>111</v>
      </c>
      <c r="D156" s="1" t="s">
        <v>240</v>
      </c>
      <c r="E156" s="25" t="s">
        <v>10</v>
      </c>
      <c r="F156" s="27" t="str">
        <f t="shared" si="2"/>
        <v>0760960</v>
      </c>
    </row>
    <row r="157" spans="1:6" x14ac:dyDescent="0.25">
      <c r="A157" s="2" t="s">
        <v>231</v>
      </c>
      <c r="B157" s="2" t="s">
        <v>56</v>
      </c>
      <c r="C157" s="2" t="s">
        <v>241</v>
      </c>
      <c r="D157" s="1" t="s">
        <v>242</v>
      </c>
      <c r="E157" s="25" t="s">
        <v>10</v>
      </c>
      <c r="F157" s="27" t="str">
        <f t="shared" si="2"/>
        <v>0761041</v>
      </c>
    </row>
    <row r="158" spans="1:6" x14ac:dyDescent="0.25">
      <c r="A158" s="2" t="s">
        <v>231</v>
      </c>
      <c r="B158" s="2" t="s">
        <v>243</v>
      </c>
      <c r="C158" s="2" t="s">
        <v>244</v>
      </c>
      <c r="D158" s="1" t="s">
        <v>245</v>
      </c>
      <c r="E158" s="25" t="s">
        <v>10</v>
      </c>
      <c r="F158" s="27" t="str">
        <f t="shared" si="2"/>
        <v>0770051</v>
      </c>
    </row>
    <row r="159" spans="1:6" x14ac:dyDescent="0.25">
      <c r="A159" s="2" t="s">
        <v>246</v>
      </c>
      <c r="B159" s="2" t="s">
        <v>7</v>
      </c>
      <c r="C159" s="2" t="s">
        <v>8</v>
      </c>
      <c r="D159" s="1" t="s">
        <v>247</v>
      </c>
      <c r="E159" s="25" t="s">
        <v>10</v>
      </c>
      <c r="F159" s="27" t="str">
        <f t="shared" si="2"/>
        <v>0810000</v>
      </c>
    </row>
    <row r="160" spans="1:6" x14ac:dyDescent="0.25">
      <c r="A160" s="2" t="s">
        <v>246</v>
      </c>
      <c r="B160" s="2" t="s">
        <v>11</v>
      </c>
      <c r="C160" s="2" t="s">
        <v>12</v>
      </c>
      <c r="D160" s="1" t="s">
        <v>62</v>
      </c>
      <c r="E160" s="25" t="s">
        <v>10</v>
      </c>
      <c r="F160" s="27" t="str">
        <f t="shared" si="2"/>
        <v>0820001</v>
      </c>
    </row>
    <row r="161" spans="1:6" x14ac:dyDescent="0.25">
      <c r="A161" s="2" t="s">
        <v>246</v>
      </c>
      <c r="B161" s="2" t="s">
        <v>11</v>
      </c>
      <c r="C161" s="2" t="s">
        <v>14</v>
      </c>
      <c r="D161" s="1" t="s">
        <v>248</v>
      </c>
      <c r="E161" s="25" t="s">
        <v>10</v>
      </c>
      <c r="F161" s="27" t="str">
        <f t="shared" si="2"/>
        <v>0820002</v>
      </c>
    </row>
    <row r="162" spans="1:6" x14ac:dyDescent="0.25">
      <c r="A162" s="2" t="s">
        <v>246</v>
      </c>
      <c r="B162" s="2" t="s">
        <v>11</v>
      </c>
      <c r="C162" s="2" t="s">
        <v>16</v>
      </c>
      <c r="D162" s="1" t="s">
        <v>249</v>
      </c>
      <c r="E162" s="25" t="s">
        <v>10</v>
      </c>
      <c r="F162" s="27" t="str">
        <f t="shared" si="2"/>
        <v>0820003</v>
      </c>
    </row>
    <row r="163" spans="1:6" x14ac:dyDescent="0.25">
      <c r="A163" s="2" t="s">
        <v>246</v>
      </c>
      <c r="B163" s="2" t="s">
        <v>11</v>
      </c>
      <c r="C163" s="2" t="s">
        <v>18</v>
      </c>
      <c r="D163" s="1" t="s">
        <v>123</v>
      </c>
      <c r="E163" s="25" t="s">
        <v>10</v>
      </c>
      <c r="F163" s="27" t="str">
        <f t="shared" si="2"/>
        <v>0820004</v>
      </c>
    </row>
    <row r="164" spans="1:6" x14ac:dyDescent="0.25">
      <c r="A164" s="2" t="s">
        <v>246</v>
      </c>
      <c r="B164" s="2" t="s">
        <v>11</v>
      </c>
      <c r="C164" s="2" t="s">
        <v>20</v>
      </c>
      <c r="D164" s="1" t="s">
        <v>250</v>
      </c>
      <c r="E164" s="25" t="s">
        <v>10</v>
      </c>
      <c r="F164" s="27" t="str">
        <f t="shared" si="2"/>
        <v>0820005</v>
      </c>
    </row>
    <row r="165" spans="1:6" x14ac:dyDescent="0.25">
      <c r="A165" s="2" t="s">
        <v>246</v>
      </c>
      <c r="B165" s="2" t="s">
        <v>11</v>
      </c>
      <c r="C165" s="2" t="s">
        <v>22</v>
      </c>
      <c r="D165" s="1" t="s">
        <v>251</v>
      </c>
      <c r="E165" s="25" t="s">
        <v>10</v>
      </c>
      <c r="F165" s="27" t="str">
        <f t="shared" si="2"/>
        <v>0820006</v>
      </c>
    </row>
    <row r="166" spans="1:6" x14ac:dyDescent="0.25">
      <c r="A166" s="2" t="s">
        <v>246</v>
      </c>
      <c r="B166" s="2" t="s">
        <v>11</v>
      </c>
      <c r="C166" s="2" t="s">
        <v>24</v>
      </c>
      <c r="D166" s="1" t="s">
        <v>65</v>
      </c>
      <c r="E166" s="25" t="s">
        <v>10</v>
      </c>
      <c r="F166" s="27" t="str">
        <f t="shared" si="2"/>
        <v>0820007</v>
      </c>
    </row>
    <row r="167" spans="1:6" x14ac:dyDescent="0.25">
      <c r="A167" s="2" t="s">
        <v>246</v>
      </c>
      <c r="B167" s="2" t="s">
        <v>11</v>
      </c>
      <c r="C167" s="2" t="s">
        <v>26</v>
      </c>
      <c r="D167" s="1" t="s">
        <v>19</v>
      </c>
      <c r="E167" s="25" t="s">
        <v>10</v>
      </c>
      <c r="F167" s="27" t="str">
        <f t="shared" si="2"/>
        <v>0820008</v>
      </c>
    </row>
    <row r="168" spans="1:6" x14ac:dyDescent="0.25">
      <c r="A168" s="2" t="s">
        <v>246</v>
      </c>
      <c r="B168" s="2" t="s">
        <v>11</v>
      </c>
      <c r="C168" s="2" t="s">
        <v>28</v>
      </c>
      <c r="D168" s="1" t="s">
        <v>252</v>
      </c>
      <c r="E168" s="25" t="s">
        <v>10</v>
      </c>
      <c r="F168" s="27" t="str">
        <f t="shared" si="2"/>
        <v>0820009</v>
      </c>
    </row>
    <row r="169" spans="1:6" x14ac:dyDescent="0.25">
      <c r="A169" s="2" t="s">
        <v>246</v>
      </c>
      <c r="B169" s="2" t="s">
        <v>11</v>
      </c>
      <c r="C169" s="2" t="s">
        <v>30</v>
      </c>
      <c r="D169" s="1" t="s">
        <v>68</v>
      </c>
      <c r="E169" s="25" t="s">
        <v>10</v>
      </c>
      <c r="F169" s="27" t="str">
        <f t="shared" si="2"/>
        <v>0820010</v>
      </c>
    </row>
    <row r="170" spans="1:6" x14ac:dyDescent="0.25">
      <c r="A170" s="2" t="s">
        <v>246</v>
      </c>
      <c r="B170" s="2" t="s">
        <v>11</v>
      </c>
      <c r="C170" s="2" t="s">
        <v>32</v>
      </c>
      <c r="D170" s="1" t="s">
        <v>23</v>
      </c>
      <c r="E170" s="25" t="s">
        <v>10</v>
      </c>
      <c r="F170" s="27" t="str">
        <f t="shared" si="2"/>
        <v>0820011</v>
      </c>
    </row>
    <row r="171" spans="1:6" x14ac:dyDescent="0.25">
      <c r="A171" s="2" t="s">
        <v>246</v>
      </c>
      <c r="B171" s="2" t="s">
        <v>11</v>
      </c>
      <c r="C171" s="2" t="s">
        <v>34</v>
      </c>
      <c r="D171" s="1" t="s">
        <v>253</v>
      </c>
      <c r="E171" s="25" t="s">
        <v>10</v>
      </c>
      <c r="F171" s="27" t="str">
        <f t="shared" si="2"/>
        <v>0820012</v>
      </c>
    </row>
    <row r="172" spans="1:6" x14ac:dyDescent="0.25">
      <c r="A172" s="2" t="s">
        <v>246</v>
      </c>
      <c r="B172" s="2" t="s">
        <v>11</v>
      </c>
      <c r="C172" s="2" t="s">
        <v>72</v>
      </c>
      <c r="D172" s="1" t="s">
        <v>254</v>
      </c>
      <c r="E172" s="25" t="s">
        <v>10</v>
      </c>
      <c r="F172" s="27" t="str">
        <f t="shared" si="2"/>
        <v>0820013</v>
      </c>
    </row>
    <row r="173" spans="1:6" x14ac:dyDescent="0.25">
      <c r="A173" s="2" t="s">
        <v>246</v>
      </c>
      <c r="B173" s="2" t="s">
        <v>11</v>
      </c>
      <c r="C173" s="2" t="s">
        <v>73</v>
      </c>
      <c r="D173" s="1" t="s">
        <v>35</v>
      </c>
      <c r="E173" s="25" t="s">
        <v>10</v>
      </c>
      <c r="F173" s="27" t="str">
        <f t="shared" si="2"/>
        <v>0820014</v>
      </c>
    </row>
    <row r="174" spans="1:6" x14ac:dyDescent="0.25">
      <c r="A174" s="2" t="s">
        <v>246</v>
      </c>
      <c r="B174" s="2" t="s">
        <v>36</v>
      </c>
      <c r="C174" s="2" t="s">
        <v>255</v>
      </c>
      <c r="D174" s="1" t="s">
        <v>256</v>
      </c>
      <c r="E174" s="25" t="s">
        <v>10</v>
      </c>
      <c r="F174" s="27" t="str">
        <f t="shared" si="2"/>
        <v>0830457</v>
      </c>
    </row>
    <row r="175" spans="1:6" x14ac:dyDescent="0.25">
      <c r="A175" s="2" t="s">
        <v>246</v>
      </c>
      <c r="B175" s="2" t="s">
        <v>36</v>
      </c>
      <c r="C175" s="2" t="s">
        <v>257</v>
      </c>
      <c r="D175" s="1" t="s">
        <v>258</v>
      </c>
      <c r="E175" s="25" t="s">
        <v>10</v>
      </c>
      <c r="F175" s="27" t="str">
        <f t="shared" si="2"/>
        <v>0830543</v>
      </c>
    </row>
    <row r="176" spans="1:6" x14ac:dyDescent="0.25">
      <c r="A176" s="2" t="s">
        <v>246</v>
      </c>
      <c r="B176" s="2" t="s">
        <v>36</v>
      </c>
      <c r="C176" s="2" t="s">
        <v>259</v>
      </c>
      <c r="D176" s="1" t="s">
        <v>260</v>
      </c>
      <c r="E176" s="25" t="s">
        <v>10</v>
      </c>
      <c r="F176" s="27" t="str">
        <f t="shared" si="2"/>
        <v>0830544</v>
      </c>
    </row>
    <row r="177" spans="1:6" x14ac:dyDescent="0.25">
      <c r="A177" s="2" t="s">
        <v>246</v>
      </c>
      <c r="B177" s="2" t="s">
        <v>36</v>
      </c>
      <c r="C177" s="2" t="s">
        <v>261</v>
      </c>
      <c r="D177" s="1" t="s">
        <v>262</v>
      </c>
      <c r="E177" s="25" t="s">
        <v>10</v>
      </c>
      <c r="F177" s="27" t="str">
        <f t="shared" si="2"/>
        <v>0830545</v>
      </c>
    </row>
    <row r="178" spans="1:6" x14ac:dyDescent="0.25">
      <c r="A178" s="2" t="s">
        <v>246</v>
      </c>
      <c r="B178" s="2" t="s">
        <v>36</v>
      </c>
      <c r="C178" s="2" t="s">
        <v>263</v>
      </c>
      <c r="D178" s="1" t="s">
        <v>264</v>
      </c>
      <c r="E178" s="25" t="s">
        <v>10</v>
      </c>
      <c r="F178" s="27" t="str">
        <f t="shared" si="2"/>
        <v>0830546</v>
      </c>
    </row>
    <row r="179" spans="1:6" x14ac:dyDescent="0.25">
      <c r="A179" s="2" t="s">
        <v>246</v>
      </c>
      <c r="B179" s="2" t="s">
        <v>45</v>
      </c>
      <c r="C179" s="2" t="s">
        <v>265</v>
      </c>
      <c r="D179" s="1" t="s">
        <v>266</v>
      </c>
      <c r="E179" s="25" t="s">
        <v>10</v>
      </c>
      <c r="F179" s="27" t="str">
        <f t="shared" si="2"/>
        <v>0840750</v>
      </c>
    </row>
    <row r="180" spans="1:6" x14ac:dyDescent="0.25">
      <c r="A180" s="2" t="s">
        <v>246</v>
      </c>
      <c r="B180" s="2" t="s">
        <v>45</v>
      </c>
      <c r="C180" s="2" t="s">
        <v>267</v>
      </c>
      <c r="D180" s="1" t="s">
        <v>268</v>
      </c>
      <c r="E180" s="25" t="s">
        <v>10</v>
      </c>
      <c r="F180" s="27" t="str">
        <f t="shared" si="2"/>
        <v>0840755</v>
      </c>
    </row>
    <row r="181" spans="1:6" x14ac:dyDescent="0.25">
      <c r="A181" s="2" t="s">
        <v>246</v>
      </c>
      <c r="B181" s="2" t="s">
        <v>52</v>
      </c>
      <c r="C181" s="2" t="s">
        <v>80</v>
      </c>
      <c r="D181" s="1" t="s">
        <v>269</v>
      </c>
      <c r="E181" s="25" t="s">
        <v>10</v>
      </c>
      <c r="F181" s="27" t="str">
        <f t="shared" si="2"/>
        <v>0850018</v>
      </c>
    </row>
    <row r="182" spans="1:6" x14ac:dyDescent="0.25">
      <c r="A182" s="2" t="s">
        <v>246</v>
      </c>
      <c r="B182" s="2" t="s">
        <v>52</v>
      </c>
      <c r="C182" s="2" t="s">
        <v>82</v>
      </c>
      <c r="D182" s="1" t="s">
        <v>270</v>
      </c>
      <c r="E182" s="25" t="s">
        <v>10</v>
      </c>
      <c r="F182" s="27" t="str">
        <f t="shared" si="2"/>
        <v>0850019</v>
      </c>
    </row>
    <row r="183" spans="1:6" x14ac:dyDescent="0.25">
      <c r="A183" s="2" t="s">
        <v>246</v>
      </c>
      <c r="B183" s="2" t="s">
        <v>52</v>
      </c>
      <c r="C183" s="2" t="s">
        <v>83</v>
      </c>
      <c r="D183" s="1" t="s">
        <v>271</v>
      </c>
      <c r="E183" s="25" t="s">
        <v>10</v>
      </c>
      <c r="F183" s="27" t="str">
        <f t="shared" si="2"/>
        <v>0850020</v>
      </c>
    </row>
    <row r="184" spans="1:6" x14ac:dyDescent="0.25">
      <c r="A184" s="2" t="s">
        <v>246</v>
      </c>
      <c r="B184" s="2" t="s">
        <v>243</v>
      </c>
      <c r="C184" s="2" t="s">
        <v>14</v>
      </c>
      <c r="D184" s="1" t="s">
        <v>272</v>
      </c>
      <c r="E184" s="25" t="s">
        <v>174</v>
      </c>
      <c r="F184" s="27" t="str">
        <f t="shared" si="2"/>
        <v>0870002</v>
      </c>
    </row>
    <row r="185" spans="1:6" x14ac:dyDescent="0.25">
      <c r="A185" s="2" t="s">
        <v>273</v>
      </c>
      <c r="B185" s="2" t="s">
        <v>7</v>
      </c>
      <c r="C185" s="2" t="s">
        <v>8</v>
      </c>
      <c r="D185" s="1" t="s">
        <v>274</v>
      </c>
      <c r="E185" s="25" t="s">
        <v>10</v>
      </c>
      <c r="F185" s="27" t="str">
        <f t="shared" si="2"/>
        <v>0910000</v>
      </c>
    </row>
    <row r="186" spans="1:6" x14ac:dyDescent="0.25">
      <c r="A186" s="2" t="s">
        <v>273</v>
      </c>
      <c r="B186" s="2" t="s">
        <v>11</v>
      </c>
      <c r="C186" s="2" t="s">
        <v>12</v>
      </c>
      <c r="D186" s="1" t="s">
        <v>62</v>
      </c>
      <c r="E186" s="25" t="s">
        <v>10</v>
      </c>
      <c r="F186" s="27" t="str">
        <f t="shared" si="2"/>
        <v>0920001</v>
      </c>
    </row>
    <row r="187" spans="1:6" x14ac:dyDescent="0.25">
      <c r="A187" s="2" t="s">
        <v>273</v>
      </c>
      <c r="B187" s="2" t="s">
        <v>11</v>
      </c>
      <c r="C187" s="2" t="s">
        <v>14</v>
      </c>
      <c r="D187" s="1" t="s">
        <v>275</v>
      </c>
      <c r="E187" s="25" t="s">
        <v>10</v>
      </c>
      <c r="F187" s="27" t="str">
        <f t="shared" si="2"/>
        <v>0920002</v>
      </c>
    </row>
    <row r="188" spans="1:6" x14ac:dyDescent="0.25">
      <c r="A188" s="2" t="s">
        <v>273</v>
      </c>
      <c r="B188" s="2" t="s">
        <v>11</v>
      </c>
      <c r="C188" s="2" t="s">
        <v>16</v>
      </c>
      <c r="D188" s="1" t="s">
        <v>276</v>
      </c>
      <c r="E188" s="25" t="s">
        <v>10</v>
      </c>
      <c r="F188" s="27" t="str">
        <f t="shared" si="2"/>
        <v>0920003</v>
      </c>
    </row>
    <row r="189" spans="1:6" x14ac:dyDescent="0.25">
      <c r="A189" s="2" t="s">
        <v>273</v>
      </c>
      <c r="B189" s="2" t="s">
        <v>11</v>
      </c>
      <c r="C189" s="2" t="s">
        <v>18</v>
      </c>
      <c r="D189" s="1" t="s">
        <v>123</v>
      </c>
      <c r="E189" s="25" t="s">
        <v>10</v>
      </c>
      <c r="F189" s="27" t="str">
        <f t="shared" si="2"/>
        <v>0920004</v>
      </c>
    </row>
    <row r="190" spans="1:6" x14ac:dyDescent="0.25">
      <c r="A190" s="2" t="s">
        <v>273</v>
      </c>
      <c r="B190" s="2" t="s">
        <v>11</v>
      </c>
      <c r="C190" s="2" t="s">
        <v>20</v>
      </c>
      <c r="D190" s="1" t="s">
        <v>202</v>
      </c>
      <c r="E190" s="25" t="s">
        <v>10</v>
      </c>
      <c r="F190" s="27" t="str">
        <f t="shared" si="2"/>
        <v>0920005</v>
      </c>
    </row>
    <row r="191" spans="1:6" x14ac:dyDescent="0.25">
      <c r="A191" s="2" t="s">
        <v>273</v>
      </c>
      <c r="B191" s="2" t="s">
        <v>11</v>
      </c>
      <c r="C191" s="2" t="s">
        <v>22</v>
      </c>
      <c r="D191" s="1" t="s">
        <v>250</v>
      </c>
      <c r="E191" s="25" t="s">
        <v>10</v>
      </c>
      <c r="F191" s="27" t="str">
        <f t="shared" si="2"/>
        <v>0920006</v>
      </c>
    </row>
    <row r="192" spans="1:6" x14ac:dyDescent="0.25">
      <c r="A192" s="2" t="s">
        <v>273</v>
      </c>
      <c r="B192" s="2" t="s">
        <v>11</v>
      </c>
      <c r="C192" s="2" t="s">
        <v>24</v>
      </c>
      <c r="D192" s="1" t="s">
        <v>277</v>
      </c>
      <c r="E192" s="25" t="s">
        <v>10</v>
      </c>
      <c r="F192" s="27" t="str">
        <f t="shared" si="2"/>
        <v>0920007</v>
      </c>
    </row>
    <row r="193" spans="1:6" x14ac:dyDescent="0.25">
      <c r="A193" s="2" t="s">
        <v>273</v>
      </c>
      <c r="B193" s="2" t="s">
        <v>11</v>
      </c>
      <c r="C193" s="2" t="s">
        <v>26</v>
      </c>
      <c r="D193" s="1" t="s">
        <v>128</v>
      </c>
      <c r="E193" s="25" t="s">
        <v>10</v>
      </c>
      <c r="F193" s="27" t="str">
        <f t="shared" si="2"/>
        <v>0920008</v>
      </c>
    </row>
    <row r="194" spans="1:6" x14ac:dyDescent="0.25">
      <c r="A194" s="2" t="s">
        <v>273</v>
      </c>
      <c r="B194" s="2" t="s">
        <v>11</v>
      </c>
      <c r="C194" s="2" t="s">
        <v>28</v>
      </c>
      <c r="D194" s="1" t="s">
        <v>65</v>
      </c>
      <c r="E194" s="25" t="s">
        <v>10</v>
      </c>
      <c r="F194" s="27" t="str">
        <f t="shared" ref="F194:F257" si="3">A194&amp;B194&amp;C194</f>
        <v>0920009</v>
      </c>
    </row>
    <row r="195" spans="1:6" x14ac:dyDescent="0.25">
      <c r="A195" s="2" t="s">
        <v>273</v>
      </c>
      <c r="B195" s="2" t="s">
        <v>11</v>
      </c>
      <c r="C195" s="2" t="s">
        <v>30</v>
      </c>
      <c r="D195" s="1" t="s">
        <v>19</v>
      </c>
      <c r="E195" s="25" t="s">
        <v>10</v>
      </c>
      <c r="F195" s="27" t="str">
        <f t="shared" si="3"/>
        <v>0920010</v>
      </c>
    </row>
    <row r="196" spans="1:6" x14ac:dyDescent="0.25">
      <c r="A196" s="2" t="s">
        <v>273</v>
      </c>
      <c r="B196" s="2" t="s">
        <v>11</v>
      </c>
      <c r="C196" s="2" t="s">
        <v>32</v>
      </c>
      <c r="D196" s="1" t="s">
        <v>278</v>
      </c>
      <c r="E196" s="25" t="s">
        <v>10</v>
      </c>
      <c r="F196" s="27" t="str">
        <f t="shared" si="3"/>
        <v>0920011</v>
      </c>
    </row>
    <row r="197" spans="1:6" x14ac:dyDescent="0.25">
      <c r="A197" s="2" t="s">
        <v>273</v>
      </c>
      <c r="B197" s="2" t="s">
        <v>11</v>
      </c>
      <c r="C197" s="2" t="s">
        <v>34</v>
      </c>
      <c r="D197" s="1" t="s">
        <v>279</v>
      </c>
      <c r="E197" s="25" t="s">
        <v>10</v>
      </c>
      <c r="F197" s="27" t="str">
        <f t="shared" si="3"/>
        <v>0920012</v>
      </c>
    </row>
    <row r="198" spans="1:6" x14ac:dyDescent="0.25">
      <c r="A198" s="2" t="s">
        <v>273</v>
      </c>
      <c r="B198" s="2" t="s">
        <v>11</v>
      </c>
      <c r="C198" s="2" t="s">
        <v>72</v>
      </c>
      <c r="D198" s="1" t="s">
        <v>280</v>
      </c>
      <c r="E198" s="25" t="s">
        <v>10</v>
      </c>
      <c r="F198" s="27" t="str">
        <f t="shared" si="3"/>
        <v>0920013</v>
      </c>
    </row>
    <row r="199" spans="1:6" x14ac:dyDescent="0.25">
      <c r="A199" s="2" t="s">
        <v>273</v>
      </c>
      <c r="B199" s="2" t="s">
        <v>11</v>
      </c>
      <c r="C199" s="2" t="s">
        <v>73</v>
      </c>
      <c r="D199" s="1" t="s">
        <v>35</v>
      </c>
      <c r="E199" s="25" t="s">
        <v>10</v>
      </c>
      <c r="F199" s="27" t="str">
        <f t="shared" si="3"/>
        <v>0920014</v>
      </c>
    </row>
    <row r="200" spans="1:6" x14ac:dyDescent="0.25">
      <c r="A200" s="2" t="s">
        <v>273</v>
      </c>
      <c r="B200" s="2" t="s">
        <v>36</v>
      </c>
      <c r="C200" s="2" t="s">
        <v>281</v>
      </c>
      <c r="D200" s="1" t="s">
        <v>282</v>
      </c>
      <c r="E200" s="25" t="s">
        <v>10</v>
      </c>
      <c r="F200" s="27" t="str">
        <f t="shared" si="3"/>
        <v>0930301</v>
      </c>
    </row>
    <row r="201" spans="1:6" x14ac:dyDescent="0.25">
      <c r="A201" s="2" t="s">
        <v>273</v>
      </c>
      <c r="B201" s="2" t="s">
        <v>36</v>
      </c>
      <c r="C201" s="2" t="s">
        <v>283</v>
      </c>
      <c r="D201" s="1" t="s">
        <v>284</v>
      </c>
      <c r="E201" s="25" t="s">
        <v>10</v>
      </c>
      <c r="F201" s="27" t="str">
        <f t="shared" si="3"/>
        <v>0930547</v>
      </c>
    </row>
    <row r="202" spans="1:6" x14ac:dyDescent="0.25">
      <c r="A202" s="2" t="s">
        <v>273</v>
      </c>
      <c r="B202" s="2" t="s">
        <v>36</v>
      </c>
      <c r="C202" s="2" t="s">
        <v>285</v>
      </c>
      <c r="D202" s="1" t="s">
        <v>286</v>
      </c>
      <c r="E202" s="25" t="s">
        <v>10</v>
      </c>
      <c r="F202" s="27" t="str">
        <f t="shared" si="3"/>
        <v>0930548</v>
      </c>
    </row>
    <row r="203" spans="1:6" x14ac:dyDescent="0.25">
      <c r="A203" s="2" t="s">
        <v>273</v>
      </c>
      <c r="B203" s="2" t="s">
        <v>36</v>
      </c>
      <c r="C203" s="2" t="s">
        <v>287</v>
      </c>
      <c r="D203" s="1" t="s">
        <v>288</v>
      </c>
      <c r="E203" s="25" t="s">
        <v>10</v>
      </c>
      <c r="F203" s="27" t="str">
        <f t="shared" si="3"/>
        <v>0930549</v>
      </c>
    </row>
    <row r="204" spans="1:6" x14ac:dyDescent="0.25">
      <c r="A204" s="2" t="s">
        <v>273</v>
      </c>
      <c r="B204" s="2" t="s">
        <v>36</v>
      </c>
      <c r="C204" s="2" t="s">
        <v>289</v>
      </c>
      <c r="D204" s="1" t="s">
        <v>290</v>
      </c>
      <c r="E204" s="25" t="s">
        <v>10</v>
      </c>
      <c r="F204" s="27" t="str">
        <f t="shared" si="3"/>
        <v>0930550</v>
      </c>
    </row>
    <row r="205" spans="1:6" x14ac:dyDescent="0.25">
      <c r="A205" s="2" t="s">
        <v>273</v>
      </c>
      <c r="B205" s="2" t="s">
        <v>45</v>
      </c>
      <c r="C205" s="2" t="s">
        <v>291</v>
      </c>
      <c r="D205" s="1" t="s">
        <v>292</v>
      </c>
      <c r="E205" s="25" t="s">
        <v>174</v>
      </c>
      <c r="F205" s="27" t="str">
        <f t="shared" si="3"/>
        <v>0940775</v>
      </c>
    </row>
    <row r="206" spans="1:6" x14ac:dyDescent="0.25">
      <c r="A206" s="2" t="s">
        <v>273</v>
      </c>
      <c r="B206" s="2" t="s">
        <v>45</v>
      </c>
      <c r="C206" s="2" t="s">
        <v>293</v>
      </c>
      <c r="D206" s="1" t="s">
        <v>294</v>
      </c>
      <c r="E206" s="25" t="s">
        <v>10</v>
      </c>
      <c r="F206" s="27" t="str">
        <f t="shared" si="3"/>
        <v>0940815</v>
      </c>
    </row>
    <row r="207" spans="1:6" x14ac:dyDescent="0.25">
      <c r="A207" s="2" t="s">
        <v>273</v>
      </c>
      <c r="B207" s="2" t="s">
        <v>45</v>
      </c>
      <c r="C207" s="2" t="s">
        <v>295</v>
      </c>
      <c r="D207" s="1" t="s">
        <v>296</v>
      </c>
      <c r="E207" s="25" t="s">
        <v>10</v>
      </c>
      <c r="F207" s="27" t="str">
        <f t="shared" si="3"/>
        <v>0940875</v>
      </c>
    </row>
    <row r="208" spans="1:6" x14ac:dyDescent="0.25">
      <c r="A208" s="2" t="s">
        <v>273</v>
      </c>
      <c r="B208" s="2" t="s">
        <v>52</v>
      </c>
      <c r="C208" s="2" t="s">
        <v>297</v>
      </c>
      <c r="D208" s="1" t="s">
        <v>298</v>
      </c>
      <c r="E208" s="25" t="s">
        <v>10</v>
      </c>
      <c r="F208" s="27" t="str">
        <f t="shared" si="3"/>
        <v>0950021</v>
      </c>
    </row>
    <row r="209" spans="1:6" x14ac:dyDescent="0.25">
      <c r="A209" s="2" t="s">
        <v>273</v>
      </c>
      <c r="B209" s="2" t="s">
        <v>52</v>
      </c>
      <c r="C209" s="2" t="s">
        <v>299</v>
      </c>
      <c r="D209" s="1" t="s">
        <v>300</v>
      </c>
      <c r="E209" s="25" t="s">
        <v>10</v>
      </c>
      <c r="F209" s="27" t="str">
        <f t="shared" si="3"/>
        <v>0950022</v>
      </c>
    </row>
    <row r="210" spans="1:6" x14ac:dyDescent="0.25">
      <c r="A210" s="2" t="s">
        <v>273</v>
      </c>
      <c r="B210" s="2" t="s">
        <v>52</v>
      </c>
      <c r="C210" s="2" t="s">
        <v>301</v>
      </c>
      <c r="D210" s="1" t="s">
        <v>302</v>
      </c>
      <c r="E210" s="25" t="s">
        <v>10</v>
      </c>
      <c r="F210" s="27" t="str">
        <f t="shared" si="3"/>
        <v>0950023</v>
      </c>
    </row>
    <row r="211" spans="1:6" x14ac:dyDescent="0.25">
      <c r="A211" s="2" t="s">
        <v>273</v>
      </c>
      <c r="B211" s="2" t="s">
        <v>56</v>
      </c>
      <c r="C211" s="2" t="s">
        <v>303</v>
      </c>
      <c r="D211" s="1" t="s">
        <v>304</v>
      </c>
      <c r="E211" s="25" t="s">
        <v>10</v>
      </c>
      <c r="F211" s="27" t="str">
        <f t="shared" si="3"/>
        <v>0961042</v>
      </c>
    </row>
    <row r="212" spans="1:6" x14ac:dyDescent="0.25">
      <c r="A212" s="2" t="s">
        <v>273</v>
      </c>
      <c r="B212" s="2" t="s">
        <v>56</v>
      </c>
      <c r="C212" s="2" t="s">
        <v>305</v>
      </c>
      <c r="D212" s="1" t="s">
        <v>306</v>
      </c>
      <c r="E212" s="25" t="s">
        <v>10</v>
      </c>
      <c r="F212" s="27" t="str">
        <f t="shared" si="3"/>
        <v>0961101</v>
      </c>
    </row>
    <row r="213" spans="1:6" x14ac:dyDescent="0.25">
      <c r="A213" s="2" t="s">
        <v>273</v>
      </c>
      <c r="B213" s="2" t="s">
        <v>56</v>
      </c>
      <c r="C213" s="2" t="s">
        <v>307</v>
      </c>
      <c r="D213" s="1" t="s">
        <v>308</v>
      </c>
      <c r="E213" s="25" t="s">
        <v>10</v>
      </c>
      <c r="F213" s="27" t="str">
        <f t="shared" si="3"/>
        <v>0962002</v>
      </c>
    </row>
    <row r="214" spans="1:6" x14ac:dyDescent="0.25">
      <c r="A214" s="2" t="s">
        <v>273</v>
      </c>
      <c r="B214" s="2" t="s">
        <v>243</v>
      </c>
      <c r="C214" s="2" t="s">
        <v>16</v>
      </c>
      <c r="D214" s="1" t="s">
        <v>309</v>
      </c>
      <c r="E214" s="25" t="s">
        <v>174</v>
      </c>
      <c r="F214" s="27" t="str">
        <f t="shared" si="3"/>
        <v>0970003</v>
      </c>
    </row>
    <row r="215" spans="1:6" x14ac:dyDescent="0.25">
      <c r="A215" s="2" t="s">
        <v>310</v>
      </c>
      <c r="B215" s="2" t="s">
        <v>7</v>
      </c>
      <c r="C215" s="2" t="s">
        <v>8</v>
      </c>
      <c r="D215" s="1" t="s">
        <v>311</v>
      </c>
      <c r="E215" s="25" t="s">
        <v>10</v>
      </c>
      <c r="F215" s="27" t="str">
        <f t="shared" si="3"/>
        <v>1010000</v>
      </c>
    </row>
    <row r="216" spans="1:6" x14ac:dyDescent="0.25">
      <c r="A216" s="2" t="s">
        <v>310</v>
      </c>
      <c r="B216" s="2" t="s">
        <v>11</v>
      </c>
      <c r="C216" s="2" t="s">
        <v>12</v>
      </c>
      <c r="D216" s="1" t="s">
        <v>275</v>
      </c>
      <c r="E216" s="25" t="s">
        <v>10</v>
      </c>
      <c r="F216" s="27" t="str">
        <f t="shared" si="3"/>
        <v>1020001</v>
      </c>
    </row>
    <row r="217" spans="1:6" x14ac:dyDescent="0.25">
      <c r="A217" s="2" t="s">
        <v>310</v>
      </c>
      <c r="B217" s="2" t="s">
        <v>11</v>
      </c>
      <c r="C217" s="2" t="s">
        <v>14</v>
      </c>
      <c r="D217" s="1" t="s">
        <v>312</v>
      </c>
      <c r="E217" s="25" t="s">
        <v>10</v>
      </c>
      <c r="F217" s="27" t="str">
        <f t="shared" si="3"/>
        <v>1020002</v>
      </c>
    </row>
    <row r="218" spans="1:6" x14ac:dyDescent="0.25">
      <c r="A218" s="2" t="s">
        <v>310</v>
      </c>
      <c r="B218" s="2" t="s">
        <v>11</v>
      </c>
      <c r="C218" s="2" t="s">
        <v>16</v>
      </c>
      <c r="D218" s="1" t="s">
        <v>313</v>
      </c>
      <c r="E218" s="25" t="s">
        <v>10</v>
      </c>
      <c r="F218" s="27" t="str">
        <f t="shared" si="3"/>
        <v>1020003</v>
      </c>
    </row>
    <row r="219" spans="1:6" x14ac:dyDescent="0.25">
      <c r="A219" s="2" t="s">
        <v>310</v>
      </c>
      <c r="B219" s="2" t="s">
        <v>11</v>
      </c>
      <c r="C219" s="2" t="s">
        <v>18</v>
      </c>
      <c r="D219" s="1" t="s">
        <v>314</v>
      </c>
      <c r="E219" s="25" t="s">
        <v>10</v>
      </c>
      <c r="F219" s="27" t="str">
        <f t="shared" si="3"/>
        <v>1020004</v>
      </c>
    </row>
    <row r="220" spans="1:6" x14ac:dyDescent="0.25">
      <c r="A220" s="2" t="s">
        <v>310</v>
      </c>
      <c r="B220" s="2" t="s">
        <v>11</v>
      </c>
      <c r="C220" s="2" t="s">
        <v>20</v>
      </c>
      <c r="D220" s="1" t="s">
        <v>23</v>
      </c>
      <c r="E220" s="25" t="s">
        <v>10</v>
      </c>
      <c r="F220" s="27" t="str">
        <f t="shared" si="3"/>
        <v>1020005</v>
      </c>
    </row>
    <row r="221" spans="1:6" x14ac:dyDescent="0.25">
      <c r="A221" s="2" t="s">
        <v>310</v>
      </c>
      <c r="B221" s="2" t="s">
        <v>11</v>
      </c>
      <c r="C221" s="2" t="s">
        <v>22</v>
      </c>
      <c r="D221" s="1" t="s">
        <v>315</v>
      </c>
      <c r="E221" s="25" t="s">
        <v>10</v>
      </c>
      <c r="F221" s="27" t="str">
        <f t="shared" si="3"/>
        <v>1020006</v>
      </c>
    </row>
    <row r="222" spans="1:6" x14ac:dyDescent="0.25">
      <c r="A222" s="2" t="s">
        <v>310</v>
      </c>
      <c r="B222" s="2" t="s">
        <v>11</v>
      </c>
      <c r="C222" s="2" t="s">
        <v>24</v>
      </c>
      <c r="D222" s="1" t="s">
        <v>316</v>
      </c>
      <c r="E222" s="25" t="s">
        <v>10</v>
      </c>
      <c r="F222" s="27" t="str">
        <f t="shared" si="3"/>
        <v>1020007</v>
      </c>
    </row>
    <row r="223" spans="1:6" x14ac:dyDescent="0.25">
      <c r="A223" s="2" t="s">
        <v>310</v>
      </c>
      <c r="B223" s="2" t="s">
        <v>11</v>
      </c>
      <c r="C223" s="2" t="s">
        <v>26</v>
      </c>
      <c r="D223" s="1" t="s">
        <v>317</v>
      </c>
      <c r="E223" s="25" t="s">
        <v>10</v>
      </c>
      <c r="F223" s="27" t="str">
        <f t="shared" si="3"/>
        <v>1020008</v>
      </c>
    </row>
    <row r="224" spans="1:6" x14ac:dyDescent="0.25">
      <c r="A224" s="2" t="s">
        <v>310</v>
      </c>
      <c r="B224" s="2" t="s">
        <v>11</v>
      </c>
      <c r="C224" s="2" t="s">
        <v>28</v>
      </c>
      <c r="D224" s="1" t="s">
        <v>31</v>
      </c>
      <c r="E224" s="25" t="s">
        <v>10</v>
      </c>
      <c r="F224" s="27" t="str">
        <f t="shared" si="3"/>
        <v>1020009</v>
      </c>
    </row>
    <row r="225" spans="1:6" x14ac:dyDescent="0.25">
      <c r="A225" s="2" t="s">
        <v>310</v>
      </c>
      <c r="B225" s="2" t="s">
        <v>11</v>
      </c>
      <c r="C225" s="2" t="s">
        <v>30</v>
      </c>
      <c r="D225" s="1" t="s">
        <v>318</v>
      </c>
      <c r="E225" s="25" t="s">
        <v>10</v>
      </c>
      <c r="F225" s="27" t="str">
        <f t="shared" si="3"/>
        <v>1020010</v>
      </c>
    </row>
    <row r="226" spans="1:6" x14ac:dyDescent="0.25">
      <c r="A226" s="2" t="s">
        <v>310</v>
      </c>
      <c r="B226" s="2" t="s">
        <v>11</v>
      </c>
      <c r="C226" s="2" t="s">
        <v>32</v>
      </c>
      <c r="D226" s="1" t="s">
        <v>35</v>
      </c>
      <c r="E226" s="25" t="s">
        <v>10</v>
      </c>
      <c r="F226" s="27" t="str">
        <f t="shared" si="3"/>
        <v>1020011</v>
      </c>
    </row>
    <row r="227" spans="1:6" x14ac:dyDescent="0.25">
      <c r="A227" s="2" t="s">
        <v>310</v>
      </c>
      <c r="B227" s="2" t="s">
        <v>11</v>
      </c>
      <c r="C227" s="2" t="s">
        <v>34</v>
      </c>
      <c r="D227" s="1" t="s">
        <v>319</v>
      </c>
      <c r="E227" s="25" t="s">
        <v>10</v>
      </c>
      <c r="F227" s="27" t="str">
        <f t="shared" si="3"/>
        <v>1020012</v>
      </c>
    </row>
    <row r="228" spans="1:6" x14ac:dyDescent="0.25">
      <c r="A228" s="2" t="s">
        <v>310</v>
      </c>
      <c r="B228" s="2" t="s">
        <v>36</v>
      </c>
      <c r="C228" s="2" t="s">
        <v>320</v>
      </c>
      <c r="D228" s="1" t="s">
        <v>321</v>
      </c>
      <c r="E228" s="25" t="s">
        <v>10</v>
      </c>
      <c r="F228" s="27" t="str">
        <f t="shared" si="3"/>
        <v>1030205</v>
      </c>
    </row>
    <row r="229" spans="1:6" x14ac:dyDescent="0.25">
      <c r="A229" s="2" t="s">
        <v>310</v>
      </c>
      <c r="B229" s="2" t="s">
        <v>36</v>
      </c>
      <c r="C229" s="2" t="s">
        <v>322</v>
      </c>
      <c r="D229" s="1" t="s">
        <v>323</v>
      </c>
      <c r="E229" s="25" t="s">
        <v>10</v>
      </c>
      <c r="F229" s="27" t="str">
        <f t="shared" si="3"/>
        <v>1030421</v>
      </c>
    </row>
    <row r="230" spans="1:6" x14ac:dyDescent="0.25">
      <c r="A230" s="2" t="s">
        <v>310</v>
      </c>
      <c r="B230" s="2" t="s">
        <v>36</v>
      </c>
      <c r="C230" s="2" t="s">
        <v>324</v>
      </c>
      <c r="D230" s="1" t="s">
        <v>325</v>
      </c>
      <c r="E230" s="25" t="s">
        <v>10</v>
      </c>
      <c r="F230" s="27" t="str">
        <f t="shared" si="3"/>
        <v>1030500</v>
      </c>
    </row>
    <row r="231" spans="1:6" x14ac:dyDescent="0.25">
      <c r="A231" s="2" t="s">
        <v>310</v>
      </c>
      <c r="B231" s="2" t="s">
        <v>36</v>
      </c>
      <c r="C231" s="2" t="s">
        <v>326</v>
      </c>
      <c r="D231" s="1" t="s">
        <v>327</v>
      </c>
      <c r="E231" s="25" t="s">
        <v>10</v>
      </c>
      <c r="F231" s="27" t="str">
        <f t="shared" si="3"/>
        <v>1030551</v>
      </c>
    </row>
    <row r="232" spans="1:6" x14ac:dyDescent="0.25">
      <c r="A232" s="2" t="s">
        <v>310</v>
      </c>
      <c r="B232" s="2" t="s">
        <v>36</v>
      </c>
      <c r="C232" s="2" t="s">
        <v>328</v>
      </c>
      <c r="D232" s="1" t="s">
        <v>329</v>
      </c>
      <c r="E232" s="25" t="s">
        <v>10</v>
      </c>
      <c r="F232" s="27" t="str">
        <f t="shared" si="3"/>
        <v>1030552</v>
      </c>
    </row>
    <row r="233" spans="1:6" x14ac:dyDescent="0.25">
      <c r="A233" s="2" t="s">
        <v>310</v>
      </c>
      <c r="B233" s="2" t="s">
        <v>36</v>
      </c>
      <c r="C233" s="2" t="s">
        <v>330</v>
      </c>
      <c r="D233" s="1" t="s">
        <v>331</v>
      </c>
      <c r="E233" s="25" t="s">
        <v>10</v>
      </c>
      <c r="F233" s="27" t="str">
        <f t="shared" si="3"/>
        <v>1030962</v>
      </c>
    </row>
    <row r="234" spans="1:6" x14ac:dyDescent="0.25">
      <c r="A234" s="2" t="s">
        <v>310</v>
      </c>
      <c r="B234" s="2" t="s">
        <v>45</v>
      </c>
      <c r="C234" s="2" t="s">
        <v>332</v>
      </c>
      <c r="D234" s="1" t="s">
        <v>333</v>
      </c>
      <c r="E234" s="25" t="s">
        <v>10</v>
      </c>
      <c r="F234" s="27" t="str">
        <f t="shared" si="3"/>
        <v>1040935</v>
      </c>
    </row>
    <row r="235" spans="1:6" x14ac:dyDescent="0.25">
      <c r="A235" s="2" t="s">
        <v>310</v>
      </c>
      <c r="B235" s="2" t="s">
        <v>45</v>
      </c>
      <c r="C235" s="2" t="s">
        <v>334</v>
      </c>
      <c r="D235" s="1" t="s">
        <v>335</v>
      </c>
      <c r="E235" s="25" t="s">
        <v>10</v>
      </c>
      <c r="F235" s="27" t="str">
        <f t="shared" si="3"/>
        <v>1040945</v>
      </c>
    </row>
    <row r="236" spans="1:6" x14ac:dyDescent="0.25">
      <c r="A236" s="2" t="s">
        <v>310</v>
      </c>
      <c r="B236" s="2" t="s">
        <v>45</v>
      </c>
      <c r="C236" s="2" t="s">
        <v>336</v>
      </c>
      <c r="D236" s="1" t="s">
        <v>337</v>
      </c>
      <c r="E236" s="25" t="s">
        <v>10</v>
      </c>
      <c r="F236" s="27" t="str">
        <f t="shared" si="3"/>
        <v>1041000</v>
      </c>
    </row>
    <row r="237" spans="1:6" x14ac:dyDescent="0.25">
      <c r="A237" s="2" t="s">
        <v>310</v>
      </c>
      <c r="B237" s="2" t="s">
        <v>45</v>
      </c>
      <c r="C237" s="2" t="s">
        <v>338</v>
      </c>
      <c r="D237" s="1" t="s">
        <v>339</v>
      </c>
      <c r="E237" s="25" t="s">
        <v>10</v>
      </c>
      <c r="F237" s="27" t="str">
        <f t="shared" si="3"/>
        <v>1041010</v>
      </c>
    </row>
    <row r="238" spans="1:6" x14ac:dyDescent="0.25">
      <c r="A238" s="2" t="s">
        <v>310</v>
      </c>
      <c r="B238" s="2" t="s">
        <v>52</v>
      </c>
      <c r="C238" s="2" t="s">
        <v>48</v>
      </c>
      <c r="D238" s="1" t="s">
        <v>340</v>
      </c>
      <c r="E238" s="25" t="s">
        <v>10</v>
      </c>
      <c r="F238" s="27" t="str">
        <f t="shared" si="3"/>
        <v>1050025</v>
      </c>
    </row>
    <row r="239" spans="1:6" x14ac:dyDescent="0.25">
      <c r="A239" s="2" t="s">
        <v>310</v>
      </c>
      <c r="B239" s="2" t="s">
        <v>52</v>
      </c>
      <c r="C239" s="2" t="s">
        <v>341</v>
      </c>
      <c r="D239" s="1" t="s">
        <v>342</v>
      </c>
      <c r="E239" s="25" t="s">
        <v>10</v>
      </c>
      <c r="F239" s="27" t="str">
        <f t="shared" si="3"/>
        <v>1050287</v>
      </c>
    </row>
    <row r="240" spans="1:6" x14ac:dyDescent="0.25">
      <c r="A240" s="2" t="s">
        <v>310</v>
      </c>
      <c r="B240" s="2" t="s">
        <v>56</v>
      </c>
      <c r="C240" s="2" t="s">
        <v>343</v>
      </c>
      <c r="D240" s="1" t="s">
        <v>344</v>
      </c>
      <c r="E240" s="25" t="s">
        <v>10</v>
      </c>
      <c r="F240" s="27" t="str">
        <f t="shared" si="3"/>
        <v>1060802</v>
      </c>
    </row>
    <row r="241" spans="1:6" x14ac:dyDescent="0.25">
      <c r="A241" s="2" t="s">
        <v>310</v>
      </c>
      <c r="B241" s="2" t="s">
        <v>56</v>
      </c>
      <c r="C241" s="2" t="s">
        <v>330</v>
      </c>
      <c r="D241" s="1" t="s">
        <v>345</v>
      </c>
      <c r="E241" s="25" t="s">
        <v>10</v>
      </c>
      <c r="F241" s="27" t="str">
        <f t="shared" si="3"/>
        <v>1060962</v>
      </c>
    </row>
    <row r="242" spans="1:6" x14ac:dyDescent="0.25">
      <c r="A242" s="2" t="s">
        <v>310</v>
      </c>
      <c r="B242" s="2" t="s">
        <v>56</v>
      </c>
      <c r="C242" s="2" t="s">
        <v>346</v>
      </c>
      <c r="D242" s="1" t="s">
        <v>347</v>
      </c>
      <c r="E242" s="25" t="s">
        <v>10</v>
      </c>
      <c r="F242" s="27" t="str">
        <f t="shared" si="3"/>
        <v>1060967</v>
      </c>
    </row>
    <row r="243" spans="1:6" x14ac:dyDescent="0.25">
      <c r="A243" s="2" t="s">
        <v>310</v>
      </c>
      <c r="B243" s="2" t="s">
        <v>56</v>
      </c>
      <c r="C243" s="2" t="s">
        <v>348</v>
      </c>
      <c r="D243" s="1" t="s">
        <v>349</v>
      </c>
      <c r="E243" s="25" t="s">
        <v>10</v>
      </c>
      <c r="F243" s="27" t="str">
        <f t="shared" si="3"/>
        <v>1060971</v>
      </c>
    </row>
    <row r="244" spans="1:6" x14ac:dyDescent="0.25">
      <c r="A244" s="2" t="s">
        <v>310</v>
      </c>
      <c r="B244" s="2" t="s">
        <v>56</v>
      </c>
      <c r="C244" s="2" t="s">
        <v>350</v>
      </c>
      <c r="D244" s="1" t="s">
        <v>351</v>
      </c>
      <c r="E244" s="25" t="s">
        <v>10</v>
      </c>
      <c r="F244" s="27" t="str">
        <f t="shared" si="3"/>
        <v>1060972</v>
      </c>
    </row>
    <row r="245" spans="1:6" x14ac:dyDescent="0.25">
      <c r="A245" s="2" t="s">
        <v>310</v>
      </c>
      <c r="B245" s="2" t="s">
        <v>56</v>
      </c>
      <c r="C245" s="2" t="s">
        <v>352</v>
      </c>
      <c r="D245" s="1" t="s">
        <v>353</v>
      </c>
      <c r="E245" s="25" t="s">
        <v>10</v>
      </c>
      <c r="F245" s="27" t="str">
        <f t="shared" si="3"/>
        <v>1060997</v>
      </c>
    </row>
    <row r="246" spans="1:6" x14ac:dyDescent="0.25">
      <c r="A246" s="2" t="s">
        <v>310</v>
      </c>
      <c r="B246" s="2" t="s">
        <v>56</v>
      </c>
      <c r="C246" s="2" t="s">
        <v>354</v>
      </c>
      <c r="D246" s="1" t="s">
        <v>355</v>
      </c>
      <c r="E246" s="25" t="s">
        <v>10</v>
      </c>
      <c r="F246" s="27" t="str">
        <f t="shared" si="3"/>
        <v>1061043</v>
      </c>
    </row>
    <row r="247" spans="1:6" x14ac:dyDescent="0.25">
      <c r="A247" s="2" t="s">
        <v>310</v>
      </c>
      <c r="B247" s="2" t="s">
        <v>243</v>
      </c>
      <c r="C247" s="2" t="s">
        <v>18</v>
      </c>
      <c r="D247" s="1" t="s">
        <v>356</v>
      </c>
      <c r="E247" s="25" t="s">
        <v>10</v>
      </c>
      <c r="F247" s="27" t="str">
        <f t="shared" si="3"/>
        <v>1070004</v>
      </c>
    </row>
    <row r="248" spans="1:6" x14ac:dyDescent="0.25">
      <c r="A248" s="2" t="s">
        <v>310</v>
      </c>
      <c r="B248" s="2" t="s">
        <v>243</v>
      </c>
      <c r="C248" s="2" t="s">
        <v>357</v>
      </c>
      <c r="D248" s="1" t="s">
        <v>358</v>
      </c>
      <c r="E248" s="25" t="s">
        <v>174</v>
      </c>
      <c r="F248" s="27" t="str">
        <f t="shared" si="3"/>
        <v>1070056</v>
      </c>
    </row>
    <row r="249" spans="1:6" x14ac:dyDescent="0.25">
      <c r="A249" s="2" t="s">
        <v>359</v>
      </c>
      <c r="B249" s="2" t="s">
        <v>7</v>
      </c>
      <c r="C249" s="2" t="s">
        <v>8</v>
      </c>
      <c r="D249" s="1" t="s">
        <v>360</v>
      </c>
      <c r="E249" s="25" t="s">
        <v>10</v>
      </c>
      <c r="F249" s="27" t="str">
        <f t="shared" si="3"/>
        <v>1110000</v>
      </c>
    </row>
    <row r="250" spans="1:6" x14ac:dyDescent="0.25">
      <c r="A250" s="2" t="s">
        <v>359</v>
      </c>
      <c r="B250" s="2" t="s">
        <v>11</v>
      </c>
      <c r="C250" s="2" t="s">
        <v>12</v>
      </c>
      <c r="D250" s="1" t="s">
        <v>361</v>
      </c>
      <c r="E250" s="25" t="s">
        <v>10</v>
      </c>
      <c r="F250" s="27" t="str">
        <f t="shared" si="3"/>
        <v>1120001</v>
      </c>
    </row>
    <row r="251" spans="1:6" x14ac:dyDescent="0.25">
      <c r="A251" s="2" t="s">
        <v>359</v>
      </c>
      <c r="B251" s="2" t="s">
        <v>11</v>
      </c>
      <c r="C251" s="2" t="s">
        <v>14</v>
      </c>
      <c r="D251" s="1" t="s">
        <v>362</v>
      </c>
      <c r="E251" s="25" t="s">
        <v>10</v>
      </c>
      <c r="F251" s="27" t="str">
        <f t="shared" si="3"/>
        <v>1120002</v>
      </c>
    </row>
    <row r="252" spans="1:6" x14ac:dyDescent="0.25">
      <c r="A252" s="2" t="s">
        <v>359</v>
      </c>
      <c r="B252" s="2" t="s">
        <v>11</v>
      </c>
      <c r="C252" s="2" t="s">
        <v>16</v>
      </c>
      <c r="D252" s="1" t="s">
        <v>363</v>
      </c>
      <c r="E252" s="25" t="s">
        <v>10</v>
      </c>
      <c r="F252" s="27" t="str">
        <f t="shared" si="3"/>
        <v>1120003</v>
      </c>
    </row>
    <row r="253" spans="1:6" x14ac:dyDescent="0.25">
      <c r="A253" s="2" t="s">
        <v>359</v>
      </c>
      <c r="B253" s="2" t="s">
        <v>11</v>
      </c>
      <c r="C253" s="2" t="s">
        <v>18</v>
      </c>
      <c r="D253" s="1" t="s">
        <v>128</v>
      </c>
      <c r="E253" s="25" t="s">
        <v>10</v>
      </c>
      <c r="F253" s="27" t="str">
        <f t="shared" si="3"/>
        <v>1120004</v>
      </c>
    </row>
    <row r="254" spans="1:6" x14ac:dyDescent="0.25">
      <c r="A254" s="2" t="s">
        <v>359</v>
      </c>
      <c r="B254" s="2" t="s">
        <v>11</v>
      </c>
      <c r="C254" s="2" t="s">
        <v>20</v>
      </c>
      <c r="D254" s="1" t="s">
        <v>65</v>
      </c>
      <c r="E254" s="25" t="s">
        <v>10</v>
      </c>
      <c r="F254" s="27" t="str">
        <f t="shared" si="3"/>
        <v>1120005</v>
      </c>
    </row>
    <row r="255" spans="1:6" x14ac:dyDescent="0.25">
      <c r="A255" s="2" t="s">
        <v>359</v>
      </c>
      <c r="B255" s="2" t="s">
        <v>11</v>
      </c>
      <c r="C255" s="2" t="s">
        <v>22</v>
      </c>
      <c r="D255" s="1" t="s">
        <v>364</v>
      </c>
      <c r="E255" s="25" t="s">
        <v>10</v>
      </c>
      <c r="F255" s="27" t="str">
        <f t="shared" si="3"/>
        <v>1120006</v>
      </c>
    </row>
    <row r="256" spans="1:6" x14ac:dyDescent="0.25">
      <c r="A256" s="2" t="s">
        <v>359</v>
      </c>
      <c r="B256" s="2" t="s">
        <v>11</v>
      </c>
      <c r="C256" s="2" t="s">
        <v>24</v>
      </c>
      <c r="D256" s="1" t="s">
        <v>74</v>
      </c>
      <c r="E256" s="25" t="s">
        <v>10</v>
      </c>
      <c r="F256" s="27" t="str">
        <f t="shared" si="3"/>
        <v>1120007</v>
      </c>
    </row>
    <row r="257" spans="1:6" x14ac:dyDescent="0.25">
      <c r="A257" s="2" t="s">
        <v>359</v>
      </c>
      <c r="B257" s="2" t="s">
        <v>11</v>
      </c>
      <c r="C257" s="2" t="s">
        <v>26</v>
      </c>
      <c r="D257" s="1" t="s">
        <v>365</v>
      </c>
      <c r="E257" s="25" t="s">
        <v>10</v>
      </c>
      <c r="F257" s="27" t="str">
        <f t="shared" si="3"/>
        <v>1120008</v>
      </c>
    </row>
    <row r="258" spans="1:6" x14ac:dyDescent="0.25">
      <c r="A258" s="2" t="s">
        <v>359</v>
      </c>
      <c r="B258" s="2" t="s">
        <v>11</v>
      </c>
      <c r="C258" s="2" t="s">
        <v>28</v>
      </c>
      <c r="D258" s="1" t="s">
        <v>366</v>
      </c>
      <c r="E258" s="25" t="s">
        <v>10</v>
      </c>
      <c r="F258" s="27" t="str">
        <f t="shared" ref="F258:F321" si="4">A258&amp;B258&amp;C258</f>
        <v>1120009</v>
      </c>
    </row>
    <row r="259" spans="1:6" x14ac:dyDescent="0.25">
      <c r="A259" s="2" t="s">
        <v>359</v>
      </c>
      <c r="B259" s="2" t="s">
        <v>11</v>
      </c>
      <c r="C259" s="2" t="s">
        <v>30</v>
      </c>
      <c r="D259" s="1" t="s">
        <v>234</v>
      </c>
      <c r="E259" s="25" t="s">
        <v>10</v>
      </c>
      <c r="F259" s="27" t="str">
        <f t="shared" si="4"/>
        <v>1120010</v>
      </c>
    </row>
    <row r="260" spans="1:6" x14ac:dyDescent="0.25">
      <c r="A260" s="2" t="s">
        <v>359</v>
      </c>
      <c r="B260" s="2" t="s">
        <v>11</v>
      </c>
      <c r="C260" s="2" t="s">
        <v>32</v>
      </c>
      <c r="D260" s="1" t="s">
        <v>35</v>
      </c>
      <c r="E260" s="25" t="s">
        <v>10</v>
      </c>
      <c r="F260" s="27" t="str">
        <f t="shared" si="4"/>
        <v>1120011</v>
      </c>
    </row>
    <row r="261" spans="1:6" x14ac:dyDescent="0.25">
      <c r="A261" s="2" t="s">
        <v>359</v>
      </c>
      <c r="B261" s="2" t="s">
        <v>36</v>
      </c>
      <c r="C261" s="2" t="s">
        <v>367</v>
      </c>
      <c r="D261" s="1" t="s">
        <v>368</v>
      </c>
      <c r="E261" s="25" t="s">
        <v>10</v>
      </c>
      <c r="F261" s="27" t="str">
        <f t="shared" si="4"/>
        <v>1130410</v>
      </c>
    </row>
    <row r="262" spans="1:6" x14ac:dyDescent="0.25">
      <c r="A262" s="2" t="s">
        <v>359</v>
      </c>
      <c r="B262" s="2" t="s">
        <v>36</v>
      </c>
      <c r="C262" s="2" t="s">
        <v>369</v>
      </c>
      <c r="D262" s="1" t="s">
        <v>370</v>
      </c>
      <c r="E262" s="25" t="s">
        <v>10</v>
      </c>
      <c r="F262" s="27" t="str">
        <f t="shared" si="4"/>
        <v>1130553</v>
      </c>
    </row>
    <row r="263" spans="1:6" x14ac:dyDescent="0.25">
      <c r="A263" s="2" t="s">
        <v>359</v>
      </c>
      <c r="B263" s="2" t="s">
        <v>36</v>
      </c>
      <c r="C263" s="2" t="s">
        <v>371</v>
      </c>
      <c r="D263" s="1" t="s">
        <v>372</v>
      </c>
      <c r="E263" s="25" t="s">
        <v>10</v>
      </c>
      <c r="F263" s="27" t="str">
        <f t="shared" si="4"/>
        <v>1130554</v>
      </c>
    </row>
    <row r="264" spans="1:6" x14ac:dyDescent="0.25">
      <c r="A264" s="2" t="s">
        <v>359</v>
      </c>
      <c r="B264" s="2" t="s">
        <v>36</v>
      </c>
      <c r="C264" s="2" t="s">
        <v>373</v>
      </c>
      <c r="D264" s="1" t="s">
        <v>374</v>
      </c>
      <c r="E264" s="25" t="s">
        <v>10</v>
      </c>
      <c r="F264" s="27" t="str">
        <f t="shared" si="4"/>
        <v>1130555</v>
      </c>
    </row>
    <row r="265" spans="1:6" x14ac:dyDescent="0.25">
      <c r="A265" s="2" t="s">
        <v>359</v>
      </c>
      <c r="B265" s="2" t="s">
        <v>36</v>
      </c>
      <c r="C265" s="2" t="s">
        <v>375</v>
      </c>
      <c r="D265" s="1" t="s">
        <v>376</v>
      </c>
      <c r="E265" s="25" t="s">
        <v>10</v>
      </c>
      <c r="F265" s="27" t="str">
        <f t="shared" si="4"/>
        <v>1130556</v>
      </c>
    </row>
    <row r="266" spans="1:6" x14ac:dyDescent="0.25">
      <c r="A266" s="2" t="s">
        <v>359</v>
      </c>
      <c r="B266" s="2" t="s">
        <v>36</v>
      </c>
      <c r="C266" s="2" t="s">
        <v>377</v>
      </c>
      <c r="D266" s="1" t="s">
        <v>378</v>
      </c>
      <c r="E266" s="25" t="s">
        <v>10</v>
      </c>
      <c r="F266" s="27" t="str">
        <f t="shared" si="4"/>
        <v>1130557</v>
      </c>
    </row>
    <row r="267" spans="1:6" x14ac:dyDescent="0.25">
      <c r="A267" s="2" t="s">
        <v>359</v>
      </c>
      <c r="B267" s="2" t="s">
        <v>36</v>
      </c>
      <c r="C267" s="2" t="s">
        <v>379</v>
      </c>
      <c r="D267" s="1" t="s">
        <v>380</v>
      </c>
      <c r="E267" s="25" t="s">
        <v>10</v>
      </c>
      <c r="F267" s="27" t="str">
        <f t="shared" si="4"/>
        <v>1130558</v>
      </c>
    </row>
    <row r="268" spans="1:6" x14ac:dyDescent="0.25">
      <c r="A268" s="2" t="s">
        <v>359</v>
      </c>
      <c r="B268" s="2" t="s">
        <v>45</v>
      </c>
      <c r="C268" s="2" t="s">
        <v>381</v>
      </c>
      <c r="D268" s="1" t="s">
        <v>382</v>
      </c>
      <c r="E268" s="25" t="s">
        <v>174</v>
      </c>
      <c r="F268" s="27" t="str">
        <f t="shared" si="4"/>
        <v>1141125</v>
      </c>
    </row>
    <row r="269" spans="1:6" x14ac:dyDescent="0.25">
      <c r="A269" s="2" t="s">
        <v>359</v>
      </c>
      <c r="B269" s="2" t="s">
        <v>45</v>
      </c>
      <c r="C269" s="2" t="s">
        <v>383</v>
      </c>
      <c r="D269" s="1" t="s">
        <v>384</v>
      </c>
      <c r="E269" s="25" t="s">
        <v>174</v>
      </c>
      <c r="F269" s="27" t="str">
        <f t="shared" si="4"/>
        <v>1142960</v>
      </c>
    </row>
    <row r="270" spans="1:6" x14ac:dyDescent="0.25">
      <c r="A270" s="2" t="s">
        <v>359</v>
      </c>
      <c r="B270" s="2" t="s">
        <v>52</v>
      </c>
      <c r="C270" s="2" t="s">
        <v>385</v>
      </c>
      <c r="D270" s="1" t="s">
        <v>386</v>
      </c>
      <c r="E270" s="25" t="s">
        <v>10</v>
      </c>
      <c r="F270" s="27" t="str">
        <f t="shared" si="4"/>
        <v>1150026</v>
      </c>
    </row>
    <row r="271" spans="1:6" x14ac:dyDescent="0.25">
      <c r="A271" s="2" t="s">
        <v>359</v>
      </c>
      <c r="B271" s="2" t="s">
        <v>56</v>
      </c>
      <c r="C271" s="2" t="s">
        <v>387</v>
      </c>
      <c r="D271" s="1" t="s">
        <v>388</v>
      </c>
      <c r="E271" s="25" t="s">
        <v>10</v>
      </c>
      <c r="F271" s="27" t="str">
        <f t="shared" si="4"/>
        <v>1160331</v>
      </c>
    </row>
    <row r="272" spans="1:6" x14ac:dyDescent="0.25">
      <c r="A272" s="2" t="s">
        <v>359</v>
      </c>
      <c r="B272" s="2" t="s">
        <v>56</v>
      </c>
      <c r="C272" s="2" t="s">
        <v>389</v>
      </c>
      <c r="D272" s="1" t="s">
        <v>390</v>
      </c>
      <c r="E272" s="25" t="s">
        <v>174</v>
      </c>
      <c r="F272" s="27" t="str">
        <f t="shared" si="4"/>
        <v>1160333</v>
      </c>
    </row>
    <row r="273" spans="1:6" x14ac:dyDescent="0.25">
      <c r="A273" s="2" t="s">
        <v>359</v>
      </c>
      <c r="B273" s="2" t="s">
        <v>56</v>
      </c>
      <c r="C273" s="2" t="s">
        <v>391</v>
      </c>
      <c r="D273" s="1" t="s">
        <v>392</v>
      </c>
      <c r="E273" s="25" t="s">
        <v>10</v>
      </c>
      <c r="F273" s="27" t="str">
        <f t="shared" si="4"/>
        <v>1160338</v>
      </c>
    </row>
    <row r="274" spans="1:6" x14ac:dyDescent="0.25">
      <c r="A274" s="2" t="s">
        <v>359</v>
      </c>
      <c r="B274" s="2" t="s">
        <v>56</v>
      </c>
      <c r="C274" s="2" t="s">
        <v>393</v>
      </c>
      <c r="D274" s="1" t="s">
        <v>394</v>
      </c>
      <c r="E274" s="25" t="s">
        <v>10</v>
      </c>
      <c r="F274" s="27" t="str">
        <f t="shared" si="4"/>
        <v>1160342</v>
      </c>
    </row>
    <row r="275" spans="1:6" x14ac:dyDescent="0.25">
      <c r="A275" s="2" t="s">
        <v>395</v>
      </c>
      <c r="B275" s="2" t="s">
        <v>7</v>
      </c>
      <c r="C275" s="2" t="s">
        <v>8</v>
      </c>
      <c r="D275" s="1" t="s">
        <v>396</v>
      </c>
      <c r="E275" s="25" t="s">
        <v>10</v>
      </c>
      <c r="F275" s="27" t="str">
        <f t="shared" si="4"/>
        <v>1210000</v>
      </c>
    </row>
    <row r="276" spans="1:6" x14ac:dyDescent="0.25">
      <c r="A276" s="2" t="s">
        <v>395</v>
      </c>
      <c r="B276" s="2" t="s">
        <v>11</v>
      </c>
      <c r="C276" s="2" t="s">
        <v>12</v>
      </c>
      <c r="D276" s="1" t="s">
        <v>155</v>
      </c>
      <c r="E276" s="25" t="s">
        <v>10</v>
      </c>
      <c r="F276" s="27" t="str">
        <f t="shared" si="4"/>
        <v>1220001</v>
      </c>
    </row>
    <row r="277" spans="1:6" x14ac:dyDescent="0.25">
      <c r="A277" s="2" t="s">
        <v>395</v>
      </c>
      <c r="B277" s="2" t="s">
        <v>11</v>
      </c>
      <c r="C277" s="2" t="s">
        <v>14</v>
      </c>
      <c r="D277" s="1" t="s">
        <v>397</v>
      </c>
      <c r="E277" s="25" t="s">
        <v>10</v>
      </c>
      <c r="F277" s="27" t="str">
        <f t="shared" si="4"/>
        <v>1220002</v>
      </c>
    </row>
    <row r="278" spans="1:6" x14ac:dyDescent="0.25">
      <c r="A278" s="2" t="s">
        <v>395</v>
      </c>
      <c r="B278" s="2" t="s">
        <v>11</v>
      </c>
      <c r="C278" s="2" t="s">
        <v>16</v>
      </c>
      <c r="D278" s="1" t="s">
        <v>65</v>
      </c>
      <c r="E278" s="25" t="s">
        <v>10</v>
      </c>
      <c r="F278" s="27" t="str">
        <f t="shared" si="4"/>
        <v>1220003</v>
      </c>
    </row>
    <row r="279" spans="1:6" x14ac:dyDescent="0.25">
      <c r="A279" s="2" t="s">
        <v>395</v>
      </c>
      <c r="B279" s="2" t="s">
        <v>11</v>
      </c>
      <c r="C279" s="2" t="s">
        <v>18</v>
      </c>
      <c r="D279" s="1" t="s">
        <v>398</v>
      </c>
      <c r="E279" s="25" t="s">
        <v>10</v>
      </c>
      <c r="F279" s="27" t="str">
        <f t="shared" si="4"/>
        <v>1220004</v>
      </c>
    </row>
    <row r="280" spans="1:6" x14ac:dyDescent="0.25">
      <c r="A280" s="2" t="s">
        <v>395</v>
      </c>
      <c r="B280" s="2" t="s">
        <v>11</v>
      </c>
      <c r="C280" s="2" t="s">
        <v>20</v>
      </c>
      <c r="D280" s="1" t="s">
        <v>399</v>
      </c>
      <c r="E280" s="25" t="s">
        <v>10</v>
      </c>
      <c r="F280" s="27" t="str">
        <f t="shared" si="4"/>
        <v>1220005</v>
      </c>
    </row>
    <row r="281" spans="1:6" x14ac:dyDescent="0.25">
      <c r="A281" s="2" t="s">
        <v>395</v>
      </c>
      <c r="B281" s="2" t="s">
        <v>11</v>
      </c>
      <c r="C281" s="2" t="s">
        <v>22</v>
      </c>
      <c r="D281" s="1" t="s">
        <v>68</v>
      </c>
      <c r="E281" s="25" t="s">
        <v>10</v>
      </c>
      <c r="F281" s="27" t="str">
        <f t="shared" si="4"/>
        <v>1220006</v>
      </c>
    </row>
    <row r="282" spans="1:6" x14ac:dyDescent="0.25">
      <c r="A282" s="2" t="s">
        <v>395</v>
      </c>
      <c r="B282" s="2" t="s">
        <v>11</v>
      </c>
      <c r="C282" s="2" t="s">
        <v>24</v>
      </c>
      <c r="D282" s="1" t="s">
        <v>400</v>
      </c>
      <c r="E282" s="25" t="s">
        <v>10</v>
      </c>
      <c r="F282" s="27" t="str">
        <f t="shared" si="4"/>
        <v>1220007</v>
      </c>
    </row>
    <row r="283" spans="1:6" x14ac:dyDescent="0.25">
      <c r="A283" s="2" t="s">
        <v>395</v>
      </c>
      <c r="B283" s="2" t="s">
        <v>11</v>
      </c>
      <c r="C283" s="2" t="s">
        <v>26</v>
      </c>
      <c r="D283" s="1" t="s">
        <v>316</v>
      </c>
      <c r="E283" s="25" t="s">
        <v>10</v>
      </c>
      <c r="F283" s="27" t="str">
        <f t="shared" si="4"/>
        <v>1220008</v>
      </c>
    </row>
    <row r="284" spans="1:6" x14ac:dyDescent="0.25">
      <c r="A284" s="2" t="s">
        <v>395</v>
      </c>
      <c r="B284" s="2" t="s">
        <v>11</v>
      </c>
      <c r="C284" s="2" t="s">
        <v>28</v>
      </c>
      <c r="D284" s="1" t="s">
        <v>74</v>
      </c>
      <c r="E284" s="25" t="s">
        <v>10</v>
      </c>
      <c r="F284" s="27" t="str">
        <f t="shared" si="4"/>
        <v>1220009</v>
      </c>
    </row>
    <row r="285" spans="1:6" x14ac:dyDescent="0.25">
      <c r="A285" s="2" t="s">
        <v>395</v>
      </c>
      <c r="B285" s="2" t="s">
        <v>11</v>
      </c>
      <c r="C285" s="2" t="s">
        <v>30</v>
      </c>
      <c r="D285" s="1" t="s">
        <v>401</v>
      </c>
      <c r="E285" s="25" t="s">
        <v>10</v>
      </c>
      <c r="F285" s="27" t="str">
        <f t="shared" si="4"/>
        <v>1220010</v>
      </c>
    </row>
    <row r="286" spans="1:6" x14ac:dyDescent="0.25">
      <c r="A286" s="2" t="s">
        <v>395</v>
      </c>
      <c r="B286" s="2" t="s">
        <v>11</v>
      </c>
      <c r="C286" s="2" t="s">
        <v>32</v>
      </c>
      <c r="D286" s="1" t="s">
        <v>203</v>
      </c>
      <c r="E286" s="25" t="s">
        <v>10</v>
      </c>
      <c r="F286" s="27" t="str">
        <f t="shared" si="4"/>
        <v>1220011</v>
      </c>
    </row>
    <row r="287" spans="1:6" x14ac:dyDescent="0.25">
      <c r="A287" s="2" t="s">
        <v>395</v>
      </c>
      <c r="B287" s="2" t="s">
        <v>11</v>
      </c>
      <c r="C287" s="2" t="s">
        <v>34</v>
      </c>
      <c r="D287" s="1" t="s">
        <v>31</v>
      </c>
      <c r="E287" s="25" t="s">
        <v>10</v>
      </c>
      <c r="F287" s="27" t="str">
        <f t="shared" si="4"/>
        <v>1220012</v>
      </c>
    </row>
    <row r="288" spans="1:6" x14ac:dyDescent="0.25">
      <c r="A288" s="2" t="s">
        <v>395</v>
      </c>
      <c r="B288" s="2" t="s">
        <v>11</v>
      </c>
      <c r="C288" s="2" t="s">
        <v>72</v>
      </c>
      <c r="D288" s="1" t="s">
        <v>402</v>
      </c>
      <c r="E288" s="25" t="s">
        <v>10</v>
      </c>
      <c r="F288" s="27" t="str">
        <f t="shared" si="4"/>
        <v>1220013</v>
      </c>
    </row>
    <row r="289" spans="1:6" x14ac:dyDescent="0.25">
      <c r="A289" s="2" t="s">
        <v>395</v>
      </c>
      <c r="B289" s="2" t="s">
        <v>11</v>
      </c>
      <c r="C289" s="2" t="s">
        <v>73</v>
      </c>
      <c r="D289" s="1" t="s">
        <v>35</v>
      </c>
      <c r="E289" s="25" t="s">
        <v>10</v>
      </c>
      <c r="F289" s="27" t="str">
        <f t="shared" si="4"/>
        <v>1220014</v>
      </c>
    </row>
    <row r="290" spans="1:6" x14ac:dyDescent="0.25">
      <c r="A290" s="2" t="s">
        <v>395</v>
      </c>
      <c r="B290" s="2" t="s">
        <v>36</v>
      </c>
      <c r="C290" s="2" t="s">
        <v>403</v>
      </c>
      <c r="D290" s="1" t="s">
        <v>404</v>
      </c>
      <c r="E290" s="25" t="s">
        <v>10</v>
      </c>
      <c r="F290" s="27" t="str">
        <f t="shared" si="4"/>
        <v>1230309</v>
      </c>
    </row>
    <row r="291" spans="1:6" x14ac:dyDescent="0.25">
      <c r="A291" s="2" t="s">
        <v>395</v>
      </c>
      <c r="B291" s="2" t="s">
        <v>36</v>
      </c>
      <c r="C291" s="2" t="s">
        <v>405</v>
      </c>
      <c r="D291" s="1" t="s">
        <v>406</v>
      </c>
      <c r="E291" s="25" t="s">
        <v>10</v>
      </c>
      <c r="F291" s="27" t="str">
        <f t="shared" si="4"/>
        <v>1230559</v>
      </c>
    </row>
    <row r="292" spans="1:6" x14ac:dyDescent="0.25">
      <c r="A292" s="2" t="s">
        <v>395</v>
      </c>
      <c r="B292" s="2" t="s">
        <v>36</v>
      </c>
      <c r="C292" s="2" t="s">
        <v>407</v>
      </c>
      <c r="D292" s="1" t="s">
        <v>408</v>
      </c>
      <c r="E292" s="25" t="s">
        <v>10</v>
      </c>
      <c r="F292" s="27" t="str">
        <f t="shared" si="4"/>
        <v>1230560</v>
      </c>
    </row>
    <row r="293" spans="1:6" x14ac:dyDescent="0.25">
      <c r="A293" s="2" t="s">
        <v>395</v>
      </c>
      <c r="B293" s="2" t="s">
        <v>36</v>
      </c>
      <c r="C293" s="2" t="s">
        <v>409</v>
      </c>
      <c r="D293" s="1" t="s">
        <v>410</v>
      </c>
      <c r="E293" s="25" t="s">
        <v>10</v>
      </c>
      <c r="F293" s="27" t="str">
        <f t="shared" si="4"/>
        <v>1230561</v>
      </c>
    </row>
    <row r="294" spans="1:6" x14ac:dyDescent="0.25">
      <c r="A294" s="2" t="s">
        <v>395</v>
      </c>
      <c r="B294" s="2" t="s">
        <v>36</v>
      </c>
      <c r="C294" s="2" t="s">
        <v>411</v>
      </c>
      <c r="D294" s="1" t="s">
        <v>412</v>
      </c>
      <c r="E294" s="25" t="s">
        <v>10</v>
      </c>
      <c r="F294" s="27" t="str">
        <f t="shared" si="4"/>
        <v>1230562</v>
      </c>
    </row>
    <row r="295" spans="1:6" x14ac:dyDescent="0.25">
      <c r="A295" s="2" t="s">
        <v>395</v>
      </c>
      <c r="B295" s="2" t="s">
        <v>36</v>
      </c>
      <c r="C295" s="2" t="s">
        <v>413</v>
      </c>
      <c r="D295" s="1" t="s">
        <v>414</v>
      </c>
      <c r="E295" s="25" t="s">
        <v>10</v>
      </c>
      <c r="F295" s="27" t="str">
        <f t="shared" si="4"/>
        <v>1230563</v>
      </c>
    </row>
    <row r="296" spans="1:6" x14ac:dyDescent="0.25">
      <c r="A296" s="2" t="s">
        <v>395</v>
      </c>
      <c r="B296" s="2" t="s">
        <v>45</v>
      </c>
      <c r="C296" s="2" t="s">
        <v>415</v>
      </c>
      <c r="D296" s="1" t="s">
        <v>416</v>
      </c>
      <c r="E296" s="25" t="s">
        <v>10</v>
      </c>
      <c r="F296" s="27" t="str">
        <f t="shared" si="4"/>
        <v>1241150</v>
      </c>
    </row>
    <row r="297" spans="1:6" x14ac:dyDescent="0.25">
      <c r="A297" s="2" t="s">
        <v>395</v>
      </c>
      <c r="B297" s="2" t="s">
        <v>45</v>
      </c>
      <c r="C297" s="2" t="s">
        <v>417</v>
      </c>
      <c r="D297" s="1" t="s">
        <v>418</v>
      </c>
      <c r="E297" s="25" t="s">
        <v>10</v>
      </c>
      <c r="F297" s="27" t="str">
        <f t="shared" si="4"/>
        <v>1241160</v>
      </c>
    </row>
    <row r="298" spans="1:6" x14ac:dyDescent="0.25">
      <c r="A298" s="2" t="s">
        <v>395</v>
      </c>
      <c r="B298" s="2" t="s">
        <v>45</v>
      </c>
      <c r="C298" s="2" t="s">
        <v>419</v>
      </c>
      <c r="D298" s="1" t="s">
        <v>420</v>
      </c>
      <c r="E298" s="25" t="s">
        <v>10</v>
      </c>
      <c r="F298" s="27" t="str">
        <f t="shared" si="4"/>
        <v>1241170</v>
      </c>
    </row>
    <row r="299" spans="1:6" x14ac:dyDescent="0.25">
      <c r="A299" s="2" t="s">
        <v>395</v>
      </c>
      <c r="B299" s="2" t="s">
        <v>45</v>
      </c>
      <c r="C299" s="2" t="s">
        <v>421</v>
      </c>
      <c r="D299" s="1" t="s">
        <v>422</v>
      </c>
      <c r="E299" s="25" t="s">
        <v>174</v>
      </c>
      <c r="F299" s="27" t="str">
        <f t="shared" si="4"/>
        <v>1241180</v>
      </c>
    </row>
    <row r="300" spans="1:6" x14ac:dyDescent="0.25">
      <c r="A300" s="2" t="s">
        <v>395</v>
      </c>
      <c r="B300" s="2" t="s">
        <v>52</v>
      </c>
      <c r="C300" s="2" t="s">
        <v>423</v>
      </c>
      <c r="D300" s="1" t="s">
        <v>424</v>
      </c>
      <c r="E300" s="25" t="s">
        <v>10</v>
      </c>
      <c r="F300" s="27" t="str">
        <f t="shared" si="4"/>
        <v>1250027</v>
      </c>
    </row>
    <row r="301" spans="1:6" x14ac:dyDescent="0.25">
      <c r="A301" s="2" t="s">
        <v>395</v>
      </c>
      <c r="B301" s="2" t="s">
        <v>52</v>
      </c>
      <c r="C301" s="2" t="s">
        <v>425</v>
      </c>
      <c r="D301" s="1" t="s">
        <v>426</v>
      </c>
      <c r="E301" s="25" t="s">
        <v>10</v>
      </c>
      <c r="F301" s="27" t="str">
        <f t="shared" si="4"/>
        <v>1250028</v>
      </c>
    </row>
    <row r="302" spans="1:6" x14ac:dyDescent="0.25">
      <c r="A302" s="2" t="s">
        <v>395</v>
      </c>
      <c r="B302" s="2" t="s">
        <v>52</v>
      </c>
      <c r="C302" s="2" t="s">
        <v>427</v>
      </c>
      <c r="D302" s="1" t="s">
        <v>428</v>
      </c>
      <c r="E302" s="25" t="s">
        <v>10</v>
      </c>
      <c r="F302" s="27" t="str">
        <f t="shared" si="4"/>
        <v>1250029</v>
      </c>
    </row>
    <row r="303" spans="1:6" x14ac:dyDescent="0.25">
      <c r="A303" s="2" t="s">
        <v>395</v>
      </c>
      <c r="B303" s="2" t="s">
        <v>52</v>
      </c>
      <c r="C303" s="2" t="s">
        <v>429</v>
      </c>
      <c r="D303" s="1" t="s">
        <v>430</v>
      </c>
      <c r="E303" s="25" t="s">
        <v>10</v>
      </c>
      <c r="F303" s="27" t="str">
        <f t="shared" si="4"/>
        <v>1250286</v>
      </c>
    </row>
    <row r="304" spans="1:6" x14ac:dyDescent="0.25">
      <c r="A304" s="2" t="s">
        <v>395</v>
      </c>
      <c r="B304" s="2" t="s">
        <v>56</v>
      </c>
      <c r="C304" s="2" t="s">
        <v>431</v>
      </c>
      <c r="D304" s="1" t="s">
        <v>432</v>
      </c>
      <c r="E304" s="25" t="s">
        <v>10</v>
      </c>
      <c r="F304" s="27" t="str">
        <f t="shared" si="4"/>
        <v>1260326</v>
      </c>
    </row>
    <row r="305" spans="1:6" x14ac:dyDescent="0.25">
      <c r="A305" s="2" t="s">
        <v>395</v>
      </c>
      <c r="B305" s="2" t="s">
        <v>56</v>
      </c>
      <c r="C305" s="2" t="s">
        <v>433</v>
      </c>
      <c r="D305" s="1" t="s">
        <v>434</v>
      </c>
      <c r="E305" s="25" t="s">
        <v>10</v>
      </c>
      <c r="F305" s="27" t="str">
        <f t="shared" si="4"/>
        <v>1260329</v>
      </c>
    </row>
    <row r="306" spans="1:6" x14ac:dyDescent="0.25">
      <c r="A306" s="2" t="s">
        <v>435</v>
      </c>
      <c r="B306" s="2" t="s">
        <v>7</v>
      </c>
      <c r="C306" s="2" t="s">
        <v>8</v>
      </c>
      <c r="D306" s="1" t="s">
        <v>436</v>
      </c>
      <c r="E306" s="25" t="s">
        <v>10</v>
      </c>
      <c r="F306" s="27" t="str">
        <f t="shared" si="4"/>
        <v>1310000</v>
      </c>
    </row>
    <row r="307" spans="1:6" x14ac:dyDescent="0.25">
      <c r="A307" s="2" t="s">
        <v>435</v>
      </c>
      <c r="B307" s="2" t="s">
        <v>11</v>
      </c>
      <c r="C307" s="2" t="s">
        <v>12</v>
      </c>
      <c r="D307" s="1" t="s">
        <v>276</v>
      </c>
      <c r="E307" s="25" t="s">
        <v>10</v>
      </c>
      <c r="F307" s="27" t="str">
        <f t="shared" si="4"/>
        <v>1320001</v>
      </c>
    </row>
    <row r="308" spans="1:6" x14ac:dyDescent="0.25">
      <c r="A308" s="2" t="s">
        <v>435</v>
      </c>
      <c r="B308" s="2" t="s">
        <v>11</v>
      </c>
      <c r="C308" s="2" t="s">
        <v>14</v>
      </c>
      <c r="D308" s="1" t="s">
        <v>437</v>
      </c>
      <c r="E308" s="25" t="s">
        <v>10</v>
      </c>
      <c r="F308" s="27" t="str">
        <f t="shared" si="4"/>
        <v>1320002</v>
      </c>
    </row>
    <row r="309" spans="1:6" x14ac:dyDescent="0.25">
      <c r="A309" s="2" t="s">
        <v>435</v>
      </c>
      <c r="B309" s="2" t="s">
        <v>11</v>
      </c>
      <c r="C309" s="2" t="s">
        <v>16</v>
      </c>
      <c r="D309" s="1" t="s">
        <v>398</v>
      </c>
      <c r="E309" s="25" t="s">
        <v>10</v>
      </c>
      <c r="F309" s="27" t="str">
        <f t="shared" si="4"/>
        <v>1320003</v>
      </c>
    </row>
    <row r="310" spans="1:6" x14ac:dyDescent="0.25">
      <c r="A310" s="2" t="s">
        <v>435</v>
      </c>
      <c r="B310" s="2" t="s">
        <v>11</v>
      </c>
      <c r="C310" s="2" t="s">
        <v>18</v>
      </c>
      <c r="D310" s="1" t="s">
        <v>252</v>
      </c>
      <c r="E310" s="25" t="s">
        <v>10</v>
      </c>
      <c r="F310" s="27" t="str">
        <f t="shared" si="4"/>
        <v>1320004</v>
      </c>
    </row>
    <row r="311" spans="1:6" x14ac:dyDescent="0.25">
      <c r="A311" s="2" t="s">
        <v>435</v>
      </c>
      <c r="B311" s="2" t="s">
        <v>11</v>
      </c>
      <c r="C311" s="2" t="s">
        <v>20</v>
      </c>
      <c r="D311" s="1" t="s">
        <v>130</v>
      </c>
      <c r="E311" s="25" t="s">
        <v>10</v>
      </c>
      <c r="F311" s="27" t="str">
        <f t="shared" si="4"/>
        <v>1320005</v>
      </c>
    </row>
    <row r="312" spans="1:6" x14ac:dyDescent="0.25">
      <c r="A312" s="2" t="s">
        <v>435</v>
      </c>
      <c r="B312" s="2" t="s">
        <v>11</v>
      </c>
      <c r="C312" s="2" t="s">
        <v>22</v>
      </c>
      <c r="D312" s="1" t="s">
        <v>438</v>
      </c>
      <c r="E312" s="25" t="s">
        <v>10</v>
      </c>
      <c r="F312" s="27" t="str">
        <f t="shared" si="4"/>
        <v>1320006</v>
      </c>
    </row>
    <row r="313" spans="1:6" x14ac:dyDescent="0.25">
      <c r="A313" s="2" t="s">
        <v>435</v>
      </c>
      <c r="B313" s="2" t="s">
        <v>11</v>
      </c>
      <c r="C313" s="2" t="s">
        <v>24</v>
      </c>
      <c r="D313" s="1" t="s">
        <v>439</v>
      </c>
      <c r="E313" s="25" t="s">
        <v>10</v>
      </c>
      <c r="F313" s="27" t="str">
        <f t="shared" si="4"/>
        <v>1320007</v>
      </c>
    </row>
    <row r="314" spans="1:6" x14ac:dyDescent="0.25">
      <c r="A314" s="2" t="s">
        <v>435</v>
      </c>
      <c r="B314" s="2" t="s">
        <v>11</v>
      </c>
      <c r="C314" s="2" t="s">
        <v>26</v>
      </c>
      <c r="D314" s="1" t="s">
        <v>31</v>
      </c>
      <c r="E314" s="25" t="s">
        <v>10</v>
      </c>
      <c r="F314" s="27" t="str">
        <f t="shared" si="4"/>
        <v>1320008</v>
      </c>
    </row>
    <row r="315" spans="1:6" x14ac:dyDescent="0.25">
      <c r="A315" s="2" t="s">
        <v>435</v>
      </c>
      <c r="B315" s="2" t="s">
        <v>11</v>
      </c>
      <c r="C315" s="2" t="s">
        <v>28</v>
      </c>
      <c r="D315" s="1" t="s">
        <v>440</v>
      </c>
      <c r="E315" s="25" t="s">
        <v>10</v>
      </c>
      <c r="F315" s="27" t="str">
        <f t="shared" si="4"/>
        <v>1320009</v>
      </c>
    </row>
    <row r="316" spans="1:6" x14ac:dyDescent="0.25">
      <c r="A316" s="2" t="s">
        <v>435</v>
      </c>
      <c r="B316" s="2" t="s">
        <v>36</v>
      </c>
      <c r="C316" s="2" t="s">
        <v>441</v>
      </c>
      <c r="D316" s="1" t="s">
        <v>442</v>
      </c>
      <c r="E316" s="25" t="s">
        <v>10</v>
      </c>
      <c r="F316" s="27" t="str">
        <f t="shared" si="4"/>
        <v>1330564</v>
      </c>
    </row>
    <row r="317" spans="1:6" x14ac:dyDescent="0.25">
      <c r="A317" s="2" t="s">
        <v>435</v>
      </c>
      <c r="B317" s="2" t="s">
        <v>36</v>
      </c>
      <c r="C317" s="2" t="s">
        <v>443</v>
      </c>
      <c r="D317" s="1" t="s">
        <v>444</v>
      </c>
      <c r="E317" s="25" t="s">
        <v>10</v>
      </c>
      <c r="F317" s="27" t="str">
        <f t="shared" si="4"/>
        <v>1330565</v>
      </c>
    </row>
    <row r="318" spans="1:6" x14ac:dyDescent="0.25">
      <c r="A318" s="2" t="s">
        <v>435</v>
      </c>
      <c r="B318" s="2" t="s">
        <v>36</v>
      </c>
      <c r="C318" s="2" t="s">
        <v>445</v>
      </c>
      <c r="D318" s="1" t="s">
        <v>446</v>
      </c>
      <c r="E318" s="25" t="s">
        <v>10</v>
      </c>
      <c r="F318" s="27" t="str">
        <f t="shared" si="4"/>
        <v>1330566</v>
      </c>
    </row>
    <row r="319" spans="1:6" x14ac:dyDescent="0.25">
      <c r="A319" s="2" t="s">
        <v>435</v>
      </c>
      <c r="B319" s="2" t="s">
        <v>36</v>
      </c>
      <c r="C319" s="2" t="s">
        <v>447</v>
      </c>
      <c r="D319" s="1" t="s">
        <v>448</v>
      </c>
      <c r="E319" s="25" t="s">
        <v>10</v>
      </c>
      <c r="F319" s="27" t="str">
        <f t="shared" si="4"/>
        <v>1330567</v>
      </c>
    </row>
    <row r="320" spans="1:6" x14ac:dyDescent="0.25">
      <c r="A320" s="2" t="s">
        <v>435</v>
      </c>
      <c r="B320" s="2" t="s">
        <v>45</v>
      </c>
      <c r="C320" s="2" t="s">
        <v>449</v>
      </c>
      <c r="D320" s="1" t="s">
        <v>450</v>
      </c>
      <c r="E320" s="25" t="s">
        <v>174</v>
      </c>
      <c r="F320" s="27" t="str">
        <f t="shared" si="4"/>
        <v>1341300</v>
      </c>
    </row>
    <row r="321" spans="1:6" x14ac:dyDescent="0.25">
      <c r="A321" s="2" t="s">
        <v>435</v>
      </c>
      <c r="B321" s="2" t="s">
        <v>52</v>
      </c>
      <c r="C321" s="2" t="s">
        <v>451</v>
      </c>
      <c r="D321" s="1" t="s">
        <v>452</v>
      </c>
      <c r="E321" s="25" t="s">
        <v>10</v>
      </c>
      <c r="F321" s="27" t="str">
        <f t="shared" si="4"/>
        <v>1350030</v>
      </c>
    </row>
    <row r="322" spans="1:6" x14ac:dyDescent="0.25">
      <c r="A322" s="2" t="s">
        <v>435</v>
      </c>
      <c r="B322" s="2" t="s">
        <v>56</v>
      </c>
      <c r="C322" s="2" t="s">
        <v>453</v>
      </c>
      <c r="D322" s="1" t="s">
        <v>454</v>
      </c>
      <c r="E322" s="25" t="s">
        <v>10</v>
      </c>
      <c r="F322" s="27" t="str">
        <f t="shared" ref="F322:F385" si="5">A322&amp;B322&amp;C322</f>
        <v>1360965</v>
      </c>
    </row>
    <row r="323" spans="1:6" x14ac:dyDescent="0.25">
      <c r="A323" s="2" t="s">
        <v>435</v>
      </c>
      <c r="B323" s="2" t="s">
        <v>56</v>
      </c>
      <c r="C323" s="2" t="s">
        <v>455</v>
      </c>
      <c r="D323" s="1" t="s">
        <v>456</v>
      </c>
      <c r="E323" s="25" t="s">
        <v>10</v>
      </c>
      <c r="F323" s="27" t="str">
        <f t="shared" si="5"/>
        <v>1360966</v>
      </c>
    </row>
    <row r="324" spans="1:6" x14ac:dyDescent="0.25">
      <c r="A324" s="2" t="s">
        <v>435</v>
      </c>
      <c r="B324" s="2" t="s">
        <v>56</v>
      </c>
      <c r="C324" s="2" t="s">
        <v>346</v>
      </c>
      <c r="D324" s="1" t="s">
        <v>457</v>
      </c>
      <c r="E324" s="25" t="s">
        <v>174</v>
      </c>
      <c r="F324" s="27" t="str">
        <f t="shared" si="5"/>
        <v>1360967</v>
      </c>
    </row>
    <row r="325" spans="1:6" x14ac:dyDescent="0.25">
      <c r="A325" s="2" t="s">
        <v>435</v>
      </c>
      <c r="B325" s="2" t="s">
        <v>56</v>
      </c>
      <c r="C325" s="2" t="s">
        <v>97</v>
      </c>
      <c r="D325" s="1" t="s">
        <v>458</v>
      </c>
      <c r="E325" s="25" t="s">
        <v>10</v>
      </c>
      <c r="F325" s="27" t="str">
        <f t="shared" si="5"/>
        <v>1360968</v>
      </c>
    </row>
    <row r="326" spans="1:6" x14ac:dyDescent="0.25">
      <c r="A326" s="2" t="s">
        <v>435</v>
      </c>
      <c r="B326" s="2" t="s">
        <v>56</v>
      </c>
      <c r="C326" s="2" t="s">
        <v>459</v>
      </c>
      <c r="D326" s="1" t="s">
        <v>460</v>
      </c>
      <c r="E326" s="25" t="s">
        <v>10</v>
      </c>
      <c r="F326" s="27" t="str">
        <f t="shared" si="5"/>
        <v>1361045</v>
      </c>
    </row>
    <row r="327" spans="1:6" x14ac:dyDescent="0.25">
      <c r="A327" s="2" t="s">
        <v>461</v>
      </c>
      <c r="B327" s="2" t="s">
        <v>7</v>
      </c>
      <c r="C327" s="2" t="s">
        <v>8</v>
      </c>
      <c r="D327" s="1" t="s">
        <v>462</v>
      </c>
      <c r="E327" s="25" t="s">
        <v>10</v>
      </c>
      <c r="F327" s="27" t="str">
        <f t="shared" si="5"/>
        <v>1410000</v>
      </c>
    </row>
    <row r="328" spans="1:6" x14ac:dyDescent="0.25">
      <c r="A328" s="2" t="s">
        <v>461</v>
      </c>
      <c r="B328" s="2" t="s">
        <v>11</v>
      </c>
      <c r="C328" s="2" t="s">
        <v>12</v>
      </c>
      <c r="D328" s="1" t="s">
        <v>463</v>
      </c>
      <c r="E328" s="25" t="s">
        <v>10</v>
      </c>
      <c r="F328" s="27" t="str">
        <f t="shared" si="5"/>
        <v>1420001</v>
      </c>
    </row>
    <row r="329" spans="1:6" x14ac:dyDescent="0.25">
      <c r="A329" s="2" t="s">
        <v>461</v>
      </c>
      <c r="B329" s="2" t="s">
        <v>11</v>
      </c>
      <c r="C329" s="2" t="s">
        <v>14</v>
      </c>
      <c r="D329" s="1" t="s">
        <v>464</v>
      </c>
      <c r="E329" s="25" t="s">
        <v>10</v>
      </c>
      <c r="F329" s="27" t="str">
        <f t="shared" si="5"/>
        <v>1420002</v>
      </c>
    </row>
    <row r="330" spans="1:6" x14ac:dyDescent="0.25">
      <c r="A330" s="2" t="s">
        <v>461</v>
      </c>
      <c r="B330" s="2" t="s">
        <v>11</v>
      </c>
      <c r="C330" s="2" t="s">
        <v>16</v>
      </c>
      <c r="D330" s="1" t="s">
        <v>465</v>
      </c>
      <c r="E330" s="25" t="s">
        <v>10</v>
      </c>
      <c r="F330" s="27" t="str">
        <f t="shared" si="5"/>
        <v>1420003</v>
      </c>
    </row>
    <row r="331" spans="1:6" x14ac:dyDescent="0.25">
      <c r="A331" s="2" t="s">
        <v>461</v>
      </c>
      <c r="B331" s="2" t="s">
        <v>11</v>
      </c>
      <c r="C331" s="2" t="s">
        <v>18</v>
      </c>
      <c r="D331" s="1" t="s">
        <v>128</v>
      </c>
      <c r="E331" s="25" t="s">
        <v>10</v>
      </c>
      <c r="F331" s="27" t="str">
        <f t="shared" si="5"/>
        <v>1420004</v>
      </c>
    </row>
    <row r="332" spans="1:6" x14ac:dyDescent="0.25">
      <c r="A332" s="2" t="s">
        <v>461</v>
      </c>
      <c r="B332" s="2" t="s">
        <v>11</v>
      </c>
      <c r="C332" s="2" t="s">
        <v>20</v>
      </c>
      <c r="D332" s="1" t="s">
        <v>68</v>
      </c>
      <c r="E332" s="25" t="s">
        <v>10</v>
      </c>
      <c r="F332" s="27" t="str">
        <f t="shared" si="5"/>
        <v>1420005</v>
      </c>
    </row>
    <row r="333" spans="1:6" x14ac:dyDescent="0.25">
      <c r="A333" s="2" t="s">
        <v>461</v>
      </c>
      <c r="B333" s="2" t="s">
        <v>11</v>
      </c>
      <c r="C333" s="2" t="s">
        <v>22</v>
      </c>
      <c r="D333" s="1" t="s">
        <v>466</v>
      </c>
      <c r="E333" s="25" t="s">
        <v>10</v>
      </c>
      <c r="F333" s="27" t="str">
        <f t="shared" si="5"/>
        <v>1420006</v>
      </c>
    </row>
    <row r="334" spans="1:6" x14ac:dyDescent="0.25">
      <c r="A334" s="2" t="s">
        <v>461</v>
      </c>
      <c r="B334" s="2" t="s">
        <v>11</v>
      </c>
      <c r="C334" s="2" t="s">
        <v>24</v>
      </c>
      <c r="D334" s="1" t="s">
        <v>467</v>
      </c>
      <c r="E334" s="25" t="s">
        <v>10</v>
      </c>
      <c r="F334" s="27" t="str">
        <f t="shared" si="5"/>
        <v>1420007</v>
      </c>
    </row>
    <row r="335" spans="1:6" x14ac:dyDescent="0.25">
      <c r="A335" s="2" t="s">
        <v>461</v>
      </c>
      <c r="B335" s="2" t="s">
        <v>11</v>
      </c>
      <c r="C335" s="2" t="s">
        <v>26</v>
      </c>
      <c r="D335" s="1" t="s">
        <v>234</v>
      </c>
      <c r="E335" s="25" t="s">
        <v>10</v>
      </c>
      <c r="F335" s="27" t="str">
        <f t="shared" si="5"/>
        <v>1420008</v>
      </c>
    </row>
    <row r="336" spans="1:6" x14ac:dyDescent="0.25">
      <c r="A336" s="2" t="s">
        <v>461</v>
      </c>
      <c r="B336" s="2" t="s">
        <v>11</v>
      </c>
      <c r="C336" s="2" t="s">
        <v>28</v>
      </c>
      <c r="D336" s="1" t="s">
        <v>468</v>
      </c>
      <c r="E336" s="25" t="s">
        <v>10</v>
      </c>
      <c r="F336" s="27" t="str">
        <f t="shared" si="5"/>
        <v>1420009</v>
      </c>
    </row>
    <row r="337" spans="1:6" x14ac:dyDescent="0.25">
      <c r="A337" s="2" t="s">
        <v>461</v>
      </c>
      <c r="B337" s="2" t="s">
        <v>11</v>
      </c>
      <c r="C337" s="2" t="s">
        <v>30</v>
      </c>
      <c r="D337" s="1" t="s">
        <v>35</v>
      </c>
      <c r="E337" s="25" t="s">
        <v>10</v>
      </c>
      <c r="F337" s="27" t="str">
        <f t="shared" si="5"/>
        <v>1420010</v>
      </c>
    </row>
    <row r="338" spans="1:6" x14ac:dyDescent="0.25">
      <c r="A338" s="2" t="s">
        <v>461</v>
      </c>
      <c r="B338" s="2" t="s">
        <v>36</v>
      </c>
      <c r="C338" s="2" t="s">
        <v>469</v>
      </c>
      <c r="D338" s="1" t="s">
        <v>470</v>
      </c>
      <c r="E338" s="25" t="s">
        <v>10</v>
      </c>
      <c r="F338" s="27" t="str">
        <f t="shared" si="5"/>
        <v>1430319</v>
      </c>
    </row>
    <row r="339" spans="1:6" x14ac:dyDescent="0.25">
      <c r="A339" s="2" t="s">
        <v>461</v>
      </c>
      <c r="B339" s="2" t="s">
        <v>36</v>
      </c>
      <c r="C339" s="2" t="s">
        <v>471</v>
      </c>
      <c r="D339" s="1" t="s">
        <v>472</v>
      </c>
      <c r="E339" s="25" t="s">
        <v>10</v>
      </c>
      <c r="F339" s="27" t="str">
        <f t="shared" si="5"/>
        <v>1430569</v>
      </c>
    </row>
    <row r="340" spans="1:6" x14ac:dyDescent="0.25">
      <c r="A340" s="2" t="s">
        <v>461</v>
      </c>
      <c r="B340" s="2" t="s">
        <v>36</v>
      </c>
      <c r="C340" s="2" t="s">
        <v>473</v>
      </c>
      <c r="D340" s="1" t="s">
        <v>474</v>
      </c>
      <c r="E340" s="25" t="s">
        <v>10</v>
      </c>
      <c r="F340" s="27" t="str">
        <f t="shared" si="5"/>
        <v>1430570</v>
      </c>
    </row>
    <row r="341" spans="1:6" x14ac:dyDescent="0.25">
      <c r="A341" s="2" t="s">
        <v>461</v>
      </c>
      <c r="B341" s="2" t="s">
        <v>36</v>
      </c>
      <c r="C341" s="2" t="s">
        <v>475</v>
      </c>
      <c r="D341" s="1" t="s">
        <v>476</v>
      </c>
      <c r="E341" s="25" t="s">
        <v>10</v>
      </c>
      <c r="F341" s="27" t="str">
        <f t="shared" si="5"/>
        <v>1430571</v>
      </c>
    </row>
    <row r="342" spans="1:6" x14ac:dyDescent="0.25">
      <c r="A342" s="2" t="s">
        <v>461</v>
      </c>
      <c r="B342" s="2" t="s">
        <v>36</v>
      </c>
      <c r="C342" s="2" t="s">
        <v>477</v>
      </c>
      <c r="D342" s="1" t="s">
        <v>478</v>
      </c>
      <c r="E342" s="25" t="s">
        <v>10</v>
      </c>
      <c r="F342" s="27" t="str">
        <f t="shared" si="5"/>
        <v>1430572</v>
      </c>
    </row>
    <row r="343" spans="1:6" x14ac:dyDescent="0.25">
      <c r="A343" s="2" t="s">
        <v>461</v>
      </c>
      <c r="B343" s="2" t="s">
        <v>36</v>
      </c>
      <c r="C343" s="2" t="s">
        <v>479</v>
      </c>
      <c r="D343" s="1" t="s">
        <v>480</v>
      </c>
      <c r="E343" s="25" t="s">
        <v>10</v>
      </c>
      <c r="F343" s="27" t="str">
        <f t="shared" si="5"/>
        <v>1430573</v>
      </c>
    </row>
    <row r="344" spans="1:6" x14ac:dyDescent="0.25">
      <c r="A344" s="2" t="s">
        <v>461</v>
      </c>
      <c r="B344" s="2" t="s">
        <v>36</v>
      </c>
      <c r="C344" s="2" t="s">
        <v>481</v>
      </c>
      <c r="D344" s="1" t="s">
        <v>482</v>
      </c>
      <c r="E344" s="25" t="s">
        <v>10</v>
      </c>
      <c r="F344" s="27" t="str">
        <f t="shared" si="5"/>
        <v>1430574</v>
      </c>
    </row>
    <row r="345" spans="1:6" x14ac:dyDescent="0.25">
      <c r="A345" s="2" t="s">
        <v>461</v>
      </c>
      <c r="B345" s="2" t="s">
        <v>45</v>
      </c>
      <c r="C345" s="2" t="s">
        <v>483</v>
      </c>
      <c r="D345" s="1" t="s">
        <v>484</v>
      </c>
      <c r="E345" s="25" t="s">
        <v>10</v>
      </c>
      <c r="F345" s="27" t="str">
        <f t="shared" si="5"/>
        <v>1441315</v>
      </c>
    </row>
    <row r="346" spans="1:6" x14ac:dyDescent="0.25">
      <c r="A346" s="2" t="s">
        <v>461</v>
      </c>
      <c r="B346" s="2" t="s">
        <v>45</v>
      </c>
      <c r="C346" s="2" t="s">
        <v>485</v>
      </c>
      <c r="D346" s="1" t="s">
        <v>486</v>
      </c>
      <c r="E346" s="25" t="s">
        <v>10</v>
      </c>
      <c r="F346" s="27" t="str">
        <f t="shared" si="5"/>
        <v>1441375</v>
      </c>
    </row>
    <row r="347" spans="1:6" x14ac:dyDescent="0.25">
      <c r="A347" s="2" t="s">
        <v>461</v>
      </c>
      <c r="B347" s="2" t="s">
        <v>45</v>
      </c>
      <c r="C347" s="2" t="s">
        <v>487</v>
      </c>
      <c r="D347" s="1" t="s">
        <v>488</v>
      </c>
      <c r="E347" s="25" t="s">
        <v>10</v>
      </c>
      <c r="F347" s="27" t="str">
        <f t="shared" si="5"/>
        <v>1441405</v>
      </c>
    </row>
    <row r="348" spans="1:6" x14ac:dyDescent="0.25">
      <c r="A348" s="2" t="s">
        <v>461</v>
      </c>
      <c r="B348" s="2" t="s">
        <v>52</v>
      </c>
      <c r="C348" s="2" t="s">
        <v>489</v>
      </c>
      <c r="D348" s="1" t="s">
        <v>490</v>
      </c>
      <c r="E348" s="25" t="s">
        <v>10</v>
      </c>
      <c r="F348" s="27" t="str">
        <f t="shared" si="5"/>
        <v>1450031</v>
      </c>
    </row>
    <row r="349" spans="1:6" x14ac:dyDescent="0.25">
      <c r="A349" s="2" t="s">
        <v>461</v>
      </c>
      <c r="B349" s="2" t="s">
        <v>52</v>
      </c>
      <c r="C349" s="2" t="s">
        <v>491</v>
      </c>
      <c r="D349" s="1" t="s">
        <v>492</v>
      </c>
      <c r="E349" s="25" t="s">
        <v>10</v>
      </c>
      <c r="F349" s="27" t="str">
        <f t="shared" si="5"/>
        <v>1450032</v>
      </c>
    </row>
    <row r="350" spans="1:6" x14ac:dyDescent="0.25">
      <c r="A350" s="2" t="s">
        <v>461</v>
      </c>
      <c r="B350" s="2" t="s">
        <v>56</v>
      </c>
      <c r="C350" s="2" t="s">
        <v>493</v>
      </c>
      <c r="D350" s="1" t="s">
        <v>494</v>
      </c>
      <c r="E350" s="25" t="s">
        <v>10</v>
      </c>
      <c r="F350" s="27" t="str">
        <f t="shared" si="5"/>
        <v>1460984</v>
      </c>
    </row>
    <row r="351" spans="1:6" x14ac:dyDescent="0.25">
      <c r="A351" s="2" t="s">
        <v>461</v>
      </c>
      <c r="B351" s="2" t="s">
        <v>56</v>
      </c>
      <c r="C351" s="2" t="s">
        <v>495</v>
      </c>
      <c r="D351" s="1" t="s">
        <v>496</v>
      </c>
      <c r="E351" s="25" t="s">
        <v>10</v>
      </c>
      <c r="F351" s="27" t="str">
        <f t="shared" si="5"/>
        <v>1460989</v>
      </c>
    </row>
    <row r="352" spans="1:6" x14ac:dyDescent="0.25">
      <c r="A352" s="2" t="s">
        <v>461</v>
      </c>
      <c r="B352" s="2" t="s">
        <v>56</v>
      </c>
      <c r="C352" s="2" t="s">
        <v>497</v>
      </c>
      <c r="D352" s="1" t="s">
        <v>498</v>
      </c>
      <c r="E352" s="25" t="s">
        <v>10</v>
      </c>
      <c r="F352" s="27" t="str">
        <f t="shared" si="5"/>
        <v>1461022</v>
      </c>
    </row>
    <row r="353" spans="1:6" x14ac:dyDescent="0.25">
      <c r="A353" s="2" t="s">
        <v>461</v>
      </c>
      <c r="B353" s="2" t="s">
        <v>243</v>
      </c>
      <c r="C353" s="2" t="s">
        <v>20</v>
      </c>
      <c r="D353" s="1" t="s">
        <v>499</v>
      </c>
      <c r="E353" s="25" t="s">
        <v>10</v>
      </c>
      <c r="F353" s="27" t="str">
        <f t="shared" si="5"/>
        <v>1470005</v>
      </c>
    </row>
    <row r="354" spans="1:6" x14ac:dyDescent="0.25">
      <c r="A354" s="2" t="s">
        <v>500</v>
      </c>
      <c r="B354" s="2" t="s">
        <v>7</v>
      </c>
      <c r="C354" s="2" t="s">
        <v>8</v>
      </c>
      <c r="D354" s="1" t="s">
        <v>501</v>
      </c>
      <c r="E354" s="25" t="s">
        <v>10</v>
      </c>
      <c r="F354" s="27" t="str">
        <f t="shared" si="5"/>
        <v>1510000</v>
      </c>
    </row>
    <row r="355" spans="1:6" x14ac:dyDescent="0.25">
      <c r="A355" s="2" t="s">
        <v>500</v>
      </c>
      <c r="B355" s="2" t="s">
        <v>11</v>
      </c>
      <c r="C355" s="2" t="s">
        <v>12</v>
      </c>
      <c r="D355" s="1" t="s">
        <v>502</v>
      </c>
      <c r="E355" s="25" t="s">
        <v>10</v>
      </c>
      <c r="F355" s="27" t="str">
        <f t="shared" si="5"/>
        <v>1520001</v>
      </c>
    </row>
    <row r="356" spans="1:6" x14ac:dyDescent="0.25">
      <c r="A356" s="2" t="s">
        <v>500</v>
      </c>
      <c r="B356" s="2" t="s">
        <v>11</v>
      </c>
      <c r="C356" s="2" t="s">
        <v>14</v>
      </c>
      <c r="D356" s="1" t="s">
        <v>155</v>
      </c>
      <c r="E356" s="25" t="s">
        <v>10</v>
      </c>
      <c r="F356" s="27" t="str">
        <f t="shared" si="5"/>
        <v>1520002</v>
      </c>
    </row>
    <row r="357" spans="1:6" x14ac:dyDescent="0.25">
      <c r="A357" s="2" t="s">
        <v>500</v>
      </c>
      <c r="B357" s="2" t="s">
        <v>11</v>
      </c>
      <c r="C357" s="2" t="s">
        <v>16</v>
      </c>
      <c r="D357" s="1" t="s">
        <v>123</v>
      </c>
      <c r="E357" s="25" t="s">
        <v>10</v>
      </c>
      <c r="F357" s="27" t="str">
        <f t="shared" si="5"/>
        <v>1520003</v>
      </c>
    </row>
    <row r="358" spans="1:6" x14ac:dyDescent="0.25">
      <c r="A358" s="2" t="s">
        <v>500</v>
      </c>
      <c r="B358" s="2" t="s">
        <v>11</v>
      </c>
      <c r="C358" s="2" t="s">
        <v>18</v>
      </c>
      <c r="D358" s="1" t="s">
        <v>128</v>
      </c>
      <c r="E358" s="25" t="s">
        <v>10</v>
      </c>
      <c r="F358" s="27" t="str">
        <f t="shared" si="5"/>
        <v>1520004</v>
      </c>
    </row>
    <row r="359" spans="1:6" x14ac:dyDescent="0.25">
      <c r="A359" s="2" t="s">
        <v>500</v>
      </c>
      <c r="B359" s="2" t="s">
        <v>11</v>
      </c>
      <c r="C359" s="2" t="s">
        <v>20</v>
      </c>
      <c r="D359" s="1" t="s">
        <v>503</v>
      </c>
      <c r="E359" s="25" t="s">
        <v>10</v>
      </c>
      <c r="F359" s="27" t="str">
        <f t="shared" si="5"/>
        <v>1520005</v>
      </c>
    </row>
    <row r="360" spans="1:6" x14ac:dyDescent="0.25">
      <c r="A360" s="2" t="s">
        <v>500</v>
      </c>
      <c r="B360" s="2" t="s">
        <v>11</v>
      </c>
      <c r="C360" s="2" t="s">
        <v>22</v>
      </c>
      <c r="D360" s="1" t="s">
        <v>65</v>
      </c>
      <c r="E360" s="25" t="s">
        <v>10</v>
      </c>
      <c r="F360" s="27" t="str">
        <f t="shared" si="5"/>
        <v>1520006</v>
      </c>
    </row>
    <row r="361" spans="1:6" x14ac:dyDescent="0.25">
      <c r="A361" s="2" t="s">
        <v>500</v>
      </c>
      <c r="B361" s="2" t="s">
        <v>11</v>
      </c>
      <c r="C361" s="2" t="s">
        <v>24</v>
      </c>
      <c r="D361" s="1" t="s">
        <v>504</v>
      </c>
      <c r="E361" s="25" t="s">
        <v>10</v>
      </c>
      <c r="F361" s="27" t="str">
        <f t="shared" si="5"/>
        <v>1520007</v>
      </c>
    </row>
    <row r="362" spans="1:6" x14ac:dyDescent="0.25">
      <c r="A362" s="2" t="s">
        <v>500</v>
      </c>
      <c r="B362" s="2" t="s">
        <v>11</v>
      </c>
      <c r="C362" s="2" t="s">
        <v>26</v>
      </c>
      <c r="D362" s="1" t="s">
        <v>505</v>
      </c>
      <c r="E362" s="25" t="s">
        <v>10</v>
      </c>
      <c r="F362" s="27" t="str">
        <f t="shared" si="5"/>
        <v>1520008</v>
      </c>
    </row>
    <row r="363" spans="1:6" x14ac:dyDescent="0.25">
      <c r="A363" s="2" t="s">
        <v>500</v>
      </c>
      <c r="B363" s="2" t="s">
        <v>11</v>
      </c>
      <c r="C363" s="2" t="s">
        <v>28</v>
      </c>
      <c r="D363" s="1" t="s">
        <v>506</v>
      </c>
      <c r="E363" s="25" t="s">
        <v>10</v>
      </c>
      <c r="F363" s="27" t="str">
        <f t="shared" si="5"/>
        <v>1520009</v>
      </c>
    </row>
    <row r="364" spans="1:6" x14ac:dyDescent="0.25">
      <c r="A364" s="2" t="s">
        <v>500</v>
      </c>
      <c r="B364" s="2" t="s">
        <v>11</v>
      </c>
      <c r="C364" s="2" t="s">
        <v>30</v>
      </c>
      <c r="D364" s="1" t="s">
        <v>507</v>
      </c>
      <c r="E364" s="25" t="s">
        <v>10</v>
      </c>
      <c r="F364" s="27" t="str">
        <f t="shared" si="5"/>
        <v>1520010</v>
      </c>
    </row>
    <row r="365" spans="1:6" x14ac:dyDescent="0.25">
      <c r="A365" s="2" t="s">
        <v>500</v>
      </c>
      <c r="B365" s="2" t="s">
        <v>11</v>
      </c>
      <c r="C365" s="2" t="s">
        <v>32</v>
      </c>
      <c r="D365" s="1" t="s">
        <v>508</v>
      </c>
      <c r="E365" s="25" t="s">
        <v>10</v>
      </c>
      <c r="F365" s="27" t="str">
        <f t="shared" si="5"/>
        <v>1520011</v>
      </c>
    </row>
    <row r="366" spans="1:6" x14ac:dyDescent="0.25">
      <c r="A366" s="2" t="s">
        <v>500</v>
      </c>
      <c r="B366" s="2" t="s">
        <v>11</v>
      </c>
      <c r="C366" s="2" t="s">
        <v>34</v>
      </c>
      <c r="D366" s="1" t="s">
        <v>509</v>
      </c>
      <c r="E366" s="25" t="s">
        <v>10</v>
      </c>
      <c r="F366" s="27" t="str">
        <f t="shared" si="5"/>
        <v>1520012</v>
      </c>
    </row>
    <row r="367" spans="1:6" x14ac:dyDescent="0.25">
      <c r="A367" s="2" t="s">
        <v>500</v>
      </c>
      <c r="B367" s="2" t="s">
        <v>11</v>
      </c>
      <c r="C367" s="2" t="s">
        <v>72</v>
      </c>
      <c r="D367" s="1" t="s">
        <v>35</v>
      </c>
      <c r="E367" s="25" t="s">
        <v>10</v>
      </c>
      <c r="F367" s="27" t="str">
        <f t="shared" si="5"/>
        <v>1520013</v>
      </c>
    </row>
    <row r="368" spans="1:6" x14ac:dyDescent="0.25">
      <c r="A368" s="2" t="s">
        <v>500</v>
      </c>
      <c r="B368" s="2" t="s">
        <v>11</v>
      </c>
      <c r="C368" s="2" t="s">
        <v>73</v>
      </c>
      <c r="D368" s="1" t="s">
        <v>163</v>
      </c>
      <c r="E368" s="25" t="s">
        <v>10</v>
      </c>
      <c r="F368" s="27" t="str">
        <f t="shared" si="5"/>
        <v>1520014</v>
      </c>
    </row>
    <row r="369" spans="1:6" x14ac:dyDescent="0.25">
      <c r="A369" s="2" t="s">
        <v>500</v>
      </c>
      <c r="B369" s="2" t="s">
        <v>36</v>
      </c>
      <c r="C369" s="2" t="s">
        <v>510</v>
      </c>
      <c r="D369" s="1" t="s">
        <v>511</v>
      </c>
      <c r="E369" s="25" t="s">
        <v>10</v>
      </c>
      <c r="F369" s="27" t="str">
        <f t="shared" si="5"/>
        <v>1530439</v>
      </c>
    </row>
    <row r="370" spans="1:6" x14ac:dyDescent="0.25">
      <c r="A370" s="2" t="s">
        <v>500</v>
      </c>
      <c r="B370" s="2" t="s">
        <v>36</v>
      </c>
      <c r="C370" s="2" t="s">
        <v>512</v>
      </c>
      <c r="D370" s="1" t="s">
        <v>513</v>
      </c>
      <c r="E370" s="25" t="s">
        <v>10</v>
      </c>
      <c r="F370" s="27" t="str">
        <f t="shared" si="5"/>
        <v>1530442</v>
      </c>
    </row>
    <row r="371" spans="1:6" x14ac:dyDescent="0.25">
      <c r="A371" s="2" t="s">
        <v>500</v>
      </c>
      <c r="B371" s="2" t="s">
        <v>36</v>
      </c>
      <c r="C371" s="2" t="s">
        <v>514</v>
      </c>
      <c r="D371" s="1" t="s">
        <v>515</v>
      </c>
      <c r="E371" s="25" t="s">
        <v>10</v>
      </c>
      <c r="F371" s="27" t="str">
        <f t="shared" si="5"/>
        <v>1530575</v>
      </c>
    </row>
    <row r="372" spans="1:6" x14ac:dyDescent="0.25">
      <c r="A372" s="2" t="s">
        <v>500</v>
      </c>
      <c r="B372" s="2" t="s">
        <v>36</v>
      </c>
      <c r="C372" s="2" t="s">
        <v>516</v>
      </c>
      <c r="D372" s="1" t="s">
        <v>517</v>
      </c>
      <c r="E372" s="25" t="s">
        <v>10</v>
      </c>
      <c r="F372" s="27" t="str">
        <f t="shared" si="5"/>
        <v>1530576</v>
      </c>
    </row>
    <row r="373" spans="1:6" x14ac:dyDescent="0.25">
      <c r="A373" s="2" t="s">
        <v>500</v>
      </c>
      <c r="B373" s="2" t="s">
        <v>36</v>
      </c>
      <c r="C373" s="2" t="s">
        <v>518</v>
      </c>
      <c r="D373" s="1" t="s">
        <v>519</v>
      </c>
      <c r="E373" s="25" t="s">
        <v>10</v>
      </c>
      <c r="F373" s="27" t="str">
        <f t="shared" si="5"/>
        <v>1530577</v>
      </c>
    </row>
    <row r="374" spans="1:6" x14ac:dyDescent="0.25">
      <c r="A374" s="2" t="s">
        <v>500</v>
      </c>
      <c r="B374" s="2" t="s">
        <v>36</v>
      </c>
      <c r="C374" s="2" t="s">
        <v>520</v>
      </c>
      <c r="D374" s="1" t="s">
        <v>521</v>
      </c>
      <c r="E374" s="25" t="s">
        <v>10</v>
      </c>
      <c r="F374" s="27" t="str">
        <f t="shared" si="5"/>
        <v>1530578</v>
      </c>
    </row>
    <row r="375" spans="1:6" x14ac:dyDescent="0.25">
      <c r="A375" s="2" t="s">
        <v>500</v>
      </c>
      <c r="B375" s="2" t="s">
        <v>36</v>
      </c>
      <c r="C375" s="2" t="s">
        <v>522</v>
      </c>
      <c r="D375" s="1" t="s">
        <v>523</v>
      </c>
      <c r="E375" s="25" t="s">
        <v>10</v>
      </c>
      <c r="F375" s="27" t="str">
        <f t="shared" si="5"/>
        <v>1530579</v>
      </c>
    </row>
    <row r="376" spans="1:6" x14ac:dyDescent="0.25">
      <c r="A376" s="2" t="s">
        <v>500</v>
      </c>
      <c r="B376" s="2" t="s">
        <v>45</v>
      </c>
      <c r="C376" s="2" t="s">
        <v>524</v>
      </c>
      <c r="D376" s="1" t="s">
        <v>525</v>
      </c>
      <c r="E376" s="25" t="s">
        <v>174</v>
      </c>
      <c r="F376" s="27" t="str">
        <f t="shared" si="5"/>
        <v>1541560</v>
      </c>
    </row>
    <row r="377" spans="1:6" x14ac:dyDescent="0.25">
      <c r="A377" s="2" t="s">
        <v>500</v>
      </c>
      <c r="B377" s="2" t="s">
        <v>45</v>
      </c>
      <c r="C377" s="2" t="s">
        <v>526</v>
      </c>
      <c r="D377" s="1" t="s">
        <v>527</v>
      </c>
      <c r="E377" s="25" t="s">
        <v>10</v>
      </c>
      <c r="F377" s="27" t="str">
        <f t="shared" si="5"/>
        <v>1541600</v>
      </c>
    </row>
    <row r="378" spans="1:6" x14ac:dyDescent="0.25">
      <c r="A378" s="2" t="s">
        <v>500</v>
      </c>
      <c r="B378" s="2" t="s">
        <v>45</v>
      </c>
      <c r="C378" s="2" t="s">
        <v>528</v>
      </c>
      <c r="D378" s="1" t="s">
        <v>529</v>
      </c>
      <c r="E378" s="25" t="s">
        <v>10</v>
      </c>
      <c r="F378" s="27" t="str">
        <f t="shared" si="5"/>
        <v>1541620</v>
      </c>
    </row>
    <row r="379" spans="1:6" x14ac:dyDescent="0.25">
      <c r="A379" s="2" t="s">
        <v>500</v>
      </c>
      <c r="B379" s="2" t="s">
        <v>52</v>
      </c>
      <c r="C379" s="2" t="s">
        <v>530</v>
      </c>
      <c r="D379" s="1" t="s">
        <v>531</v>
      </c>
      <c r="E379" s="25" t="s">
        <v>10</v>
      </c>
      <c r="F379" s="27" t="str">
        <f t="shared" si="5"/>
        <v>1550033</v>
      </c>
    </row>
    <row r="380" spans="1:6" x14ac:dyDescent="0.25">
      <c r="A380" s="2" t="s">
        <v>500</v>
      </c>
      <c r="B380" s="2" t="s">
        <v>52</v>
      </c>
      <c r="C380" s="2" t="s">
        <v>532</v>
      </c>
      <c r="D380" s="1" t="s">
        <v>533</v>
      </c>
      <c r="E380" s="25" t="s">
        <v>10</v>
      </c>
      <c r="F380" s="27" t="str">
        <f t="shared" si="5"/>
        <v>1550034</v>
      </c>
    </row>
    <row r="381" spans="1:6" x14ac:dyDescent="0.25">
      <c r="A381" s="2" t="s">
        <v>500</v>
      </c>
      <c r="B381" s="2" t="s">
        <v>56</v>
      </c>
      <c r="C381" s="2" t="s">
        <v>534</v>
      </c>
      <c r="D381" s="1" t="s">
        <v>535</v>
      </c>
      <c r="E381" s="25" t="s">
        <v>10</v>
      </c>
      <c r="F381" s="27" t="str">
        <f t="shared" si="5"/>
        <v>1561036</v>
      </c>
    </row>
    <row r="382" spans="1:6" x14ac:dyDescent="0.25">
      <c r="A382" s="2" t="s">
        <v>500</v>
      </c>
      <c r="B382" s="2" t="s">
        <v>243</v>
      </c>
      <c r="C382" s="2" t="s">
        <v>22</v>
      </c>
      <c r="D382" s="1" t="s">
        <v>536</v>
      </c>
      <c r="E382" s="25" t="s">
        <v>10</v>
      </c>
      <c r="F382" s="27" t="str">
        <f t="shared" si="5"/>
        <v>1570006</v>
      </c>
    </row>
    <row r="383" spans="1:6" x14ac:dyDescent="0.25">
      <c r="A383" s="2" t="s">
        <v>537</v>
      </c>
      <c r="B383" s="2" t="s">
        <v>7</v>
      </c>
      <c r="C383" s="2" t="s">
        <v>8</v>
      </c>
      <c r="D383" s="1" t="s">
        <v>538</v>
      </c>
      <c r="E383" s="25" t="s">
        <v>10</v>
      </c>
      <c r="F383" s="27" t="str">
        <f t="shared" si="5"/>
        <v>1610000</v>
      </c>
    </row>
    <row r="384" spans="1:6" x14ac:dyDescent="0.25">
      <c r="A384" s="2" t="s">
        <v>537</v>
      </c>
      <c r="B384" s="2" t="s">
        <v>11</v>
      </c>
      <c r="C384" s="2" t="s">
        <v>12</v>
      </c>
      <c r="D384" s="1" t="s">
        <v>62</v>
      </c>
      <c r="E384" s="25" t="s">
        <v>10</v>
      </c>
      <c r="F384" s="27" t="str">
        <f t="shared" si="5"/>
        <v>1620001</v>
      </c>
    </row>
    <row r="385" spans="1:6" x14ac:dyDescent="0.25">
      <c r="A385" s="2" t="s">
        <v>537</v>
      </c>
      <c r="B385" s="2" t="s">
        <v>11</v>
      </c>
      <c r="C385" s="2" t="s">
        <v>14</v>
      </c>
      <c r="D385" s="1" t="s">
        <v>123</v>
      </c>
      <c r="E385" s="25" t="s">
        <v>10</v>
      </c>
      <c r="F385" s="27" t="str">
        <f t="shared" si="5"/>
        <v>1620002</v>
      </c>
    </row>
    <row r="386" spans="1:6" x14ac:dyDescent="0.25">
      <c r="A386" s="2" t="s">
        <v>537</v>
      </c>
      <c r="B386" s="2" t="s">
        <v>11</v>
      </c>
      <c r="C386" s="2" t="s">
        <v>16</v>
      </c>
      <c r="D386" s="1" t="s">
        <v>202</v>
      </c>
      <c r="E386" s="25" t="s">
        <v>10</v>
      </c>
      <c r="F386" s="27" t="str">
        <f t="shared" ref="F386:F449" si="6">A386&amp;B386&amp;C386</f>
        <v>1620003</v>
      </c>
    </row>
    <row r="387" spans="1:6" x14ac:dyDescent="0.25">
      <c r="A387" s="2" t="s">
        <v>537</v>
      </c>
      <c r="B387" s="2" t="s">
        <v>11</v>
      </c>
      <c r="C387" s="2" t="s">
        <v>18</v>
      </c>
      <c r="D387" s="1" t="s">
        <v>539</v>
      </c>
      <c r="E387" s="25" t="s">
        <v>10</v>
      </c>
      <c r="F387" s="27" t="str">
        <f t="shared" si="6"/>
        <v>1620004</v>
      </c>
    </row>
    <row r="388" spans="1:6" x14ac:dyDescent="0.25">
      <c r="A388" s="2" t="s">
        <v>537</v>
      </c>
      <c r="B388" s="2" t="s">
        <v>11</v>
      </c>
      <c r="C388" s="2" t="s">
        <v>20</v>
      </c>
      <c r="D388" s="1" t="s">
        <v>65</v>
      </c>
      <c r="E388" s="25" t="s">
        <v>10</v>
      </c>
      <c r="F388" s="27" t="str">
        <f t="shared" si="6"/>
        <v>1620005</v>
      </c>
    </row>
    <row r="389" spans="1:6" x14ac:dyDescent="0.25">
      <c r="A389" s="2" t="s">
        <v>537</v>
      </c>
      <c r="B389" s="2" t="s">
        <v>11</v>
      </c>
      <c r="C389" s="2" t="s">
        <v>22</v>
      </c>
      <c r="D389" s="1" t="s">
        <v>69</v>
      </c>
      <c r="E389" s="25" t="s">
        <v>10</v>
      </c>
      <c r="F389" s="27" t="str">
        <f t="shared" si="6"/>
        <v>1620006</v>
      </c>
    </row>
    <row r="390" spans="1:6" x14ac:dyDescent="0.25">
      <c r="A390" s="2" t="s">
        <v>537</v>
      </c>
      <c r="B390" s="2" t="s">
        <v>11</v>
      </c>
      <c r="C390" s="2" t="s">
        <v>24</v>
      </c>
      <c r="D390" s="1" t="s">
        <v>540</v>
      </c>
      <c r="E390" s="25" t="s">
        <v>10</v>
      </c>
      <c r="F390" s="27" t="str">
        <f t="shared" si="6"/>
        <v>1620007</v>
      </c>
    </row>
    <row r="391" spans="1:6" x14ac:dyDescent="0.25">
      <c r="A391" s="2" t="s">
        <v>537</v>
      </c>
      <c r="B391" s="2" t="s">
        <v>11</v>
      </c>
      <c r="C391" s="2" t="s">
        <v>26</v>
      </c>
      <c r="D391" s="1" t="s">
        <v>132</v>
      </c>
      <c r="E391" s="25" t="s">
        <v>10</v>
      </c>
      <c r="F391" s="27" t="str">
        <f t="shared" si="6"/>
        <v>1620008</v>
      </c>
    </row>
    <row r="392" spans="1:6" x14ac:dyDescent="0.25">
      <c r="A392" s="2" t="s">
        <v>537</v>
      </c>
      <c r="B392" s="2" t="s">
        <v>11</v>
      </c>
      <c r="C392" s="2" t="s">
        <v>28</v>
      </c>
      <c r="D392" s="1" t="s">
        <v>35</v>
      </c>
      <c r="E392" s="25" t="s">
        <v>10</v>
      </c>
      <c r="F392" s="27" t="str">
        <f t="shared" si="6"/>
        <v>1620009</v>
      </c>
    </row>
    <row r="393" spans="1:6" x14ac:dyDescent="0.25">
      <c r="A393" s="2" t="s">
        <v>537</v>
      </c>
      <c r="B393" s="2" t="s">
        <v>36</v>
      </c>
      <c r="C393" s="2" t="s">
        <v>541</v>
      </c>
      <c r="D393" s="1" t="s">
        <v>542</v>
      </c>
      <c r="E393" s="25" t="s">
        <v>10</v>
      </c>
      <c r="F393" s="27" t="str">
        <f t="shared" si="6"/>
        <v>1630406</v>
      </c>
    </row>
    <row r="394" spans="1:6" x14ac:dyDescent="0.25">
      <c r="A394" s="2" t="s">
        <v>537</v>
      </c>
      <c r="B394" s="2" t="s">
        <v>36</v>
      </c>
      <c r="C394" s="2" t="s">
        <v>543</v>
      </c>
      <c r="D394" s="1" t="s">
        <v>544</v>
      </c>
      <c r="E394" s="25" t="s">
        <v>10</v>
      </c>
      <c r="F394" s="27" t="str">
        <f t="shared" si="6"/>
        <v>1630581</v>
      </c>
    </row>
    <row r="395" spans="1:6" x14ac:dyDescent="0.25">
      <c r="A395" s="2" t="s">
        <v>537</v>
      </c>
      <c r="B395" s="2" t="s">
        <v>36</v>
      </c>
      <c r="C395" s="2" t="s">
        <v>545</v>
      </c>
      <c r="D395" s="1" t="s">
        <v>546</v>
      </c>
      <c r="E395" s="25" t="s">
        <v>10</v>
      </c>
      <c r="F395" s="27" t="str">
        <f t="shared" si="6"/>
        <v>1630582</v>
      </c>
    </row>
    <row r="396" spans="1:6" x14ac:dyDescent="0.25">
      <c r="A396" s="2" t="s">
        <v>537</v>
      </c>
      <c r="B396" s="2" t="s">
        <v>36</v>
      </c>
      <c r="C396" s="2" t="s">
        <v>547</v>
      </c>
      <c r="D396" s="1" t="s">
        <v>548</v>
      </c>
      <c r="E396" s="25" t="s">
        <v>174</v>
      </c>
      <c r="F396" s="27" t="str">
        <f t="shared" si="6"/>
        <v>1630583</v>
      </c>
    </row>
    <row r="397" spans="1:6" x14ac:dyDescent="0.25">
      <c r="A397" s="2" t="s">
        <v>537</v>
      </c>
      <c r="B397" s="2" t="s">
        <v>36</v>
      </c>
      <c r="C397" s="2" t="s">
        <v>549</v>
      </c>
      <c r="D397" s="1" t="s">
        <v>550</v>
      </c>
      <c r="E397" s="25" t="s">
        <v>10</v>
      </c>
      <c r="F397" s="27" t="str">
        <f t="shared" si="6"/>
        <v>1630584</v>
      </c>
    </row>
    <row r="398" spans="1:6" x14ac:dyDescent="0.25">
      <c r="A398" s="2" t="s">
        <v>537</v>
      </c>
      <c r="B398" s="2" t="s">
        <v>45</v>
      </c>
      <c r="C398" s="2" t="s">
        <v>551</v>
      </c>
      <c r="D398" s="1" t="s">
        <v>552</v>
      </c>
      <c r="E398" s="25" t="s">
        <v>174</v>
      </c>
      <c r="F398" s="27" t="str">
        <f t="shared" si="6"/>
        <v>1641655</v>
      </c>
    </row>
    <row r="399" spans="1:6" x14ac:dyDescent="0.25">
      <c r="A399" s="2" t="s">
        <v>537</v>
      </c>
      <c r="B399" s="2" t="s">
        <v>45</v>
      </c>
      <c r="C399" s="2" t="s">
        <v>553</v>
      </c>
      <c r="D399" s="1" t="s">
        <v>554</v>
      </c>
      <c r="E399" s="25" t="s">
        <v>10</v>
      </c>
      <c r="F399" s="27" t="str">
        <f t="shared" si="6"/>
        <v>1641730</v>
      </c>
    </row>
    <row r="400" spans="1:6" x14ac:dyDescent="0.25">
      <c r="A400" s="2" t="s">
        <v>537</v>
      </c>
      <c r="B400" s="2" t="s">
        <v>52</v>
      </c>
      <c r="C400" s="2" t="s">
        <v>50</v>
      </c>
      <c r="D400" s="1" t="s">
        <v>555</v>
      </c>
      <c r="E400" s="25" t="s">
        <v>10</v>
      </c>
      <c r="F400" s="27" t="str">
        <f t="shared" si="6"/>
        <v>1650035</v>
      </c>
    </row>
    <row r="401" spans="1:6" x14ac:dyDescent="0.25">
      <c r="A401" s="2" t="s">
        <v>537</v>
      </c>
      <c r="B401" s="2" t="s">
        <v>52</v>
      </c>
      <c r="C401" s="2" t="s">
        <v>556</v>
      </c>
      <c r="D401" s="1" t="s">
        <v>557</v>
      </c>
      <c r="E401" s="25" t="s">
        <v>10</v>
      </c>
      <c r="F401" s="27" t="str">
        <f t="shared" si="6"/>
        <v>1650283</v>
      </c>
    </row>
    <row r="402" spans="1:6" x14ac:dyDescent="0.25">
      <c r="A402" s="2" t="s">
        <v>537</v>
      </c>
      <c r="B402" s="2" t="s">
        <v>56</v>
      </c>
      <c r="C402" s="2" t="s">
        <v>558</v>
      </c>
      <c r="D402" s="1" t="s">
        <v>559</v>
      </c>
      <c r="E402" s="25" t="s">
        <v>10</v>
      </c>
      <c r="F402" s="27" t="str">
        <f t="shared" si="6"/>
        <v>1661003</v>
      </c>
    </row>
    <row r="403" spans="1:6" x14ac:dyDescent="0.25">
      <c r="A403" s="2" t="s">
        <v>537</v>
      </c>
      <c r="B403" s="2" t="s">
        <v>243</v>
      </c>
      <c r="C403" s="2" t="s">
        <v>560</v>
      </c>
      <c r="D403" s="1" t="s">
        <v>561</v>
      </c>
      <c r="E403" s="25" t="s">
        <v>10</v>
      </c>
      <c r="F403" s="27" t="str">
        <f t="shared" si="6"/>
        <v>1670049</v>
      </c>
    </row>
    <row r="404" spans="1:6" x14ac:dyDescent="0.25">
      <c r="A404" s="2" t="s">
        <v>562</v>
      </c>
      <c r="B404" s="2" t="s">
        <v>7</v>
      </c>
      <c r="C404" s="2" t="s">
        <v>8</v>
      </c>
      <c r="D404" s="1" t="s">
        <v>563</v>
      </c>
      <c r="E404" s="25" t="s">
        <v>10</v>
      </c>
      <c r="F404" s="27" t="str">
        <f t="shared" si="6"/>
        <v>1710000</v>
      </c>
    </row>
    <row r="405" spans="1:6" x14ac:dyDescent="0.25">
      <c r="A405" s="2" t="s">
        <v>562</v>
      </c>
      <c r="B405" s="2" t="s">
        <v>11</v>
      </c>
      <c r="C405" s="2" t="s">
        <v>12</v>
      </c>
      <c r="D405" s="1" t="s">
        <v>564</v>
      </c>
      <c r="E405" s="25" t="s">
        <v>10</v>
      </c>
      <c r="F405" s="27" t="str">
        <f t="shared" si="6"/>
        <v>1720001</v>
      </c>
    </row>
    <row r="406" spans="1:6" x14ac:dyDescent="0.25">
      <c r="A406" s="2" t="s">
        <v>562</v>
      </c>
      <c r="B406" s="2" t="s">
        <v>11</v>
      </c>
      <c r="C406" s="2" t="s">
        <v>14</v>
      </c>
      <c r="D406" s="1" t="s">
        <v>565</v>
      </c>
      <c r="E406" s="25" t="s">
        <v>10</v>
      </c>
      <c r="F406" s="27" t="str">
        <f t="shared" si="6"/>
        <v>1720002</v>
      </c>
    </row>
    <row r="407" spans="1:6" x14ac:dyDescent="0.25">
      <c r="A407" s="2" t="s">
        <v>562</v>
      </c>
      <c r="B407" s="2" t="s">
        <v>11</v>
      </c>
      <c r="C407" s="2" t="s">
        <v>16</v>
      </c>
      <c r="D407" s="1" t="s">
        <v>566</v>
      </c>
      <c r="E407" s="25" t="s">
        <v>10</v>
      </c>
      <c r="F407" s="27" t="str">
        <f t="shared" si="6"/>
        <v>1720003</v>
      </c>
    </row>
    <row r="408" spans="1:6" x14ac:dyDescent="0.25">
      <c r="A408" s="2" t="s">
        <v>562</v>
      </c>
      <c r="B408" s="2" t="s">
        <v>11</v>
      </c>
      <c r="C408" s="2" t="s">
        <v>18</v>
      </c>
      <c r="D408" s="1" t="s">
        <v>567</v>
      </c>
      <c r="E408" s="25" t="s">
        <v>10</v>
      </c>
      <c r="F408" s="27" t="str">
        <f t="shared" si="6"/>
        <v>1720004</v>
      </c>
    </row>
    <row r="409" spans="1:6" x14ac:dyDescent="0.25">
      <c r="A409" s="2" t="s">
        <v>562</v>
      </c>
      <c r="B409" s="2" t="s">
        <v>11</v>
      </c>
      <c r="C409" s="2" t="s">
        <v>20</v>
      </c>
      <c r="D409" s="1" t="s">
        <v>157</v>
      </c>
      <c r="E409" s="25" t="s">
        <v>10</v>
      </c>
      <c r="F409" s="27" t="str">
        <f t="shared" si="6"/>
        <v>1720005</v>
      </c>
    </row>
    <row r="410" spans="1:6" x14ac:dyDescent="0.25">
      <c r="A410" s="2" t="s">
        <v>562</v>
      </c>
      <c r="B410" s="2" t="s">
        <v>11</v>
      </c>
      <c r="C410" s="2" t="s">
        <v>22</v>
      </c>
      <c r="D410" s="1" t="s">
        <v>65</v>
      </c>
      <c r="E410" s="25" t="s">
        <v>10</v>
      </c>
      <c r="F410" s="27" t="str">
        <f t="shared" si="6"/>
        <v>1720006</v>
      </c>
    </row>
    <row r="411" spans="1:6" x14ac:dyDescent="0.25">
      <c r="A411" s="2" t="s">
        <v>562</v>
      </c>
      <c r="B411" s="2" t="s">
        <v>11</v>
      </c>
      <c r="C411" s="2" t="s">
        <v>24</v>
      </c>
      <c r="D411" s="1" t="s">
        <v>568</v>
      </c>
      <c r="E411" s="25" t="s">
        <v>10</v>
      </c>
      <c r="F411" s="27" t="str">
        <f t="shared" si="6"/>
        <v>1720007</v>
      </c>
    </row>
    <row r="412" spans="1:6" x14ac:dyDescent="0.25">
      <c r="A412" s="2" t="s">
        <v>562</v>
      </c>
      <c r="B412" s="2" t="s">
        <v>11</v>
      </c>
      <c r="C412" s="2" t="s">
        <v>26</v>
      </c>
      <c r="D412" s="1" t="s">
        <v>569</v>
      </c>
      <c r="E412" s="25" t="s">
        <v>10</v>
      </c>
      <c r="F412" s="27" t="str">
        <f t="shared" si="6"/>
        <v>1720008</v>
      </c>
    </row>
    <row r="413" spans="1:6" x14ac:dyDescent="0.25">
      <c r="A413" s="2" t="s">
        <v>562</v>
      </c>
      <c r="B413" s="2" t="s">
        <v>11</v>
      </c>
      <c r="C413" s="2" t="s">
        <v>28</v>
      </c>
      <c r="D413" s="1" t="s">
        <v>162</v>
      </c>
      <c r="E413" s="25" t="s">
        <v>10</v>
      </c>
      <c r="F413" s="27" t="str">
        <f t="shared" si="6"/>
        <v>1720009</v>
      </c>
    </row>
    <row r="414" spans="1:6" x14ac:dyDescent="0.25">
      <c r="A414" s="2" t="s">
        <v>562</v>
      </c>
      <c r="B414" s="2" t="s">
        <v>11</v>
      </c>
      <c r="C414" s="2" t="s">
        <v>30</v>
      </c>
      <c r="D414" s="1" t="s">
        <v>570</v>
      </c>
      <c r="E414" s="25" t="s">
        <v>10</v>
      </c>
      <c r="F414" s="27" t="str">
        <f t="shared" si="6"/>
        <v>1720010</v>
      </c>
    </row>
    <row r="415" spans="1:6" x14ac:dyDescent="0.25">
      <c r="A415" s="2" t="s">
        <v>562</v>
      </c>
      <c r="B415" s="2" t="s">
        <v>11</v>
      </c>
      <c r="C415" s="2" t="s">
        <v>32</v>
      </c>
      <c r="D415" s="1" t="s">
        <v>571</v>
      </c>
      <c r="E415" s="25" t="s">
        <v>10</v>
      </c>
      <c r="F415" s="27" t="str">
        <f t="shared" si="6"/>
        <v>1720011</v>
      </c>
    </row>
    <row r="416" spans="1:6" x14ac:dyDescent="0.25">
      <c r="A416" s="2" t="s">
        <v>562</v>
      </c>
      <c r="B416" s="2" t="s">
        <v>11</v>
      </c>
      <c r="C416" s="2" t="s">
        <v>34</v>
      </c>
      <c r="D416" s="1" t="s">
        <v>572</v>
      </c>
      <c r="E416" s="25" t="s">
        <v>10</v>
      </c>
      <c r="F416" s="27" t="str">
        <f t="shared" si="6"/>
        <v>1720012</v>
      </c>
    </row>
    <row r="417" spans="1:6" x14ac:dyDescent="0.25">
      <c r="A417" s="2" t="s">
        <v>562</v>
      </c>
      <c r="B417" s="2" t="s">
        <v>11</v>
      </c>
      <c r="C417" s="2" t="s">
        <v>72</v>
      </c>
      <c r="D417" s="1" t="s">
        <v>573</v>
      </c>
      <c r="E417" s="25" t="s">
        <v>10</v>
      </c>
      <c r="F417" s="27" t="str">
        <f t="shared" si="6"/>
        <v>1720013</v>
      </c>
    </row>
    <row r="418" spans="1:6" x14ac:dyDescent="0.25">
      <c r="A418" s="2" t="s">
        <v>562</v>
      </c>
      <c r="B418" s="2" t="s">
        <v>11</v>
      </c>
      <c r="C418" s="2" t="s">
        <v>73</v>
      </c>
      <c r="D418" s="1" t="s">
        <v>31</v>
      </c>
      <c r="E418" s="25" t="s">
        <v>10</v>
      </c>
      <c r="F418" s="27" t="str">
        <f t="shared" si="6"/>
        <v>1720014</v>
      </c>
    </row>
    <row r="419" spans="1:6" x14ac:dyDescent="0.25">
      <c r="A419" s="2" t="s">
        <v>562</v>
      </c>
      <c r="B419" s="2" t="s">
        <v>11</v>
      </c>
      <c r="C419" s="2" t="s">
        <v>46</v>
      </c>
      <c r="D419" s="1" t="s">
        <v>574</v>
      </c>
      <c r="E419" s="25" t="s">
        <v>10</v>
      </c>
      <c r="F419" s="27" t="str">
        <f t="shared" si="6"/>
        <v>1720015</v>
      </c>
    </row>
    <row r="420" spans="1:6" x14ac:dyDescent="0.25">
      <c r="A420" s="2" t="s">
        <v>562</v>
      </c>
      <c r="B420" s="2" t="s">
        <v>36</v>
      </c>
      <c r="C420" s="2" t="s">
        <v>575</v>
      </c>
      <c r="D420" s="1" t="s">
        <v>576</v>
      </c>
      <c r="E420" s="25" t="s">
        <v>10</v>
      </c>
      <c r="F420" s="27" t="str">
        <f t="shared" si="6"/>
        <v>1730416</v>
      </c>
    </row>
    <row r="421" spans="1:6" x14ac:dyDescent="0.25">
      <c r="A421" s="2" t="s">
        <v>562</v>
      </c>
      <c r="B421" s="2" t="s">
        <v>36</v>
      </c>
      <c r="C421" s="2" t="s">
        <v>577</v>
      </c>
      <c r="D421" s="1" t="s">
        <v>578</v>
      </c>
      <c r="E421" s="25" t="s">
        <v>10</v>
      </c>
      <c r="F421" s="27" t="str">
        <f t="shared" si="6"/>
        <v>1730436</v>
      </c>
    </row>
    <row r="422" spans="1:6" x14ac:dyDescent="0.25">
      <c r="A422" s="2" t="s">
        <v>562</v>
      </c>
      <c r="B422" s="2" t="s">
        <v>36</v>
      </c>
      <c r="C422" s="2" t="s">
        <v>579</v>
      </c>
      <c r="D422" s="1" t="s">
        <v>580</v>
      </c>
      <c r="E422" s="25" t="s">
        <v>10</v>
      </c>
      <c r="F422" s="27" t="str">
        <f t="shared" si="6"/>
        <v>1730460</v>
      </c>
    </row>
    <row r="423" spans="1:6" x14ac:dyDescent="0.25">
      <c r="A423" s="2" t="s">
        <v>562</v>
      </c>
      <c r="B423" s="2" t="s">
        <v>36</v>
      </c>
      <c r="C423" s="2" t="s">
        <v>581</v>
      </c>
      <c r="D423" s="1" t="s">
        <v>582</v>
      </c>
      <c r="E423" s="25" t="s">
        <v>10</v>
      </c>
      <c r="F423" s="27" t="str">
        <f t="shared" si="6"/>
        <v>1730585</v>
      </c>
    </row>
    <row r="424" spans="1:6" x14ac:dyDescent="0.25">
      <c r="A424" s="2" t="s">
        <v>562</v>
      </c>
      <c r="B424" s="2" t="s">
        <v>36</v>
      </c>
      <c r="C424" s="2" t="s">
        <v>583</v>
      </c>
      <c r="D424" s="1" t="s">
        <v>584</v>
      </c>
      <c r="E424" s="25" t="s">
        <v>174</v>
      </c>
      <c r="F424" s="27" t="str">
        <f t="shared" si="6"/>
        <v>1730586</v>
      </c>
    </row>
    <row r="425" spans="1:6" x14ac:dyDescent="0.25">
      <c r="A425" s="2" t="s">
        <v>562</v>
      </c>
      <c r="B425" s="2" t="s">
        <v>36</v>
      </c>
      <c r="C425" s="2" t="s">
        <v>585</v>
      </c>
      <c r="D425" s="1" t="s">
        <v>586</v>
      </c>
      <c r="E425" s="25" t="s">
        <v>10</v>
      </c>
      <c r="F425" s="27" t="str">
        <f t="shared" si="6"/>
        <v>1730587</v>
      </c>
    </row>
    <row r="426" spans="1:6" x14ac:dyDescent="0.25">
      <c r="A426" s="2" t="s">
        <v>562</v>
      </c>
      <c r="B426" s="2" t="s">
        <v>36</v>
      </c>
      <c r="C426" s="2" t="s">
        <v>587</v>
      </c>
      <c r="D426" s="1" t="s">
        <v>588</v>
      </c>
      <c r="E426" s="25" t="s">
        <v>10</v>
      </c>
      <c r="F426" s="27" t="str">
        <f t="shared" si="6"/>
        <v>1730589</v>
      </c>
    </row>
    <row r="427" spans="1:6" x14ac:dyDescent="0.25">
      <c r="A427" s="2" t="s">
        <v>562</v>
      </c>
      <c r="B427" s="2" t="s">
        <v>36</v>
      </c>
      <c r="C427" s="2" t="s">
        <v>589</v>
      </c>
      <c r="D427" s="1" t="s">
        <v>590</v>
      </c>
      <c r="E427" s="25" t="s">
        <v>10</v>
      </c>
      <c r="F427" s="27" t="str">
        <f t="shared" si="6"/>
        <v>1730590</v>
      </c>
    </row>
    <row r="428" spans="1:6" x14ac:dyDescent="0.25">
      <c r="A428" s="2" t="s">
        <v>562</v>
      </c>
      <c r="B428" s="2" t="s">
        <v>45</v>
      </c>
      <c r="C428" s="2" t="s">
        <v>591</v>
      </c>
      <c r="D428" s="1" t="s">
        <v>592</v>
      </c>
      <c r="E428" s="25" t="s">
        <v>10</v>
      </c>
      <c r="F428" s="27" t="str">
        <f t="shared" si="6"/>
        <v>1741805</v>
      </c>
    </row>
    <row r="429" spans="1:6" x14ac:dyDescent="0.25">
      <c r="A429" s="2" t="s">
        <v>562</v>
      </c>
      <c r="B429" s="2" t="s">
        <v>45</v>
      </c>
      <c r="C429" s="2" t="s">
        <v>593</v>
      </c>
      <c r="D429" s="1" t="s">
        <v>594</v>
      </c>
      <c r="E429" s="25" t="s">
        <v>10</v>
      </c>
      <c r="F429" s="27" t="str">
        <f t="shared" si="6"/>
        <v>1741820</v>
      </c>
    </row>
    <row r="430" spans="1:6" x14ac:dyDescent="0.25">
      <c r="A430" s="2" t="s">
        <v>562</v>
      </c>
      <c r="B430" s="2" t="s">
        <v>45</v>
      </c>
      <c r="C430" s="2" t="s">
        <v>595</v>
      </c>
      <c r="D430" s="1" t="s">
        <v>596</v>
      </c>
      <c r="E430" s="25" t="s">
        <v>174</v>
      </c>
      <c r="F430" s="27" t="str">
        <f t="shared" si="6"/>
        <v>1741835</v>
      </c>
    </row>
    <row r="431" spans="1:6" x14ac:dyDescent="0.25">
      <c r="A431" s="2" t="s">
        <v>562</v>
      </c>
      <c r="B431" s="2" t="s">
        <v>52</v>
      </c>
      <c r="C431" s="2" t="s">
        <v>597</v>
      </c>
      <c r="D431" s="1" t="s">
        <v>598</v>
      </c>
      <c r="E431" s="25" t="s">
        <v>10</v>
      </c>
      <c r="F431" s="27" t="str">
        <f t="shared" si="6"/>
        <v>1750036</v>
      </c>
    </row>
    <row r="432" spans="1:6" x14ac:dyDescent="0.25">
      <c r="A432" s="2" t="s">
        <v>562</v>
      </c>
      <c r="B432" s="2" t="s">
        <v>52</v>
      </c>
      <c r="C432" s="2" t="s">
        <v>599</v>
      </c>
      <c r="D432" s="1" t="s">
        <v>600</v>
      </c>
      <c r="E432" s="25" t="s">
        <v>10</v>
      </c>
      <c r="F432" s="27" t="str">
        <f t="shared" si="6"/>
        <v>1750037</v>
      </c>
    </row>
    <row r="433" spans="1:6" x14ac:dyDescent="0.25">
      <c r="A433" s="2" t="s">
        <v>562</v>
      </c>
      <c r="B433" s="2" t="s">
        <v>52</v>
      </c>
      <c r="C433" s="2" t="s">
        <v>601</v>
      </c>
      <c r="D433" s="1" t="s">
        <v>602</v>
      </c>
      <c r="E433" s="25" t="s">
        <v>10</v>
      </c>
      <c r="F433" s="27" t="str">
        <f t="shared" si="6"/>
        <v>1750038</v>
      </c>
    </row>
    <row r="434" spans="1:6" x14ac:dyDescent="0.25">
      <c r="A434" s="2" t="s">
        <v>562</v>
      </c>
      <c r="B434" s="2" t="s">
        <v>52</v>
      </c>
      <c r="C434" s="2" t="s">
        <v>603</v>
      </c>
      <c r="D434" s="1" t="s">
        <v>604</v>
      </c>
      <c r="E434" s="25" t="s">
        <v>10</v>
      </c>
      <c r="F434" s="27" t="str">
        <f t="shared" si="6"/>
        <v>1750039</v>
      </c>
    </row>
    <row r="435" spans="1:6" x14ac:dyDescent="0.25">
      <c r="A435" s="2" t="s">
        <v>562</v>
      </c>
      <c r="B435" s="2" t="s">
        <v>56</v>
      </c>
      <c r="C435" s="2" t="s">
        <v>605</v>
      </c>
      <c r="D435" s="1" t="s">
        <v>606</v>
      </c>
      <c r="E435" s="25" t="s">
        <v>10</v>
      </c>
      <c r="F435" s="27" t="str">
        <f t="shared" si="6"/>
        <v>1761103</v>
      </c>
    </row>
    <row r="436" spans="1:6" x14ac:dyDescent="0.25">
      <c r="A436" s="2" t="s">
        <v>607</v>
      </c>
      <c r="B436" s="2" t="s">
        <v>7</v>
      </c>
      <c r="C436" s="2" t="s">
        <v>8</v>
      </c>
      <c r="D436" s="1" t="s">
        <v>608</v>
      </c>
      <c r="E436" s="25" t="s">
        <v>10</v>
      </c>
      <c r="F436" s="27" t="str">
        <f t="shared" si="6"/>
        <v>1810000</v>
      </c>
    </row>
    <row r="437" spans="1:6" x14ac:dyDescent="0.25">
      <c r="A437" s="2" t="s">
        <v>607</v>
      </c>
      <c r="B437" s="2" t="s">
        <v>11</v>
      </c>
      <c r="C437" s="2" t="s">
        <v>12</v>
      </c>
      <c r="D437" s="1" t="s">
        <v>155</v>
      </c>
      <c r="E437" s="25" t="s">
        <v>10</v>
      </c>
      <c r="F437" s="27" t="str">
        <f t="shared" si="6"/>
        <v>1820001</v>
      </c>
    </row>
    <row r="438" spans="1:6" x14ac:dyDescent="0.25">
      <c r="A438" s="2" t="s">
        <v>607</v>
      </c>
      <c r="B438" s="2" t="s">
        <v>11</v>
      </c>
      <c r="C438" s="2" t="s">
        <v>14</v>
      </c>
      <c r="D438" s="1" t="s">
        <v>609</v>
      </c>
      <c r="E438" s="25" t="s">
        <v>10</v>
      </c>
      <c r="F438" s="27" t="str">
        <f t="shared" si="6"/>
        <v>1820002</v>
      </c>
    </row>
    <row r="439" spans="1:6" x14ac:dyDescent="0.25">
      <c r="A439" s="2" t="s">
        <v>607</v>
      </c>
      <c r="B439" s="2" t="s">
        <v>11</v>
      </c>
      <c r="C439" s="2" t="s">
        <v>16</v>
      </c>
      <c r="D439" s="1" t="s">
        <v>610</v>
      </c>
      <c r="E439" s="25" t="s">
        <v>10</v>
      </c>
      <c r="F439" s="27" t="str">
        <f t="shared" si="6"/>
        <v>1820003</v>
      </c>
    </row>
    <row r="440" spans="1:6" x14ac:dyDescent="0.25">
      <c r="A440" s="2" t="s">
        <v>607</v>
      </c>
      <c r="B440" s="2" t="s">
        <v>11</v>
      </c>
      <c r="C440" s="2" t="s">
        <v>18</v>
      </c>
      <c r="D440" s="1" t="s">
        <v>128</v>
      </c>
      <c r="E440" s="25" t="s">
        <v>10</v>
      </c>
      <c r="F440" s="27" t="str">
        <f t="shared" si="6"/>
        <v>1820004</v>
      </c>
    </row>
    <row r="441" spans="1:6" x14ac:dyDescent="0.25">
      <c r="A441" s="2" t="s">
        <v>607</v>
      </c>
      <c r="B441" s="2" t="s">
        <v>11</v>
      </c>
      <c r="C441" s="2" t="s">
        <v>20</v>
      </c>
      <c r="D441" s="1" t="s">
        <v>252</v>
      </c>
      <c r="E441" s="25" t="s">
        <v>10</v>
      </c>
      <c r="F441" s="27" t="str">
        <f t="shared" si="6"/>
        <v>1820005</v>
      </c>
    </row>
    <row r="442" spans="1:6" x14ac:dyDescent="0.25">
      <c r="A442" s="2" t="s">
        <v>607</v>
      </c>
      <c r="B442" s="2" t="s">
        <v>11</v>
      </c>
      <c r="C442" s="2" t="s">
        <v>22</v>
      </c>
      <c r="D442" s="1" t="s">
        <v>23</v>
      </c>
      <c r="E442" s="25" t="s">
        <v>10</v>
      </c>
      <c r="F442" s="27" t="str">
        <f t="shared" si="6"/>
        <v>1820006</v>
      </c>
    </row>
    <row r="443" spans="1:6" x14ac:dyDescent="0.25">
      <c r="A443" s="2" t="s">
        <v>607</v>
      </c>
      <c r="B443" s="2" t="s">
        <v>11</v>
      </c>
      <c r="C443" s="2" t="s">
        <v>26</v>
      </c>
      <c r="D443" s="1" t="s">
        <v>611</v>
      </c>
      <c r="E443" s="25" t="s">
        <v>10</v>
      </c>
      <c r="F443" s="27" t="str">
        <f t="shared" si="6"/>
        <v>1820008</v>
      </c>
    </row>
    <row r="444" spans="1:6" x14ac:dyDescent="0.25">
      <c r="A444" s="2" t="s">
        <v>607</v>
      </c>
      <c r="B444" s="2" t="s">
        <v>11</v>
      </c>
      <c r="C444" s="2" t="s">
        <v>28</v>
      </c>
      <c r="D444" s="1" t="s">
        <v>74</v>
      </c>
      <c r="E444" s="25" t="s">
        <v>10</v>
      </c>
      <c r="F444" s="27" t="str">
        <f t="shared" si="6"/>
        <v>1820009</v>
      </c>
    </row>
    <row r="445" spans="1:6" x14ac:dyDescent="0.25">
      <c r="A445" s="2" t="s">
        <v>607</v>
      </c>
      <c r="B445" s="2" t="s">
        <v>11</v>
      </c>
      <c r="C445" s="2" t="s">
        <v>30</v>
      </c>
      <c r="D445" s="1" t="s">
        <v>612</v>
      </c>
      <c r="E445" s="25" t="s">
        <v>10</v>
      </c>
      <c r="F445" s="27" t="str">
        <f t="shared" si="6"/>
        <v>1820010</v>
      </c>
    </row>
    <row r="446" spans="1:6" x14ac:dyDescent="0.25">
      <c r="A446" s="2" t="s">
        <v>607</v>
      </c>
      <c r="B446" s="2" t="s">
        <v>11</v>
      </c>
      <c r="C446" s="2" t="s">
        <v>32</v>
      </c>
      <c r="D446" s="1" t="s">
        <v>31</v>
      </c>
      <c r="E446" s="25" t="s">
        <v>10</v>
      </c>
      <c r="F446" s="27" t="str">
        <f t="shared" si="6"/>
        <v>1820011</v>
      </c>
    </row>
    <row r="447" spans="1:6" x14ac:dyDescent="0.25">
      <c r="A447" s="2" t="s">
        <v>607</v>
      </c>
      <c r="B447" s="2" t="s">
        <v>11</v>
      </c>
      <c r="C447" s="2" t="s">
        <v>34</v>
      </c>
      <c r="D447" s="1" t="s">
        <v>35</v>
      </c>
      <c r="E447" s="25" t="s">
        <v>10</v>
      </c>
      <c r="F447" s="27" t="str">
        <f t="shared" si="6"/>
        <v>1820012</v>
      </c>
    </row>
    <row r="448" spans="1:6" x14ac:dyDescent="0.25">
      <c r="A448" s="2" t="s">
        <v>607</v>
      </c>
      <c r="B448" s="2" t="s">
        <v>36</v>
      </c>
      <c r="C448" s="2" t="s">
        <v>613</v>
      </c>
      <c r="D448" s="1" t="s">
        <v>614</v>
      </c>
      <c r="E448" s="25" t="s">
        <v>10</v>
      </c>
      <c r="F448" s="27" t="str">
        <f t="shared" si="6"/>
        <v>1830107</v>
      </c>
    </row>
    <row r="449" spans="1:6" x14ac:dyDescent="0.25">
      <c r="A449" s="2" t="s">
        <v>607</v>
      </c>
      <c r="B449" s="2" t="s">
        <v>36</v>
      </c>
      <c r="C449" s="2" t="s">
        <v>615</v>
      </c>
      <c r="D449" s="1" t="s">
        <v>616</v>
      </c>
      <c r="E449" s="25" t="s">
        <v>174</v>
      </c>
      <c r="F449" s="27" t="str">
        <f t="shared" si="6"/>
        <v>1830591</v>
      </c>
    </row>
    <row r="450" spans="1:6" x14ac:dyDescent="0.25">
      <c r="A450" s="2" t="s">
        <v>607</v>
      </c>
      <c r="B450" s="2" t="s">
        <v>36</v>
      </c>
      <c r="C450" s="2" t="s">
        <v>617</v>
      </c>
      <c r="D450" s="1" t="s">
        <v>618</v>
      </c>
      <c r="E450" s="25" t="s">
        <v>10</v>
      </c>
      <c r="F450" s="27" t="str">
        <f t="shared" ref="F450:F513" si="7">A450&amp;B450&amp;C450</f>
        <v>1830592</v>
      </c>
    </row>
    <row r="451" spans="1:6" x14ac:dyDescent="0.25">
      <c r="A451" s="2" t="s">
        <v>607</v>
      </c>
      <c r="B451" s="2" t="s">
        <v>36</v>
      </c>
      <c r="C451" s="2" t="s">
        <v>619</v>
      </c>
      <c r="D451" s="1" t="s">
        <v>620</v>
      </c>
      <c r="E451" s="25" t="s">
        <v>10</v>
      </c>
      <c r="F451" s="27" t="str">
        <f t="shared" si="7"/>
        <v>1830593</v>
      </c>
    </row>
    <row r="452" spans="1:6" x14ac:dyDescent="0.25">
      <c r="A452" s="2" t="s">
        <v>607</v>
      </c>
      <c r="B452" s="2" t="s">
        <v>36</v>
      </c>
      <c r="C452" s="2" t="s">
        <v>621</v>
      </c>
      <c r="D452" s="1" t="s">
        <v>622</v>
      </c>
      <c r="E452" s="25" t="s">
        <v>10</v>
      </c>
      <c r="F452" s="27" t="str">
        <f t="shared" si="7"/>
        <v>1830594</v>
      </c>
    </row>
    <row r="453" spans="1:6" x14ac:dyDescent="0.25">
      <c r="A453" s="2" t="s">
        <v>607</v>
      </c>
      <c r="B453" s="2" t="s">
        <v>36</v>
      </c>
      <c r="C453" s="2" t="s">
        <v>623</v>
      </c>
      <c r="D453" s="1" t="s">
        <v>624</v>
      </c>
      <c r="E453" s="25" t="s">
        <v>10</v>
      </c>
      <c r="F453" s="27" t="str">
        <f t="shared" si="7"/>
        <v>1830595</v>
      </c>
    </row>
    <row r="454" spans="1:6" x14ac:dyDescent="0.25">
      <c r="A454" s="2" t="s">
        <v>607</v>
      </c>
      <c r="B454" s="2" t="s">
        <v>36</v>
      </c>
      <c r="C454" s="2" t="s">
        <v>625</v>
      </c>
      <c r="D454" s="1" t="s">
        <v>626</v>
      </c>
      <c r="E454" s="25" t="s">
        <v>10</v>
      </c>
      <c r="F454" s="27" t="str">
        <f t="shared" si="7"/>
        <v>1830963</v>
      </c>
    </row>
    <row r="455" spans="1:6" x14ac:dyDescent="0.25">
      <c r="A455" s="2" t="s">
        <v>607</v>
      </c>
      <c r="B455" s="2" t="s">
        <v>45</v>
      </c>
      <c r="C455" s="2" t="s">
        <v>627</v>
      </c>
      <c r="D455" s="1" t="s">
        <v>628</v>
      </c>
      <c r="E455" s="25" t="s">
        <v>10</v>
      </c>
      <c r="F455" s="27" t="str">
        <f t="shared" si="7"/>
        <v>1841875</v>
      </c>
    </row>
    <row r="456" spans="1:6" x14ac:dyDescent="0.25">
      <c r="A456" s="2" t="s">
        <v>607</v>
      </c>
      <c r="B456" s="2" t="s">
        <v>45</v>
      </c>
      <c r="C456" s="2" t="s">
        <v>629</v>
      </c>
      <c r="D456" s="1" t="s">
        <v>630</v>
      </c>
      <c r="E456" s="25" t="s">
        <v>10</v>
      </c>
      <c r="F456" s="27" t="str">
        <f t="shared" si="7"/>
        <v>1841885</v>
      </c>
    </row>
    <row r="457" spans="1:6" x14ac:dyDescent="0.25">
      <c r="A457" s="2" t="s">
        <v>607</v>
      </c>
      <c r="B457" s="2" t="s">
        <v>45</v>
      </c>
      <c r="C457" s="2" t="s">
        <v>631</v>
      </c>
      <c r="D457" s="1" t="s">
        <v>632</v>
      </c>
      <c r="E457" s="25" t="s">
        <v>10</v>
      </c>
      <c r="F457" s="27" t="str">
        <f t="shared" si="7"/>
        <v>1841895</v>
      </c>
    </row>
    <row r="458" spans="1:6" x14ac:dyDescent="0.25">
      <c r="A458" s="2" t="s">
        <v>607</v>
      </c>
      <c r="B458" s="2" t="s">
        <v>45</v>
      </c>
      <c r="C458" s="2" t="s">
        <v>633</v>
      </c>
      <c r="D458" s="1" t="s">
        <v>634</v>
      </c>
      <c r="E458" s="25" t="s">
        <v>10</v>
      </c>
      <c r="F458" s="27" t="str">
        <f t="shared" si="7"/>
        <v>1841900</v>
      </c>
    </row>
    <row r="459" spans="1:6" x14ac:dyDescent="0.25">
      <c r="A459" s="2" t="s">
        <v>607</v>
      </c>
      <c r="B459" s="2" t="s">
        <v>45</v>
      </c>
      <c r="C459" s="2" t="s">
        <v>635</v>
      </c>
      <c r="D459" s="1" t="s">
        <v>636</v>
      </c>
      <c r="E459" s="25" t="s">
        <v>10</v>
      </c>
      <c r="F459" s="27" t="str">
        <f t="shared" si="7"/>
        <v>1841910</v>
      </c>
    </row>
    <row r="460" spans="1:6" x14ac:dyDescent="0.25">
      <c r="A460" s="2" t="s">
        <v>607</v>
      </c>
      <c r="B460" s="2" t="s">
        <v>45</v>
      </c>
      <c r="C460" s="2" t="s">
        <v>637</v>
      </c>
      <c r="D460" s="1" t="s">
        <v>638</v>
      </c>
      <c r="E460" s="25" t="s">
        <v>10</v>
      </c>
      <c r="F460" s="27" t="str">
        <f t="shared" si="7"/>
        <v>1841940</v>
      </c>
    </row>
    <row r="461" spans="1:6" x14ac:dyDescent="0.25">
      <c r="A461" s="2" t="s">
        <v>607</v>
      </c>
      <c r="B461" s="2" t="s">
        <v>45</v>
      </c>
      <c r="C461" s="2" t="s">
        <v>639</v>
      </c>
      <c r="D461" s="1" t="s">
        <v>640</v>
      </c>
      <c r="E461" s="25" t="s">
        <v>10</v>
      </c>
      <c r="F461" s="27" t="str">
        <f t="shared" si="7"/>
        <v>1841970</v>
      </c>
    </row>
    <row r="462" spans="1:6" x14ac:dyDescent="0.25">
      <c r="A462" s="2" t="s">
        <v>607</v>
      </c>
      <c r="B462" s="2" t="s">
        <v>52</v>
      </c>
      <c r="C462" s="2" t="s">
        <v>641</v>
      </c>
      <c r="D462" s="1" t="s">
        <v>642</v>
      </c>
      <c r="E462" s="25" t="s">
        <v>10</v>
      </c>
      <c r="F462" s="27" t="str">
        <f t="shared" si="7"/>
        <v>1850040</v>
      </c>
    </row>
    <row r="463" spans="1:6" x14ac:dyDescent="0.25">
      <c r="A463" s="2" t="s">
        <v>607</v>
      </c>
      <c r="B463" s="2" t="s">
        <v>52</v>
      </c>
      <c r="C463" s="2" t="s">
        <v>643</v>
      </c>
      <c r="D463" s="1" t="s">
        <v>644</v>
      </c>
      <c r="E463" s="25" t="s">
        <v>10</v>
      </c>
      <c r="F463" s="27" t="str">
        <f t="shared" si="7"/>
        <v>1850041</v>
      </c>
    </row>
    <row r="464" spans="1:6" x14ac:dyDescent="0.25">
      <c r="A464" s="2" t="s">
        <v>607</v>
      </c>
      <c r="B464" s="2" t="s">
        <v>56</v>
      </c>
      <c r="C464" s="2" t="s">
        <v>645</v>
      </c>
      <c r="D464" s="1" t="s">
        <v>646</v>
      </c>
      <c r="E464" s="25" t="s">
        <v>10</v>
      </c>
      <c r="F464" s="27" t="str">
        <f t="shared" si="7"/>
        <v>1860806</v>
      </c>
    </row>
    <row r="465" spans="1:6" x14ac:dyDescent="0.25">
      <c r="A465" s="2" t="s">
        <v>607</v>
      </c>
      <c r="B465" s="2" t="s">
        <v>56</v>
      </c>
      <c r="C465" s="2" t="s">
        <v>332</v>
      </c>
      <c r="D465" s="1" t="s">
        <v>647</v>
      </c>
      <c r="E465" s="25" t="s">
        <v>10</v>
      </c>
      <c r="F465" s="27" t="str">
        <f t="shared" si="7"/>
        <v>1860935</v>
      </c>
    </row>
    <row r="466" spans="1:6" x14ac:dyDescent="0.25">
      <c r="A466" s="2" t="s">
        <v>607</v>
      </c>
      <c r="B466" s="2" t="s">
        <v>56</v>
      </c>
      <c r="C466" s="2" t="s">
        <v>648</v>
      </c>
      <c r="D466" s="1" t="s">
        <v>649</v>
      </c>
      <c r="E466" s="25" t="s">
        <v>10</v>
      </c>
      <c r="F466" s="27" t="str">
        <f t="shared" si="7"/>
        <v>1860956</v>
      </c>
    </row>
    <row r="467" spans="1:6" x14ac:dyDescent="0.25">
      <c r="A467" s="2" t="s">
        <v>650</v>
      </c>
      <c r="B467" s="2" t="s">
        <v>7</v>
      </c>
      <c r="C467" s="2" t="s">
        <v>8</v>
      </c>
      <c r="D467" s="1" t="s">
        <v>651</v>
      </c>
      <c r="E467" s="25" t="s">
        <v>10</v>
      </c>
      <c r="F467" s="27" t="str">
        <f t="shared" si="7"/>
        <v>1910000</v>
      </c>
    </row>
    <row r="468" spans="1:6" x14ac:dyDescent="0.25">
      <c r="A468" s="2" t="s">
        <v>650</v>
      </c>
      <c r="B468" s="2" t="s">
        <v>11</v>
      </c>
      <c r="C468" s="2" t="s">
        <v>12</v>
      </c>
      <c r="D468" s="1" t="s">
        <v>652</v>
      </c>
      <c r="E468" s="25" t="s">
        <v>10</v>
      </c>
      <c r="F468" s="27" t="str">
        <f t="shared" si="7"/>
        <v>1920001</v>
      </c>
    </row>
    <row r="469" spans="1:6" x14ac:dyDescent="0.25">
      <c r="A469" s="2" t="s">
        <v>650</v>
      </c>
      <c r="B469" s="2" t="s">
        <v>11</v>
      </c>
      <c r="C469" s="2" t="s">
        <v>14</v>
      </c>
      <c r="D469" s="1" t="s">
        <v>276</v>
      </c>
      <c r="E469" s="25" t="s">
        <v>10</v>
      </c>
      <c r="F469" s="27" t="str">
        <f t="shared" si="7"/>
        <v>1920002</v>
      </c>
    </row>
    <row r="470" spans="1:6" x14ac:dyDescent="0.25">
      <c r="A470" s="2" t="s">
        <v>650</v>
      </c>
      <c r="B470" s="2" t="s">
        <v>11</v>
      </c>
      <c r="C470" s="2" t="s">
        <v>16</v>
      </c>
      <c r="D470" s="1" t="s">
        <v>362</v>
      </c>
      <c r="E470" s="25" t="s">
        <v>10</v>
      </c>
      <c r="F470" s="27" t="str">
        <f t="shared" si="7"/>
        <v>1920003</v>
      </c>
    </row>
    <row r="471" spans="1:6" x14ac:dyDescent="0.25">
      <c r="A471" s="2" t="s">
        <v>650</v>
      </c>
      <c r="B471" s="2" t="s">
        <v>11</v>
      </c>
      <c r="C471" s="2" t="s">
        <v>18</v>
      </c>
      <c r="D471" s="1" t="s">
        <v>653</v>
      </c>
      <c r="E471" s="25" t="s">
        <v>10</v>
      </c>
      <c r="F471" s="27" t="str">
        <f t="shared" si="7"/>
        <v>1920004</v>
      </c>
    </row>
    <row r="472" spans="1:6" x14ac:dyDescent="0.25">
      <c r="A472" s="2" t="s">
        <v>650</v>
      </c>
      <c r="B472" s="2" t="s">
        <v>11</v>
      </c>
      <c r="C472" s="2" t="s">
        <v>20</v>
      </c>
      <c r="D472" s="1" t="s">
        <v>654</v>
      </c>
      <c r="E472" s="25" t="s">
        <v>10</v>
      </c>
      <c r="F472" s="27" t="str">
        <f t="shared" si="7"/>
        <v>1920005</v>
      </c>
    </row>
    <row r="473" spans="1:6" x14ac:dyDescent="0.25">
      <c r="A473" s="2" t="s">
        <v>650</v>
      </c>
      <c r="B473" s="2" t="s">
        <v>11</v>
      </c>
      <c r="C473" s="2" t="s">
        <v>22</v>
      </c>
      <c r="D473" s="1" t="s">
        <v>655</v>
      </c>
      <c r="E473" s="25" t="s">
        <v>10</v>
      </c>
      <c r="F473" s="27" t="str">
        <f t="shared" si="7"/>
        <v>1920006</v>
      </c>
    </row>
    <row r="474" spans="1:6" x14ac:dyDescent="0.25">
      <c r="A474" s="2" t="s">
        <v>650</v>
      </c>
      <c r="B474" s="2" t="s">
        <v>11</v>
      </c>
      <c r="C474" s="2" t="s">
        <v>24</v>
      </c>
      <c r="D474" s="1" t="s">
        <v>656</v>
      </c>
      <c r="E474" s="25" t="s">
        <v>10</v>
      </c>
      <c r="F474" s="27" t="str">
        <f t="shared" si="7"/>
        <v>1920007</v>
      </c>
    </row>
    <row r="475" spans="1:6" x14ac:dyDescent="0.25">
      <c r="A475" s="2" t="s">
        <v>650</v>
      </c>
      <c r="B475" s="2" t="s">
        <v>11</v>
      </c>
      <c r="C475" s="2" t="s">
        <v>26</v>
      </c>
      <c r="D475" s="1" t="s">
        <v>65</v>
      </c>
      <c r="E475" s="25" t="s">
        <v>10</v>
      </c>
      <c r="F475" s="27" t="str">
        <f t="shared" si="7"/>
        <v>1920008</v>
      </c>
    </row>
    <row r="476" spans="1:6" x14ac:dyDescent="0.25">
      <c r="A476" s="2" t="s">
        <v>650</v>
      </c>
      <c r="B476" s="2" t="s">
        <v>11</v>
      </c>
      <c r="C476" s="2" t="s">
        <v>28</v>
      </c>
      <c r="D476" s="1" t="s">
        <v>19</v>
      </c>
      <c r="E476" s="25" t="s">
        <v>10</v>
      </c>
      <c r="F476" s="27" t="str">
        <f t="shared" si="7"/>
        <v>1920009</v>
      </c>
    </row>
    <row r="477" spans="1:6" x14ac:dyDescent="0.25">
      <c r="A477" s="2" t="s">
        <v>650</v>
      </c>
      <c r="B477" s="2" t="s">
        <v>11</v>
      </c>
      <c r="C477" s="2" t="s">
        <v>30</v>
      </c>
      <c r="D477" s="1" t="s">
        <v>68</v>
      </c>
      <c r="E477" s="25" t="s">
        <v>10</v>
      </c>
      <c r="F477" s="27" t="str">
        <f t="shared" si="7"/>
        <v>1920010</v>
      </c>
    </row>
    <row r="478" spans="1:6" x14ac:dyDescent="0.25">
      <c r="A478" s="2" t="s">
        <v>650</v>
      </c>
      <c r="B478" s="2" t="s">
        <v>11</v>
      </c>
      <c r="C478" s="2" t="s">
        <v>32</v>
      </c>
      <c r="D478" s="1" t="s">
        <v>69</v>
      </c>
      <c r="E478" s="25" t="s">
        <v>10</v>
      </c>
      <c r="F478" s="27" t="str">
        <f t="shared" si="7"/>
        <v>1920011</v>
      </c>
    </row>
    <row r="479" spans="1:6" x14ac:dyDescent="0.25">
      <c r="A479" s="2" t="s">
        <v>650</v>
      </c>
      <c r="B479" s="2" t="s">
        <v>11</v>
      </c>
      <c r="C479" s="2" t="s">
        <v>34</v>
      </c>
      <c r="D479" s="1" t="s">
        <v>438</v>
      </c>
      <c r="E479" s="25" t="s">
        <v>10</v>
      </c>
      <c r="F479" s="27" t="str">
        <f t="shared" si="7"/>
        <v>1920012</v>
      </c>
    </row>
    <row r="480" spans="1:6" x14ac:dyDescent="0.25">
      <c r="A480" s="2" t="s">
        <v>650</v>
      </c>
      <c r="B480" s="2" t="s">
        <v>36</v>
      </c>
      <c r="C480" s="2" t="s">
        <v>657</v>
      </c>
      <c r="D480" s="1" t="s">
        <v>658</v>
      </c>
      <c r="E480" s="25" t="s">
        <v>10</v>
      </c>
      <c r="F480" s="27" t="str">
        <f t="shared" si="7"/>
        <v>1930405</v>
      </c>
    </row>
    <row r="481" spans="1:6" x14ac:dyDescent="0.25">
      <c r="A481" s="2" t="s">
        <v>650</v>
      </c>
      <c r="B481" s="2" t="s">
        <v>36</v>
      </c>
      <c r="C481" s="2" t="s">
        <v>659</v>
      </c>
      <c r="D481" s="1" t="s">
        <v>660</v>
      </c>
      <c r="E481" s="25" t="s">
        <v>10</v>
      </c>
      <c r="F481" s="27" t="str">
        <f t="shared" si="7"/>
        <v>1930434</v>
      </c>
    </row>
    <row r="482" spans="1:6" x14ac:dyDescent="0.25">
      <c r="A482" s="2" t="s">
        <v>650</v>
      </c>
      <c r="B482" s="2" t="s">
        <v>36</v>
      </c>
      <c r="C482" s="2" t="s">
        <v>661</v>
      </c>
      <c r="D482" s="1" t="s">
        <v>662</v>
      </c>
      <c r="E482" s="25" t="s">
        <v>10</v>
      </c>
      <c r="F482" s="27" t="str">
        <f t="shared" si="7"/>
        <v>1930596</v>
      </c>
    </row>
    <row r="483" spans="1:6" x14ac:dyDescent="0.25">
      <c r="A483" s="2" t="s">
        <v>650</v>
      </c>
      <c r="B483" s="2" t="s">
        <v>36</v>
      </c>
      <c r="C483" s="2" t="s">
        <v>663</v>
      </c>
      <c r="D483" s="1" t="s">
        <v>664</v>
      </c>
      <c r="E483" s="25" t="s">
        <v>10</v>
      </c>
      <c r="F483" s="27" t="str">
        <f t="shared" si="7"/>
        <v>1930597</v>
      </c>
    </row>
    <row r="484" spans="1:6" x14ac:dyDescent="0.25">
      <c r="A484" s="2" t="s">
        <v>650</v>
      </c>
      <c r="B484" s="2" t="s">
        <v>36</v>
      </c>
      <c r="C484" s="2" t="s">
        <v>665</v>
      </c>
      <c r="D484" s="1" t="s">
        <v>666</v>
      </c>
      <c r="E484" s="25" t="s">
        <v>10</v>
      </c>
      <c r="F484" s="27" t="str">
        <f t="shared" si="7"/>
        <v>1930598</v>
      </c>
    </row>
    <row r="485" spans="1:6" x14ac:dyDescent="0.25">
      <c r="A485" s="2" t="s">
        <v>650</v>
      </c>
      <c r="B485" s="2" t="s">
        <v>45</v>
      </c>
      <c r="C485" s="2" t="s">
        <v>667</v>
      </c>
      <c r="D485" s="1" t="s">
        <v>668</v>
      </c>
      <c r="E485" s="25" t="s">
        <v>10</v>
      </c>
      <c r="F485" s="27" t="str">
        <f t="shared" si="7"/>
        <v>1942040</v>
      </c>
    </row>
    <row r="486" spans="1:6" x14ac:dyDescent="0.25">
      <c r="A486" s="2" t="s">
        <v>650</v>
      </c>
      <c r="B486" s="2" t="s">
        <v>45</v>
      </c>
      <c r="C486" s="2" t="s">
        <v>669</v>
      </c>
      <c r="D486" s="1" t="s">
        <v>670</v>
      </c>
      <c r="E486" s="25" t="s">
        <v>10</v>
      </c>
      <c r="F486" s="27" t="str">
        <f t="shared" si="7"/>
        <v>1942100</v>
      </c>
    </row>
    <row r="487" spans="1:6" x14ac:dyDescent="0.25">
      <c r="A487" s="2" t="s">
        <v>650</v>
      </c>
      <c r="B487" s="2" t="s">
        <v>45</v>
      </c>
      <c r="C487" s="2" t="s">
        <v>671</v>
      </c>
      <c r="D487" s="1" t="s">
        <v>672</v>
      </c>
      <c r="E487" s="25" t="s">
        <v>10</v>
      </c>
      <c r="F487" s="27" t="str">
        <f t="shared" si="7"/>
        <v>1942110</v>
      </c>
    </row>
    <row r="488" spans="1:6" x14ac:dyDescent="0.25">
      <c r="A488" s="2" t="s">
        <v>650</v>
      </c>
      <c r="B488" s="2" t="s">
        <v>45</v>
      </c>
      <c r="C488" s="2" t="s">
        <v>673</v>
      </c>
      <c r="D488" s="1" t="s">
        <v>674</v>
      </c>
      <c r="E488" s="25" t="s">
        <v>10</v>
      </c>
      <c r="F488" s="27" t="str">
        <f t="shared" si="7"/>
        <v>1942120</v>
      </c>
    </row>
    <row r="489" spans="1:6" x14ac:dyDescent="0.25">
      <c r="A489" s="2" t="s">
        <v>650</v>
      </c>
      <c r="B489" s="2" t="s">
        <v>52</v>
      </c>
      <c r="C489" s="2" t="s">
        <v>643</v>
      </c>
      <c r="D489" s="1" t="s">
        <v>675</v>
      </c>
      <c r="E489" s="25" t="s">
        <v>10</v>
      </c>
      <c r="F489" s="27" t="str">
        <f t="shared" si="7"/>
        <v>1950041</v>
      </c>
    </row>
    <row r="490" spans="1:6" x14ac:dyDescent="0.25">
      <c r="A490" s="2" t="s">
        <v>650</v>
      </c>
      <c r="B490" s="2" t="s">
        <v>52</v>
      </c>
      <c r="C490" s="2" t="s">
        <v>676</v>
      </c>
      <c r="D490" s="1" t="s">
        <v>677</v>
      </c>
      <c r="E490" s="25" t="s">
        <v>10</v>
      </c>
      <c r="F490" s="27" t="str">
        <f t="shared" si="7"/>
        <v>1950042</v>
      </c>
    </row>
    <row r="491" spans="1:6" x14ac:dyDescent="0.25">
      <c r="A491" s="2" t="s">
        <v>650</v>
      </c>
      <c r="B491" s="2" t="s">
        <v>52</v>
      </c>
      <c r="C491" s="2" t="s">
        <v>678</v>
      </c>
      <c r="D491" s="1" t="s">
        <v>679</v>
      </c>
      <c r="E491" s="25" t="s">
        <v>10</v>
      </c>
      <c r="F491" s="27" t="str">
        <f t="shared" si="7"/>
        <v>1950043</v>
      </c>
    </row>
    <row r="492" spans="1:6" x14ac:dyDescent="0.25">
      <c r="A492" s="2" t="s">
        <v>650</v>
      </c>
      <c r="B492" s="2" t="s">
        <v>56</v>
      </c>
      <c r="C492" s="2" t="s">
        <v>680</v>
      </c>
      <c r="D492" s="1" t="s">
        <v>681</v>
      </c>
      <c r="E492" s="25" t="s">
        <v>10</v>
      </c>
      <c r="F492" s="27" t="str">
        <f t="shared" si="7"/>
        <v>1960922</v>
      </c>
    </row>
    <row r="493" spans="1:6" x14ac:dyDescent="0.25">
      <c r="A493" s="2" t="s">
        <v>650</v>
      </c>
      <c r="B493" s="2" t="s">
        <v>56</v>
      </c>
      <c r="C493" s="2" t="s">
        <v>682</v>
      </c>
      <c r="D493" s="1" t="s">
        <v>683</v>
      </c>
      <c r="E493" s="25" t="s">
        <v>10</v>
      </c>
      <c r="F493" s="27" t="str">
        <f t="shared" si="7"/>
        <v>1961030</v>
      </c>
    </row>
    <row r="494" spans="1:6" x14ac:dyDescent="0.25">
      <c r="A494" s="2" t="s">
        <v>650</v>
      </c>
      <c r="B494" s="2" t="s">
        <v>56</v>
      </c>
      <c r="C494" s="2" t="s">
        <v>684</v>
      </c>
      <c r="D494" s="1" t="s">
        <v>685</v>
      </c>
      <c r="E494" s="25" t="s">
        <v>10</v>
      </c>
      <c r="F494" s="27" t="str">
        <f t="shared" si="7"/>
        <v>1961047</v>
      </c>
    </row>
    <row r="495" spans="1:6" x14ac:dyDescent="0.25">
      <c r="A495" s="2" t="s">
        <v>650</v>
      </c>
      <c r="B495" s="2" t="s">
        <v>243</v>
      </c>
      <c r="C495" s="2" t="s">
        <v>24</v>
      </c>
      <c r="D495" s="1" t="s">
        <v>686</v>
      </c>
      <c r="E495" s="25" t="s">
        <v>174</v>
      </c>
      <c r="F495" s="27" t="str">
        <f t="shared" si="7"/>
        <v>1970007</v>
      </c>
    </row>
    <row r="496" spans="1:6" x14ac:dyDescent="0.25">
      <c r="A496" s="2" t="s">
        <v>687</v>
      </c>
      <c r="B496" s="2" t="s">
        <v>7</v>
      </c>
      <c r="C496" s="2" t="s">
        <v>8</v>
      </c>
      <c r="D496" s="1" t="s">
        <v>688</v>
      </c>
      <c r="E496" s="25" t="s">
        <v>10</v>
      </c>
      <c r="F496" s="27" t="str">
        <f t="shared" si="7"/>
        <v>2010000</v>
      </c>
    </row>
    <row r="497" spans="1:6" x14ac:dyDescent="0.25">
      <c r="A497" s="2" t="s">
        <v>687</v>
      </c>
      <c r="B497" s="2" t="s">
        <v>11</v>
      </c>
      <c r="C497" s="2" t="s">
        <v>12</v>
      </c>
      <c r="D497" s="1" t="s">
        <v>689</v>
      </c>
      <c r="E497" s="25" t="s">
        <v>10</v>
      </c>
      <c r="F497" s="27" t="str">
        <f t="shared" si="7"/>
        <v>2020001</v>
      </c>
    </row>
    <row r="498" spans="1:6" x14ac:dyDescent="0.25">
      <c r="A498" s="2" t="s">
        <v>687</v>
      </c>
      <c r="B498" s="2" t="s">
        <v>11</v>
      </c>
      <c r="C498" s="2" t="s">
        <v>14</v>
      </c>
      <c r="D498" s="1" t="s">
        <v>690</v>
      </c>
      <c r="E498" s="25" t="s">
        <v>10</v>
      </c>
      <c r="F498" s="27" t="str">
        <f t="shared" si="7"/>
        <v>2020002</v>
      </c>
    </row>
    <row r="499" spans="1:6" x14ac:dyDescent="0.25">
      <c r="A499" s="2" t="s">
        <v>687</v>
      </c>
      <c r="B499" s="2" t="s">
        <v>11</v>
      </c>
      <c r="C499" s="2" t="s">
        <v>16</v>
      </c>
      <c r="D499" s="1" t="s">
        <v>691</v>
      </c>
      <c r="E499" s="25" t="s">
        <v>10</v>
      </c>
      <c r="F499" s="27" t="str">
        <f t="shared" si="7"/>
        <v>2020003</v>
      </c>
    </row>
    <row r="500" spans="1:6" x14ac:dyDescent="0.25">
      <c r="A500" s="2" t="s">
        <v>687</v>
      </c>
      <c r="B500" s="2" t="s">
        <v>11</v>
      </c>
      <c r="C500" s="2" t="s">
        <v>18</v>
      </c>
      <c r="D500" s="1" t="s">
        <v>202</v>
      </c>
      <c r="E500" s="25" t="s">
        <v>10</v>
      </c>
      <c r="F500" s="27" t="str">
        <f t="shared" si="7"/>
        <v>2020004</v>
      </c>
    </row>
    <row r="501" spans="1:6" x14ac:dyDescent="0.25">
      <c r="A501" s="2" t="s">
        <v>687</v>
      </c>
      <c r="B501" s="2" t="s">
        <v>11</v>
      </c>
      <c r="C501" s="2" t="s">
        <v>20</v>
      </c>
      <c r="D501" s="1" t="s">
        <v>565</v>
      </c>
      <c r="E501" s="25" t="s">
        <v>10</v>
      </c>
      <c r="F501" s="27" t="str">
        <f t="shared" si="7"/>
        <v>2020005</v>
      </c>
    </row>
    <row r="502" spans="1:6" x14ac:dyDescent="0.25">
      <c r="A502" s="2" t="s">
        <v>687</v>
      </c>
      <c r="B502" s="2" t="s">
        <v>11</v>
      </c>
      <c r="C502" s="2" t="s">
        <v>22</v>
      </c>
      <c r="D502" s="1" t="s">
        <v>692</v>
      </c>
      <c r="E502" s="25" t="s">
        <v>10</v>
      </c>
      <c r="F502" s="27" t="str">
        <f t="shared" si="7"/>
        <v>2020006</v>
      </c>
    </row>
    <row r="503" spans="1:6" x14ac:dyDescent="0.25">
      <c r="A503" s="2" t="s">
        <v>687</v>
      </c>
      <c r="B503" s="2" t="s">
        <v>11</v>
      </c>
      <c r="C503" s="2" t="s">
        <v>24</v>
      </c>
      <c r="D503" s="1" t="s">
        <v>128</v>
      </c>
      <c r="E503" s="25" t="s">
        <v>10</v>
      </c>
      <c r="F503" s="27" t="str">
        <f t="shared" si="7"/>
        <v>2020007</v>
      </c>
    </row>
    <row r="504" spans="1:6" x14ac:dyDescent="0.25">
      <c r="A504" s="2" t="s">
        <v>687</v>
      </c>
      <c r="B504" s="2" t="s">
        <v>11</v>
      </c>
      <c r="C504" s="2" t="s">
        <v>26</v>
      </c>
      <c r="D504" s="1" t="s">
        <v>65</v>
      </c>
      <c r="E504" s="25" t="s">
        <v>10</v>
      </c>
      <c r="F504" s="27" t="str">
        <f t="shared" si="7"/>
        <v>2020008</v>
      </c>
    </row>
    <row r="505" spans="1:6" x14ac:dyDescent="0.25">
      <c r="A505" s="2" t="s">
        <v>687</v>
      </c>
      <c r="B505" s="2" t="s">
        <v>11</v>
      </c>
      <c r="C505" s="2" t="s">
        <v>28</v>
      </c>
      <c r="D505" s="1" t="s">
        <v>19</v>
      </c>
      <c r="E505" s="25" t="s">
        <v>10</v>
      </c>
      <c r="F505" s="27" t="str">
        <f t="shared" si="7"/>
        <v>2020009</v>
      </c>
    </row>
    <row r="506" spans="1:6" x14ac:dyDescent="0.25">
      <c r="A506" s="2" t="s">
        <v>687</v>
      </c>
      <c r="B506" s="2" t="s">
        <v>11</v>
      </c>
      <c r="C506" s="2" t="s">
        <v>30</v>
      </c>
      <c r="D506" s="1" t="s">
        <v>693</v>
      </c>
      <c r="E506" s="25" t="s">
        <v>10</v>
      </c>
      <c r="F506" s="27" t="str">
        <f t="shared" si="7"/>
        <v>2020010</v>
      </c>
    </row>
    <row r="507" spans="1:6" x14ac:dyDescent="0.25">
      <c r="A507" s="2" t="s">
        <v>687</v>
      </c>
      <c r="B507" s="2" t="s">
        <v>11</v>
      </c>
      <c r="C507" s="2" t="s">
        <v>32</v>
      </c>
      <c r="D507" s="1" t="s">
        <v>694</v>
      </c>
      <c r="E507" s="25" t="s">
        <v>10</v>
      </c>
      <c r="F507" s="27" t="str">
        <f t="shared" si="7"/>
        <v>2020011</v>
      </c>
    </row>
    <row r="508" spans="1:6" x14ac:dyDescent="0.25">
      <c r="A508" s="2" t="s">
        <v>687</v>
      </c>
      <c r="B508" s="2" t="s">
        <v>11</v>
      </c>
      <c r="C508" s="2" t="s">
        <v>34</v>
      </c>
      <c r="D508" s="1" t="s">
        <v>695</v>
      </c>
      <c r="E508" s="25" t="s">
        <v>10</v>
      </c>
      <c r="F508" s="27" t="str">
        <f t="shared" si="7"/>
        <v>2020012</v>
      </c>
    </row>
    <row r="509" spans="1:6" x14ac:dyDescent="0.25">
      <c r="A509" s="2" t="s">
        <v>687</v>
      </c>
      <c r="B509" s="2" t="s">
        <v>11</v>
      </c>
      <c r="C509" s="2" t="s">
        <v>72</v>
      </c>
      <c r="D509" s="1" t="s">
        <v>696</v>
      </c>
      <c r="E509" s="25" t="s">
        <v>10</v>
      </c>
      <c r="F509" s="27" t="str">
        <f t="shared" si="7"/>
        <v>2020013</v>
      </c>
    </row>
    <row r="510" spans="1:6" x14ac:dyDescent="0.25">
      <c r="A510" s="2" t="s">
        <v>687</v>
      </c>
      <c r="B510" s="2" t="s">
        <v>11</v>
      </c>
      <c r="C510" s="2" t="s">
        <v>73</v>
      </c>
      <c r="D510" s="1" t="s">
        <v>31</v>
      </c>
      <c r="E510" s="25" t="s">
        <v>10</v>
      </c>
      <c r="F510" s="27" t="str">
        <f t="shared" si="7"/>
        <v>2020014</v>
      </c>
    </row>
    <row r="511" spans="1:6" x14ac:dyDescent="0.25">
      <c r="A511" s="2" t="s">
        <v>687</v>
      </c>
      <c r="B511" s="2" t="s">
        <v>11</v>
      </c>
      <c r="C511" s="2" t="s">
        <v>46</v>
      </c>
      <c r="D511" s="1" t="s">
        <v>35</v>
      </c>
      <c r="E511" s="25" t="s">
        <v>10</v>
      </c>
      <c r="F511" s="27" t="str">
        <f t="shared" si="7"/>
        <v>2020015</v>
      </c>
    </row>
    <row r="512" spans="1:6" x14ac:dyDescent="0.25">
      <c r="A512" s="2" t="s">
        <v>687</v>
      </c>
      <c r="B512" s="2" t="s">
        <v>11</v>
      </c>
      <c r="C512" s="2" t="s">
        <v>76</v>
      </c>
      <c r="D512" s="1" t="s">
        <v>163</v>
      </c>
      <c r="E512" s="25" t="s">
        <v>10</v>
      </c>
      <c r="F512" s="27" t="str">
        <f t="shared" si="7"/>
        <v>2020016</v>
      </c>
    </row>
    <row r="513" spans="1:6" x14ac:dyDescent="0.25">
      <c r="A513" s="2" t="s">
        <v>687</v>
      </c>
      <c r="B513" s="2" t="s">
        <v>36</v>
      </c>
      <c r="C513" s="2" t="s">
        <v>697</v>
      </c>
      <c r="D513" s="1" t="s">
        <v>698</v>
      </c>
      <c r="E513" s="25" t="s">
        <v>10</v>
      </c>
      <c r="F513" s="27" t="str">
        <f t="shared" si="7"/>
        <v>2030112</v>
      </c>
    </row>
    <row r="514" spans="1:6" x14ac:dyDescent="0.25">
      <c r="A514" s="2" t="s">
        <v>687</v>
      </c>
      <c r="B514" s="2" t="s">
        <v>36</v>
      </c>
      <c r="C514" s="2" t="s">
        <v>699</v>
      </c>
      <c r="D514" s="1" t="s">
        <v>700</v>
      </c>
      <c r="E514" s="25" t="s">
        <v>10</v>
      </c>
      <c r="F514" s="27" t="str">
        <f t="shared" ref="F514:F577" si="8">A514&amp;B514&amp;C514</f>
        <v>2030305</v>
      </c>
    </row>
    <row r="515" spans="1:6" x14ac:dyDescent="0.25">
      <c r="A515" s="2" t="s">
        <v>687</v>
      </c>
      <c r="B515" s="2" t="s">
        <v>36</v>
      </c>
      <c r="C515" s="2" t="s">
        <v>701</v>
      </c>
      <c r="D515" s="1" t="s">
        <v>702</v>
      </c>
      <c r="E515" s="25" t="s">
        <v>174</v>
      </c>
      <c r="F515" s="27" t="str">
        <f t="shared" si="8"/>
        <v>2030444</v>
      </c>
    </row>
    <row r="516" spans="1:6" x14ac:dyDescent="0.25">
      <c r="A516" s="2" t="s">
        <v>687</v>
      </c>
      <c r="B516" s="2" t="s">
        <v>36</v>
      </c>
      <c r="C516" s="2" t="s">
        <v>703</v>
      </c>
      <c r="D516" s="1" t="s">
        <v>704</v>
      </c>
      <c r="E516" s="25" t="s">
        <v>10</v>
      </c>
      <c r="F516" s="27" t="str">
        <f t="shared" si="8"/>
        <v>2030599</v>
      </c>
    </row>
    <row r="517" spans="1:6" x14ac:dyDescent="0.25">
      <c r="A517" s="2" t="s">
        <v>687</v>
      </c>
      <c r="B517" s="2" t="s">
        <v>36</v>
      </c>
      <c r="C517" s="2" t="s">
        <v>705</v>
      </c>
      <c r="D517" s="1" t="s">
        <v>706</v>
      </c>
      <c r="E517" s="25" t="s">
        <v>10</v>
      </c>
      <c r="F517" s="27" t="str">
        <f t="shared" si="8"/>
        <v>2030600</v>
      </c>
    </row>
    <row r="518" spans="1:6" x14ac:dyDescent="0.25">
      <c r="A518" s="2" t="s">
        <v>687</v>
      </c>
      <c r="B518" s="2" t="s">
        <v>36</v>
      </c>
      <c r="C518" s="2" t="s">
        <v>707</v>
      </c>
      <c r="D518" s="1" t="s">
        <v>708</v>
      </c>
      <c r="E518" s="25" t="s">
        <v>10</v>
      </c>
      <c r="F518" s="27" t="str">
        <f t="shared" si="8"/>
        <v>2030601</v>
      </c>
    </row>
    <row r="519" spans="1:6" x14ac:dyDescent="0.25">
      <c r="A519" s="2" t="s">
        <v>687</v>
      </c>
      <c r="B519" s="2" t="s">
        <v>36</v>
      </c>
      <c r="C519" s="2" t="s">
        <v>709</v>
      </c>
      <c r="D519" s="1" t="s">
        <v>710</v>
      </c>
      <c r="E519" s="25" t="s">
        <v>10</v>
      </c>
      <c r="F519" s="27" t="str">
        <f t="shared" si="8"/>
        <v>2030602</v>
      </c>
    </row>
    <row r="520" spans="1:6" x14ac:dyDescent="0.25">
      <c r="A520" s="2" t="s">
        <v>687</v>
      </c>
      <c r="B520" s="2" t="s">
        <v>45</v>
      </c>
      <c r="C520" s="2" t="s">
        <v>711</v>
      </c>
      <c r="D520" s="1" t="s">
        <v>712</v>
      </c>
      <c r="E520" s="25" t="s">
        <v>10</v>
      </c>
      <c r="F520" s="27" t="str">
        <f t="shared" si="8"/>
        <v>2042155</v>
      </c>
    </row>
    <row r="521" spans="1:6" x14ac:dyDescent="0.25">
      <c r="A521" s="2" t="s">
        <v>687</v>
      </c>
      <c r="B521" s="2" t="s">
        <v>45</v>
      </c>
      <c r="C521" s="2" t="s">
        <v>713</v>
      </c>
      <c r="D521" s="1" t="s">
        <v>714</v>
      </c>
      <c r="E521" s="25" t="s">
        <v>10</v>
      </c>
      <c r="F521" s="27" t="str">
        <f t="shared" si="8"/>
        <v>2042260</v>
      </c>
    </row>
    <row r="522" spans="1:6" x14ac:dyDescent="0.25">
      <c r="A522" s="2" t="s">
        <v>687</v>
      </c>
      <c r="B522" s="2" t="s">
        <v>45</v>
      </c>
      <c r="C522" s="2" t="s">
        <v>715</v>
      </c>
      <c r="D522" s="1" t="s">
        <v>716</v>
      </c>
      <c r="E522" s="25" t="s">
        <v>10</v>
      </c>
      <c r="F522" s="27" t="str">
        <f t="shared" si="8"/>
        <v>2042270</v>
      </c>
    </row>
    <row r="523" spans="1:6" x14ac:dyDescent="0.25">
      <c r="A523" s="2" t="s">
        <v>687</v>
      </c>
      <c r="B523" s="2" t="s">
        <v>45</v>
      </c>
      <c r="C523" s="2" t="s">
        <v>717</v>
      </c>
      <c r="D523" s="1" t="s">
        <v>718</v>
      </c>
      <c r="E523" s="25" t="s">
        <v>10</v>
      </c>
      <c r="F523" s="27" t="str">
        <f t="shared" si="8"/>
        <v>2042275</v>
      </c>
    </row>
    <row r="524" spans="1:6" x14ac:dyDescent="0.25">
      <c r="A524" s="2" t="s">
        <v>687</v>
      </c>
      <c r="B524" s="2" t="s">
        <v>45</v>
      </c>
      <c r="C524" s="2" t="s">
        <v>719</v>
      </c>
      <c r="D524" s="1" t="s">
        <v>720</v>
      </c>
      <c r="E524" s="25" t="s">
        <v>174</v>
      </c>
      <c r="F524" s="27" t="str">
        <f t="shared" si="8"/>
        <v>2042285</v>
      </c>
    </row>
    <row r="525" spans="1:6" x14ac:dyDescent="0.25">
      <c r="A525" s="2" t="s">
        <v>687</v>
      </c>
      <c r="B525" s="2" t="s">
        <v>45</v>
      </c>
      <c r="C525" s="2" t="s">
        <v>721</v>
      </c>
      <c r="D525" s="1" t="s">
        <v>722</v>
      </c>
      <c r="E525" s="25" t="s">
        <v>10</v>
      </c>
      <c r="F525" s="27" t="str">
        <f t="shared" si="8"/>
        <v>2042305</v>
      </c>
    </row>
    <row r="526" spans="1:6" x14ac:dyDescent="0.25">
      <c r="A526" s="2" t="s">
        <v>687</v>
      </c>
      <c r="B526" s="2" t="s">
        <v>45</v>
      </c>
      <c r="C526" s="2" t="s">
        <v>723</v>
      </c>
      <c r="D526" s="1" t="s">
        <v>724</v>
      </c>
      <c r="E526" s="25" t="s">
        <v>10</v>
      </c>
      <c r="F526" s="27" t="str">
        <f t="shared" si="8"/>
        <v>2042315</v>
      </c>
    </row>
    <row r="527" spans="1:6" x14ac:dyDescent="0.25">
      <c r="A527" s="2" t="s">
        <v>687</v>
      </c>
      <c r="B527" s="2" t="s">
        <v>52</v>
      </c>
      <c r="C527" s="2" t="s">
        <v>725</v>
      </c>
      <c r="D527" s="1" t="s">
        <v>726</v>
      </c>
      <c r="E527" s="25" t="s">
        <v>10</v>
      </c>
      <c r="F527" s="27" t="str">
        <f t="shared" si="8"/>
        <v>2050044</v>
      </c>
    </row>
    <row r="528" spans="1:6" x14ac:dyDescent="0.25">
      <c r="A528" s="2" t="s">
        <v>687</v>
      </c>
      <c r="B528" s="2" t="s">
        <v>52</v>
      </c>
      <c r="C528" s="2" t="s">
        <v>727</v>
      </c>
      <c r="D528" s="1" t="s">
        <v>728</v>
      </c>
      <c r="E528" s="25" t="s">
        <v>10</v>
      </c>
      <c r="F528" s="27" t="str">
        <f t="shared" si="8"/>
        <v>2050045</v>
      </c>
    </row>
    <row r="529" spans="1:6" x14ac:dyDescent="0.25">
      <c r="A529" s="2" t="s">
        <v>687</v>
      </c>
      <c r="B529" s="2" t="s">
        <v>52</v>
      </c>
      <c r="C529" s="2" t="s">
        <v>729</v>
      </c>
      <c r="D529" s="1" t="s">
        <v>730</v>
      </c>
      <c r="E529" s="25" t="s">
        <v>10</v>
      </c>
      <c r="F529" s="27" t="str">
        <f t="shared" si="8"/>
        <v>2050046</v>
      </c>
    </row>
    <row r="530" spans="1:6" x14ac:dyDescent="0.25">
      <c r="A530" s="2" t="s">
        <v>687</v>
      </c>
      <c r="B530" s="2" t="s">
        <v>52</v>
      </c>
      <c r="C530" s="2" t="s">
        <v>731</v>
      </c>
      <c r="D530" s="1" t="s">
        <v>732</v>
      </c>
      <c r="E530" s="25" t="s">
        <v>174</v>
      </c>
      <c r="F530" s="27" t="str">
        <f t="shared" si="8"/>
        <v>2050047</v>
      </c>
    </row>
    <row r="531" spans="1:6" x14ac:dyDescent="0.25">
      <c r="A531" s="2" t="s">
        <v>687</v>
      </c>
      <c r="B531" s="2" t="s">
        <v>52</v>
      </c>
      <c r="C531" s="2" t="s">
        <v>733</v>
      </c>
      <c r="D531" s="1" t="s">
        <v>734</v>
      </c>
      <c r="E531" s="25" t="s">
        <v>10</v>
      </c>
      <c r="F531" s="27" t="str">
        <f t="shared" si="8"/>
        <v>2050048</v>
      </c>
    </row>
    <row r="532" spans="1:6" x14ac:dyDescent="0.25">
      <c r="A532" s="2" t="s">
        <v>687</v>
      </c>
      <c r="B532" s="2" t="s">
        <v>52</v>
      </c>
      <c r="C532" s="2" t="s">
        <v>735</v>
      </c>
      <c r="D532" s="1" t="s">
        <v>736</v>
      </c>
      <c r="E532" s="25" t="s">
        <v>10</v>
      </c>
      <c r="F532" s="27" t="str">
        <f t="shared" si="8"/>
        <v>2050259</v>
      </c>
    </row>
    <row r="533" spans="1:6" x14ac:dyDescent="0.25">
      <c r="A533" s="2" t="s">
        <v>687</v>
      </c>
      <c r="B533" s="2" t="s">
        <v>56</v>
      </c>
      <c r="C533" s="2" t="s">
        <v>737</v>
      </c>
      <c r="D533" s="1" t="s">
        <v>738</v>
      </c>
      <c r="E533" s="25" t="s">
        <v>10</v>
      </c>
      <c r="F533" s="27" t="str">
        <f t="shared" si="8"/>
        <v>2069100</v>
      </c>
    </row>
    <row r="534" spans="1:6" x14ac:dyDescent="0.25">
      <c r="A534" s="2" t="s">
        <v>687</v>
      </c>
      <c r="B534" s="2" t="s">
        <v>243</v>
      </c>
      <c r="C534" s="2" t="s">
        <v>729</v>
      </c>
      <c r="D534" s="1" t="s">
        <v>739</v>
      </c>
      <c r="E534" s="25" t="s">
        <v>10</v>
      </c>
      <c r="F534" s="27" t="str">
        <f t="shared" si="8"/>
        <v>2070046</v>
      </c>
    </row>
    <row r="535" spans="1:6" x14ac:dyDescent="0.25">
      <c r="A535" s="2" t="s">
        <v>687</v>
      </c>
      <c r="B535" s="2" t="s">
        <v>243</v>
      </c>
      <c r="C535" s="2" t="s">
        <v>740</v>
      </c>
      <c r="D535" s="1" t="s">
        <v>741</v>
      </c>
      <c r="E535" s="25" t="s">
        <v>10</v>
      </c>
      <c r="F535" s="27" t="str">
        <f t="shared" si="8"/>
        <v>2070060</v>
      </c>
    </row>
    <row r="536" spans="1:6" x14ac:dyDescent="0.25">
      <c r="A536" s="2" t="s">
        <v>742</v>
      </c>
      <c r="B536" s="2" t="s">
        <v>7</v>
      </c>
      <c r="C536" s="2" t="s">
        <v>8</v>
      </c>
      <c r="D536" s="1" t="s">
        <v>743</v>
      </c>
      <c r="E536" s="25" t="s">
        <v>10</v>
      </c>
      <c r="F536" s="27" t="str">
        <f t="shared" si="8"/>
        <v>2110000</v>
      </c>
    </row>
    <row r="537" spans="1:6" x14ac:dyDescent="0.25">
      <c r="A537" s="2" t="s">
        <v>742</v>
      </c>
      <c r="B537" s="2" t="s">
        <v>11</v>
      </c>
      <c r="C537" s="2" t="s">
        <v>12</v>
      </c>
      <c r="D537" s="1" t="s">
        <v>653</v>
      </c>
      <c r="E537" s="25" t="s">
        <v>10</v>
      </c>
      <c r="F537" s="27" t="str">
        <f t="shared" si="8"/>
        <v>2120001</v>
      </c>
    </row>
    <row r="538" spans="1:6" x14ac:dyDescent="0.25">
      <c r="A538" s="2" t="s">
        <v>742</v>
      </c>
      <c r="B538" s="2" t="s">
        <v>11</v>
      </c>
      <c r="C538" s="2" t="s">
        <v>14</v>
      </c>
      <c r="D538" s="1" t="s">
        <v>744</v>
      </c>
      <c r="E538" s="25" t="s">
        <v>10</v>
      </c>
      <c r="F538" s="27" t="str">
        <f t="shared" si="8"/>
        <v>2120002</v>
      </c>
    </row>
    <row r="539" spans="1:6" x14ac:dyDescent="0.25">
      <c r="A539" s="2" t="s">
        <v>742</v>
      </c>
      <c r="B539" s="2" t="s">
        <v>11</v>
      </c>
      <c r="C539" s="2" t="s">
        <v>16</v>
      </c>
      <c r="D539" s="1" t="s">
        <v>745</v>
      </c>
      <c r="E539" s="25" t="s">
        <v>10</v>
      </c>
      <c r="F539" s="27" t="str">
        <f t="shared" si="8"/>
        <v>2120003</v>
      </c>
    </row>
    <row r="540" spans="1:6" x14ac:dyDescent="0.25">
      <c r="A540" s="2" t="s">
        <v>742</v>
      </c>
      <c r="B540" s="2" t="s">
        <v>11</v>
      </c>
      <c r="C540" s="2" t="s">
        <v>18</v>
      </c>
      <c r="D540" s="1" t="s">
        <v>128</v>
      </c>
      <c r="E540" s="25" t="s">
        <v>10</v>
      </c>
      <c r="F540" s="27" t="str">
        <f t="shared" si="8"/>
        <v>2120004</v>
      </c>
    </row>
    <row r="541" spans="1:6" x14ac:dyDescent="0.25">
      <c r="A541" s="2" t="s">
        <v>742</v>
      </c>
      <c r="B541" s="2" t="s">
        <v>11</v>
      </c>
      <c r="C541" s="2" t="s">
        <v>20</v>
      </c>
      <c r="D541" s="1" t="s">
        <v>65</v>
      </c>
      <c r="E541" s="25" t="s">
        <v>10</v>
      </c>
      <c r="F541" s="27" t="str">
        <f t="shared" si="8"/>
        <v>2120005</v>
      </c>
    </row>
    <row r="542" spans="1:6" x14ac:dyDescent="0.25">
      <c r="A542" s="2" t="s">
        <v>742</v>
      </c>
      <c r="B542" s="2" t="s">
        <v>11</v>
      </c>
      <c r="C542" s="2" t="s">
        <v>22</v>
      </c>
      <c r="D542" s="1" t="s">
        <v>437</v>
      </c>
      <c r="E542" s="25" t="s">
        <v>10</v>
      </c>
      <c r="F542" s="27" t="str">
        <f t="shared" si="8"/>
        <v>2120006</v>
      </c>
    </row>
    <row r="543" spans="1:6" x14ac:dyDescent="0.25">
      <c r="A543" s="2" t="s">
        <v>742</v>
      </c>
      <c r="B543" s="2" t="s">
        <v>11</v>
      </c>
      <c r="C543" s="2" t="s">
        <v>24</v>
      </c>
      <c r="D543" s="1" t="s">
        <v>746</v>
      </c>
      <c r="E543" s="25" t="s">
        <v>10</v>
      </c>
      <c r="F543" s="27" t="str">
        <f t="shared" si="8"/>
        <v>2120007</v>
      </c>
    </row>
    <row r="544" spans="1:6" x14ac:dyDescent="0.25">
      <c r="A544" s="2" t="s">
        <v>742</v>
      </c>
      <c r="B544" s="2" t="s">
        <v>11</v>
      </c>
      <c r="C544" s="2" t="s">
        <v>26</v>
      </c>
      <c r="D544" s="1" t="s">
        <v>365</v>
      </c>
      <c r="E544" s="25" t="s">
        <v>10</v>
      </c>
      <c r="F544" s="27" t="str">
        <f t="shared" si="8"/>
        <v>2120008</v>
      </c>
    </row>
    <row r="545" spans="1:6" x14ac:dyDescent="0.25">
      <c r="A545" s="2" t="s">
        <v>742</v>
      </c>
      <c r="B545" s="2" t="s">
        <v>11</v>
      </c>
      <c r="C545" s="2" t="s">
        <v>28</v>
      </c>
      <c r="D545" s="1" t="s">
        <v>747</v>
      </c>
      <c r="E545" s="25" t="s">
        <v>10</v>
      </c>
      <c r="F545" s="27" t="str">
        <f t="shared" si="8"/>
        <v>2120009</v>
      </c>
    </row>
    <row r="546" spans="1:6" x14ac:dyDescent="0.25">
      <c r="A546" s="2" t="s">
        <v>742</v>
      </c>
      <c r="B546" s="2" t="s">
        <v>36</v>
      </c>
      <c r="C546" s="2" t="s">
        <v>54</v>
      </c>
      <c r="D546" s="1" t="s">
        <v>748</v>
      </c>
      <c r="E546" s="25" t="s">
        <v>10</v>
      </c>
      <c r="F546" s="27" t="str">
        <f t="shared" si="8"/>
        <v>2130304</v>
      </c>
    </row>
    <row r="547" spans="1:6" x14ac:dyDescent="0.25">
      <c r="A547" s="2" t="s">
        <v>742</v>
      </c>
      <c r="B547" s="2" t="s">
        <v>45</v>
      </c>
      <c r="C547" s="2" t="s">
        <v>749</v>
      </c>
      <c r="D547" s="1" t="s">
        <v>750</v>
      </c>
      <c r="E547" s="25" t="s">
        <v>10</v>
      </c>
      <c r="F547" s="27" t="str">
        <f t="shared" si="8"/>
        <v>2142395</v>
      </c>
    </row>
    <row r="548" spans="1:6" x14ac:dyDescent="0.25">
      <c r="A548" s="2" t="s">
        <v>742</v>
      </c>
      <c r="B548" s="2" t="s">
        <v>52</v>
      </c>
      <c r="C548" s="2" t="s">
        <v>560</v>
      </c>
      <c r="D548" s="1" t="s">
        <v>751</v>
      </c>
      <c r="E548" s="25" t="s">
        <v>10</v>
      </c>
      <c r="F548" s="27" t="str">
        <f t="shared" si="8"/>
        <v>2150049</v>
      </c>
    </row>
    <row r="549" spans="1:6" x14ac:dyDescent="0.25">
      <c r="A549" s="2" t="s">
        <v>752</v>
      </c>
      <c r="B549" s="2" t="s">
        <v>7</v>
      </c>
      <c r="C549" s="2" t="s">
        <v>8</v>
      </c>
      <c r="D549" s="1" t="s">
        <v>753</v>
      </c>
      <c r="E549" s="25" t="s">
        <v>10</v>
      </c>
      <c r="F549" s="27" t="str">
        <f t="shared" si="8"/>
        <v>2210000</v>
      </c>
    </row>
    <row r="550" spans="1:6" x14ac:dyDescent="0.25">
      <c r="A550" s="2" t="s">
        <v>752</v>
      </c>
      <c r="B550" s="2" t="s">
        <v>11</v>
      </c>
      <c r="C550" s="2" t="s">
        <v>12</v>
      </c>
      <c r="D550" s="1" t="s">
        <v>567</v>
      </c>
      <c r="E550" s="25" t="s">
        <v>10</v>
      </c>
      <c r="F550" s="27" t="str">
        <f t="shared" si="8"/>
        <v>2220001</v>
      </c>
    </row>
    <row r="551" spans="1:6" x14ac:dyDescent="0.25">
      <c r="A551" s="2" t="s">
        <v>752</v>
      </c>
      <c r="B551" s="2" t="s">
        <v>11</v>
      </c>
      <c r="C551" s="2" t="s">
        <v>14</v>
      </c>
      <c r="D551" s="1" t="s">
        <v>754</v>
      </c>
      <c r="E551" s="25" t="s">
        <v>10</v>
      </c>
      <c r="F551" s="27" t="str">
        <f t="shared" si="8"/>
        <v>2220002</v>
      </c>
    </row>
    <row r="552" spans="1:6" x14ac:dyDescent="0.25">
      <c r="A552" s="2" t="s">
        <v>752</v>
      </c>
      <c r="B552" s="2" t="s">
        <v>11</v>
      </c>
      <c r="C552" s="2" t="s">
        <v>16</v>
      </c>
      <c r="D552" s="1" t="s">
        <v>755</v>
      </c>
      <c r="E552" s="25" t="s">
        <v>10</v>
      </c>
      <c r="F552" s="27" t="str">
        <f t="shared" si="8"/>
        <v>2220003</v>
      </c>
    </row>
    <row r="553" spans="1:6" x14ac:dyDescent="0.25">
      <c r="A553" s="2" t="s">
        <v>752</v>
      </c>
      <c r="B553" s="2" t="s">
        <v>11</v>
      </c>
      <c r="C553" s="2" t="s">
        <v>18</v>
      </c>
      <c r="D553" s="1" t="s">
        <v>66</v>
      </c>
      <c r="E553" s="25" t="s">
        <v>10</v>
      </c>
      <c r="F553" s="27" t="str">
        <f t="shared" si="8"/>
        <v>2220004</v>
      </c>
    </row>
    <row r="554" spans="1:6" x14ac:dyDescent="0.25">
      <c r="A554" s="2" t="s">
        <v>752</v>
      </c>
      <c r="B554" s="2" t="s">
        <v>11</v>
      </c>
      <c r="C554" s="2" t="s">
        <v>20</v>
      </c>
      <c r="D554" s="1" t="s">
        <v>756</v>
      </c>
      <c r="E554" s="25" t="s">
        <v>10</v>
      </c>
      <c r="F554" s="27" t="str">
        <f t="shared" si="8"/>
        <v>2220005</v>
      </c>
    </row>
    <row r="555" spans="1:6" x14ac:dyDescent="0.25">
      <c r="A555" s="2" t="s">
        <v>752</v>
      </c>
      <c r="B555" s="2" t="s">
        <v>36</v>
      </c>
      <c r="C555" s="2" t="s">
        <v>757</v>
      </c>
      <c r="D555" s="1" t="s">
        <v>758</v>
      </c>
      <c r="E555" s="25" t="s">
        <v>10</v>
      </c>
      <c r="F555" s="27" t="str">
        <f t="shared" si="8"/>
        <v>2230116</v>
      </c>
    </row>
    <row r="556" spans="1:6" x14ac:dyDescent="0.25">
      <c r="A556" s="2" t="s">
        <v>752</v>
      </c>
      <c r="B556" s="2" t="s">
        <v>36</v>
      </c>
      <c r="C556" s="2" t="s">
        <v>759</v>
      </c>
      <c r="D556" s="1" t="s">
        <v>760</v>
      </c>
      <c r="E556" s="25" t="s">
        <v>10</v>
      </c>
      <c r="F556" s="27" t="str">
        <f t="shared" si="8"/>
        <v>2230603</v>
      </c>
    </row>
    <row r="557" spans="1:6" x14ac:dyDescent="0.25">
      <c r="A557" s="2" t="s">
        <v>752</v>
      </c>
      <c r="B557" s="2" t="s">
        <v>36</v>
      </c>
      <c r="C557" s="2" t="s">
        <v>761</v>
      </c>
      <c r="D557" s="1" t="s">
        <v>762</v>
      </c>
      <c r="E557" s="25" t="s">
        <v>10</v>
      </c>
      <c r="F557" s="27" t="str">
        <f t="shared" si="8"/>
        <v>2230604</v>
      </c>
    </row>
    <row r="558" spans="1:6" x14ac:dyDescent="0.25">
      <c r="A558" s="2" t="s">
        <v>752</v>
      </c>
      <c r="B558" s="2" t="s">
        <v>45</v>
      </c>
      <c r="C558" s="2" t="s">
        <v>763</v>
      </c>
      <c r="D558" s="1" t="s">
        <v>764</v>
      </c>
      <c r="E558" s="25" t="s">
        <v>10</v>
      </c>
      <c r="F558" s="27" t="str">
        <f t="shared" si="8"/>
        <v>2242400</v>
      </c>
    </row>
    <row r="559" spans="1:6" x14ac:dyDescent="0.25">
      <c r="A559" s="2" t="s">
        <v>752</v>
      </c>
      <c r="B559" s="2" t="s">
        <v>52</v>
      </c>
      <c r="C559" s="2" t="s">
        <v>765</v>
      </c>
      <c r="D559" s="1" t="s">
        <v>766</v>
      </c>
      <c r="E559" s="25" t="s">
        <v>10</v>
      </c>
      <c r="F559" s="27" t="str">
        <f t="shared" si="8"/>
        <v>2250050</v>
      </c>
    </row>
    <row r="560" spans="1:6" x14ac:dyDescent="0.25">
      <c r="A560" s="2" t="s">
        <v>752</v>
      </c>
      <c r="B560" s="2" t="s">
        <v>56</v>
      </c>
      <c r="C560" s="2" t="s">
        <v>767</v>
      </c>
      <c r="D560" s="1" t="s">
        <v>768</v>
      </c>
      <c r="E560" s="25" t="s">
        <v>10</v>
      </c>
      <c r="F560" s="27" t="str">
        <f t="shared" si="8"/>
        <v>2260183</v>
      </c>
    </row>
    <row r="561" spans="1:6" x14ac:dyDescent="0.25">
      <c r="A561" s="2" t="s">
        <v>752</v>
      </c>
      <c r="B561" s="2" t="s">
        <v>56</v>
      </c>
      <c r="C561" s="2" t="s">
        <v>769</v>
      </c>
      <c r="D561" s="1" t="s">
        <v>770</v>
      </c>
      <c r="E561" s="25" t="s">
        <v>10</v>
      </c>
      <c r="F561" s="27" t="str">
        <f t="shared" si="8"/>
        <v>2260807</v>
      </c>
    </row>
    <row r="562" spans="1:6" x14ac:dyDescent="0.25">
      <c r="A562" s="2" t="s">
        <v>752</v>
      </c>
      <c r="B562" s="2" t="s">
        <v>56</v>
      </c>
      <c r="C562" s="2" t="s">
        <v>771</v>
      </c>
      <c r="D562" s="1" t="s">
        <v>772</v>
      </c>
      <c r="E562" s="25" t="s">
        <v>10</v>
      </c>
      <c r="F562" s="27" t="str">
        <f t="shared" si="8"/>
        <v>2261016</v>
      </c>
    </row>
    <row r="563" spans="1:6" x14ac:dyDescent="0.25">
      <c r="A563" s="2" t="s">
        <v>752</v>
      </c>
      <c r="B563" s="2" t="s">
        <v>56</v>
      </c>
      <c r="C563" s="2" t="s">
        <v>421</v>
      </c>
      <c r="D563" s="1" t="s">
        <v>773</v>
      </c>
      <c r="E563" s="25" t="s">
        <v>10</v>
      </c>
      <c r="F563" s="27" t="str">
        <f t="shared" si="8"/>
        <v>2261180</v>
      </c>
    </row>
    <row r="564" spans="1:6" x14ac:dyDescent="0.25">
      <c r="A564" s="2" t="s">
        <v>752</v>
      </c>
      <c r="B564" s="2" t="s">
        <v>56</v>
      </c>
      <c r="C564" s="2" t="s">
        <v>774</v>
      </c>
      <c r="D564" s="1" t="s">
        <v>775</v>
      </c>
      <c r="E564" s="25" t="s">
        <v>10</v>
      </c>
      <c r="F564" s="27" t="str">
        <f t="shared" si="8"/>
        <v>2261181</v>
      </c>
    </row>
    <row r="565" spans="1:6" x14ac:dyDescent="0.25">
      <c r="A565" s="2" t="s">
        <v>752</v>
      </c>
      <c r="B565" s="2" t="s">
        <v>56</v>
      </c>
      <c r="C565" s="2" t="s">
        <v>776</v>
      </c>
      <c r="D565" s="1" t="s">
        <v>777</v>
      </c>
      <c r="E565" s="25" t="s">
        <v>10</v>
      </c>
      <c r="F565" s="27" t="str">
        <f t="shared" si="8"/>
        <v>2261182</v>
      </c>
    </row>
    <row r="566" spans="1:6" x14ac:dyDescent="0.25">
      <c r="A566" s="2" t="s">
        <v>752</v>
      </c>
      <c r="B566" s="2" t="s">
        <v>56</v>
      </c>
      <c r="C566" s="2" t="s">
        <v>778</v>
      </c>
      <c r="D566" s="1" t="s">
        <v>779</v>
      </c>
      <c r="E566" s="25" t="s">
        <v>10</v>
      </c>
      <c r="F566" s="27" t="str">
        <f t="shared" si="8"/>
        <v>2261195</v>
      </c>
    </row>
    <row r="567" spans="1:6" x14ac:dyDescent="0.25">
      <c r="A567" s="2" t="s">
        <v>780</v>
      </c>
      <c r="B567" s="2" t="s">
        <v>7</v>
      </c>
      <c r="C567" s="2" t="s">
        <v>8</v>
      </c>
      <c r="D567" s="1" t="s">
        <v>781</v>
      </c>
      <c r="E567" s="25" t="s">
        <v>10</v>
      </c>
      <c r="F567" s="27" t="str">
        <f t="shared" si="8"/>
        <v>2310000</v>
      </c>
    </row>
    <row r="568" spans="1:6" x14ac:dyDescent="0.25">
      <c r="A568" s="2" t="s">
        <v>780</v>
      </c>
      <c r="B568" s="2" t="s">
        <v>11</v>
      </c>
      <c r="C568" s="2" t="s">
        <v>12</v>
      </c>
      <c r="D568" s="1" t="s">
        <v>782</v>
      </c>
      <c r="E568" s="25" t="s">
        <v>10</v>
      </c>
      <c r="F568" s="27" t="str">
        <f t="shared" si="8"/>
        <v>2320001</v>
      </c>
    </row>
    <row r="569" spans="1:6" x14ac:dyDescent="0.25">
      <c r="A569" s="2" t="s">
        <v>780</v>
      </c>
      <c r="B569" s="2" t="s">
        <v>11</v>
      </c>
      <c r="C569" s="2" t="s">
        <v>14</v>
      </c>
      <c r="D569" s="1" t="s">
        <v>783</v>
      </c>
      <c r="E569" s="25" t="s">
        <v>10</v>
      </c>
      <c r="F569" s="27" t="str">
        <f t="shared" si="8"/>
        <v>2320002</v>
      </c>
    </row>
    <row r="570" spans="1:6" x14ac:dyDescent="0.25">
      <c r="A570" s="2" t="s">
        <v>780</v>
      </c>
      <c r="B570" s="2" t="s">
        <v>11</v>
      </c>
      <c r="C570" s="2" t="s">
        <v>16</v>
      </c>
      <c r="D570" s="1" t="s">
        <v>784</v>
      </c>
      <c r="E570" s="25" t="s">
        <v>10</v>
      </c>
      <c r="F570" s="27" t="str">
        <f t="shared" si="8"/>
        <v>2320003</v>
      </c>
    </row>
    <row r="571" spans="1:6" x14ac:dyDescent="0.25">
      <c r="A571" s="2" t="s">
        <v>780</v>
      </c>
      <c r="B571" s="2" t="s">
        <v>11</v>
      </c>
      <c r="C571" s="2" t="s">
        <v>18</v>
      </c>
      <c r="D571" s="1" t="s">
        <v>65</v>
      </c>
      <c r="E571" s="25" t="s">
        <v>10</v>
      </c>
      <c r="F571" s="27" t="str">
        <f t="shared" si="8"/>
        <v>2320004</v>
      </c>
    </row>
    <row r="572" spans="1:6" x14ac:dyDescent="0.25">
      <c r="A572" s="2" t="s">
        <v>780</v>
      </c>
      <c r="B572" s="2" t="s">
        <v>11</v>
      </c>
      <c r="C572" s="2" t="s">
        <v>20</v>
      </c>
      <c r="D572" s="1" t="s">
        <v>506</v>
      </c>
      <c r="E572" s="25" t="s">
        <v>10</v>
      </c>
      <c r="F572" s="27" t="str">
        <f t="shared" si="8"/>
        <v>2320005</v>
      </c>
    </row>
    <row r="573" spans="1:6" x14ac:dyDescent="0.25">
      <c r="A573" s="2" t="s">
        <v>780</v>
      </c>
      <c r="B573" s="2" t="s">
        <v>11</v>
      </c>
      <c r="C573" s="2" t="s">
        <v>22</v>
      </c>
      <c r="D573" s="1" t="s">
        <v>785</v>
      </c>
      <c r="E573" s="25" t="s">
        <v>10</v>
      </c>
      <c r="F573" s="27" t="str">
        <f t="shared" si="8"/>
        <v>2320006</v>
      </c>
    </row>
    <row r="574" spans="1:6" x14ac:dyDescent="0.25">
      <c r="A574" s="2" t="s">
        <v>780</v>
      </c>
      <c r="B574" s="2" t="s">
        <v>11</v>
      </c>
      <c r="C574" s="2" t="s">
        <v>24</v>
      </c>
      <c r="D574" s="1" t="s">
        <v>162</v>
      </c>
      <c r="E574" s="25" t="s">
        <v>10</v>
      </c>
      <c r="F574" s="27" t="str">
        <f t="shared" si="8"/>
        <v>2320007</v>
      </c>
    </row>
    <row r="575" spans="1:6" x14ac:dyDescent="0.25">
      <c r="A575" s="2" t="s">
        <v>780</v>
      </c>
      <c r="B575" s="2" t="s">
        <v>11</v>
      </c>
      <c r="C575" s="2" t="s">
        <v>26</v>
      </c>
      <c r="D575" s="1" t="s">
        <v>786</v>
      </c>
      <c r="E575" s="25" t="s">
        <v>10</v>
      </c>
      <c r="F575" s="27" t="str">
        <f t="shared" si="8"/>
        <v>2320008</v>
      </c>
    </row>
    <row r="576" spans="1:6" x14ac:dyDescent="0.25">
      <c r="A576" s="2" t="s">
        <v>780</v>
      </c>
      <c r="B576" s="2" t="s">
        <v>11</v>
      </c>
      <c r="C576" s="2" t="s">
        <v>28</v>
      </c>
      <c r="D576" s="1" t="s">
        <v>573</v>
      </c>
      <c r="E576" s="25" t="s">
        <v>10</v>
      </c>
      <c r="F576" s="27" t="str">
        <f t="shared" si="8"/>
        <v>2320009</v>
      </c>
    </row>
    <row r="577" spans="1:6" x14ac:dyDescent="0.25">
      <c r="A577" s="2" t="s">
        <v>780</v>
      </c>
      <c r="B577" s="2" t="s">
        <v>11</v>
      </c>
      <c r="C577" s="2" t="s">
        <v>30</v>
      </c>
      <c r="D577" s="1" t="s">
        <v>234</v>
      </c>
      <c r="E577" s="25" t="s">
        <v>10</v>
      </c>
      <c r="F577" s="27" t="str">
        <f t="shared" si="8"/>
        <v>2320010</v>
      </c>
    </row>
    <row r="578" spans="1:6" x14ac:dyDescent="0.25">
      <c r="A578" s="2" t="s">
        <v>780</v>
      </c>
      <c r="B578" s="2" t="s">
        <v>11</v>
      </c>
      <c r="C578" s="2" t="s">
        <v>32</v>
      </c>
      <c r="D578" s="1" t="s">
        <v>33</v>
      </c>
      <c r="E578" s="25" t="s">
        <v>10</v>
      </c>
      <c r="F578" s="27" t="str">
        <f t="shared" ref="F578:F641" si="9">A578&amp;B578&amp;C578</f>
        <v>2320011</v>
      </c>
    </row>
    <row r="579" spans="1:6" x14ac:dyDescent="0.25">
      <c r="A579" s="2" t="s">
        <v>780</v>
      </c>
      <c r="B579" s="2" t="s">
        <v>36</v>
      </c>
      <c r="C579" s="2" t="s">
        <v>787</v>
      </c>
      <c r="D579" s="1" t="s">
        <v>788</v>
      </c>
      <c r="E579" s="25" t="s">
        <v>10</v>
      </c>
      <c r="F579" s="27" t="str">
        <f t="shared" si="9"/>
        <v>2330443</v>
      </c>
    </row>
    <row r="580" spans="1:6" x14ac:dyDescent="0.25">
      <c r="A580" s="2" t="s">
        <v>780</v>
      </c>
      <c r="B580" s="2" t="s">
        <v>36</v>
      </c>
      <c r="C580" s="2" t="s">
        <v>789</v>
      </c>
      <c r="D580" s="1" t="s">
        <v>790</v>
      </c>
      <c r="E580" s="25" t="s">
        <v>10</v>
      </c>
      <c r="F580" s="27" t="str">
        <f t="shared" si="9"/>
        <v>2330456</v>
      </c>
    </row>
    <row r="581" spans="1:6" x14ac:dyDescent="0.25">
      <c r="A581" s="2" t="s">
        <v>780</v>
      </c>
      <c r="B581" s="2" t="s">
        <v>36</v>
      </c>
      <c r="C581" s="2" t="s">
        <v>791</v>
      </c>
      <c r="D581" s="1" t="s">
        <v>792</v>
      </c>
      <c r="E581" s="25" t="s">
        <v>10</v>
      </c>
      <c r="F581" s="27" t="str">
        <f t="shared" si="9"/>
        <v>2330605</v>
      </c>
    </row>
    <row r="582" spans="1:6" x14ac:dyDescent="0.25">
      <c r="A582" s="2" t="s">
        <v>780</v>
      </c>
      <c r="B582" s="2" t="s">
        <v>36</v>
      </c>
      <c r="C582" s="2" t="s">
        <v>793</v>
      </c>
      <c r="D582" s="1" t="s">
        <v>794</v>
      </c>
      <c r="E582" s="25" t="s">
        <v>10</v>
      </c>
      <c r="F582" s="27" t="str">
        <f t="shared" si="9"/>
        <v>2330606</v>
      </c>
    </row>
    <row r="583" spans="1:6" x14ac:dyDescent="0.25">
      <c r="A583" s="2" t="s">
        <v>780</v>
      </c>
      <c r="B583" s="2" t="s">
        <v>36</v>
      </c>
      <c r="C583" s="2" t="s">
        <v>795</v>
      </c>
      <c r="D583" s="1" t="s">
        <v>796</v>
      </c>
      <c r="E583" s="25" t="s">
        <v>10</v>
      </c>
      <c r="F583" s="27" t="str">
        <f t="shared" si="9"/>
        <v>2330607</v>
      </c>
    </row>
    <row r="584" spans="1:6" x14ac:dyDescent="0.25">
      <c r="A584" s="2" t="s">
        <v>780</v>
      </c>
      <c r="B584" s="2" t="s">
        <v>36</v>
      </c>
      <c r="C584" s="2" t="s">
        <v>797</v>
      </c>
      <c r="D584" s="1" t="s">
        <v>798</v>
      </c>
      <c r="E584" s="25" t="s">
        <v>10</v>
      </c>
      <c r="F584" s="27" t="str">
        <f t="shared" si="9"/>
        <v>2330608</v>
      </c>
    </row>
    <row r="585" spans="1:6" x14ac:dyDescent="0.25">
      <c r="A585" s="2" t="s">
        <v>780</v>
      </c>
      <c r="B585" s="2" t="s">
        <v>36</v>
      </c>
      <c r="C585" s="2" t="s">
        <v>799</v>
      </c>
      <c r="D585" s="1" t="s">
        <v>800</v>
      </c>
      <c r="E585" s="25" t="s">
        <v>10</v>
      </c>
      <c r="F585" s="27" t="str">
        <f t="shared" si="9"/>
        <v>2330609</v>
      </c>
    </row>
    <row r="586" spans="1:6" x14ac:dyDescent="0.25">
      <c r="A586" s="2" t="s">
        <v>780</v>
      </c>
      <c r="B586" s="2" t="s">
        <v>36</v>
      </c>
      <c r="C586" s="2" t="s">
        <v>801</v>
      </c>
      <c r="D586" s="1" t="s">
        <v>802</v>
      </c>
      <c r="E586" s="25" t="s">
        <v>10</v>
      </c>
      <c r="F586" s="27" t="str">
        <f t="shared" si="9"/>
        <v>2330610</v>
      </c>
    </row>
    <row r="587" spans="1:6" x14ac:dyDescent="0.25">
      <c r="A587" s="2" t="s">
        <v>780</v>
      </c>
      <c r="B587" s="2" t="s">
        <v>45</v>
      </c>
      <c r="C587" s="2" t="s">
        <v>803</v>
      </c>
      <c r="D587" s="1" t="s">
        <v>804</v>
      </c>
      <c r="E587" s="25" t="s">
        <v>10</v>
      </c>
      <c r="F587" s="27" t="str">
        <f t="shared" si="9"/>
        <v>2342435</v>
      </c>
    </row>
    <row r="588" spans="1:6" x14ac:dyDescent="0.25">
      <c r="A588" s="2" t="s">
        <v>780</v>
      </c>
      <c r="B588" s="2" t="s">
        <v>45</v>
      </c>
      <c r="C588" s="2" t="s">
        <v>805</v>
      </c>
      <c r="D588" s="1" t="s">
        <v>806</v>
      </c>
      <c r="E588" s="25" t="s">
        <v>174</v>
      </c>
      <c r="F588" s="27" t="str">
        <f t="shared" si="9"/>
        <v>2342440</v>
      </c>
    </row>
    <row r="589" spans="1:6" x14ac:dyDescent="0.25">
      <c r="A589" s="2" t="s">
        <v>780</v>
      </c>
      <c r="B589" s="2" t="s">
        <v>45</v>
      </c>
      <c r="C589" s="2" t="s">
        <v>807</v>
      </c>
      <c r="D589" s="1" t="s">
        <v>808</v>
      </c>
      <c r="E589" s="25" t="s">
        <v>10</v>
      </c>
      <c r="F589" s="27" t="str">
        <f t="shared" si="9"/>
        <v>2342455</v>
      </c>
    </row>
    <row r="590" spans="1:6" x14ac:dyDescent="0.25">
      <c r="A590" s="2" t="s">
        <v>780</v>
      </c>
      <c r="B590" s="2" t="s">
        <v>52</v>
      </c>
      <c r="C590" s="2" t="s">
        <v>809</v>
      </c>
      <c r="D590" s="1" t="s">
        <v>810</v>
      </c>
      <c r="E590" s="25" t="s">
        <v>10</v>
      </c>
      <c r="F590" s="27" t="str">
        <f t="shared" si="9"/>
        <v>2350052</v>
      </c>
    </row>
    <row r="591" spans="1:6" x14ac:dyDescent="0.25">
      <c r="A591" s="2" t="s">
        <v>780</v>
      </c>
      <c r="B591" s="2" t="s">
        <v>52</v>
      </c>
      <c r="C591" s="2" t="s">
        <v>811</v>
      </c>
      <c r="D591" s="1" t="s">
        <v>812</v>
      </c>
      <c r="E591" s="25" t="s">
        <v>10</v>
      </c>
      <c r="F591" s="27" t="str">
        <f t="shared" si="9"/>
        <v>2350271</v>
      </c>
    </row>
    <row r="592" spans="1:6" x14ac:dyDescent="0.25">
      <c r="A592" s="2" t="s">
        <v>780</v>
      </c>
      <c r="B592" s="2" t="s">
        <v>52</v>
      </c>
      <c r="C592" s="2" t="s">
        <v>813</v>
      </c>
      <c r="D592" s="1" t="s">
        <v>814</v>
      </c>
      <c r="E592" s="25" t="s">
        <v>10</v>
      </c>
      <c r="F592" s="27" t="str">
        <f t="shared" si="9"/>
        <v>2350300</v>
      </c>
    </row>
    <row r="593" spans="1:6" x14ac:dyDescent="0.25">
      <c r="A593" s="2" t="s">
        <v>780</v>
      </c>
      <c r="B593" s="2" t="s">
        <v>56</v>
      </c>
      <c r="C593" s="2" t="s">
        <v>815</v>
      </c>
      <c r="D593" s="1" t="s">
        <v>816</v>
      </c>
      <c r="E593" s="25" t="s">
        <v>10</v>
      </c>
      <c r="F593" s="27" t="str">
        <f t="shared" si="9"/>
        <v>2361050</v>
      </c>
    </row>
    <row r="594" spans="1:6" x14ac:dyDescent="0.25">
      <c r="A594" s="2" t="s">
        <v>780</v>
      </c>
      <c r="B594" s="2" t="s">
        <v>56</v>
      </c>
      <c r="C594" s="2" t="s">
        <v>817</v>
      </c>
      <c r="D594" s="1" t="s">
        <v>818</v>
      </c>
      <c r="E594" s="25" t="s">
        <v>174</v>
      </c>
      <c r="F594" s="27" t="str">
        <f t="shared" si="9"/>
        <v>2361187</v>
      </c>
    </row>
    <row r="595" spans="1:6" x14ac:dyDescent="0.25">
      <c r="A595" s="2" t="s">
        <v>819</v>
      </c>
      <c r="B595" s="2" t="s">
        <v>7</v>
      </c>
      <c r="C595" s="2" t="s">
        <v>8</v>
      </c>
      <c r="D595" s="1" t="s">
        <v>820</v>
      </c>
      <c r="E595" s="25" t="s">
        <v>10</v>
      </c>
      <c r="F595" s="27" t="str">
        <f t="shared" si="9"/>
        <v>2410000</v>
      </c>
    </row>
    <row r="596" spans="1:6" x14ac:dyDescent="0.25">
      <c r="A596" s="2" t="s">
        <v>819</v>
      </c>
      <c r="B596" s="2" t="s">
        <v>11</v>
      </c>
      <c r="C596" s="2" t="s">
        <v>12</v>
      </c>
      <c r="D596" s="1" t="s">
        <v>821</v>
      </c>
      <c r="E596" s="25" t="s">
        <v>10</v>
      </c>
      <c r="F596" s="27" t="str">
        <f t="shared" si="9"/>
        <v>2420001</v>
      </c>
    </row>
    <row r="597" spans="1:6" x14ac:dyDescent="0.25">
      <c r="A597" s="2" t="s">
        <v>819</v>
      </c>
      <c r="B597" s="2" t="s">
        <v>11</v>
      </c>
      <c r="C597" s="2" t="s">
        <v>14</v>
      </c>
      <c r="D597" s="1" t="s">
        <v>822</v>
      </c>
      <c r="E597" s="25" t="s">
        <v>10</v>
      </c>
      <c r="F597" s="27" t="str">
        <f t="shared" si="9"/>
        <v>2420002</v>
      </c>
    </row>
    <row r="598" spans="1:6" x14ac:dyDescent="0.25">
      <c r="A598" s="2" t="s">
        <v>819</v>
      </c>
      <c r="B598" s="2" t="s">
        <v>11</v>
      </c>
      <c r="C598" s="2" t="s">
        <v>16</v>
      </c>
      <c r="D598" s="1" t="s">
        <v>823</v>
      </c>
      <c r="E598" s="25" t="s">
        <v>10</v>
      </c>
      <c r="F598" s="27" t="str">
        <f t="shared" si="9"/>
        <v>2420003</v>
      </c>
    </row>
    <row r="599" spans="1:6" x14ac:dyDescent="0.25">
      <c r="A599" s="2" t="s">
        <v>819</v>
      </c>
      <c r="B599" s="2" t="s">
        <v>11</v>
      </c>
      <c r="C599" s="2" t="s">
        <v>18</v>
      </c>
      <c r="D599" s="1" t="s">
        <v>564</v>
      </c>
      <c r="E599" s="25" t="s">
        <v>10</v>
      </c>
      <c r="F599" s="27" t="str">
        <f t="shared" si="9"/>
        <v>2420004</v>
      </c>
    </row>
    <row r="600" spans="1:6" x14ac:dyDescent="0.25">
      <c r="A600" s="2" t="s">
        <v>819</v>
      </c>
      <c r="B600" s="2" t="s">
        <v>11</v>
      </c>
      <c r="C600" s="2" t="s">
        <v>20</v>
      </c>
      <c r="D600" s="1" t="s">
        <v>566</v>
      </c>
      <c r="E600" s="25" t="s">
        <v>10</v>
      </c>
      <c r="F600" s="27" t="str">
        <f t="shared" si="9"/>
        <v>2420005</v>
      </c>
    </row>
    <row r="601" spans="1:6" x14ac:dyDescent="0.25">
      <c r="A601" s="2" t="s">
        <v>819</v>
      </c>
      <c r="B601" s="2" t="s">
        <v>11</v>
      </c>
      <c r="C601" s="2" t="s">
        <v>22</v>
      </c>
      <c r="D601" s="1" t="s">
        <v>824</v>
      </c>
      <c r="E601" s="25" t="s">
        <v>10</v>
      </c>
      <c r="F601" s="27" t="str">
        <f t="shared" si="9"/>
        <v>2420006</v>
      </c>
    </row>
    <row r="602" spans="1:6" x14ac:dyDescent="0.25">
      <c r="A602" s="2" t="s">
        <v>819</v>
      </c>
      <c r="B602" s="2" t="s">
        <v>11</v>
      </c>
      <c r="C602" s="2" t="s">
        <v>24</v>
      </c>
      <c r="D602" s="1" t="s">
        <v>825</v>
      </c>
      <c r="E602" s="25" t="s">
        <v>10</v>
      </c>
      <c r="F602" s="27" t="str">
        <f t="shared" si="9"/>
        <v>2420007</v>
      </c>
    </row>
    <row r="603" spans="1:6" x14ac:dyDescent="0.25">
      <c r="A603" s="2" t="s">
        <v>819</v>
      </c>
      <c r="B603" s="2" t="s">
        <v>11</v>
      </c>
      <c r="C603" s="2" t="s">
        <v>26</v>
      </c>
      <c r="D603" s="1" t="s">
        <v>826</v>
      </c>
      <c r="E603" s="25" t="s">
        <v>10</v>
      </c>
      <c r="F603" s="27" t="str">
        <f t="shared" si="9"/>
        <v>2420008</v>
      </c>
    </row>
    <row r="604" spans="1:6" x14ac:dyDescent="0.25">
      <c r="A604" s="2" t="s">
        <v>819</v>
      </c>
      <c r="B604" s="2" t="s">
        <v>11</v>
      </c>
      <c r="C604" s="2" t="s">
        <v>28</v>
      </c>
      <c r="D604" s="1" t="s">
        <v>365</v>
      </c>
      <c r="E604" s="25" t="s">
        <v>10</v>
      </c>
      <c r="F604" s="27" t="str">
        <f t="shared" si="9"/>
        <v>2420009</v>
      </c>
    </row>
    <row r="605" spans="1:6" x14ac:dyDescent="0.25">
      <c r="A605" s="2" t="s">
        <v>819</v>
      </c>
      <c r="B605" s="2" t="s">
        <v>11</v>
      </c>
      <c r="C605" s="2" t="s">
        <v>30</v>
      </c>
      <c r="D605" s="1" t="s">
        <v>827</v>
      </c>
      <c r="E605" s="25" t="s">
        <v>10</v>
      </c>
      <c r="F605" s="27" t="str">
        <f t="shared" si="9"/>
        <v>2420010</v>
      </c>
    </row>
    <row r="606" spans="1:6" x14ac:dyDescent="0.25">
      <c r="A606" s="2" t="s">
        <v>819</v>
      </c>
      <c r="B606" s="2" t="s">
        <v>11</v>
      </c>
      <c r="C606" s="2" t="s">
        <v>32</v>
      </c>
      <c r="D606" s="1" t="s">
        <v>828</v>
      </c>
      <c r="E606" s="25" t="s">
        <v>10</v>
      </c>
      <c r="F606" s="27" t="str">
        <f t="shared" si="9"/>
        <v>2420011</v>
      </c>
    </row>
    <row r="607" spans="1:6" x14ac:dyDescent="0.25">
      <c r="A607" s="2" t="s">
        <v>819</v>
      </c>
      <c r="B607" s="2" t="s">
        <v>11</v>
      </c>
      <c r="C607" s="2" t="s">
        <v>34</v>
      </c>
      <c r="D607" s="1" t="s">
        <v>79</v>
      </c>
      <c r="E607" s="25" t="s">
        <v>10</v>
      </c>
      <c r="F607" s="27" t="str">
        <f t="shared" si="9"/>
        <v>2420012</v>
      </c>
    </row>
    <row r="608" spans="1:6" x14ac:dyDescent="0.25">
      <c r="A608" s="2" t="s">
        <v>819</v>
      </c>
      <c r="B608" s="2" t="s">
        <v>11</v>
      </c>
      <c r="C608" s="2" t="s">
        <v>72</v>
      </c>
      <c r="D608" s="1" t="s">
        <v>829</v>
      </c>
      <c r="E608" s="25" t="s">
        <v>10</v>
      </c>
      <c r="F608" s="27" t="str">
        <f t="shared" si="9"/>
        <v>2420013</v>
      </c>
    </row>
    <row r="609" spans="1:6" x14ac:dyDescent="0.25">
      <c r="A609" s="2" t="s">
        <v>819</v>
      </c>
      <c r="B609" s="2" t="s">
        <v>36</v>
      </c>
      <c r="C609" s="2" t="s">
        <v>830</v>
      </c>
      <c r="D609" s="1" t="s">
        <v>831</v>
      </c>
      <c r="E609" s="25" t="s">
        <v>10</v>
      </c>
      <c r="F609" s="27" t="str">
        <f t="shared" si="9"/>
        <v>2430611</v>
      </c>
    </row>
    <row r="610" spans="1:6" x14ac:dyDescent="0.25">
      <c r="A610" s="2" t="s">
        <v>819</v>
      </c>
      <c r="B610" s="2" t="s">
        <v>36</v>
      </c>
      <c r="C610" s="2" t="s">
        <v>832</v>
      </c>
      <c r="D610" s="1" t="s">
        <v>833</v>
      </c>
      <c r="E610" s="25" t="s">
        <v>10</v>
      </c>
      <c r="F610" s="27" t="str">
        <f t="shared" si="9"/>
        <v>2430612</v>
      </c>
    </row>
    <row r="611" spans="1:6" x14ac:dyDescent="0.25">
      <c r="A611" s="2" t="s">
        <v>819</v>
      </c>
      <c r="B611" s="2" t="s">
        <v>36</v>
      </c>
      <c r="C611" s="2" t="s">
        <v>834</v>
      </c>
      <c r="D611" s="1" t="s">
        <v>835</v>
      </c>
      <c r="E611" s="25" t="s">
        <v>10</v>
      </c>
      <c r="F611" s="27" t="str">
        <f t="shared" si="9"/>
        <v>2430613</v>
      </c>
    </row>
    <row r="612" spans="1:6" x14ac:dyDescent="0.25">
      <c r="A612" s="2" t="s">
        <v>819</v>
      </c>
      <c r="B612" s="2" t="s">
        <v>36</v>
      </c>
      <c r="C612" s="2" t="s">
        <v>836</v>
      </c>
      <c r="D612" s="1" t="s">
        <v>837</v>
      </c>
      <c r="E612" s="25" t="s">
        <v>10</v>
      </c>
      <c r="F612" s="27" t="str">
        <f t="shared" si="9"/>
        <v>2430614</v>
      </c>
    </row>
    <row r="613" spans="1:6" x14ac:dyDescent="0.25">
      <c r="A613" s="2" t="s">
        <v>819</v>
      </c>
      <c r="B613" s="2" t="s">
        <v>36</v>
      </c>
      <c r="C613" s="2" t="s">
        <v>838</v>
      </c>
      <c r="D613" s="1" t="s">
        <v>839</v>
      </c>
      <c r="E613" s="25" t="s">
        <v>10</v>
      </c>
      <c r="F613" s="27" t="str">
        <f t="shared" si="9"/>
        <v>2430952</v>
      </c>
    </row>
    <row r="614" spans="1:6" x14ac:dyDescent="0.25">
      <c r="A614" s="2" t="s">
        <v>819</v>
      </c>
      <c r="B614" s="2" t="s">
        <v>45</v>
      </c>
      <c r="C614" s="2" t="s">
        <v>840</v>
      </c>
      <c r="D614" s="1" t="s">
        <v>841</v>
      </c>
      <c r="E614" s="25" t="s">
        <v>10</v>
      </c>
      <c r="F614" s="27" t="str">
        <f t="shared" si="9"/>
        <v>2442475</v>
      </c>
    </row>
    <row r="615" spans="1:6" x14ac:dyDescent="0.25">
      <c r="A615" s="2" t="s">
        <v>819</v>
      </c>
      <c r="B615" s="2" t="s">
        <v>52</v>
      </c>
      <c r="C615" s="2" t="s">
        <v>842</v>
      </c>
      <c r="D615" s="1" t="s">
        <v>843</v>
      </c>
      <c r="E615" s="25" t="s">
        <v>10</v>
      </c>
      <c r="F615" s="27" t="str">
        <f t="shared" si="9"/>
        <v>2450054</v>
      </c>
    </row>
    <row r="616" spans="1:6" x14ac:dyDescent="0.25">
      <c r="A616" s="2" t="s">
        <v>844</v>
      </c>
      <c r="B616" s="2" t="s">
        <v>7</v>
      </c>
      <c r="C616" s="2" t="s">
        <v>8</v>
      </c>
      <c r="D616" s="1" t="s">
        <v>845</v>
      </c>
      <c r="E616" s="25" t="s">
        <v>10</v>
      </c>
      <c r="F616" s="27" t="str">
        <f t="shared" si="9"/>
        <v>2510000</v>
      </c>
    </row>
    <row r="617" spans="1:6" x14ac:dyDescent="0.25">
      <c r="A617" s="2" t="s">
        <v>844</v>
      </c>
      <c r="B617" s="2" t="s">
        <v>11</v>
      </c>
      <c r="C617" s="2" t="s">
        <v>12</v>
      </c>
      <c r="D617" s="1" t="s">
        <v>846</v>
      </c>
      <c r="E617" s="25" t="s">
        <v>10</v>
      </c>
      <c r="F617" s="27" t="str">
        <f t="shared" si="9"/>
        <v>2520001</v>
      </c>
    </row>
    <row r="618" spans="1:6" x14ac:dyDescent="0.25">
      <c r="A618" s="2" t="s">
        <v>844</v>
      </c>
      <c r="B618" s="2" t="s">
        <v>11</v>
      </c>
      <c r="C618" s="2" t="s">
        <v>14</v>
      </c>
      <c r="D618" s="1" t="s">
        <v>847</v>
      </c>
      <c r="E618" s="25" t="s">
        <v>10</v>
      </c>
      <c r="F618" s="27" t="str">
        <f t="shared" si="9"/>
        <v>2520002</v>
      </c>
    </row>
    <row r="619" spans="1:6" x14ac:dyDescent="0.25">
      <c r="A619" s="2" t="s">
        <v>844</v>
      </c>
      <c r="B619" s="2" t="s">
        <v>11</v>
      </c>
      <c r="C619" s="2" t="s">
        <v>16</v>
      </c>
      <c r="D619" s="1" t="s">
        <v>252</v>
      </c>
      <c r="E619" s="25" t="s">
        <v>10</v>
      </c>
      <c r="F619" s="27" t="str">
        <f t="shared" si="9"/>
        <v>2520003</v>
      </c>
    </row>
    <row r="620" spans="1:6" x14ac:dyDescent="0.25">
      <c r="A620" s="2" t="s">
        <v>844</v>
      </c>
      <c r="B620" s="2" t="s">
        <v>11</v>
      </c>
      <c r="C620" s="2" t="s">
        <v>18</v>
      </c>
      <c r="D620" s="1" t="s">
        <v>848</v>
      </c>
      <c r="E620" s="25" t="s">
        <v>10</v>
      </c>
      <c r="F620" s="27" t="str">
        <f t="shared" si="9"/>
        <v>2520004</v>
      </c>
    </row>
    <row r="621" spans="1:6" x14ac:dyDescent="0.25">
      <c r="A621" s="2" t="s">
        <v>844</v>
      </c>
      <c r="B621" s="2" t="s">
        <v>11</v>
      </c>
      <c r="C621" s="2" t="s">
        <v>20</v>
      </c>
      <c r="D621" s="1" t="s">
        <v>162</v>
      </c>
      <c r="E621" s="25" t="s">
        <v>10</v>
      </c>
      <c r="F621" s="27" t="str">
        <f t="shared" si="9"/>
        <v>2520005</v>
      </c>
    </row>
    <row r="622" spans="1:6" x14ac:dyDescent="0.25">
      <c r="A622" s="2" t="s">
        <v>844</v>
      </c>
      <c r="B622" s="2" t="s">
        <v>11</v>
      </c>
      <c r="C622" s="2" t="s">
        <v>22</v>
      </c>
      <c r="D622" s="1" t="s">
        <v>849</v>
      </c>
      <c r="E622" s="25" t="s">
        <v>10</v>
      </c>
      <c r="F622" s="27" t="str">
        <f t="shared" si="9"/>
        <v>2520006</v>
      </c>
    </row>
    <row r="623" spans="1:6" x14ac:dyDescent="0.25">
      <c r="A623" s="2" t="s">
        <v>844</v>
      </c>
      <c r="B623" s="2" t="s">
        <v>11</v>
      </c>
      <c r="C623" s="2" t="s">
        <v>24</v>
      </c>
      <c r="D623" s="1" t="s">
        <v>31</v>
      </c>
      <c r="E623" s="25" t="s">
        <v>10</v>
      </c>
      <c r="F623" s="27" t="str">
        <f t="shared" si="9"/>
        <v>2520007</v>
      </c>
    </row>
    <row r="624" spans="1:6" x14ac:dyDescent="0.25">
      <c r="A624" s="2" t="s">
        <v>844</v>
      </c>
      <c r="B624" s="2" t="s">
        <v>11</v>
      </c>
      <c r="C624" s="2" t="s">
        <v>26</v>
      </c>
      <c r="D624" s="1" t="s">
        <v>84</v>
      </c>
      <c r="E624" s="25" t="s">
        <v>10</v>
      </c>
      <c r="F624" s="27" t="str">
        <f t="shared" si="9"/>
        <v>2520008</v>
      </c>
    </row>
    <row r="625" spans="1:6" x14ac:dyDescent="0.25">
      <c r="A625" s="2" t="s">
        <v>844</v>
      </c>
      <c r="B625" s="2" t="s">
        <v>36</v>
      </c>
      <c r="C625" s="2" t="s">
        <v>850</v>
      </c>
      <c r="D625" s="1" t="s">
        <v>851</v>
      </c>
      <c r="E625" s="25" t="s">
        <v>10</v>
      </c>
      <c r="F625" s="27" t="str">
        <f t="shared" si="9"/>
        <v>2530440</v>
      </c>
    </row>
    <row r="626" spans="1:6" x14ac:dyDescent="0.25">
      <c r="A626" s="2" t="s">
        <v>844</v>
      </c>
      <c r="B626" s="2" t="s">
        <v>36</v>
      </c>
      <c r="C626" s="2" t="s">
        <v>219</v>
      </c>
      <c r="D626" s="1" t="s">
        <v>852</v>
      </c>
      <c r="E626" s="25" t="s">
        <v>10</v>
      </c>
      <c r="F626" s="27" t="str">
        <f t="shared" si="9"/>
        <v>2530615</v>
      </c>
    </row>
    <row r="627" spans="1:6" x14ac:dyDescent="0.25">
      <c r="A627" s="2" t="s">
        <v>844</v>
      </c>
      <c r="B627" s="2" t="s">
        <v>36</v>
      </c>
      <c r="C627" s="2" t="s">
        <v>853</v>
      </c>
      <c r="D627" s="1" t="s">
        <v>854</v>
      </c>
      <c r="E627" s="25" t="s">
        <v>10</v>
      </c>
      <c r="F627" s="27" t="str">
        <f t="shared" si="9"/>
        <v>2530616</v>
      </c>
    </row>
    <row r="628" spans="1:6" x14ac:dyDescent="0.25">
      <c r="A628" s="2" t="s">
        <v>844</v>
      </c>
      <c r="B628" s="2" t="s">
        <v>36</v>
      </c>
      <c r="C628" s="2" t="s">
        <v>855</v>
      </c>
      <c r="D628" s="1" t="s">
        <v>856</v>
      </c>
      <c r="E628" s="25" t="s">
        <v>10</v>
      </c>
      <c r="F628" s="27" t="str">
        <f t="shared" si="9"/>
        <v>2530617</v>
      </c>
    </row>
    <row r="629" spans="1:6" x14ac:dyDescent="0.25">
      <c r="A629" s="2" t="s">
        <v>844</v>
      </c>
      <c r="B629" s="2" t="s">
        <v>45</v>
      </c>
      <c r="C629" s="2" t="s">
        <v>857</v>
      </c>
      <c r="D629" s="1" t="s">
        <v>858</v>
      </c>
      <c r="E629" s="25" t="s">
        <v>10</v>
      </c>
      <c r="F629" s="27" t="str">
        <f t="shared" si="9"/>
        <v>2542645</v>
      </c>
    </row>
    <row r="630" spans="1:6" x14ac:dyDescent="0.25">
      <c r="A630" s="2" t="s">
        <v>844</v>
      </c>
      <c r="B630" s="2" t="s">
        <v>45</v>
      </c>
      <c r="C630" s="2" t="s">
        <v>859</v>
      </c>
      <c r="D630" s="1" t="s">
        <v>860</v>
      </c>
      <c r="E630" s="25" t="s">
        <v>174</v>
      </c>
      <c r="F630" s="27" t="str">
        <f t="shared" si="9"/>
        <v>2542650</v>
      </c>
    </row>
    <row r="631" spans="1:6" x14ac:dyDescent="0.25">
      <c r="A631" s="2" t="s">
        <v>844</v>
      </c>
      <c r="B631" s="2" t="s">
        <v>52</v>
      </c>
      <c r="C631" s="2" t="s">
        <v>861</v>
      </c>
      <c r="D631" s="1" t="s">
        <v>862</v>
      </c>
      <c r="E631" s="25" t="s">
        <v>10</v>
      </c>
      <c r="F631" s="27" t="str">
        <f t="shared" si="9"/>
        <v>2550055</v>
      </c>
    </row>
    <row r="632" spans="1:6" x14ac:dyDescent="0.25">
      <c r="A632" s="2" t="s">
        <v>844</v>
      </c>
      <c r="B632" s="2" t="s">
        <v>52</v>
      </c>
      <c r="C632" s="2" t="s">
        <v>357</v>
      </c>
      <c r="D632" s="1" t="s">
        <v>863</v>
      </c>
      <c r="E632" s="25" t="s">
        <v>10</v>
      </c>
      <c r="F632" s="27" t="str">
        <f t="shared" si="9"/>
        <v>2550056</v>
      </c>
    </row>
    <row r="633" spans="1:6" x14ac:dyDescent="0.25">
      <c r="A633" s="2" t="s">
        <v>844</v>
      </c>
      <c r="B633" s="2" t="s">
        <v>52</v>
      </c>
      <c r="C633" s="2" t="s">
        <v>864</v>
      </c>
      <c r="D633" s="1" t="s">
        <v>865</v>
      </c>
      <c r="E633" s="25" t="s">
        <v>10</v>
      </c>
      <c r="F633" s="27" t="str">
        <f t="shared" si="9"/>
        <v>2550057</v>
      </c>
    </row>
    <row r="634" spans="1:6" x14ac:dyDescent="0.25">
      <c r="A634" s="2" t="s">
        <v>844</v>
      </c>
      <c r="B634" s="2" t="s">
        <v>56</v>
      </c>
      <c r="C634" s="2" t="s">
        <v>866</v>
      </c>
      <c r="D634" s="1" t="s">
        <v>867</v>
      </c>
      <c r="E634" s="25" t="s">
        <v>10</v>
      </c>
      <c r="F634" s="27" t="str">
        <f t="shared" si="9"/>
        <v>2561051</v>
      </c>
    </row>
    <row r="635" spans="1:6" x14ac:dyDescent="0.25">
      <c r="A635" s="2" t="s">
        <v>844</v>
      </c>
      <c r="B635" s="2" t="s">
        <v>56</v>
      </c>
      <c r="C635" s="2" t="s">
        <v>868</v>
      </c>
      <c r="D635" s="1" t="s">
        <v>869</v>
      </c>
      <c r="E635" s="25" t="s">
        <v>10</v>
      </c>
      <c r="F635" s="27" t="str">
        <f t="shared" si="9"/>
        <v>2561179</v>
      </c>
    </row>
    <row r="636" spans="1:6" x14ac:dyDescent="0.25">
      <c r="A636" s="2" t="s">
        <v>844</v>
      </c>
      <c r="B636" s="2" t="s">
        <v>243</v>
      </c>
      <c r="C636" s="2" t="s">
        <v>26</v>
      </c>
      <c r="D636" s="1" t="s">
        <v>870</v>
      </c>
      <c r="E636" s="25" t="s">
        <v>174</v>
      </c>
      <c r="F636" s="27" t="str">
        <f t="shared" si="9"/>
        <v>2570008</v>
      </c>
    </row>
    <row r="637" spans="1:6" x14ac:dyDescent="0.25">
      <c r="A637" s="2" t="s">
        <v>844</v>
      </c>
      <c r="B637" s="2" t="s">
        <v>243</v>
      </c>
      <c r="C637" s="2" t="s">
        <v>871</v>
      </c>
      <c r="D637" s="1" t="s">
        <v>872</v>
      </c>
      <c r="E637" s="25" t="s">
        <v>174</v>
      </c>
      <c r="F637" s="27" t="str">
        <f t="shared" si="9"/>
        <v>2570061</v>
      </c>
    </row>
    <row r="638" spans="1:6" x14ac:dyDescent="0.25">
      <c r="A638" s="2" t="s">
        <v>873</v>
      </c>
      <c r="B638" s="2" t="s">
        <v>7</v>
      </c>
      <c r="C638" s="2" t="s">
        <v>8</v>
      </c>
      <c r="D638" s="1" t="s">
        <v>874</v>
      </c>
      <c r="E638" s="25" t="s">
        <v>10</v>
      </c>
      <c r="F638" s="27" t="str">
        <f t="shared" si="9"/>
        <v>2610000</v>
      </c>
    </row>
    <row r="639" spans="1:6" x14ac:dyDescent="0.25">
      <c r="A639" s="2" t="s">
        <v>873</v>
      </c>
      <c r="B639" s="2" t="s">
        <v>11</v>
      </c>
      <c r="C639" s="2" t="s">
        <v>12</v>
      </c>
      <c r="D639" s="1" t="s">
        <v>875</v>
      </c>
      <c r="E639" s="25" t="s">
        <v>10</v>
      </c>
      <c r="F639" s="27" t="str">
        <f t="shared" si="9"/>
        <v>2620001</v>
      </c>
    </row>
    <row r="640" spans="1:6" x14ac:dyDescent="0.25">
      <c r="A640" s="2" t="s">
        <v>873</v>
      </c>
      <c r="B640" s="2" t="s">
        <v>11</v>
      </c>
      <c r="C640" s="2" t="s">
        <v>14</v>
      </c>
      <c r="D640" s="1" t="s">
        <v>155</v>
      </c>
      <c r="E640" s="25" t="s">
        <v>10</v>
      </c>
      <c r="F640" s="27" t="str">
        <f t="shared" si="9"/>
        <v>2620002</v>
      </c>
    </row>
    <row r="641" spans="1:6" x14ac:dyDescent="0.25">
      <c r="A641" s="2" t="s">
        <v>873</v>
      </c>
      <c r="B641" s="2" t="s">
        <v>11</v>
      </c>
      <c r="C641" s="2" t="s">
        <v>16</v>
      </c>
      <c r="D641" s="1" t="s">
        <v>653</v>
      </c>
      <c r="E641" s="25" t="s">
        <v>10</v>
      </c>
      <c r="F641" s="27" t="str">
        <f t="shared" si="9"/>
        <v>2620003</v>
      </c>
    </row>
    <row r="642" spans="1:6" x14ac:dyDescent="0.25">
      <c r="A642" s="2" t="s">
        <v>873</v>
      </c>
      <c r="B642" s="2" t="s">
        <v>11</v>
      </c>
      <c r="C642" s="2" t="s">
        <v>18</v>
      </c>
      <c r="D642" s="1" t="s">
        <v>398</v>
      </c>
      <c r="E642" s="25" t="s">
        <v>10</v>
      </c>
      <c r="F642" s="27" t="str">
        <f t="shared" ref="F642:F705" si="10">A642&amp;B642&amp;C642</f>
        <v>2620004</v>
      </c>
    </row>
    <row r="643" spans="1:6" x14ac:dyDescent="0.25">
      <c r="A643" s="2" t="s">
        <v>873</v>
      </c>
      <c r="B643" s="2" t="s">
        <v>11</v>
      </c>
      <c r="C643" s="2" t="s">
        <v>20</v>
      </c>
      <c r="D643" s="1" t="s">
        <v>876</v>
      </c>
      <c r="E643" s="25" t="s">
        <v>10</v>
      </c>
      <c r="F643" s="27" t="str">
        <f t="shared" si="10"/>
        <v>2620005</v>
      </c>
    </row>
    <row r="644" spans="1:6" x14ac:dyDescent="0.25">
      <c r="A644" s="2" t="s">
        <v>873</v>
      </c>
      <c r="B644" s="2" t="s">
        <v>11</v>
      </c>
      <c r="C644" s="2" t="s">
        <v>22</v>
      </c>
      <c r="D644" s="1" t="s">
        <v>438</v>
      </c>
      <c r="E644" s="25" t="s">
        <v>10</v>
      </c>
      <c r="F644" s="27" t="str">
        <f t="shared" si="10"/>
        <v>2620006</v>
      </c>
    </row>
    <row r="645" spans="1:6" x14ac:dyDescent="0.25">
      <c r="A645" s="2" t="s">
        <v>873</v>
      </c>
      <c r="B645" s="2" t="s">
        <v>11</v>
      </c>
      <c r="C645" s="2" t="s">
        <v>24</v>
      </c>
      <c r="D645" s="1" t="s">
        <v>31</v>
      </c>
      <c r="E645" s="25" t="s">
        <v>10</v>
      </c>
      <c r="F645" s="27" t="str">
        <f t="shared" si="10"/>
        <v>2620007</v>
      </c>
    </row>
    <row r="646" spans="1:6" x14ac:dyDescent="0.25">
      <c r="A646" s="2" t="s">
        <v>873</v>
      </c>
      <c r="B646" s="2" t="s">
        <v>11</v>
      </c>
      <c r="C646" s="2" t="s">
        <v>26</v>
      </c>
      <c r="D646" s="1" t="s">
        <v>33</v>
      </c>
      <c r="E646" s="25" t="s">
        <v>10</v>
      </c>
      <c r="F646" s="27" t="str">
        <f t="shared" si="10"/>
        <v>2620008</v>
      </c>
    </row>
    <row r="647" spans="1:6" x14ac:dyDescent="0.25">
      <c r="A647" s="2" t="s">
        <v>873</v>
      </c>
      <c r="B647" s="2" t="s">
        <v>11</v>
      </c>
      <c r="C647" s="2" t="s">
        <v>28</v>
      </c>
      <c r="D647" s="1" t="s">
        <v>35</v>
      </c>
      <c r="E647" s="25" t="s">
        <v>10</v>
      </c>
      <c r="F647" s="27" t="str">
        <f t="shared" si="10"/>
        <v>2620009</v>
      </c>
    </row>
    <row r="648" spans="1:6" x14ac:dyDescent="0.25">
      <c r="A648" s="2" t="s">
        <v>873</v>
      </c>
      <c r="B648" s="2" t="s">
        <v>11</v>
      </c>
      <c r="C648" s="2" t="s">
        <v>30</v>
      </c>
      <c r="D648" s="1" t="s">
        <v>877</v>
      </c>
      <c r="E648" s="25" t="s">
        <v>10</v>
      </c>
      <c r="F648" s="27" t="str">
        <f t="shared" si="10"/>
        <v>2620010</v>
      </c>
    </row>
    <row r="649" spans="1:6" x14ac:dyDescent="0.25">
      <c r="A649" s="2" t="s">
        <v>873</v>
      </c>
      <c r="B649" s="2" t="s">
        <v>36</v>
      </c>
      <c r="C649" s="2" t="s">
        <v>878</v>
      </c>
      <c r="D649" s="1" t="s">
        <v>879</v>
      </c>
      <c r="E649" s="25" t="s">
        <v>10</v>
      </c>
      <c r="F649" s="27" t="str">
        <f t="shared" si="10"/>
        <v>2630415</v>
      </c>
    </row>
    <row r="650" spans="1:6" x14ac:dyDescent="0.25">
      <c r="A650" s="2" t="s">
        <v>873</v>
      </c>
      <c r="B650" s="2" t="s">
        <v>36</v>
      </c>
      <c r="C650" s="2" t="s">
        <v>880</v>
      </c>
      <c r="D650" s="1" t="s">
        <v>881</v>
      </c>
      <c r="E650" s="25" t="s">
        <v>10</v>
      </c>
      <c r="F650" s="27" t="str">
        <f t="shared" si="10"/>
        <v>2630451</v>
      </c>
    </row>
    <row r="651" spans="1:6" x14ac:dyDescent="0.25">
      <c r="A651" s="2" t="s">
        <v>873</v>
      </c>
      <c r="B651" s="2" t="s">
        <v>36</v>
      </c>
      <c r="C651" s="2" t="s">
        <v>882</v>
      </c>
      <c r="D651" s="1" t="s">
        <v>883</v>
      </c>
      <c r="E651" s="25" t="s">
        <v>10</v>
      </c>
      <c r="F651" s="27" t="str">
        <f t="shared" si="10"/>
        <v>2630618</v>
      </c>
    </row>
    <row r="652" spans="1:6" x14ac:dyDescent="0.25">
      <c r="A652" s="2" t="s">
        <v>873</v>
      </c>
      <c r="B652" s="2" t="s">
        <v>36</v>
      </c>
      <c r="C652" s="2" t="s">
        <v>884</v>
      </c>
      <c r="D652" s="1" t="s">
        <v>885</v>
      </c>
      <c r="E652" s="25" t="s">
        <v>10</v>
      </c>
      <c r="F652" s="27" t="str">
        <f t="shared" si="10"/>
        <v>2630619</v>
      </c>
    </row>
    <row r="653" spans="1:6" x14ac:dyDescent="0.25">
      <c r="A653" s="2" t="s">
        <v>873</v>
      </c>
      <c r="B653" s="2" t="s">
        <v>36</v>
      </c>
      <c r="C653" s="2" t="s">
        <v>886</v>
      </c>
      <c r="D653" s="1" t="s">
        <v>887</v>
      </c>
      <c r="E653" s="25" t="s">
        <v>10</v>
      </c>
      <c r="F653" s="27" t="str">
        <f t="shared" si="10"/>
        <v>2630620</v>
      </c>
    </row>
    <row r="654" spans="1:6" x14ac:dyDescent="0.25">
      <c r="A654" s="2" t="s">
        <v>873</v>
      </c>
      <c r="B654" s="2" t="s">
        <v>36</v>
      </c>
      <c r="C654" s="2" t="s">
        <v>888</v>
      </c>
      <c r="D654" s="1" t="s">
        <v>889</v>
      </c>
      <c r="E654" s="25" t="s">
        <v>10</v>
      </c>
      <c r="F654" s="27" t="str">
        <f t="shared" si="10"/>
        <v>2630621</v>
      </c>
    </row>
    <row r="655" spans="1:6" x14ac:dyDescent="0.25">
      <c r="A655" s="2" t="s">
        <v>873</v>
      </c>
      <c r="B655" s="2" t="s">
        <v>36</v>
      </c>
      <c r="C655" s="2" t="s">
        <v>890</v>
      </c>
      <c r="D655" s="1" t="s">
        <v>891</v>
      </c>
      <c r="E655" s="25" t="s">
        <v>10</v>
      </c>
      <c r="F655" s="27" t="str">
        <f t="shared" si="10"/>
        <v>2630622</v>
      </c>
    </row>
    <row r="656" spans="1:6" x14ac:dyDescent="0.25">
      <c r="A656" s="2" t="s">
        <v>873</v>
      </c>
      <c r="B656" s="2" t="s">
        <v>36</v>
      </c>
      <c r="C656" s="2" t="s">
        <v>892</v>
      </c>
      <c r="D656" s="1" t="s">
        <v>893</v>
      </c>
      <c r="E656" s="25" t="s">
        <v>10</v>
      </c>
      <c r="F656" s="27" t="str">
        <f t="shared" si="10"/>
        <v>2630623</v>
      </c>
    </row>
    <row r="657" spans="1:6" x14ac:dyDescent="0.25">
      <c r="A657" s="2" t="s">
        <v>873</v>
      </c>
      <c r="B657" s="2" t="s">
        <v>36</v>
      </c>
      <c r="C657" s="2" t="s">
        <v>894</v>
      </c>
      <c r="D657" s="1" t="s">
        <v>895</v>
      </c>
      <c r="E657" s="25" t="s">
        <v>10</v>
      </c>
      <c r="F657" s="27" t="str">
        <f t="shared" si="10"/>
        <v>2630624</v>
      </c>
    </row>
    <row r="658" spans="1:6" x14ac:dyDescent="0.25">
      <c r="A658" s="2" t="s">
        <v>873</v>
      </c>
      <c r="B658" s="2" t="s">
        <v>36</v>
      </c>
      <c r="C658" s="2" t="s">
        <v>896</v>
      </c>
      <c r="D658" s="1" t="s">
        <v>897</v>
      </c>
      <c r="E658" s="25" t="s">
        <v>10</v>
      </c>
      <c r="F658" s="27" t="str">
        <f t="shared" si="10"/>
        <v>2630625</v>
      </c>
    </row>
    <row r="659" spans="1:6" x14ac:dyDescent="0.25">
      <c r="A659" s="2" t="s">
        <v>873</v>
      </c>
      <c r="B659" s="2" t="s">
        <v>45</v>
      </c>
      <c r="C659" s="2" t="s">
        <v>898</v>
      </c>
      <c r="D659" s="1" t="s">
        <v>899</v>
      </c>
      <c r="E659" s="25" t="s">
        <v>10</v>
      </c>
      <c r="F659" s="27" t="str">
        <f t="shared" si="10"/>
        <v>2642725</v>
      </c>
    </row>
    <row r="660" spans="1:6" x14ac:dyDescent="0.25">
      <c r="A660" s="2" t="s">
        <v>873</v>
      </c>
      <c r="B660" s="2" t="s">
        <v>45</v>
      </c>
      <c r="C660" s="2" t="s">
        <v>900</v>
      </c>
      <c r="D660" s="1" t="s">
        <v>901</v>
      </c>
      <c r="E660" s="25" t="s">
        <v>10</v>
      </c>
      <c r="F660" s="27" t="str">
        <f t="shared" si="10"/>
        <v>2642735</v>
      </c>
    </row>
    <row r="661" spans="1:6" x14ac:dyDescent="0.25">
      <c r="A661" s="2" t="s">
        <v>873</v>
      </c>
      <c r="B661" s="2" t="s">
        <v>45</v>
      </c>
      <c r="C661" s="2" t="s">
        <v>902</v>
      </c>
      <c r="D661" s="1" t="s">
        <v>903</v>
      </c>
      <c r="E661" s="25" t="s">
        <v>10</v>
      </c>
      <c r="F661" s="27" t="str">
        <f t="shared" si="10"/>
        <v>2642765</v>
      </c>
    </row>
    <row r="662" spans="1:6" x14ac:dyDescent="0.25">
      <c r="A662" s="2" t="s">
        <v>873</v>
      </c>
      <c r="B662" s="2" t="s">
        <v>52</v>
      </c>
      <c r="C662" s="2" t="s">
        <v>904</v>
      </c>
      <c r="D662" s="1" t="s">
        <v>905</v>
      </c>
      <c r="E662" s="25" t="s">
        <v>10</v>
      </c>
      <c r="F662" s="27" t="str">
        <f t="shared" si="10"/>
        <v>2650059</v>
      </c>
    </row>
    <row r="663" spans="1:6" x14ac:dyDescent="0.25">
      <c r="A663" s="2" t="s">
        <v>873</v>
      </c>
      <c r="B663" s="2" t="s">
        <v>52</v>
      </c>
      <c r="C663" s="2" t="s">
        <v>740</v>
      </c>
      <c r="D663" s="1" t="s">
        <v>906</v>
      </c>
      <c r="E663" s="25" t="s">
        <v>10</v>
      </c>
      <c r="F663" s="27" t="str">
        <f t="shared" si="10"/>
        <v>2650060</v>
      </c>
    </row>
    <row r="664" spans="1:6" x14ac:dyDescent="0.25">
      <c r="A664" s="2" t="s">
        <v>873</v>
      </c>
      <c r="B664" s="2" t="s">
        <v>52</v>
      </c>
      <c r="C664" s="2" t="s">
        <v>907</v>
      </c>
      <c r="D664" s="1" t="s">
        <v>908</v>
      </c>
      <c r="E664" s="25" t="s">
        <v>10</v>
      </c>
      <c r="F664" s="27" t="str">
        <f t="shared" si="10"/>
        <v>2650273</v>
      </c>
    </row>
    <row r="665" spans="1:6" x14ac:dyDescent="0.25">
      <c r="A665" s="2" t="s">
        <v>873</v>
      </c>
      <c r="B665" s="2" t="s">
        <v>52</v>
      </c>
      <c r="C665" s="2" t="s">
        <v>909</v>
      </c>
      <c r="D665" s="1" t="s">
        <v>910</v>
      </c>
      <c r="E665" s="25" t="s">
        <v>10</v>
      </c>
      <c r="F665" s="27" t="str">
        <f t="shared" si="10"/>
        <v>2650274</v>
      </c>
    </row>
    <row r="666" spans="1:6" x14ac:dyDescent="0.25">
      <c r="A666" s="2" t="s">
        <v>873</v>
      </c>
      <c r="B666" s="2" t="s">
        <v>56</v>
      </c>
      <c r="C666" s="2" t="s">
        <v>911</v>
      </c>
      <c r="D666" s="1" t="s">
        <v>912</v>
      </c>
      <c r="E666" s="25" t="s">
        <v>10</v>
      </c>
      <c r="F666" s="27" t="str">
        <f t="shared" si="10"/>
        <v>2660932</v>
      </c>
    </row>
    <row r="667" spans="1:6" x14ac:dyDescent="0.25">
      <c r="A667" s="2" t="s">
        <v>873</v>
      </c>
      <c r="B667" s="2" t="s">
        <v>56</v>
      </c>
      <c r="C667" s="2" t="s">
        <v>913</v>
      </c>
      <c r="D667" s="1" t="s">
        <v>914</v>
      </c>
      <c r="E667" s="25" t="s">
        <v>10</v>
      </c>
      <c r="F667" s="27" t="str">
        <f t="shared" si="10"/>
        <v>2661018</v>
      </c>
    </row>
    <row r="668" spans="1:6" x14ac:dyDescent="0.25">
      <c r="A668" s="2" t="s">
        <v>873</v>
      </c>
      <c r="B668" s="2" t="s">
        <v>243</v>
      </c>
      <c r="C668" s="2" t="s">
        <v>28</v>
      </c>
      <c r="D668" s="1" t="s">
        <v>915</v>
      </c>
      <c r="E668" s="25" t="s">
        <v>174</v>
      </c>
      <c r="F668" s="27" t="str">
        <f t="shared" si="10"/>
        <v>2670009</v>
      </c>
    </row>
    <row r="669" spans="1:6" x14ac:dyDescent="0.25">
      <c r="A669" s="2" t="s">
        <v>916</v>
      </c>
      <c r="B669" s="2" t="s">
        <v>7</v>
      </c>
      <c r="C669" s="2" t="s">
        <v>8</v>
      </c>
      <c r="D669" s="1" t="s">
        <v>917</v>
      </c>
      <c r="E669" s="25" t="s">
        <v>10</v>
      </c>
      <c r="F669" s="27" t="str">
        <f t="shared" si="10"/>
        <v>2710000</v>
      </c>
    </row>
    <row r="670" spans="1:6" x14ac:dyDescent="0.25">
      <c r="A670" s="2" t="s">
        <v>916</v>
      </c>
      <c r="B670" s="2" t="s">
        <v>11</v>
      </c>
      <c r="C670" s="2" t="s">
        <v>12</v>
      </c>
      <c r="D670" s="1" t="s">
        <v>155</v>
      </c>
      <c r="E670" s="25" t="s">
        <v>10</v>
      </c>
      <c r="F670" s="27" t="str">
        <f t="shared" si="10"/>
        <v>2720001</v>
      </c>
    </row>
    <row r="671" spans="1:6" x14ac:dyDescent="0.25">
      <c r="A671" s="2" t="s">
        <v>916</v>
      </c>
      <c r="B671" s="2" t="s">
        <v>11</v>
      </c>
      <c r="C671" s="2" t="s">
        <v>14</v>
      </c>
      <c r="D671" s="1" t="s">
        <v>918</v>
      </c>
      <c r="E671" s="25" t="s">
        <v>10</v>
      </c>
      <c r="F671" s="27" t="str">
        <f t="shared" si="10"/>
        <v>2720002</v>
      </c>
    </row>
    <row r="672" spans="1:6" x14ac:dyDescent="0.25">
      <c r="A672" s="2" t="s">
        <v>916</v>
      </c>
      <c r="B672" s="2" t="s">
        <v>11</v>
      </c>
      <c r="C672" s="2" t="s">
        <v>16</v>
      </c>
      <c r="D672" s="1" t="s">
        <v>567</v>
      </c>
      <c r="E672" s="25" t="s">
        <v>10</v>
      </c>
      <c r="F672" s="27" t="str">
        <f t="shared" si="10"/>
        <v>2720003</v>
      </c>
    </row>
    <row r="673" spans="1:6" x14ac:dyDescent="0.25">
      <c r="A673" s="2" t="s">
        <v>916</v>
      </c>
      <c r="B673" s="2" t="s">
        <v>11</v>
      </c>
      <c r="C673" s="2" t="s">
        <v>18</v>
      </c>
      <c r="D673" s="1" t="s">
        <v>919</v>
      </c>
      <c r="E673" s="25" t="s">
        <v>10</v>
      </c>
      <c r="F673" s="27" t="str">
        <f t="shared" si="10"/>
        <v>2720004</v>
      </c>
    </row>
    <row r="674" spans="1:6" x14ac:dyDescent="0.25">
      <c r="A674" s="2" t="s">
        <v>916</v>
      </c>
      <c r="B674" s="2" t="s">
        <v>11</v>
      </c>
      <c r="C674" s="2" t="s">
        <v>20</v>
      </c>
      <c r="D674" s="1" t="s">
        <v>19</v>
      </c>
      <c r="E674" s="25" t="s">
        <v>10</v>
      </c>
      <c r="F674" s="27" t="str">
        <f t="shared" si="10"/>
        <v>2720005</v>
      </c>
    </row>
    <row r="675" spans="1:6" x14ac:dyDescent="0.25">
      <c r="A675" s="2" t="s">
        <v>916</v>
      </c>
      <c r="B675" s="2" t="s">
        <v>11</v>
      </c>
      <c r="C675" s="2" t="s">
        <v>22</v>
      </c>
      <c r="D675" s="1" t="s">
        <v>252</v>
      </c>
      <c r="E675" s="25" t="s">
        <v>10</v>
      </c>
      <c r="F675" s="27" t="str">
        <f t="shared" si="10"/>
        <v>2720006</v>
      </c>
    </row>
    <row r="676" spans="1:6" x14ac:dyDescent="0.25">
      <c r="A676" s="2" t="s">
        <v>916</v>
      </c>
      <c r="B676" s="2" t="s">
        <v>11</v>
      </c>
      <c r="C676" s="2" t="s">
        <v>24</v>
      </c>
      <c r="D676" s="1" t="s">
        <v>920</v>
      </c>
      <c r="E676" s="25" t="s">
        <v>10</v>
      </c>
      <c r="F676" s="27" t="str">
        <f t="shared" si="10"/>
        <v>2720007</v>
      </c>
    </row>
    <row r="677" spans="1:6" x14ac:dyDescent="0.25">
      <c r="A677" s="2" t="s">
        <v>916</v>
      </c>
      <c r="B677" s="2" t="s">
        <v>11</v>
      </c>
      <c r="C677" s="2" t="s">
        <v>26</v>
      </c>
      <c r="D677" s="1" t="s">
        <v>23</v>
      </c>
      <c r="E677" s="25" t="s">
        <v>10</v>
      </c>
      <c r="F677" s="27" t="str">
        <f t="shared" si="10"/>
        <v>2720008</v>
      </c>
    </row>
    <row r="678" spans="1:6" x14ac:dyDescent="0.25">
      <c r="A678" s="2" t="s">
        <v>916</v>
      </c>
      <c r="B678" s="2" t="s">
        <v>11</v>
      </c>
      <c r="C678" s="2" t="s">
        <v>28</v>
      </c>
      <c r="D678" s="1" t="s">
        <v>75</v>
      </c>
      <c r="E678" s="25" t="s">
        <v>10</v>
      </c>
      <c r="F678" s="27" t="str">
        <f t="shared" si="10"/>
        <v>2720009</v>
      </c>
    </row>
    <row r="679" spans="1:6" x14ac:dyDescent="0.25">
      <c r="A679" s="2" t="s">
        <v>916</v>
      </c>
      <c r="B679" s="2" t="s">
        <v>11</v>
      </c>
      <c r="C679" s="2" t="s">
        <v>30</v>
      </c>
      <c r="D679" s="1" t="s">
        <v>162</v>
      </c>
      <c r="E679" s="25" t="s">
        <v>10</v>
      </c>
      <c r="F679" s="27" t="str">
        <f t="shared" si="10"/>
        <v>2720010</v>
      </c>
    </row>
    <row r="680" spans="1:6" x14ac:dyDescent="0.25">
      <c r="A680" s="2" t="s">
        <v>916</v>
      </c>
      <c r="B680" s="2" t="s">
        <v>11</v>
      </c>
      <c r="C680" s="2" t="s">
        <v>32</v>
      </c>
      <c r="D680" s="1" t="s">
        <v>921</v>
      </c>
      <c r="E680" s="25" t="s">
        <v>10</v>
      </c>
      <c r="F680" s="27" t="str">
        <f t="shared" si="10"/>
        <v>2720011</v>
      </c>
    </row>
    <row r="681" spans="1:6" x14ac:dyDescent="0.25">
      <c r="A681" s="2" t="s">
        <v>916</v>
      </c>
      <c r="B681" s="2" t="s">
        <v>11</v>
      </c>
      <c r="C681" s="2" t="s">
        <v>34</v>
      </c>
      <c r="D681" s="1" t="s">
        <v>234</v>
      </c>
      <c r="E681" s="25" t="s">
        <v>10</v>
      </c>
      <c r="F681" s="27" t="str">
        <f t="shared" si="10"/>
        <v>2720012</v>
      </c>
    </row>
    <row r="682" spans="1:6" x14ac:dyDescent="0.25">
      <c r="A682" s="2" t="s">
        <v>916</v>
      </c>
      <c r="B682" s="2" t="s">
        <v>11</v>
      </c>
      <c r="C682" s="2" t="s">
        <v>72</v>
      </c>
      <c r="D682" s="1" t="s">
        <v>35</v>
      </c>
      <c r="E682" s="25" t="s">
        <v>10</v>
      </c>
      <c r="F682" s="27" t="str">
        <f t="shared" si="10"/>
        <v>2720013</v>
      </c>
    </row>
    <row r="683" spans="1:6" x14ac:dyDescent="0.25">
      <c r="A683" s="2" t="s">
        <v>916</v>
      </c>
      <c r="B683" s="2" t="s">
        <v>36</v>
      </c>
      <c r="C683" s="2" t="s">
        <v>922</v>
      </c>
      <c r="D683" s="1" t="s">
        <v>923</v>
      </c>
      <c r="E683" s="25" t="s">
        <v>10</v>
      </c>
      <c r="F683" s="27" t="str">
        <f t="shared" si="10"/>
        <v>2730114</v>
      </c>
    </row>
    <row r="684" spans="1:6" x14ac:dyDescent="0.25">
      <c r="A684" s="2" t="s">
        <v>916</v>
      </c>
      <c r="B684" s="2" t="s">
        <v>36</v>
      </c>
      <c r="C684" s="2" t="s">
        <v>924</v>
      </c>
      <c r="D684" s="1" t="s">
        <v>925</v>
      </c>
      <c r="E684" s="25" t="s">
        <v>10</v>
      </c>
      <c r="F684" s="27" t="str">
        <f t="shared" si="10"/>
        <v>2730422</v>
      </c>
    </row>
    <row r="685" spans="1:6" x14ac:dyDescent="0.25">
      <c r="A685" s="2" t="s">
        <v>916</v>
      </c>
      <c r="B685" s="2" t="s">
        <v>36</v>
      </c>
      <c r="C685" s="2" t="s">
        <v>926</v>
      </c>
      <c r="D685" s="1" t="s">
        <v>927</v>
      </c>
      <c r="E685" s="25" t="s">
        <v>10</v>
      </c>
      <c r="F685" s="27" t="str">
        <f t="shared" si="10"/>
        <v>2730626</v>
      </c>
    </row>
    <row r="686" spans="1:6" x14ac:dyDescent="0.25">
      <c r="A686" s="2" t="s">
        <v>916</v>
      </c>
      <c r="B686" s="2" t="s">
        <v>36</v>
      </c>
      <c r="C686" s="2" t="s">
        <v>928</v>
      </c>
      <c r="D686" s="1" t="s">
        <v>929</v>
      </c>
      <c r="E686" s="25" t="s">
        <v>10</v>
      </c>
      <c r="F686" s="27" t="str">
        <f t="shared" si="10"/>
        <v>2730627</v>
      </c>
    </row>
    <row r="687" spans="1:6" x14ac:dyDescent="0.25">
      <c r="A687" s="2" t="s">
        <v>916</v>
      </c>
      <c r="B687" s="2" t="s">
        <v>36</v>
      </c>
      <c r="C687" s="2" t="s">
        <v>930</v>
      </c>
      <c r="D687" s="1" t="s">
        <v>931</v>
      </c>
      <c r="E687" s="25" t="s">
        <v>10</v>
      </c>
      <c r="F687" s="27" t="str">
        <f t="shared" si="10"/>
        <v>2730628</v>
      </c>
    </row>
    <row r="688" spans="1:6" x14ac:dyDescent="0.25">
      <c r="A688" s="2" t="s">
        <v>916</v>
      </c>
      <c r="B688" s="2" t="s">
        <v>36</v>
      </c>
      <c r="C688" s="2" t="s">
        <v>932</v>
      </c>
      <c r="D688" s="1" t="s">
        <v>933</v>
      </c>
      <c r="E688" s="25" t="s">
        <v>10</v>
      </c>
      <c r="F688" s="27" t="str">
        <f t="shared" si="10"/>
        <v>2730629</v>
      </c>
    </row>
    <row r="689" spans="1:6" x14ac:dyDescent="0.25">
      <c r="A689" s="2" t="s">
        <v>916</v>
      </c>
      <c r="B689" s="2" t="s">
        <v>36</v>
      </c>
      <c r="C689" s="2" t="s">
        <v>221</v>
      </c>
      <c r="D689" s="1" t="s">
        <v>934</v>
      </c>
      <c r="E689" s="25" t="s">
        <v>10</v>
      </c>
      <c r="F689" s="27" t="str">
        <f t="shared" si="10"/>
        <v>2730630</v>
      </c>
    </row>
    <row r="690" spans="1:6" x14ac:dyDescent="0.25">
      <c r="A690" s="2" t="s">
        <v>916</v>
      </c>
      <c r="B690" s="2" t="s">
        <v>36</v>
      </c>
      <c r="C690" s="2" t="s">
        <v>935</v>
      </c>
      <c r="D690" s="1" t="s">
        <v>936</v>
      </c>
      <c r="E690" s="25" t="s">
        <v>10</v>
      </c>
      <c r="F690" s="27" t="str">
        <f t="shared" si="10"/>
        <v>2730631</v>
      </c>
    </row>
    <row r="691" spans="1:6" x14ac:dyDescent="0.25">
      <c r="A691" s="2" t="s">
        <v>916</v>
      </c>
      <c r="B691" s="2" t="s">
        <v>36</v>
      </c>
      <c r="C691" s="2" t="s">
        <v>937</v>
      </c>
      <c r="D691" s="1" t="s">
        <v>938</v>
      </c>
      <c r="E691" s="25" t="s">
        <v>10</v>
      </c>
      <c r="F691" s="27" t="str">
        <f t="shared" si="10"/>
        <v>2730632</v>
      </c>
    </row>
    <row r="692" spans="1:6" x14ac:dyDescent="0.25">
      <c r="A692" s="2" t="s">
        <v>916</v>
      </c>
      <c r="B692" s="2" t="s">
        <v>36</v>
      </c>
      <c r="C692" s="2" t="s">
        <v>939</v>
      </c>
      <c r="D692" s="1" t="s">
        <v>940</v>
      </c>
      <c r="E692" s="25" t="s">
        <v>10</v>
      </c>
      <c r="F692" s="27" t="str">
        <f t="shared" si="10"/>
        <v>2730633</v>
      </c>
    </row>
    <row r="693" spans="1:6" x14ac:dyDescent="0.25">
      <c r="A693" s="2" t="s">
        <v>916</v>
      </c>
      <c r="B693" s="2" t="s">
        <v>45</v>
      </c>
      <c r="C693" s="2" t="s">
        <v>941</v>
      </c>
      <c r="D693" s="1" t="s">
        <v>942</v>
      </c>
      <c r="E693" s="25" t="s">
        <v>10</v>
      </c>
      <c r="F693" s="27" t="str">
        <f t="shared" si="10"/>
        <v>2742815</v>
      </c>
    </row>
    <row r="694" spans="1:6" x14ac:dyDescent="0.25">
      <c r="A694" s="2" t="s">
        <v>916</v>
      </c>
      <c r="B694" s="2" t="s">
        <v>45</v>
      </c>
      <c r="C694" s="2" t="s">
        <v>943</v>
      </c>
      <c r="D694" s="1" t="s">
        <v>944</v>
      </c>
      <c r="E694" s="25" t="s">
        <v>174</v>
      </c>
      <c r="F694" s="27" t="str">
        <f t="shared" si="10"/>
        <v>2742825</v>
      </c>
    </row>
    <row r="695" spans="1:6" x14ac:dyDescent="0.25">
      <c r="A695" s="2" t="s">
        <v>916</v>
      </c>
      <c r="B695" s="2" t="s">
        <v>45</v>
      </c>
      <c r="C695" s="2" t="s">
        <v>945</v>
      </c>
      <c r="D695" s="1" t="s">
        <v>946</v>
      </c>
      <c r="E695" s="25" t="s">
        <v>10</v>
      </c>
      <c r="F695" s="27" t="str">
        <f t="shared" si="10"/>
        <v>2742855</v>
      </c>
    </row>
    <row r="696" spans="1:6" x14ac:dyDescent="0.25">
      <c r="A696" s="2" t="s">
        <v>916</v>
      </c>
      <c r="B696" s="2" t="s">
        <v>45</v>
      </c>
      <c r="C696" s="2" t="s">
        <v>947</v>
      </c>
      <c r="D696" s="1" t="s">
        <v>948</v>
      </c>
      <c r="E696" s="25" t="s">
        <v>10</v>
      </c>
      <c r="F696" s="27" t="str">
        <f t="shared" si="10"/>
        <v>2742865</v>
      </c>
    </row>
    <row r="697" spans="1:6" x14ac:dyDescent="0.25">
      <c r="A697" s="2" t="s">
        <v>916</v>
      </c>
      <c r="B697" s="2" t="s">
        <v>45</v>
      </c>
      <c r="C697" s="2" t="s">
        <v>949</v>
      </c>
      <c r="D697" s="1" t="s">
        <v>950</v>
      </c>
      <c r="E697" s="25" t="s">
        <v>174</v>
      </c>
      <c r="F697" s="27" t="str">
        <f t="shared" si="10"/>
        <v>2745625</v>
      </c>
    </row>
    <row r="698" spans="1:6" x14ac:dyDescent="0.25">
      <c r="A698" s="2" t="s">
        <v>916</v>
      </c>
      <c r="B698" s="2" t="s">
        <v>52</v>
      </c>
      <c r="C698" s="2" t="s">
        <v>951</v>
      </c>
      <c r="D698" s="1" t="s">
        <v>952</v>
      </c>
      <c r="E698" s="25" t="s">
        <v>10</v>
      </c>
      <c r="F698" s="27" t="str">
        <f t="shared" si="10"/>
        <v>2750063</v>
      </c>
    </row>
    <row r="699" spans="1:6" x14ac:dyDescent="0.25">
      <c r="A699" s="2" t="s">
        <v>916</v>
      </c>
      <c r="B699" s="2" t="s">
        <v>52</v>
      </c>
      <c r="C699" s="2" t="s">
        <v>953</v>
      </c>
      <c r="D699" s="1" t="s">
        <v>954</v>
      </c>
      <c r="E699" s="25" t="s">
        <v>10</v>
      </c>
      <c r="F699" s="27" t="str">
        <f t="shared" si="10"/>
        <v>2750064</v>
      </c>
    </row>
    <row r="700" spans="1:6" x14ac:dyDescent="0.25">
      <c r="A700" s="2" t="s">
        <v>916</v>
      </c>
      <c r="B700" s="2" t="s">
        <v>52</v>
      </c>
      <c r="C700" s="2" t="s">
        <v>955</v>
      </c>
      <c r="D700" s="1" t="s">
        <v>956</v>
      </c>
      <c r="E700" s="25" t="s">
        <v>10</v>
      </c>
      <c r="F700" s="27" t="str">
        <f t="shared" si="10"/>
        <v>2750065</v>
      </c>
    </row>
    <row r="701" spans="1:6" x14ac:dyDescent="0.25">
      <c r="A701" s="2" t="s">
        <v>916</v>
      </c>
      <c r="B701" s="2" t="s">
        <v>52</v>
      </c>
      <c r="C701" s="2" t="s">
        <v>957</v>
      </c>
      <c r="D701" s="1" t="s">
        <v>958</v>
      </c>
      <c r="E701" s="25" t="s">
        <v>10</v>
      </c>
      <c r="F701" s="27" t="str">
        <f t="shared" si="10"/>
        <v>2750066</v>
      </c>
    </row>
    <row r="702" spans="1:6" x14ac:dyDescent="0.25">
      <c r="A702" s="2" t="s">
        <v>916</v>
      </c>
      <c r="B702" s="2" t="s">
        <v>52</v>
      </c>
      <c r="C702" s="2" t="s">
        <v>959</v>
      </c>
      <c r="D702" s="1" t="s">
        <v>960</v>
      </c>
      <c r="E702" s="25" t="s">
        <v>10</v>
      </c>
      <c r="F702" s="27" t="str">
        <f t="shared" si="10"/>
        <v>2750067</v>
      </c>
    </row>
    <row r="703" spans="1:6" x14ac:dyDescent="0.25">
      <c r="A703" s="2" t="s">
        <v>916</v>
      </c>
      <c r="B703" s="2" t="s">
        <v>52</v>
      </c>
      <c r="C703" s="2" t="s">
        <v>961</v>
      </c>
      <c r="D703" s="1" t="s">
        <v>962</v>
      </c>
      <c r="E703" s="25" t="s">
        <v>10</v>
      </c>
      <c r="F703" s="27" t="str">
        <f t="shared" si="10"/>
        <v>2750068</v>
      </c>
    </row>
    <row r="704" spans="1:6" x14ac:dyDescent="0.25">
      <c r="A704" s="2" t="s">
        <v>916</v>
      </c>
      <c r="B704" s="2" t="s">
        <v>52</v>
      </c>
      <c r="C704" s="2" t="s">
        <v>963</v>
      </c>
      <c r="D704" s="1" t="s">
        <v>964</v>
      </c>
      <c r="E704" s="25" t="s">
        <v>10</v>
      </c>
      <c r="F704" s="27" t="str">
        <f t="shared" si="10"/>
        <v>2750069</v>
      </c>
    </row>
    <row r="705" spans="1:6" x14ac:dyDescent="0.25">
      <c r="A705" s="2" t="s">
        <v>916</v>
      </c>
      <c r="B705" s="2" t="s">
        <v>52</v>
      </c>
      <c r="C705" s="2" t="s">
        <v>965</v>
      </c>
      <c r="D705" s="1" t="s">
        <v>966</v>
      </c>
      <c r="E705" s="25" t="s">
        <v>10</v>
      </c>
      <c r="F705" s="27" t="str">
        <f t="shared" si="10"/>
        <v>2750070</v>
      </c>
    </row>
    <row r="706" spans="1:6" x14ac:dyDescent="0.25">
      <c r="A706" s="2" t="s">
        <v>967</v>
      </c>
      <c r="B706" s="2" t="s">
        <v>7</v>
      </c>
      <c r="C706" s="2" t="s">
        <v>8</v>
      </c>
      <c r="D706" s="1" t="s">
        <v>968</v>
      </c>
      <c r="E706" s="25" t="s">
        <v>10</v>
      </c>
      <c r="F706" s="27" t="str">
        <f t="shared" ref="F706:F769" si="11">A706&amp;B706&amp;C706</f>
        <v>2810000</v>
      </c>
    </row>
    <row r="707" spans="1:6" x14ac:dyDescent="0.25">
      <c r="A707" s="2" t="s">
        <v>967</v>
      </c>
      <c r="B707" s="2" t="s">
        <v>11</v>
      </c>
      <c r="C707" s="2" t="s">
        <v>12</v>
      </c>
      <c r="D707" s="1" t="s">
        <v>969</v>
      </c>
      <c r="E707" s="25" t="s">
        <v>10</v>
      </c>
      <c r="F707" s="27" t="str">
        <f t="shared" si="11"/>
        <v>2820001</v>
      </c>
    </row>
    <row r="708" spans="1:6" x14ac:dyDescent="0.25">
      <c r="A708" s="2" t="s">
        <v>967</v>
      </c>
      <c r="B708" s="2" t="s">
        <v>11</v>
      </c>
      <c r="C708" s="2" t="s">
        <v>14</v>
      </c>
      <c r="D708" s="1" t="s">
        <v>362</v>
      </c>
      <c r="E708" s="25" t="s">
        <v>10</v>
      </c>
      <c r="F708" s="27" t="str">
        <f t="shared" si="11"/>
        <v>2820002</v>
      </c>
    </row>
    <row r="709" spans="1:6" x14ac:dyDescent="0.25">
      <c r="A709" s="2" t="s">
        <v>967</v>
      </c>
      <c r="B709" s="2" t="s">
        <v>11</v>
      </c>
      <c r="C709" s="2" t="s">
        <v>16</v>
      </c>
      <c r="D709" s="1" t="s">
        <v>155</v>
      </c>
      <c r="E709" s="25" t="s">
        <v>10</v>
      </c>
      <c r="F709" s="27" t="str">
        <f t="shared" si="11"/>
        <v>2820003</v>
      </c>
    </row>
    <row r="710" spans="1:6" x14ac:dyDescent="0.25">
      <c r="A710" s="2" t="s">
        <v>967</v>
      </c>
      <c r="B710" s="2" t="s">
        <v>11</v>
      </c>
      <c r="C710" s="2" t="s">
        <v>18</v>
      </c>
      <c r="D710" s="1" t="s">
        <v>970</v>
      </c>
      <c r="E710" s="25" t="s">
        <v>10</v>
      </c>
      <c r="F710" s="27" t="str">
        <f t="shared" si="11"/>
        <v>2820004</v>
      </c>
    </row>
    <row r="711" spans="1:6" x14ac:dyDescent="0.25">
      <c r="A711" s="2" t="s">
        <v>967</v>
      </c>
      <c r="B711" s="2" t="s">
        <v>11</v>
      </c>
      <c r="C711" s="2" t="s">
        <v>20</v>
      </c>
      <c r="D711" s="1" t="s">
        <v>157</v>
      </c>
      <c r="E711" s="25" t="s">
        <v>10</v>
      </c>
      <c r="F711" s="27" t="str">
        <f t="shared" si="11"/>
        <v>2820005</v>
      </c>
    </row>
    <row r="712" spans="1:6" x14ac:dyDescent="0.25">
      <c r="A712" s="2" t="s">
        <v>967</v>
      </c>
      <c r="B712" s="2" t="s">
        <v>11</v>
      </c>
      <c r="C712" s="2" t="s">
        <v>22</v>
      </c>
      <c r="D712" s="1" t="s">
        <v>824</v>
      </c>
      <c r="E712" s="25" t="s">
        <v>10</v>
      </c>
      <c r="F712" s="27" t="str">
        <f t="shared" si="11"/>
        <v>2820006</v>
      </c>
    </row>
    <row r="713" spans="1:6" x14ac:dyDescent="0.25">
      <c r="A713" s="2" t="s">
        <v>967</v>
      </c>
      <c r="B713" s="2" t="s">
        <v>11</v>
      </c>
      <c r="C713" s="2" t="s">
        <v>24</v>
      </c>
      <c r="D713" s="1" t="s">
        <v>65</v>
      </c>
      <c r="E713" s="25" t="s">
        <v>10</v>
      </c>
      <c r="F713" s="27" t="str">
        <f t="shared" si="11"/>
        <v>2820007</v>
      </c>
    </row>
    <row r="714" spans="1:6" x14ac:dyDescent="0.25">
      <c r="A714" s="2" t="s">
        <v>967</v>
      </c>
      <c r="B714" s="2" t="s">
        <v>11</v>
      </c>
      <c r="C714" s="2" t="s">
        <v>26</v>
      </c>
      <c r="D714" s="1" t="s">
        <v>19</v>
      </c>
      <c r="E714" s="25" t="s">
        <v>10</v>
      </c>
      <c r="F714" s="27" t="str">
        <f t="shared" si="11"/>
        <v>2820008</v>
      </c>
    </row>
    <row r="715" spans="1:6" x14ac:dyDescent="0.25">
      <c r="A715" s="2" t="s">
        <v>967</v>
      </c>
      <c r="B715" s="2" t="s">
        <v>11</v>
      </c>
      <c r="C715" s="2" t="s">
        <v>28</v>
      </c>
      <c r="D715" s="1" t="s">
        <v>162</v>
      </c>
      <c r="E715" s="25" t="s">
        <v>10</v>
      </c>
      <c r="F715" s="27" t="str">
        <f t="shared" si="11"/>
        <v>2820009</v>
      </c>
    </row>
    <row r="716" spans="1:6" x14ac:dyDescent="0.25">
      <c r="A716" s="2" t="s">
        <v>967</v>
      </c>
      <c r="B716" s="2" t="s">
        <v>11</v>
      </c>
      <c r="C716" s="2" t="s">
        <v>30</v>
      </c>
      <c r="D716" s="1" t="s">
        <v>971</v>
      </c>
      <c r="E716" s="25" t="s">
        <v>10</v>
      </c>
      <c r="F716" s="27" t="str">
        <f t="shared" si="11"/>
        <v>2820010</v>
      </c>
    </row>
    <row r="717" spans="1:6" x14ac:dyDescent="0.25">
      <c r="A717" s="2" t="s">
        <v>967</v>
      </c>
      <c r="B717" s="2" t="s">
        <v>11</v>
      </c>
      <c r="C717" s="2" t="s">
        <v>32</v>
      </c>
      <c r="D717" s="1" t="s">
        <v>572</v>
      </c>
      <c r="E717" s="25" t="s">
        <v>10</v>
      </c>
      <c r="F717" s="27" t="str">
        <f t="shared" si="11"/>
        <v>2820011</v>
      </c>
    </row>
    <row r="718" spans="1:6" x14ac:dyDescent="0.25">
      <c r="A718" s="2" t="s">
        <v>967</v>
      </c>
      <c r="B718" s="2" t="s">
        <v>11</v>
      </c>
      <c r="C718" s="2" t="s">
        <v>34</v>
      </c>
      <c r="D718" s="1" t="s">
        <v>972</v>
      </c>
      <c r="E718" s="25" t="s">
        <v>10</v>
      </c>
      <c r="F718" s="27" t="str">
        <f t="shared" si="11"/>
        <v>2820012</v>
      </c>
    </row>
    <row r="719" spans="1:6" x14ac:dyDescent="0.25">
      <c r="A719" s="2" t="s">
        <v>967</v>
      </c>
      <c r="B719" s="2" t="s">
        <v>11</v>
      </c>
      <c r="C719" s="2" t="s">
        <v>72</v>
      </c>
      <c r="D719" s="1" t="s">
        <v>973</v>
      </c>
      <c r="E719" s="25" t="s">
        <v>10</v>
      </c>
      <c r="F719" s="27" t="str">
        <f t="shared" si="11"/>
        <v>2820013</v>
      </c>
    </row>
    <row r="720" spans="1:6" x14ac:dyDescent="0.25">
      <c r="A720" s="2" t="s">
        <v>967</v>
      </c>
      <c r="B720" s="2" t="s">
        <v>11</v>
      </c>
      <c r="C720" s="2" t="s">
        <v>73</v>
      </c>
      <c r="D720" s="1" t="s">
        <v>35</v>
      </c>
      <c r="E720" s="25" t="s">
        <v>10</v>
      </c>
      <c r="F720" s="27" t="str">
        <f t="shared" si="11"/>
        <v>2820014</v>
      </c>
    </row>
    <row r="721" spans="1:6" x14ac:dyDescent="0.25">
      <c r="A721" s="2" t="s">
        <v>967</v>
      </c>
      <c r="B721" s="2" t="s">
        <v>11</v>
      </c>
      <c r="C721" s="2" t="s">
        <v>46</v>
      </c>
      <c r="D721" s="1" t="s">
        <v>974</v>
      </c>
      <c r="E721" s="25" t="s">
        <v>10</v>
      </c>
      <c r="F721" s="27" t="str">
        <f t="shared" si="11"/>
        <v>2820015</v>
      </c>
    </row>
    <row r="722" spans="1:6" x14ac:dyDescent="0.25">
      <c r="A722" s="2" t="s">
        <v>967</v>
      </c>
      <c r="B722" s="2" t="s">
        <v>36</v>
      </c>
      <c r="C722" s="2" t="s">
        <v>975</v>
      </c>
      <c r="D722" s="1" t="s">
        <v>976</v>
      </c>
      <c r="E722" s="25" t="s">
        <v>10</v>
      </c>
      <c r="F722" s="27" t="str">
        <f t="shared" si="11"/>
        <v>2830426</v>
      </c>
    </row>
    <row r="723" spans="1:6" x14ac:dyDescent="0.25">
      <c r="A723" s="2" t="s">
        <v>967</v>
      </c>
      <c r="B723" s="2" t="s">
        <v>36</v>
      </c>
      <c r="C723" s="2" t="s">
        <v>977</v>
      </c>
      <c r="D723" s="1" t="s">
        <v>978</v>
      </c>
      <c r="E723" s="25" t="s">
        <v>10</v>
      </c>
      <c r="F723" s="27" t="str">
        <f t="shared" si="11"/>
        <v>2830461</v>
      </c>
    </row>
    <row r="724" spans="1:6" x14ac:dyDescent="0.25">
      <c r="A724" s="2" t="s">
        <v>967</v>
      </c>
      <c r="B724" s="2" t="s">
        <v>36</v>
      </c>
      <c r="C724" s="2" t="s">
        <v>979</v>
      </c>
      <c r="D724" s="1" t="s">
        <v>980</v>
      </c>
      <c r="E724" s="25" t="s">
        <v>10</v>
      </c>
      <c r="F724" s="27" t="str">
        <f t="shared" si="11"/>
        <v>2830634</v>
      </c>
    </row>
    <row r="725" spans="1:6" x14ac:dyDescent="0.25">
      <c r="A725" s="2" t="s">
        <v>967</v>
      </c>
      <c r="B725" s="2" t="s">
        <v>36</v>
      </c>
      <c r="C725" s="2" t="s">
        <v>981</v>
      </c>
      <c r="D725" s="1" t="s">
        <v>982</v>
      </c>
      <c r="E725" s="25" t="s">
        <v>10</v>
      </c>
      <c r="F725" s="27" t="str">
        <f t="shared" si="11"/>
        <v>2830635</v>
      </c>
    </row>
    <row r="726" spans="1:6" x14ac:dyDescent="0.25">
      <c r="A726" s="2" t="s">
        <v>967</v>
      </c>
      <c r="B726" s="2" t="s">
        <v>36</v>
      </c>
      <c r="C726" s="2" t="s">
        <v>983</v>
      </c>
      <c r="D726" s="1" t="s">
        <v>984</v>
      </c>
      <c r="E726" s="25" t="s">
        <v>10</v>
      </c>
      <c r="F726" s="27" t="str">
        <f t="shared" si="11"/>
        <v>2830636</v>
      </c>
    </row>
    <row r="727" spans="1:6" x14ac:dyDescent="0.25">
      <c r="A727" s="2" t="s">
        <v>967</v>
      </c>
      <c r="B727" s="2" t="s">
        <v>36</v>
      </c>
      <c r="C727" s="2" t="s">
        <v>985</v>
      </c>
      <c r="D727" s="1" t="s">
        <v>986</v>
      </c>
      <c r="E727" s="25" t="s">
        <v>10</v>
      </c>
      <c r="F727" s="27" t="str">
        <f t="shared" si="11"/>
        <v>2830637</v>
      </c>
    </row>
    <row r="728" spans="1:6" x14ac:dyDescent="0.25">
      <c r="A728" s="2" t="s">
        <v>967</v>
      </c>
      <c r="B728" s="2" t="s">
        <v>36</v>
      </c>
      <c r="C728" s="2" t="s">
        <v>987</v>
      </c>
      <c r="D728" s="1" t="s">
        <v>988</v>
      </c>
      <c r="E728" s="25" t="s">
        <v>10</v>
      </c>
      <c r="F728" s="27" t="str">
        <f t="shared" si="11"/>
        <v>2830638</v>
      </c>
    </row>
    <row r="729" spans="1:6" x14ac:dyDescent="0.25">
      <c r="A729" s="2" t="s">
        <v>967</v>
      </c>
      <c r="B729" s="2" t="s">
        <v>45</v>
      </c>
      <c r="C729" s="2" t="s">
        <v>989</v>
      </c>
      <c r="D729" s="1" t="s">
        <v>990</v>
      </c>
      <c r="E729" s="25" t="s">
        <v>10</v>
      </c>
      <c r="F729" s="27" t="str">
        <f t="shared" si="11"/>
        <v>2842920</v>
      </c>
    </row>
    <row r="730" spans="1:6" x14ac:dyDescent="0.25">
      <c r="A730" s="2" t="s">
        <v>967</v>
      </c>
      <c r="B730" s="2" t="s">
        <v>45</v>
      </c>
      <c r="C730" s="2" t="s">
        <v>991</v>
      </c>
      <c r="D730" s="1" t="s">
        <v>992</v>
      </c>
      <c r="E730" s="25" t="s">
        <v>10</v>
      </c>
      <c r="F730" s="27" t="str">
        <f t="shared" si="11"/>
        <v>2842940</v>
      </c>
    </row>
    <row r="731" spans="1:6" x14ac:dyDescent="0.25">
      <c r="A731" s="2" t="s">
        <v>967</v>
      </c>
      <c r="B731" s="2" t="s">
        <v>45</v>
      </c>
      <c r="C731" s="2" t="s">
        <v>993</v>
      </c>
      <c r="D731" s="1" t="s">
        <v>994</v>
      </c>
      <c r="E731" s="25" t="s">
        <v>10</v>
      </c>
      <c r="F731" s="27" t="str">
        <f t="shared" si="11"/>
        <v>2842950</v>
      </c>
    </row>
    <row r="732" spans="1:6" x14ac:dyDescent="0.25">
      <c r="A732" s="2" t="s">
        <v>967</v>
      </c>
      <c r="B732" s="2" t="s">
        <v>45</v>
      </c>
      <c r="C732" s="2" t="s">
        <v>995</v>
      </c>
      <c r="D732" s="1" t="s">
        <v>996</v>
      </c>
      <c r="E732" s="25" t="s">
        <v>10</v>
      </c>
      <c r="F732" s="27" t="str">
        <f t="shared" si="11"/>
        <v>2842980</v>
      </c>
    </row>
    <row r="733" spans="1:6" x14ac:dyDescent="0.25">
      <c r="A733" s="2" t="s">
        <v>967</v>
      </c>
      <c r="B733" s="2" t="s">
        <v>52</v>
      </c>
      <c r="C733" s="2" t="s">
        <v>997</v>
      </c>
      <c r="D733" s="1" t="s">
        <v>998</v>
      </c>
      <c r="E733" s="25" t="s">
        <v>10</v>
      </c>
      <c r="F733" s="27" t="str">
        <f t="shared" si="11"/>
        <v>2850072</v>
      </c>
    </row>
    <row r="734" spans="1:6" x14ac:dyDescent="0.25">
      <c r="A734" s="2" t="s">
        <v>967</v>
      </c>
      <c r="B734" s="2" t="s">
        <v>52</v>
      </c>
      <c r="C734" s="2" t="s">
        <v>999</v>
      </c>
      <c r="D734" s="1" t="s">
        <v>1000</v>
      </c>
      <c r="E734" s="25" t="s">
        <v>10</v>
      </c>
      <c r="F734" s="27" t="str">
        <f t="shared" si="11"/>
        <v>2850073</v>
      </c>
    </row>
    <row r="735" spans="1:6" x14ac:dyDescent="0.25">
      <c r="A735" s="2" t="s">
        <v>967</v>
      </c>
      <c r="B735" s="2" t="s">
        <v>52</v>
      </c>
      <c r="C735" s="2" t="s">
        <v>1001</v>
      </c>
      <c r="D735" s="1" t="s">
        <v>1002</v>
      </c>
      <c r="E735" s="25" t="s">
        <v>10</v>
      </c>
      <c r="F735" s="27" t="str">
        <f t="shared" si="11"/>
        <v>2850074</v>
      </c>
    </row>
    <row r="736" spans="1:6" x14ac:dyDescent="0.25">
      <c r="A736" s="2" t="s">
        <v>967</v>
      </c>
      <c r="B736" s="2" t="s">
        <v>52</v>
      </c>
      <c r="C736" s="2" t="s">
        <v>1003</v>
      </c>
      <c r="D736" s="1" t="s">
        <v>1004</v>
      </c>
      <c r="E736" s="25" t="s">
        <v>10</v>
      </c>
      <c r="F736" s="27" t="str">
        <f t="shared" si="11"/>
        <v>2850291</v>
      </c>
    </row>
    <row r="737" spans="1:6" x14ac:dyDescent="0.25">
      <c r="A737" s="2" t="s">
        <v>967</v>
      </c>
      <c r="B737" s="2" t="s">
        <v>56</v>
      </c>
      <c r="C737" s="2" t="s">
        <v>913</v>
      </c>
      <c r="D737" s="1" t="s">
        <v>1005</v>
      </c>
      <c r="E737" s="25" t="s">
        <v>10</v>
      </c>
      <c r="F737" s="27" t="str">
        <f t="shared" si="11"/>
        <v>2861018</v>
      </c>
    </row>
    <row r="738" spans="1:6" x14ac:dyDescent="0.25">
      <c r="A738" s="2" t="s">
        <v>967</v>
      </c>
      <c r="B738" s="2" t="s">
        <v>243</v>
      </c>
      <c r="C738" s="2" t="s">
        <v>30</v>
      </c>
      <c r="D738" s="1" t="s">
        <v>1006</v>
      </c>
      <c r="E738" s="25" t="s">
        <v>10</v>
      </c>
      <c r="F738" s="27" t="str">
        <f t="shared" si="11"/>
        <v>2870010</v>
      </c>
    </row>
    <row r="739" spans="1:6" x14ac:dyDescent="0.25">
      <c r="A739" s="2" t="s">
        <v>1007</v>
      </c>
      <c r="B739" s="2" t="s">
        <v>7</v>
      </c>
      <c r="C739" s="2" t="s">
        <v>8</v>
      </c>
      <c r="D739" s="1" t="s">
        <v>1008</v>
      </c>
      <c r="E739" s="25" t="s">
        <v>10</v>
      </c>
      <c r="F739" s="27" t="str">
        <f t="shared" si="11"/>
        <v>2910000</v>
      </c>
    </row>
    <row r="740" spans="1:6" x14ac:dyDescent="0.25">
      <c r="A740" s="2" t="s">
        <v>1007</v>
      </c>
      <c r="B740" s="2" t="s">
        <v>11</v>
      </c>
      <c r="C740" s="2" t="s">
        <v>12</v>
      </c>
      <c r="D740" s="1" t="s">
        <v>62</v>
      </c>
      <c r="E740" s="25" t="s">
        <v>10</v>
      </c>
      <c r="F740" s="27" t="str">
        <f t="shared" si="11"/>
        <v>2920001</v>
      </c>
    </row>
    <row r="741" spans="1:6" x14ac:dyDescent="0.25">
      <c r="A741" s="2" t="s">
        <v>1007</v>
      </c>
      <c r="B741" s="2" t="s">
        <v>11</v>
      </c>
      <c r="C741" s="2" t="s">
        <v>14</v>
      </c>
      <c r="D741" s="1" t="s">
        <v>123</v>
      </c>
      <c r="E741" s="25" t="s">
        <v>10</v>
      </c>
      <c r="F741" s="27" t="str">
        <f t="shared" si="11"/>
        <v>2920002</v>
      </c>
    </row>
    <row r="742" spans="1:6" x14ac:dyDescent="0.25">
      <c r="A742" s="2" t="s">
        <v>1007</v>
      </c>
      <c r="B742" s="2" t="s">
        <v>11</v>
      </c>
      <c r="C742" s="2" t="s">
        <v>16</v>
      </c>
      <c r="D742" s="1" t="s">
        <v>609</v>
      </c>
      <c r="E742" s="25" t="s">
        <v>10</v>
      </c>
      <c r="F742" s="27" t="str">
        <f t="shared" si="11"/>
        <v>2920003</v>
      </c>
    </row>
    <row r="743" spans="1:6" x14ac:dyDescent="0.25">
      <c r="A743" s="2" t="s">
        <v>1007</v>
      </c>
      <c r="B743" s="2" t="s">
        <v>11</v>
      </c>
      <c r="C743" s="2" t="s">
        <v>18</v>
      </c>
      <c r="D743" s="1" t="s">
        <v>1009</v>
      </c>
      <c r="E743" s="25" t="s">
        <v>10</v>
      </c>
      <c r="F743" s="27" t="str">
        <f t="shared" si="11"/>
        <v>2920004</v>
      </c>
    </row>
    <row r="744" spans="1:6" x14ac:dyDescent="0.25">
      <c r="A744" s="2" t="s">
        <v>1007</v>
      </c>
      <c r="B744" s="2" t="s">
        <v>11</v>
      </c>
      <c r="C744" s="2" t="s">
        <v>20</v>
      </c>
      <c r="D744" s="1" t="s">
        <v>65</v>
      </c>
      <c r="E744" s="25" t="s">
        <v>10</v>
      </c>
      <c r="F744" s="27" t="str">
        <f t="shared" si="11"/>
        <v>2920005</v>
      </c>
    </row>
    <row r="745" spans="1:6" x14ac:dyDescent="0.25">
      <c r="A745" s="2" t="s">
        <v>1007</v>
      </c>
      <c r="B745" s="2" t="s">
        <v>11</v>
      </c>
      <c r="C745" s="2" t="s">
        <v>22</v>
      </c>
      <c r="D745" s="1" t="s">
        <v>1010</v>
      </c>
      <c r="E745" s="25" t="s">
        <v>10</v>
      </c>
      <c r="F745" s="27" t="str">
        <f t="shared" si="11"/>
        <v>2920006</v>
      </c>
    </row>
    <row r="746" spans="1:6" x14ac:dyDescent="0.25">
      <c r="A746" s="2" t="s">
        <v>1007</v>
      </c>
      <c r="B746" s="2" t="s">
        <v>11</v>
      </c>
      <c r="C746" s="2" t="s">
        <v>24</v>
      </c>
      <c r="D746" s="1" t="s">
        <v>35</v>
      </c>
      <c r="E746" s="25" t="s">
        <v>10</v>
      </c>
      <c r="F746" s="27" t="str">
        <f t="shared" si="11"/>
        <v>2920007</v>
      </c>
    </row>
    <row r="747" spans="1:6" x14ac:dyDescent="0.25">
      <c r="A747" s="2" t="s">
        <v>1007</v>
      </c>
      <c r="B747" s="2" t="s">
        <v>11</v>
      </c>
      <c r="C747" s="2" t="s">
        <v>26</v>
      </c>
      <c r="D747" s="1" t="s">
        <v>84</v>
      </c>
      <c r="E747" s="25" t="s">
        <v>10</v>
      </c>
      <c r="F747" s="27" t="str">
        <f t="shared" si="11"/>
        <v>2920008</v>
      </c>
    </row>
    <row r="748" spans="1:6" x14ac:dyDescent="0.25">
      <c r="A748" s="2" t="s">
        <v>1007</v>
      </c>
      <c r="B748" s="2" t="s">
        <v>11</v>
      </c>
      <c r="C748" s="2" t="s">
        <v>28</v>
      </c>
      <c r="D748" s="1" t="s">
        <v>877</v>
      </c>
      <c r="E748" s="25" t="s">
        <v>10</v>
      </c>
      <c r="F748" s="27" t="str">
        <f t="shared" si="11"/>
        <v>2920009</v>
      </c>
    </row>
    <row r="749" spans="1:6" x14ac:dyDescent="0.25">
      <c r="A749" s="2" t="s">
        <v>1007</v>
      </c>
      <c r="B749" s="2" t="s">
        <v>36</v>
      </c>
      <c r="C749" s="2" t="s">
        <v>1011</v>
      </c>
      <c r="D749" s="1" t="s">
        <v>1012</v>
      </c>
      <c r="E749" s="25" t="s">
        <v>10</v>
      </c>
      <c r="F749" s="27" t="str">
        <f t="shared" si="11"/>
        <v>2930323</v>
      </c>
    </row>
    <row r="750" spans="1:6" x14ac:dyDescent="0.25">
      <c r="A750" s="2" t="s">
        <v>1007</v>
      </c>
      <c r="B750" s="2" t="s">
        <v>36</v>
      </c>
      <c r="C750" s="2" t="s">
        <v>1013</v>
      </c>
      <c r="D750" s="1" t="s">
        <v>1014</v>
      </c>
      <c r="E750" s="25" t="s">
        <v>10</v>
      </c>
      <c r="F750" s="27" t="str">
        <f t="shared" si="11"/>
        <v>2930413</v>
      </c>
    </row>
    <row r="751" spans="1:6" x14ac:dyDescent="0.25">
      <c r="A751" s="2" t="s">
        <v>1007</v>
      </c>
      <c r="B751" s="2" t="s">
        <v>36</v>
      </c>
      <c r="C751" s="2" t="s">
        <v>1015</v>
      </c>
      <c r="D751" s="1" t="s">
        <v>1016</v>
      </c>
      <c r="E751" s="25" t="s">
        <v>10</v>
      </c>
      <c r="F751" s="27" t="str">
        <f t="shared" si="11"/>
        <v>2930639</v>
      </c>
    </row>
    <row r="752" spans="1:6" x14ac:dyDescent="0.25">
      <c r="A752" s="2" t="s">
        <v>1007</v>
      </c>
      <c r="B752" s="2" t="s">
        <v>36</v>
      </c>
      <c r="C752" s="2" t="s">
        <v>1017</v>
      </c>
      <c r="D752" s="1" t="s">
        <v>1018</v>
      </c>
      <c r="E752" s="25" t="s">
        <v>10</v>
      </c>
      <c r="F752" s="27" t="str">
        <f t="shared" si="11"/>
        <v>2930640</v>
      </c>
    </row>
    <row r="753" spans="1:6" x14ac:dyDescent="0.25">
      <c r="A753" s="2" t="s">
        <v>1007</v>
      </c>
      <c r="B753" s="2" t="s">
        <v>36</v>
      </c>
      <c r="C753" s="2" t="s">
        <v>1019</v>
      </c>
      <c r="D753" s="1" t="s">
        <v>1020</v>
      </c>
      <c r="E753" s="25" t="s">
        <v>10</v>
      </c>
      <c r="F753" s="27" t="str">
        <f t="shared" si="11"/>
        <v>2930641</v>
      </c>
    </row>
    <row r="754" spans="1:6" x14ac:dyDescent="0.25">
      <c r="A754" s="2" t="s">
        <v>1007</v>
      </c>
      <c r="B754" s="2" t="s">
        <v>36</v>
      </c>
      <c r="C754" s="2" t="s">
        <v>1021</v>
      </c>
      <c r="D754" s="1" t="s">
        <v>1022</v>
      </c>
      <c r="E754" s="25" t="s">
        <v>10</v>
      </c>
      <c r="F754" s="27" t="str">
        <f t="shared" si="11"/>
        <v>2930642</v>
      </c>
    </row>
    <row r="755" spans="1:6" x14ac:dyDescent="0.25">
      <c r="A755" s="2" t="s">
        <v>1007</v>
      </c>
      <c r="B755" s="2" t="s">
        <v>36</v>
      </c>
      <c r="C755" s="2" t="s">
        <v>1023</v>
      </c>
      <c r="D755" s="1" t="s">
        <v>1024</v>
      </c>
      <c r="E755" s="25" t="s">
        <v>10</v>
      </c>
      <c r="F755" s="27" t="str">
        <f t="shared" si="11"/>
        <v>2930643</v>
      </c>
    </row>
    <row r="756" spans="1:6" x14ac:dyDescent="0.25">
      <c r="A756" s="2" t="s">
        <v>1007</v>
      </c>
      <c r="B756" s="2" t="s">
        <v>36</v>
      </c>
      <c r="C756" s="2" t="s">
        <v>1025</v>
      </c>
      <c r="D756" s="1" t="s">
        <v>1026</v>
      </c>
      <c r="E756" s="25" t="s">
        <v>10</v>
      </c>
      <c r="F756" s="27" t="str">
        <f t="shared" si="11"/>
        <v>2930644</v>
      </c>
    </row>
    <row r="757" spans="1:6" x14ac:dyDescent="0.25">
      <c r="A757" s="2" t="s">
        <v>1007</v>
      </c>
      <c r="B757" s="2" t="s">
        <v>45</v>
      </c>
      <c r="C757" s="2" t="s">
        <v>1027</v>
      </c>
      <c r="D757" s="1" t="s">
        <v>1028</v>
      </c>
      <c r="E757" s="25" t="s">
        <v>10</v>
      </c>
      <c r="F757" s="27" t="str">
        <f t="shared" si="11"/>
        <v>2943005</v>
      </c>
    </row>
    <row r="758" spans="1:6" x14ac:dyDescent="0.25">
      <c r="A758" s="2" t="s">
        <v>1007</v>
      </c>
      <c r="B758" s="2" t="s">
        <v>45</v>
      </c>
      <c r="C758" s="2" t="s">
        <v>1029</v>
      </c>
      <c r="D758" s="1" t="s">
        <v>1030</v>
      </c>
      <c r="E758" s="25" t="s">
        <v>10</v>
      </c>
      <c r="F758" s="27" t="str">
        <f t="shared" si="11"/>
        <v>2943025</v>
      </c>
    </row>
    <row r="759" spans="1:6" x14ac:dyDescent="0.25">
      <c r="A759" s="2" t="s">
        <v>1007</v>
      </c>
      <c r="B759" s="2" t="s">
        <v>45</v>
      </c>
      <c r="C759" s="2" t="s">
        <v>1031</v>
      </c>
      <c r="D759" s="1" t="s">
        <v>1032</v>
      </c>
      <c r="E759" s="25" t="s">
        <v>10</v>
      </c>
      <c r="F759" s="27" t="str">
        <f t="shared" si="11"/>
        <v>2943030</v>
      </c>
    </row>
    <row r="760" spans="1:6" x14ac:dyDescent="0.25">
      <c r="A760" s="2" t="s">
        <v>1007</v>
      </c>
      <c r="B760" s="2" t="s">
        <v>45</v>
      </c>
      <c r="C760" s="2" t="s">
        <v>1033</v>
      </c>
      <c r="D760" s="1" t="s">
        <v>1034</v>
      </c>
      <c r="E760" s="25" t="s">
        <v>174</v>
      </c>
      <c r="F760" s="27" t="str">
        <f t="shared" si="11"/>
        <v>2943055</v>
      </c>
    </row>
    <row r="761" spans="1:6" x14ac:dyDescent="0.25">
      <c r="A761" s="2" t="s">
        <v>1007</v>
      </c>
      <c r="B761" s="2" t="s">
        <v>45</v>
      </c>
      <c r="C761" s="2" t="s">
        <v>1035</v>
      </c>
      <c r="D761" s="1" t="s">
        <v>1036</v>
      </c>
      <c r="E761" s="25" t="s">
        <v>10</v>
      </c>
      <c r="F761" s="27" t="str">
        <f t="shared" si="11"/>
        <v>2943060</v>
      </c>
    </row>
    <row r="762" spans="1:6" x14ac:dyDescent="0.25">
      <c r="A762" s="2" t="s">
        <v>1007</v>
      </c>
      <c r="B762" s="2" t="s">
        <v>45</v>
      </c>
      <c r="C762" s="2" t="s">
        <v>1037</v>
      </c>
      <c r="D762" s="1" t="s">
        <v>1038</v>
      </c>
      <c r="E762" s="25" t="s">
        <v>10</v>
      </c>
      <c r="F762" s="27" t="str">
        <f t="shared" si="11"/>
        <v>2943070</v>
      </c>
    </row>
    <row r="763" spans="1:6" x14ac:dyDescent="0.25">
      <c r="A763" s="2" t="s">
        <v>1007</v>
      </c>
      <c r="B763" s="2" t="s">
        <v>52</v>
      </c>
      <c r="C763" s="2" t="s">
        <v>1039</v>
      </c>
      <c r="D763" s="1" t="s">
        <v>1040</v>
      </c>
      <c r="E763" s="25" t="s">
        <v>10</v>
      </c>
      <c r="F763" s="27" t="str">
        <f t="shared" si="11"/>
        <v>2950075</v>
      </c>
    </row>
    <row r="764" spans="1:6" x14ac:dyDescent="0.25">
      <c r="A764" s="2" t="s">
        <v>1007</v>
      </c>
      <c r="B764" s="2" t="s">
        <v>52</v>
      </c>
      <c r="C764" s="2" t="s">
        <v>1041</v>
      </c>
      <c r="D764" s="1" t="s">
        <v>1042</v>
      </c>
      <c r="E764" s="25" t="s">
        <v>10</v>
      </c>
      <c r="F764" s="27" t="str">
        <f t="shared" si="11"/>
        <v>2950076</v>
      </c>
    </row>
    <row r="765" spans="1:6" x14ac:dyDescent="0.25">
      <c r="A765" s="2" t="s">
        <v>1007</v>
      </c>
      <c r="B765" s="2" t="s">
        <v>52</v>
      </c>
      <c r="C765" s="2" t="s">
        <v>1043</v>
      </c>
      <c r="D765" s="1" t="s">
        <v>1044</v>
      </c>
      <c r="E765" s="25" t="s">
        <v>10</v>
      </c>
      <c r="F765" s="27" t="str">
        <f t="shared" si="11"/>
        <v>2950077</v>
      </c>
    </row>
    <row r="766" spans="1:6" x14ac:dyDescent="0.25">
      <c r="A766" s="2" t="s">
        <v>1007</v>
      </c>
      <c r="B766" s="2" t="s">
        <v>52</v>
      </c>
      <c r="C766" s="2" t="s">
        <v>1045</v>
      </c>
      <c r="D766" s="1" t="s">
        <v>1046</v>
      </c>
      <c r="E766" s="25" t="s">
        <v>10</v>
      </c>
      <c r="F766" s="27" t="str">
        <f t="shared" si="11"/>
        <v>2950078</v>
      </c>
    </row>
    <row r="767" spans="1:6" x14ac:dyDescent="0.25">
      <c r="A767" s="2" t="s">
        <v>1007</v>
      </c>
      <c r="B767" s="2" t="s">
        <v>52</v>
      </c>
      <c r="C767" s="2" t="s">
        <v>1047</v>
      </c>
      <c r="D767" s="1" t="s">
        <v>1048</v>
      </c>
      <c r="E767" s="25" t="s">
        <v>10</v>
      </c>
      <c r="F767" s="27" t="str">
        <f t="shared" si="11"/>
        <v>2950079</v>
      </c>
    </row>
    <row r="768" spans="1:6" x14ac:dyDescent="0.25">
      <c r="A768" s="2" t="s">
        <v>1007</v>
      </c>
      <c r="B768" s="2" t="s">
        <v>56</v>
      </c>
      <c r="C768" s="2" t="s">
        <v>1049</v>
      </c>
      <c r="D768" s="1" t="s">
        <v>1050</v>
      </c>
      <c r="E768" s="25" t="s">
        <v>10</v>
      </c>
      <c r="F768" s="27" t="str">
        <f t="shared" si="11"/>
        <v>2960336</v>
      </c>
    </row>
    <row r="769" spans="1:6" x14ac:dyDescent="0.25">
      <c r="A769" s="2" t="s">
        <v>1007</v>
      </c>
      <c r="B769" s="2" t="s">
        <v>56</v>
      </c>
      <c r="C769" s="2" t="s">
        <v>1051</v>
      </c>
      <c r="D769" s="1" t="s">
        <v>1052</v>
      </c>
      <c r="E769" s="25" t="s">
        <v>10</v>
      </c>
      <c r="F769" s="27" t="str">
        <f t="shared" si="11"/>
        <v>2961053</v>
      </c>
    </row>
    <row r="770" spans="1:6" x14ac:dyDescent="0.25">
      <c r="A770" s="2" t="s">
        <v>1053</v>
      </c>
      <c r="B770" s="2" t="s">
        <v>7</v>
      </c>
      <c r="C770" s="2" t="s">
        <v>8</v>
      </c>
      <c r="D770" s="1" t="s">
        <v>1054</v>
      </c>
      <c r="E770" s="25" t="s">
        <v>10</v>
      </c>
      <c r="F770" s="27" t="str">
        <f t="shared" ref="F770:F833" si="12">A770&amp;B770&amp;C770</f>
        <v>3010000</v>
      </c>
    </row>
    <row r="771" spans="1:6" x14ac:dyDescent="0.25">
      <c r="A771" s="2" t="s">
        <v>1053</v>
      </c>
      <c r="B771" s="2" t="s">
        <v>11</v>
      </c>
      <c r="C771" s="2" t="s">
        <v>12</v>
      </c>
      <c r="D771" s="1" t="s">
        <v>1055</v>
      </c>
      <c r="E771" s="25" t="s">
        <v>10</v>
      </c>
      <c r="F771" s="27" t="str">
        <f t="shared" si="12"/>
        <v>3020001</v>
      </c>
    </row>
    <row r="772" spans="1:6" x14ac:dyDescent="0.25">
      <c r="A772" s="2" t="s">
        <v>1053</v>
      </c>
      <c r="B772" s="2" t="s">
        <v>11</v>
      </c>
      <c r="C772" s="2" t="s">
        <v>14</v>
      </c>
      <c r="D772" s="1" t="s">
        <v>1056</v>
      </c>
      <c r="E772" s="25" t="s">
        <v>10</v>
      </c>
      <c r="F772" s="27" t="str">
        <f t="shared" si="12"/>
        <v>3020002</v>
      </c>
    </row>
    <row r="773" spans="1:6" x14ac:dyDescent="0.25">
      <c r="A773" s="2" t="s">
        <v>1053</v>
      </c>
      <c r="B773" s="2" t="s">
        <v>11</v>
      </c>
      <c r="C773" s="2" t="s">
        <v>16</v>
      </c>
      <c r="D773" s="1" t="s">
        <v>1057</v>
      </c>
      <c r="E773" s="25" t="s">
        <v>10</v>
      </c>
      <c r="F773" s="27" t="str">
        <f t="shared" si="12"/>
        <v>3020003</v>
      </c>
    </row>
    <row r="774" spans="1:6" x14ac:dyDescent="0.25">
      <c r="A774" s="2" t="s">
        <v>1053</v>
      </c>
      <c r="B774" s="2" t="s">
        <v>11</v>
      </c>
      <c r="C774" s="2" t="s">
        <v>18</v>
      </c>
      <c r="D774" s="1" t="s">
        <v>1058</v>
      </c>
      <c r="E774" s="25" t="s">
        <v>10</v>
      </c>
      <c r="F774" s="27" t="str">
        <f t="shared" si="12"/>
        <v>3020004</v>
      </c>
    </row>
    <row r="775" spans="1:6" x14ac:dyDescent="0.25">
      <c r="A775" s="2" t="s">
        <v>1053</v>
      </c>
      <c r="B775" s="2" t="s">
        <v>11</v>
      </c>
      <c r="C775" s="2" t="s">
        <v>20</v>
      </c>
      <c r="D775" s="1" t="s">
        <v>155</v>
      </c>
      <c r="E775" s="25" t="s">
        <v>10</v>
      </c>
      <c r="F775" s="27" t="str">
        <f t="shared" si="12"/>
        <v>3020005</v>
      </c>
    </row>
    <row r="776" spans="1:6" x14ac:dyDescent="0.25">
      <c r="A776" s="2" t="s">
        <v>1053</v>
      </c>
      <c r="B776" s="2" t="s">
        <v>11</v>
      </c>
      <c r="C776" s="2" t="s">
        <v>22</v>
      </c>
      <c r="D776" s="1" t="s">
        <v>919</v>
      </c>
      <c r="E776" s="25" t="s">
        <v>10</v>
      </c>
      <c r="F776" s="27" t="str">
        <f t="shared" si="12"/>
        <v>3020006</v>
      </c>
    </row>
    <row r="777" spans="1:6" x14ac:dyDescent="0.25">
      <c r="A777" s="2" t="s">
        <v>1053</v>
      </c>
      <c r="B777" s="2" t="s">
        <v>11</v>
      </c>
      <c r="C777" s="2" t="s">
        <v>24</v>
      </c>
      <c r="D777" s="1" t="s">
        <v>65</v>
      </c>
      <c r="E777" s="25" t="s">
        <v>10</v>
      </c>
      <c r="F777" s="27" t="str">
        <f t="shared" si="12"/>
        <v>3020007</v>
      </c>
    </row>
    <row r="778" spans="1:6" x14ac:dyDescent="0.25">
      <c r="A778" s="2" t="s">
        <v>1053</v>
      </c>
      <c r="B778" s="2" t="s">
        <v>11</v>
      </c>
      <c r="C778" s="2" t="s">
        <v>26</v>
      </c>
      <c r="D778" s="1" t="s">
        <v>203</v>
      </c>
      <c r="E778" s="25" t="s">
        <v>10</v>
      </c>
      <c r="F778" s="27" t="str">
        <f t="shared" si="12"/>
        <v>3020008</v>
      </c>
    </row>
    <row r="779" spans="1:6" x14ac:dyDescent="0.25">
      <c r="A779" s="2" t="s">
        <v>1053</v>
      </c>
      <c r="B779" s="2" t="s">
        <v>11</v>
      </c>
      <c r="C779" s="2" t="s">
        <v>28</v>
      </c>
      <c r="D779" s="1" t="s">
        <v>1059</v>
      </c>
      <c r="E779" s="25" t="s">
        <v>10</v>
      </c>
      <c r="F779" s="27" t="str">
        <f t="shared" si="12"/>
        <v>3020009</v>
      </c>
    </row>
    <row r="780" spans="1:6" x14ac:dyDescent="0.25">
      <c r="A780" s="2" t="s">
        <v>1053</v>
      </c>
      <c r="B780" s="2" t="s">
        <v>36</v>
      </c>
      <c r="C780" s="2" t="s">
        <v>1060</v>
      </c>
      <c r="D780" s="1" t="s">
        <v>1061</v>
      </c>
      <c r="E780" s="25" t="s">
        <v>10</v>
      </c>
      <c r="F780" s="27" t="str">
        <f t="shared" si="12"/>
        <v>3030400</v>
      </c>
    </row>
    <row r="781" spans="1:6" x14ac:dyDescent="0.25">
      <c r="A781" s="2" t="s">
        <v>1053</v>
      </c>
      <c r="B781" s="2" t="s">
        <v>36</v>
      </c>
      <c r="C781" s="2" t="s">
        <v>1062</v>
      </c>
      <c r="D781" s="1" t="s">
        <v>1063</v>
      </c>
      <c r="E781" s="25" t="s">
        <v>10</v>
      </c>
      <c r="F781" s="27" t="str">
        <f t="shared" si="12"/>
        <v>3030645</v>
      </c>
    </row>
    <row r="782" spans="1:6" x14ac:dyDescent="0.25">
      <c r="A782" s="2" t="s">
        <v>1053</v>
      </c>
      <c r="B782" s="2" t="s">
        <v>36</v>
      </c>
      <c r="C782" s="2" t="s">
        <v>1064</v>
      </c>
      <c r="D782" s="1" t="s">
        <v>1065</v>
      </c>
      <c r="E782" s="25" t="s">
        <v>10</v>
      </c>
      <c r="F782" s="27" t="str">
        <f t="shared" si="12"/>
        <v>3030646</v>
      </c>
    </row>
    <row r="783" spans="1:6" x14ac:dyDescent="0.25">
      <c r="A783" s="2" t="s">
        <v>1053</v>
      </c>
      <c r="B783" s="2" t="s">
        <v>36</v>
      </c>
      <c r="C783" s="2" t="s">
        <v>1066</v>
      </c>
      <c r="D783" s="1" t="s">
        <v>1067</v>
      </c>
      <c r="E783" s="25" t="s">
        <v>174</v>
      </c>
      <c r="F783" s="27" t="str">
        <f t="shared" si="12"/>
        <v>3030647</v>
      </c>
    </row>
    <row r="784" spans="1:6" x14ac:dyDescent="0.25">
      <c r="A784" s="2" t="s">
        <v>1053</v>
      </c>
      <c r="B784" s="2" t="s">
        <v>36</v>
      </c>
      <c r="C784" s="2" t="s">
        <v>1068</v>
      </c>
      <c r="D784" s="1" t="s">
        <v>1069</v>
      </c>
      <c r="E784" s="25" t="s">
        <v>10</v>
      </c>
      <c r="F784" s="27" t="str">
        <f t="shared" si="12"/>
        <v>3030648</v>
      </c>
    </row>
    <row r="785" spans="1:6" x14ac:dyDescent="0.25">
      <c r="A785" s="2" t="s">
        <v>1053</v>
      </c>
      <c r="B785" s="2" t="s">
        <v>36</v>
      </c>
      <c r="C785" s="2" t="s">
        <v>1070</v>
      </c>
      <c r="D785" s="1" t="s">
        <v>1071</v>
      </c>
      <c r="E785" s="25" t="s">
        <v>10</v>
      </c>
      <c r="F785" s="27" t="str">
        <f t="shared" si="12"/>
        <v>3030649</v>
      </c>
    </row>
    <row r="786" spans="1:6" x14ac:dyDescent="0.25">
      <c r="A786" s="2" t="s">
        <v>1053</v>
      </c>
      <c r="B786" s="2" t="s">
        <v>36</v>
      </c>
      <c r="C786" s="2" t="s">
        <v>1072</v>
      </c>
      <c r="D786" s="1" t="s">
        <v>1073</v>
      </c>
      <c r="E786" s="25" t="s">
        <v>174</v>
      </c>
      <c r="F786" s="27" t="str">
        <f t="shared" si="12"/>
        <v>3030762</v>
      </c>
    </row>
    <row r="787" spans="1:6" x14ac:dyDescent="0.25">
      <c r="A787" s="2" t="s">
        <v>1053</v>
      </c>
      <c r="B787" s="2" t="s">
        <v>36</v>
      </c>
      <c r="C787" s="2" t="s">
        <v>455</v>
      </c>
      <c r="D787" s="1" t="s">
        <v>1074</v>
      </c>
      <c r="E787" s="25" t="s">
        <v>10</v>
      </c>
      <c r="F787" s="27" t="str">
        <f t="shared" si="12"/>
        <v>3030966</v>
      </c>
    </row>
    <row r="788" spans="1:6" x14ac:dyDescent="0.25">
      <c r="A788" s="2" t="s">
        <v>1053</v>
      </c>
      <c r="B788" s="2" t="s">
        <v>45</v>
      </c>
      <c r="C788" s="2" t="s">
        <v>1075</v>
      </c>
      <c r="D788" s="1" t="s">
        <v>1076</v>
      </c>
      <c r="E788" s="25" t="s">
        <v>10</v>
      </c>
      <c r="F788" s="27" t="str">
        <f t="shared" si="12"/>
        <v>3043115</v>
      </c>
    </row>
    <row r="789" spans="1:6" x14ac:dyDescent="0.25">
      <c r="A789" s="2" t="s">
        <v>1053</v>
      </c>
      <c r="B789" s="2" t="s">
        <v>45</v>
      </c>
      <c r="C789" s="2" t="s">
        <v>1077</v>
      </c>
      <c r="D789" s="1" t="s">
        <v>1078</v>
      </c>
      <c r="E789" s="25" t="s">
        <v>10</v>
      </c>
      <c r="F789" s="27" t="str">
        <f t="shared" si="12"/>
        <v>3043125</v>
      </c>
    </row>
    <row r="790" spans="1:6" x14ac:dyDescent="0.25">
      <c r="A790" s="2" t="s">
        <v>1053</v>
      </c>
      <c r="B790" s="2" t="s">
        <v>45</v>
      </c>
      <c r="C790" s="2" t="s">
        <v>1079</v>
      </c>
      <c r="D790" s="1" t="s">
        <v>1080</v>
      </c>
      <c r="E790" s="25" t="s">
        <v>10</v>
      </c>
      <c r="F790" s="27" t="str">
        <f t="shared" si="12"/>
        <v>3043135</v>
      </c>
    </row>
    <row r="791" spans="1:6" x14ac:dyDescent="0.25">
      <c r="A791" s="2" t="s">
        <v>1053</v>
      </c>
      <c r="B791" s="2" t="s">
        <v>45</v>
      </c>
      <c r="C791" s="2" t="s">
        <v>1081</v>
      </c>
      <c r="D791" s="1" t="s">
        <v>1082</v>
      </c>
      <c r="E791" s="25" t="s">
        <v>10</v>
      </c>
      <c r="F791" s="27" t="str">
        <f t="shared" si="12"/>
        <v>3043145</v>
      </c>
    </row>
    <row r="792" spans="1:6" x14ac:dyDescent="0.25">
      <c r="A792" s="2" t="s">
        <v>1053</v>
      </c>
      <c r="B792" s="2" t="s">
        <v>52</v>
      </c>
      <c r="C792" s="2" t="s">
        <v>1083</v>
      </c>
      <c r="D792" s="1" t="s">
        <v>1084</v>
      </c>
      <c r="E792" s="25" t="s">
        <v>10</v>
      </c>
      <c r="F792" s="27" t="str">
        <f t="shared" si="12"/>
        <v>3050080</v>
      </c>
    </row>
    <row r="793" spans="1:6" x14ac:dyDescent="0.25">
      <c r="A793" s="2" t="s">
        <v>1053</v>
      </c>
      <c r="B793" s="2" t="s">
        <v>52</v>
      </c>
      <c r="C793" s="2" t="s">
        <v>1085</v>
      </c>
      <c r="D793" s="1" t="s">
        <v>1086</v>
      </c>
      <c r="E793" s="25" t="s">
        <v>10</v>
      </c>
      <c r="F793" s="27" t="str">
        <f t="shared" si="12"/>
        <v>3050081</v>
      </c>
    </row>
    <row r="794" spans="1:6" x14ac:dyDescent="0.25">
      <c r="A794" s="2" t="s">
        <v>1053</v>
      </c>
      <c r="B794" s="2" t="s">
        <v>56</v>
      </c>
      <c r="C794" s="2" t="s">
        <v>1087</v>
      </c>
      <c r="D794" s="1" t="s">
        <v>1088</v>
      </c>
      <c r="E794" s="25" t="s">
        <v>10</v>
      </c>
      <c r="F794" s="27" t="str">
        <f t="shared" si="12"/>
        <v>3061178</v>
      </c>
    </row>
    <row r="795" spans="1:6" x14ac:dyDescent="0.25">
      <c r="A795" s="2" t="s">
        <v>1089</v>
      </c>
      <c r="B795" s="2" t="s">
        <v>7</v>
      </c>
      <c r="C795" s="2" t="s">
        <v>8</v>
      </c>
      <c r="D795" s="1" t="s">
        <v>1090</v>
      </c>
      <c r="E795" s="25" t="s">
        <v>10</v>
      </c>
      <c r="F795" s="27" t="str">
        <f t="shared" si="12"/>
        <v>3110000</v>
      </c>
    </row>
    <row r="796" spans="1:6" x14ac:dyDescent="0.25">
      <c r="A796" s="2" t="s">
        <v>1089</v>
      </c>
      <c r="B796" s="2" t="s">
        <v>11</v>
      </c>
      <c r="C796" s="2" t="s">
        <v>12</v>
      </c>
      <c r="D796" s="1" t="s">
        <v>1055</v>
      </c>
      <c r="E796" s="25" t="s">
        <v>10</v>
      </c>
      <c r="F796" s="27" t="str">
        <f t="shared" si="12"/>
        <v>3120001</v>
      </c>
    </row>
    <row r="797" spans="1:6" x14ac:dyDescent="0.25">
      <c r="A797" s="2" t="s">
        <v>1089</v>
      </c>
      <c r="B797" s="2" t="s">
        <v>11</v>
      </c>
      <c r="C797" s="2" t="s">
        <v>14</v>
      </c>
      <c r="D797" s="1" t="s">
        <v>276</v>
      </c>
      <c r="E797" s="25" t="s">
        <v>10</v>
      </c>
      <c r="F797" s="27" t="str">
        <f t="shared" si="12"/>
        <v>3120002</v>
      </c>
    </row>
    <row r="798" spans="1:6" x14ac:dyDescent="0.25">
      <c r="A798" s="2" t="s">
        <v>1089</v>
      </c>
      <c r="B798" s="2" t="s">
        <v>11</v>
      </c>
      <c r="C798" s="2" t="s">
        <v>16</v>
      </c>
      <c r="D798" s="1" t="s">
        <v>567</v>
      </c>
      <c r="E798" s="25" t="s">
        <v>10</v>
      </c>
      <c r="F798" s="27" t="str">
        <f t="shared" si="12"/>
        <v>3120003</v>
      </c>
    </row>
    <row r="799" spans="1:6" x14ac:dyDescent="0.25">
      <c r="A799" s="2" t="s">
        <v>1089</v>
      </c>
      <c r="B799" s="2" t="s">
        <v>11</v>
      </c>
      <c r="C799" s="2" t="s">
        <v>18</v>
      </c>
      <c r="D799" s="1" t="s">
        <v>128</v>
      </c>
      <c r="E799" s="25" t="s">
        <v>10</v>
      </c>
      <c r="F799" s="27" t="str">
        <f t="shared" si="12"/>
        <v>3120004</v>
      </c>
    </row>
    <row r="800" spans="1:6" x14ac:dyDescent="0.25">
      <c r="A800" s="2" t="s">
        <v>1089</v>
      </c>
      <c r="B800" s="2" t="s">
        <v>11</v>
      </c>
      <c r="C800" s="2" t="s">
        <v>20</v>
      </c>
      <c r="D800" s="1" t="s">
        <v>1091</v>
      </c>
      <c r="E800" s="25" t="s">
        <v>10</v>
      </c>
      <c r="F800" s="27" t="str">
        <f t="shared" si="12"/>
        <v>3120005</v>
      </c>
    </row>
    <row r="801" spans="1:6" x14ac:dyDescent="0.25">
      <c r="A801" s="2" t="s">
        <v>1089</v>
      </c>
      <c r="B801" s="2" t="s">
        <v>11</v>
      </c>
      <c r="C801" s="2" t="s">
        <v>22</v>
      </c>
      <c r="D801" s="1" t="s">
        <v>65</v>
      </c>
      <c r="E801" s="25" t="s">
        <v>10</v>
      </c>
      <c r="F801" s="27" t="str">
        <f t="shared" si="12"/>
        <v>3120006</v>
      </c>
    </row>
    <row r="802" spans="1:6" x14ac:dyDescent="0.25">
      <c r="A802" s="2" t="s">
        <v>1089</v>
      </c>
      <c r="B802" s="2" t="s">
        <v>11</v>
      </c>
      <c r="C802" s="2" t="s">
        <v>24</v>
      </c>
      <c r="D802" s="1" t="s">
        <v>1092</v>
      </c>
      <c r="E802" s="25" t="s">
        <v>10</v>
      </c>
      <c r="F802" s="27" t="str">
        <f t="shared" si="12"/>
        <v>3120007</v>
      </c>
    </row>
    <row r="803" spans="1:6" x14ac:dyDescent="0.25">
      <c r="A803" s="2" t="s">
        <v>1089</v>
      </c>
      <c r="B803" s="2" t="s">
        <v>11</v>
      </c>
      <c r="C803" s="2" t="s">
        <v>26</v>
      </c>
      <c r="D803" s="1" t="s">
        <v>365</v>
      </c>
      <c r="E803" s="25" t="s">
        <v>10</v>
      </c>
      <c r="F803" s="27" t="str">
        <f t="shared" si="12"/>
        <v>3120008</v>
      </c>
    </row>
    <row r="804" spans="1:6" x14ac:dyDescent="0.25">
      <c r="A804" s="2" t="s">
        <v>1089</v>
      </c>
      <c r="B804" s="2" t="s">
        <v>11</v>
      </c>
      <c r="C804" s="2" t="s">
        <v>28</v>
      </c>
      <c r="D804" s="1" t="s">
        <v>571</v>
      </c>
      <c r="E804" s="25" t="s">
        <v>10</v>
      </c>
      <c r="F804" s="27" t="str">
        <f t="shared" si="12"/>
        <v>3120009</v>
      </c>
    </row>
    <row r="805" spans="1:6" x14ac:dyDescent="0.25">
      <c r="A805" s="2" t="s">
        <v>1089</v>
      </c>
      <c r="B805" s="2" t="s">
        <v>11</v>
      </c>
      <c r="C805" s="2" t="s">
        <v>30</v>
      </c>
      <c r="D805" s="1" t="s">
        <v>973</v>
      </c>
      <c r="E805" s="25" t="s">
        <v>10</v>
      </c>
      <c r="F805" s="27" t="str">
        <f t="shared" si="12"/>
        <v>3120010</v>
      </c>
    </row>
    <row r="806" spans="1:6" x14ac:dyDescent="0.25">
      <c r="A806" s="2" t="s">
        <v>1089</v>
      </c>
      <c r="B806" s="2" t="s">
        <v>11</v>
      </c>
      <c r="C806" s="2" t="s">
        <v>32</v>
      </c>
      <c r="D806" s="1" t="s">
        <v>35</v>
      </c>
      <c r="E806" s="25" t="s">
        <v>10</v>
      </c>
      <c r="F806" s="27" t="str">
        <f t="shared" si="12"/>
        <v>3120011</v>
      </c>
    </row>
    <row r="807" spans="1:6" x14ac:dyDescent="0.25">
      <c r="A807" s="2" t="s">
        <v>1089</v>
      </c>
      <c r="B807" s="2" t="s">
        <v>11</v>
      </c>
      <c r="C807" s="2" t="s">
        <v>34</v>
      </c>
      <c r="D807" s="1" t="s">
        <v>1093</v>
      </c>
      <c r="E807" s="25" t="s">
        <v>10</v>
      </c>
      <c r="F807" s="27" t="str">
        <f t="shared" si="12"/>
        <v>3120012</v>
      </c>
    </row>
    <row r="808" spans="1:6" x14ac:dyDescent="0.25">
      <c r="A808" s="2" t="s">
        <v>1089</v>
      </c>
      <c r="B808" s="2" t="s">
        <v>36</v>
      </c>
      <c r="C808" s="2" t="s">
        <v>1094</v>
      </c>
      <c r="D808" s="1" t="s">
        <v>1095</v>
      </c>
      <c r="E808" s="25" t="s">
        <v>174</v>
      </c>
      <c r="F808" s="27" t="str">
        <f t="shared" si="12"/>
        <v>3130568</v>
      </c>
    </row>
    <row r="809" spans="1:6" x14ac:dyDescent="0.25">
      <c r="A809" s="2" t="s">
        <v>1089</v>
      </c>
      <c r="B809" s="2" t="s">
        <v>36</v>
      </c>
      <c r="C809" s="2" t="s">
        <v>1096</v>
      </c>
      <c r="D809" s="1" t="s">
        <v>1097</v>
      </c>
      <c r="E809" s="25" t="s">
        <v>10</v>
      </c>
      <c r="F809" s="27" t="str">
        <f t="shared" si="12"/>
        <v>3130650</v>
      </c>
    </row>
    <row r="810" spans="1:6" x14ac:dyDescent="0.25">
      <c r="A810" s="2" t="s">
        <v>1089</v>
      </c>
      <c r="B810" s="2" t="s">
        <v>36</v>
      </c>
      <c r="C810" s="2" t="s">
        <v>1098</v>
      </c>
      <c r="D810" s="1" t="s">
        <v>1099</v>
      </c>
      <c r="E810" s="25" t="s">
        <v>10</v>
      </c>
      <c r="F810" s="27" t="str">
        <f t="shared" si="12"/>
        <v>3130651</v>
      </c>
    </row>
    <row r="811" spans="1:6" x14ac:dyDescent="0.25">
      <c r="A811" s="2" t="s">
        <v>1089</v>
      </c>
      <c r="B811" s="2" t="s">
        <v>36</v>
      </c>
      <c r="C811" s="2" t="s">
        <v>1100</v>
      </c>
      <c r="D811" s="1" t="s">
        <v>1101</v>
      </c>
      <c r="E811" s="25" t="s">
        <v>10</v>
      </c>
      <c r="F811" s="27" t="str">
        <f t="shared" si="12"/>
        <v>3130652</v>
      </c>
    </row>
    <row r="812" spans="1:6" x14ac:dyDescent="0.25">
      <c r="A812" s="2" t="s">
        <v>1089</v>
      </c>
      <c r="B812" s="2" t="s">
        <v>36</v>
      </c>
      <c r="C812" s="2" t="s">
        <v>1102</v>
      </c>
      <c r="D812" s="1" t="s">
        <v>1103</v>
      </c>
      <c r="E812" s="25" t="s">
        <v>10</v>
      </c>
      <c r="F812" s="27" t="str">
        <f t="shared" si="12"/>
        <v>3130653</v>
      </c>
    </row>
    <row r="813" spans="1:6" x14ac:dyDescent="0.25">
      <c r="A813" s="2" t="s">
        <v>1089</v>
      </c>
      <c r="B813" s="2" t="s">
        <v>36</v>
      </c>
      <c r="C813" s="2" t="s">
        <v>1104</v>
      </c>
      <c r="D813" s="1" t="s">
        <v>1105</v>
      </c>
      <c r="E813" s="25" t="s">
        <v>10</v>
      </c>
      <c r="F813" s="27" t="str">
        <f t="shared" si="12"/>
        <v>3130654</v>
      </c>
    </row>
    <row r="814" spans="1:6" x14ac:dyDescent="0.25">
      <c r="A814" s="2" t="s">
        <v>1089</v>
      </c>
      <c r="B814" s="2" t="s">
        <v>36</v>
      </c>
      <c r="C814" s="2" t="s">
        <v>1106</v>
      </c>
      <c r="D814" s="1" t="s">
        <v>1107</v>
      </c>
      <c r="E814" s="25" t="s">
        <v>10</v>
      </c>
      <c r="F814" s="27" t="str">
        <f t="shared" si="12"/>
        <v>3130655</v>
      </c>
    </row>
    <row r="815" spans="1:6" x14ac:dyDescent="0.25">
      <c r="A815" s="2" t="s">
        <v>1089</v>
      </c>
      <c r="B815" s="2" t="s">
        <v>36</v>
      </c>
      <c r="C815" s="2" t="s">
        <v>1108</v>
      </c>
      <c r="D815" s="1" t="s">
        <v>1109</v>
      </c>
      <c r="E815" s="25" t="s">
        <v>10</v>
      </c>
      <c r="F815" s="27" t="str">
        <f t="shared" si="12"/>
        <v>3130656</v>
      </c>
    </row>
    <row r="816" spans="1:6" x14ac:dyDescent="0.25">
      <c r="A816" s="2" t="s">
        <v>1089</v>
      </c>
      <c r="B816" s="2" t="s">
        <v>36</v>
      </c>
      <c r="C816" s="2" t="s">
        <v>1110</v>
      </c>
      <c r="D816" s="1" t="s">
        <v>1111</v>
      </c>
      <c r="E816" s="25" t="s">
        <v>10</v>
      </c>
      <c r="F816" s="27" t="str">
        <f t="shared" si="12"/>
        <v>3130657</v>
      </c>
    </row>
    <row r="817" spans="1:6" x14ac:dyDescent="0.25">
      <c r="A817" s="2" t="s">
        <v>1089</v>
      </c>
      <c r="B817" s="2" t="s">
        <v>36</v>
      </c>
      <c r="C817" s="2" t="s">
        <v>1112</v>
      </c>
      <c r="D817" s="1" t="s">
        <v>1113</v>
      </c>
      <c r="E817" s="25" t="s">
        <v>10</v>
      </c>
      <c r="F817" s="27" t="str">
        <f t="shared" si="12"/>
        <v>3130658</v>
      </c>
    </row>
    <row r="818" spans="1:6" x14ac:dyDescent="0.25">
      <c r="A818" s="2" t="s">
        <v>1089</v>
      </c>
      <c r="B818" s="2" t="s">
        <v>45</v>
      </c>
      <c r="C818" s="2" t="s">
        <v>1114</v>
      </c>
      <c r="D818" s="1" t="s">
        <v>1115</v>
      </c>
      <c r="E818" s="25" t="s">
        <v>10</v>
      </c>
      <c r="F818" s="27" t="str">
        <f t="shared" si="12"/>
        <v>3143160</v>
      </c>
    </row>
    <row r="819" spans="1:6" x14ac:dyDescent="0.25">
      <c r="A819" s="2" t="s">
        <v>1089</v>
      </c>
      <c r="B819" s="2" t="s">
        <v>45</v>
      </c>
      <c r="C819" s="2" t="s">
        <v>1116</v>
      </c>
      <c r="D819" s="1" t="s">
        <v>1117</v>
      </c>
      <c r="E819" s="25" t="s">
        <v>10</v>
      </c>
      <c r="F819" s="27" t="str">
        <f t="shared" si="12"/>
        <v>3143180</v>
      </c>
    </row>
    <row r="820" spans="1:6" x14ac:dyDescent="0.25">
      <c r="A820" s="2" t="s">
        <v>1089</v>
      </c>
      <c r="B820" s="2" t="s">
        <v>45</v>
      </c>
      <c r="C820" s="2" t="s">
        <v>1118</v>
      </c>
      <c r="D820" s="1" t="s">
        <v>1119</v>
      </c>
      <c r="E820" s="25" t="s">
        <v>10</v>
      </c>
      <c r="F820" s="27" t="str">
        <f t="shared" si="12"/>
        <v>3143190</v>
      </c>
    </row>
    <row r="821" spans="1:6" x14ac:dyDescent="0.25">
      <c r="A821" s="2" t="s">
        <v>1089</v>
      </c>
      <c r="B821" s="2" t="s">
        <v>52</v>
      </c>
      <c r="C821" s="2" t="s">
        <v>1120</v>
      </c>
      <c r="D821" s="1" t="s">
        <v>1121</v>
      </c>
      <c r="E821" s="25" t="s">
        <v>10</v>
      </c>
      <c r="F821" s="27" t="str">
        <f t="shared" si="12"/>
        <v>3150082</v>
      </c>
    </row>
    <row r="822" spans="1:6" x14ac:dyDescent="0.25">
      <c r="A822" s="2" t="s">
        <v>1089</v>
      </c>
      <c r="B822" s="2" t="s">
        <v>56</v>
      </c>
      <c r="C822" s="2" t="s">
        <v>1122</v>
      </c>
      <c r="D822" s="1" t="s">
        <v>1123</v>
      </c>
      <c r="E822" s="25" t="s">
        <v>10</v>
      </c>
      <c r="F822" s="27" t="str">
        <f t="shared" si="12"/>
        <v>3160341</v>
      </c>
    </row>
    <row r="823" spans="1:6" x14ac:dyDescent="0.25">
      <c r="A823" s="2" t="s">
        <v>1089</v>
      </c>
      <c r="B823" s="2" t="s">
        <v>56</v>
      </c>
      <c r="C823" s="2" t="s">
        <v>1124</v>
      </c>
      <c r="D823" s="1" t="s">
        <v>1125</v>
      </c>
      <c r="E823" s="25" t="s">
        <v>10</v>
      </c>
      <c r="F823" s="27" t="str">
        <f t="shared" si="12"/>
        <v>3160343</v>
      </c>
    </row>
    <row r="824" spans="1:6" x14ac:dyDescent="0.25">
      <c r="A824" s="2" t="s">
        <v>1089</v>
      </c>
      <c r="B824" s="2" t="s">
        <v>56</v>
      </c>
      <c r="C824" s="2" t="s">
        <v>1126</v>
      </c>
      <c r="D824" s="1" t="s">
        <v>1127</v>
      </c>
      <c r="E824" s="25" t="s">
        <v>10</v>
      </c>
      <c r="F824" s="27" t="str">
        <f t="shared" si="12"/>
        <v>3160973</v>
      </c>
    </row>
    <row r="825" spans="1:6" x14ac:dyDescent="0.25">
      <c r="A825" s="2" t="s">
        <v>1089</v>
      </c>
      <c r="B825" s="2" t="s">
        <v>56</v>
      </c>
      <c r="C825" s="2" t="s">
        <v>1128</v>
      </c>
      <c r="D825" s="1" t="s">
        <v>1129</v>
      </c>
      <c r="E825" s="25" t="s">
        <v>10</v>
      </c>
      <c r="F825" s="27" t="str">
        <f t="shared" si="12"/>
        <v>3160980</v>
      </c>
    </row>
    <row r="826" spans="1:6" x14ac:dyDescent="0.25">
      <c r="A826" s="2" t="s">
        <v>1089</v>
      </c>
      <c r="B826" s="2" t="s">
        <v>56</v>
      </c>
      <c r="C826" s="2" t="s">
        <v>1130</v>
      </c>
      <c r="D826" s="1" t="s">
        <v>1131</v>
      </c>
      <c r="E826" s="25" t="s">
        <v>10</v>
      </c>
      <c r="F826" s="27" t="str">
        <f t="shared" si="12"/>
        <v>3160983</v>
      </c>
    </row>
    <row r="827" spans="1:6" x14ac:dyDescent="0.25">
      <c r="A827" s="2" t="s">
        <v>1089</v>
      </c>
      <c r="B827" s="2" t="s">
        <v>56</v>
      </c>
      <c r="C827" s="2" t="s">
        <v>1132</v>
      </c>
      <c r="D827" s="1" t="s">
        <v>1133</v>
      </c>
      <c r="E827" s="25" t="s">
        <v>10</v>
      </c>
      <c r="F827" s="27" t="str">
        <f t="shared" si="12"/>
        <v>3161031</v>
      </c>
    </row>
    <row r="828" spans="1:6" x14ac:dyDescent="0.25">
      <c r="A828" s="2" t="s">
        <v>1089</v>
      </c>
      <c r="B828" s="2" t="s">
        <v>56</v>
      </c>
      <c r="C828" s="2" t="s">
        <v>1134</v>
      </c>
      <c r="D828" s="1" t="s">
        <v>1135</v>
      </c>
      <c r="E828" s="25" t="s">
        <v>10</v>
      </c>
      <c r="F828" s="27" t="str">
        <f t="shared" si="12"/>
        <v>3161087</v>
      </c>
    </row>
    <row r="829" spans="1:6" x14ac:dyDescent="0.25">
      <c r="A829" s="2" t="s">
        <v>1136</v>
      </c>
      <c r="B829" s="2" t="s">
        <v>7</v>
      </c>
      <c r="C829" s="2" t="s">
        <v>8</v>
      </c>
      <c r="D829" s="1" t="s">
        <v>1137</v>
      </c>
      <c r="E829" s="25" t="s">
        <v>10</v>
      </c>
      <c r="F829" s="27" t="str">
        <f t="shared" si="12"/>
        <v>3210000</v>
      </c>
    </row>
    <row r="830" spans="1:6" x14ac:dyDescent="0.25">
      <c r="A830" s="2" t="s">
        <v>1136</v>
      </c>
      <c r="B830" s="2" t="s">
        <v>11</v>
      </c>
      <c r="C830" s="2" t="s">
        <v>12</v>
      </c>
      <c r="D830" s="1" t="s">
        <v>1057</v>
      </c>
      <c r="E830" s="25" t="s">
        <v>10</v>
      </c>
      <c r="F830" s="27" t="str">
        <f t="shared" si="12"/>
        <v>3220001</v>
      </c>
    </row>
    <row r="831" spans="1:6" x14ac:dyDescent="0.25">
      <c r="A831" s="2" t="s">
        <v>1136</v>
      </c>
      <c r="B831" s="2" t="s">
        <v>11</v>
      </c>
      <c r="C831" s="2" t="s">
        <v>14</v>
      </c>
      <c r="D831" s="1" t="s">
        <v>155</v>
      </c>
      <c r="E831" s="25" t="s">
        <v>10</v>
      </c>
      <c r="F831" s="27" t="str">
        <f t="shared" si="12"/>
        <v>3220002</v>
      </c>
    </row>
    <row r="832" spans="1:6" x14ac:dyDescent="0.25">
      <c r="A832" s="2" t="s">
        <v>1136</v>
      </c>
      <c r="B832" s="2" t="s">
        <v>11</v>
      </c>
      <c r="C832" s="2" t="s">
        <v>16</v>
      </c>
      <c r="D832" s="1" t="s">
        <v>123</v>
      </c>
      <c r="E832" s="25" t="s">
        <v>10</v>
      </c>
      <c r="F832" s="27" t="str">
        <f t="shared" si="12"/>
        <v>3220003</v>
      </c>
    </row>
    <row r="833" spans="1:6" x14ac:dyDescent="0.25">
      <c r="A833" s="2" t="s">
        <v>1136</v>
      </c>
      <c r="B833" s="2" t="s">
        <v>11</v>
      </c>
      <c r="C833" s="2" t="s">
        <v>18</v>
      </c>
      <c r="D833" s="1" t="s">
        <v>64</v>
      </c>
      <c r="E833" s="25" t="s">
        <v>10</v>
      </c>
      <c r="F833" s="27" t="str">
        <f t="shared" si="12"/>
        <v>3220004</v>
      </c>
    </row>
    <row r="834" spans="1:6" x14ac:dyDescent="0.25">
      <c r="A834" s="2" t="s">
        <v>1136</v>
      </c>
      <c r="B834" s="2" t="s">
        <v>11</v>
      </c>
      <c r="C834" s="2" t="s">
        <v>20</v>
      </c>
      <c r="D834" s="1" t="s">
        <v>567</v>
      </c>
      <c r="E834" s="25" t="s">
        <v>10</v>
      </c>
      <c r="F834" s="27" t="str">
        <f t="shared" ref="F834:F897" si="13">A834&amp;B834&amp;C834</f>
        <v>3220005</v>
      </c>
    </row>
    <row r="835" spans="1:6" x14ac:dyDescent="0.25">
      <c r="A835" s="2" t="s">
        <v>1136</v>
      </c>
      <c r="B835" s="2" t="s">
        <v>11</v>
      </c>
      <c r="C835" s="2" t="s">
        <v>22</v>
      </c>
      <c r="D835" s="1" t="s">
        <v>1138</v>
      </c>
      <c r="E835" s="25" t="s">
        <v>10</v>
      </c>
      <c r="F835" s="27" t="str">
        <f t="shared" si="13"/>
        <v>3220006</v>
      </c>
    </row>
    <row r="836" spans="1:6" x14ac:dyDescent="0.25">
      <c r="A836" s="2" t="s">
        <v>1136</v>
      </c>
      <c r="B836" s="2" t="s">
        <v>11</v>
      </c>
      <c r="C836" s="2" t="s">
        <v>24</v>
      </c>
      <c r="D836" s="1" t="s">
        <v>252</v>
      </c>
      <c r="E836" s="25" t="s">
        <v>10</v>
      </c>
      <c r="F836" s="27" t="str">
        <f t="shared" si="13"/>
        <v>3220007</v>
      </c>
    </row>
    <row r="837" spans="1:6" x14ac:dyDescent="0.25">
      <c r="A837" s="2" t="s">
        <v>1136</v>
      </c>
      <c r="B837" s="2" t="s">
        <v>11</v>
      </c>
      <c r="C837" s="2" t="s">
        <v>26</v>
      </c>
      <c r="D837" s="1" t="s">
        <v>1139</v>
      </c>
      <c r="E837" s="25" t="s">
        <v>10</v>
      </c>
      <c r="F837" s="27" t="str">
        <f t="shared" si="13"/>
        <v>3220008</v>
      </c>
    </row>
    <row r="838" spans="1:6" x14ac:dyDescent="0.25">
      <c r="A838" s="2" t="s">
        <v>1136</v>
      </c>
      <c r="B838" s="2" t="s">
        <v>11</v>
      </c>
      <c r="C838" s="2" t="s">
        <v>28</v>
      </c>
      <c r="D838" s="1" t="s">
        <v>69</v>
      </c>
      <c r="E838" s="25" t="s">
        <v>10</v>
      </c>
      <c r="F838" s="27" t="str">
        <f t="shared" si="13"/>
        <v>3220009</v>
      </c>
    </row>
    <row r="839" spans="1:6" x14ac:dyDescent="0.25">
      <c r="A839" s="2" t="s">
        <v>1136</v>
      </c>
      <c r="B839" s="2" t="s">
        <v>11</v>
      </c>
      <c r="C839" s="2" t="s">
        <v>30</v>
      </c>
      <c r="D839" s="1" t="s">
        <v>1140</v>
      </c>
      <c r="E839" s="25" t="s">
        <v>10</v>
      </c>
      <c r="F839" s="27" t="str">
        <f t="shared" si="13"/>
        <v>3220010</v>
      </c>
    </row>
    <row r="840" spans="1:6" x14ac:dyDescent="0.25">
      <c r="A840" s="2" t="s">
        <v>1136</v>
      </c>
      <c r="B840" s="2" t="s">
        <v>11</v>
      </c>
      <c r="C840" s="2" t="s">
        <v>32</v>
      </c>
      <c r="D840" s="1" t="s">
        <v>31</v>
      </c>
      <c r="E840" s="25" t="s">
        <v>10</v>
      </c>
      <c r="F840" s="27" t="str">
        <f t="shared" si="13"/>
        <v>3220011</v>
      </c>
    </row>
    <row r="841" spans="1:6" x14ac:dyDescent="0.25">
      <c r="A841" s="2" t="s">
        <v>1136</v>
      </c>
      <c r="B841" s="2" t="s">
        <v>11</v>
      </c>
      <c r="C841" s="2" t="s">
        <v>34</v>
      </c>
      <c r="D841" s="1" t="s">
        <v>35</v>
      </c>
      <c r="E841" s="25" t="s">
        <v>10</v>
      </c>
      <c r="F841" s="27" t="str">
        <f t="shared" si="13"/>
        <v>3220012</v>
      </c>
    </row>
    <row r="842" spans="1:6" x14ac:dyDescent="0.25">
      <c r="A842" s="2" t="s">
        <v>1136</v>
      </c>
      <c r="B842" s="2" t="s">
        <v>36</v>
      </c>
      <c r="C842" s="2" t="s">
        <v>1141</v>
      </c>
      <c r="D842" s="1" t="s">
        <v>1142</v>
      </c>
      <c r="E842" s="25" t="s">
        <v>10</v>
      </c>
      <c r="F842" s="27" t="str">
        <f t="shared" si="13"/>
        <v>3230502</v>
      </c>
    </row>
    <row r="843" spans="1:6" x14ac:dyDescent="0.25">
      <c r="A843" s="2" t="s">
        <v>1136</v>
      </c>
      <c r="B843" s="2" t="s">
        <v>36</v>
      </c>
      <c r="C843" s="2" t="s">
        <v>1143</v>
      </c>
      <c r="D843" s="1" t="s">
        <v>1144</v>
      </c>
      <c r="E843" s="25" t="s">
        <v>10</v>
      </c>
      <c r="F843" s="27" t="str">
        <f t="shared" si="13"/>
        <v>3230503</v>
      </c>
    </row>
    <row r="844" spans="1:6" x14ac:dyDescent="0.25">
      <c r="A844" s="2" t="s">
        <v>1136</v>
      </c>
      <c r="B844" s="2" t="s">
        <v>36</v>
      </c>
      <c r="C844" s="2" t="s">
        <v>1145</v>
      </c>
      <c r="D844" s="1" t="s">
        <v>1146</v>
      </c>
      <c r="E844" s="25" t="s">
        <v>10</v>
      </c>
      <c r="F844" s="27" t="str">
        <f t="shared" si="13"/>
        <v>3230659</v>
      </c>
    </row>
    <row r="845" spans="1:6" x14ac:dyDescent="0.25">
      <c r="A845" s="2" t="s">
        <v>1136</v>
      </c>
      <c r="B845" s="2" t="s">
        <v>36</v>
      </c>
      <c r="C845" s="2" t="s">
        <v>1147</v>
      </c>
      <c r="D845" s="1" t="s">
        <v>1148</v>
      </c>
      <c r="E845" s="25" t="s">
        <v>10</v>
      </c>
      <c r="F845" s="27" t="str">
        <f t="shared" si="13"/>
        <v>3230660</v>
      </c>
    </row>
    <row r="846" spans="1:6" x14ac:dyDescent="0.25">
      <c r="A846" s="2" t="s">
        <v>1136</v>
      </c>
      <c r="B846" s="2" t="s">
        <v>36</v>
      </c>
      <c r="C846" s="2" t="s">
        <v>1149</v>
      </c>
      <c r="D846" s="1" t="s">
        <v>1150</v>
      </c>
      <c r="E846" s="25" t="s">
        <v>10</v>
      </c>
      <c r="F846" s="27" t="str">
        <f t="shared" si="13"/>
        <v>3230661</v>
      </c>
    </row>
    <row r="847" spans="1:6" x14ac:dyDescent="0.25">
      <c r="A847" s="2" t="s">
        <v>1136</v>
      </c>
      <c r="B847" s="2" t="s">
        <v>36</v>
      </c>
      <c r="C847" s="2" t="s">
        <v>1151</v>
      </c>
      <c r="D847" s="1" t="s">
        <v>1152</v>
      </c>
      <c r="E847" s="25" t="s">
        <v>10</v>
      </c>
      <c r="F847" s="27" t="str">
        <f t="shared" si="13"/>
        <v>3230662</v>
      </c>
    </row>
    <row r="848" spans="1:6" x14ac:dyDescent="0.25">
      <c r="A848" s="2" t="s">
        <v>1136</v>
      </c>
      <c r="B848" s="2" t="s">
        <v>36</v>
      </c>
      <c r="C848" s="2" t="s">
        <v>1153</v>
      </c>
      <c r="D848" s="1" t="s">
        <v>1154</v>
      </c>
      <c r="E848" s="25" t="s">
        <v>10</v>
      </c>
      <c r="F848" s="27" t="str">
        <f t="shared" si="13"/>
        <v>3230663</v>
      </c>
    </row>
    <row r="849" spans="1:6" x14ac:dyDescent="0.25">
      <c r="A849" s="2" t="s">
        <v>1136</v>
      </c>
      <c r="B849" s="2" t="s">
        <v>36</v>
      </c>
      <c r="C849" s="2" t="s">
        <v>1155</v>
      </c>
      <c r="D849" s="1" t="s">
        <v>1156</v>
      </c>
      <c r="E849" s="25" t="s">
        <v>10</v>
      </c>
      <c r="F849" s="27" t="str">
        <f t="shared" si="13"/>
        <v>3230664</v>
      </c>
    </row>
    <row r="850" spans="1:6" x14ac:dyDescent="0.25">
      <c r="A850" s="2" t="s">
        <v>1136</v>
      </c>
      <c r="B850" s="2" t="s">
        <v>36</v>
      </c>
      <c r="C850" s="2" t="s">
        <v>223</v>
      </c>
      <c r="D850" s="1" t="s">
        <v>1157</v>
      </c>
      <c r="E850" s="25" t="s">
        <v>10</v>
      </c>
      <c r="F850" s="27" t="str">
        <f t="shared" si="13"/>
        <v>3230665</v>
      </c>
    </row>
    <row r="851" spans="1:6" x14ac:dyDescent="0.25">
      <c r="A851" s="2" t="s">
        <v>1136</v>
      </c>
      <c r="B851" s="2" t="s">
        <v>36</v>
      </c>
      <c r="C851" s="2" t="s">
        <v>1158</v>
      </c>
      <c r="D851" s="1" t="s">
        <v>1159</v>
      </c>
      <c r="E851" s="25" t="s">
        <v>10</v>
      </c>
      <c r="F851" s="27" t="str">
        <f t="shared" si="13"/>
        <v>3230666</v>
      </c>
    </row>
    <row r="852" spans="1:6" x14ac:dyDescent="0.25">
      <c r="A852" s="2" t="s">
        <v>1136</v>
      </c>
      <c r="B852" s="2" t="s">
        <v>36</v>
      </c>
      <c r="C852" s="2" t="s">
        <v>113</v>
      </c>
      <c r="D852" s="1" t="s">
        <v>1160</v>
      </c>
      <c r="E852" s="25" t="s">
        <v>10</v>
      </c>
      <c r="F852" s="27" t="str">
        <f t="shared" si="13"/>
        <v>3230969</v>
      </c>
    </row>
    <row r="853" spans="1:6" x14ac:dyDescent="0.25">
      <c r="A853" s="2" t="s">
        <v>1136</v>
      </c>
      <c r="B853" s="2" t="s">
        <v>45</v>
      </c>
      <c r="C853" s="2" t="s">
        <v>1161</v>
      </c>
      <c r="D853" s="1" t="s">
        <v>1162</v>
      </c>
      <c r="E853" s="25" t="s">
        <v>10</v>
      </c>
      <c r="F853" s="27" t="str">
        <f t="shared" si="13"/>
        <v>3243295</v>
      </c>
    </row>
    <row r="854" spans="1:6" x14ac:dyDescent="0.25">
      <c r="A854" s="2" t="s">
        <v>1136</v>
      </c>
      <c r="B854" s="2" t="s">
        <v>45</v>
      </c>
      <c r="C854" s="2" t="s">
        <v>1163</v>
      </c>
      <c r="D854" s="1" t="s">
        <v>1164</v>
      </c>
      <c r="E854" s="25" t="s">
        <v>10</v>
      </c>
      <c r="F854" s="27" t="str">
        <f t="shared" si="13"/>
        <v>3243305</v>
      </c>
    </row>
    <row r="855" spans="1:6" x14ac:dyDescent="0.25">
      <c r="A855" s="2" t="s">
        <v>1136</v>
      </c>
      <c r="B855" s="2" t="s">
        <v>45</v>
      </c>
      <c r="C855" s="2" t="s">
        <v>1165</v>
      </c>
      <c r="D855" s="1" t="s">
        <v>1166</v>
      </c>
      <c r="E855" s="25" t="s">
        <v>10</v>
      </c>
      <c r="F855" s="27" t="str">
        <f t="shared" si="13"/>
        <v>3243315</v>
      </c>
    </row>
    <row r="856" spans="1:6" x14ac:dyDescent="0.25">
      <c r="A856" s="2" t="s">
        <v>1136</v>
      </c>
      <c r="B856" s="2" t="s">
        <v>45</v>
      </c>
      <c r="C856" s="2" t="s">
        <v>1167</v>
      </c>
      <c r="D856" s="1" t="s">
        <v>1168</v>
      </c>
      <c r="E856" s="25" t="s">
        <v>10</v>
      </c>
      <c r="F856" s="27" t="str">
        <f t="shared" si="13"/>
        <v>3243325</v>
      </c>
    </row>
    <row r="857" spans="1:6" x14ac:dyDescent="0.25">
      <c r="A857" s="2" t="s">
        <v>1136</v>
      </c>
      <c r="B857" s="2" t="s">
        <v>45</v>
      </c>
      <c r="C857" s="2" t="s">
        <v>1169</v>
      </c>
      <c r="D857" s="1" t="s">
        <v>1170</v>
      </c>
      <c r="E857" s="25" t="s">
        <v>10</v>
      </c>
      <c r="F857" s="27" t="str">
        <f t="shared" si="13"/>
        <v>3243330</v>
      </c>
    </row>
    <row r="858" spans="1:6" x14ac:dyDescent="0.25">
      <c r="A858" s="2" t="s">
        <v>1136</v>
      </c>
      <c r="B858" s="2" t="s">
        <v>45</v>
      </c>
      <c r="C858" s="2" t="s">
        <v>1171</v>
      </c>
      <c r="D858" s="1" t="s">
        <v>1172</v>
      </c>
      <c r="E858" s="25" t="s">
        <v>10</v>
      </c>
      <c r="F858" s="27" t="str">
        <f t="shared" si="13"/>
        <v>3243335</v>
      </c>
    </row>
    <row r="859" spans="1:6" x14ac:dyDescent="0.25">
      <c r="A859" s="2" t="s">
        <v>1136</v>
      </c>
      <c r="B859" s="2" t="s">
        <v>52</v>
      </c>
      <c r="C859" s="2" t="s">
        <v>1173</v>
      </c>
      <c r="D859" s="1" t="s">
        <v>1174</v>
      </c>
      <c r="E859" s="25" t="s">
        <v>10</v>
      </c>
      <c r="F859" s="27" t="str">
        <f t="shared" si="13"/>
        <v>3250083</v>
      </c>
    </row>
    <row r="860" spans="1:6" x14ac:dyDescent="0.25">
      <c r="A860" s="2" t="s">
        <v>1136</v>
      </c>
      <c r="B860" s="2" t="s">
        <v>52</v>
      </c>
      <c r="C860" s="2" t="s">
        <v>1175</v>
      </c>
      <c r="D860" s="1" t="s">
        <v>1176</v>
      </c>
      <c r="E860" s="25" t="s">
        <v>10</v>
      </c>
      <c r="F860" s="27" t="str">
        <f t="shared" si="13"/>
        <v>3250084</v>
      </c>
    </row>
    <row r="861" spans="1:6" x14ac:dyDescent="0.25">
      <c r="A861" s="2" t="s">
        <v>1136</v>
      </c>
      <c r="B861" s="2" t="s">
        <v>52</v>
      </c>
      <c r="C861" s="2" t="s">
        <v>1177</v>
      </c>
      <c r="D861" s="1" t="s">
        <v>1178</v>
      </c>
      <c r="E861" s="25" t="s">
        <v>10</v>
      </c>
      <c r="F861" s="27" t="str">
        <f t="shared" si="13"/>
        <v>3250085</v>
      </c>
    </row>
    <row r="862" spans="1:6" x14ac:dyDescent="0.25">
      <c r="A862" s="2" t="s">
        <v>1136</v>
      </c>
      <c r="B862" s="2" t="s">
        <v>52</v>
      </c>
      <c r="C862" s="2" t="s">
        <v>1179</v>
      </c>
      <c r="D862" s="1" t="s">
        <v>1180</v>
      </c>
      <c r="E862" s="25" t="s">
        <v>10</v>
      </c>
      <c r="F862" s="27" t="str">
        <f t="shared" si="13"/>
        <v>3250086</v>
      </c>
    </row>
    <row r="863" spans="1:6" x14ac:dyDescent="0.25">
      <c r="A863" s="2" t="s">
        <v>1136</v>
      </c>
      <c r="B863" s="2" t="s">
        <v>52</v>
      </c>
      <c r="C863" s="2" t="s">
        <v>1181</v>
      </c>
      <c r="D863" s="1" t="s">
        <v>1182</v>
      </c>
      <c r="E863" s="25" t="s">
        <v>10</v>
      </c>
      <c r="F863" s="27" t="str">
        <f t="shared" si="13"/>
        <v>3250087</v>
      </c>
    </row>
    <row r="864" spans="1:6" x14ac:dyDescent="0.25">
      <c r="A864" s="2" t="s">
        <v>1136</v>
      </c>
      <c r="B864" s="2" t="s">
        <v>52</v>
      </c>
      <c r="C864" s="2" t="s">
        <v>1183</v>
      </c>
      <c r="D864" s="1" t="s">
        <v>1184</v>
      </c>
      <c r="E864" s="25" t="s">
        <v>10</v>
      </c>
      <c r="F864" s="27" t="str">
        <f t="shared" si="13"/>
        <v>3250088</v>
      </c>
    </row>
    <row r="865" spans="1:6" x14ac:dyDescent="0.25">
      <c r="A865" s="2" t="s">
        <v>1136</v>
      </c>
      <c r="B865" s="2" t="s">
        <v>56</v>
      </c>
      <c r="C865" s="2" t="s">
        <v>1185</v>
      </c>
      <c r="D865" s="1" t="s">
        <v>1186</v>
      </c>
      <c r="E865" s="25" t="s">
        <v>10</v>
      </c>
      <c r="F865" s="27" t="str">
        <f t="shared" si="13"/>
        <v>3261093</v>
      </c>
    </row>
    <row r="866" spans="1:6" x14ac:dyDescent="0.25">
      <c r="A866" s="2" t="s">
        <v>1136</v>
      </c>
      <c r="B866" s="2" t="s">
        <v>243</v>
      </c>
      <c r="C866" s="2" t="s">
        <v>1043</v>
      </c>
      <c r="D866" s="1" t="s">
        <v>1187</v>
      </c>
      <c r="E866" s="25" t="s">
        <v>10</v>
      </c>
      <c r="F866" s="27" t="str">
        <f t="shared" si="13"/>
        <v>3270077</v>
      </c>
    </row>
    <row r="867" spans="1:6" x14ac:dyDescent="0.25">
      <c r="A867" s="2" t="s">
        <v>1136</v>
      </c>
      <c r="B867" s="2" t="s">
        <v>243</v>
      </c>
      <c r="C867" s="2" t="s">
        <v>1188</v>
      </c>
      <c r="D867" s="1" t="s">
        <v>1189</v>
      </c>
      <c r="E867" s="25" t="s">
        <v>10</v>
      </c>
      <c r="F867" s="27" t="str">
        <f t="shared" si="13"/>
        <v>3270097</v>
      </c>
    </row>
    <row r="868" spans="1:6" x14ac:dyDescent="0.25">
      <c r="A868" s="2" t="s">
        <v>1136</v>
      </c>
      <c r="B868" s="2" t="s">
        <v>243</v>
      </c>
      <c r="C868" s="2" t="s">
        <v>1190</v>
      </c>
      <c r="D868" s="1" t="s">
        <v>1191</v>
      </c>
      <c r="E868" s="25" t="s">
        <v>10</v>
      </c>
      <c r="F868" s="27" t="str">
        <f t="shared" si="13"/>
        <v>3270327</v>
      </c>
    </row>
    <row r="869" spans="1:6" x14ac:dyDescent="0.25">
      <c r="A869" s="2" t="s">
        <v>1192</v>
      </c>
      <c r="B869" s="2" t="s">
        <v>7</v>
      </c>
      <c r="C869" s="2" t="s">
        <v>8</v>
      </c>
      <c r="D869" s="1" t="s">
        <v>1193</v>
      </c>
      <c r="E869" s="25" t="s">
        <v>10</v>
      </c>
      <c r="F869" s="27" t="str">
        <f t="shared" si="13"/>
        <v>3310000</v>
      </c>
    </row>
    <row r="870" spans="1:6" x14ac:dyDescent="0.25">
      <c r="A870" s="2" t="s">
        <v>1192</v>
      </c>
      <c r="B870" s="2" t="s">
        <v>11</v>
      </c>
      <c r="C870" s="2" t="s">
        <v>12</v>
      </c>
      <c r="D870" s="1" t="s">
        <v>1055</v>
      </c>
      <c r="E870" s="25" t="s">
        <v>10</v>
      </c>
      <c r="F870" s="27" t="str">
        <f t="shared" si="13"/>
        <v>3320001</v>
      </c>
    </row>
    <row r="871" spans="1:6" x14ac:dyDescent="0.25">
      <c r="A871" s="2" t="s">
        <v>1192</v>
      </c>
      <c r="B871" s="2" t="s">
        <v>11</v>
      </c>
      <c r="C871" s="2" t="s">
        <v>14</v>
      </c>
      <c r="D871" s="1" t="s">
        <v>1194</v>
      </c>
      <c r="E871" s="25" t="s">
        <v>10</v>
      </c>
      <c r="F871" s="27" t="str">
        <f t="shared" si="13"/>
        <v>3320002</v>
      </c>
    </row>
    <row r="872" spans="1:6" x14ac:dyDescent="0.25">
      <c r="A872" s="2" t="s">
        <v>1192</v>
      </c>
      <c r="B872" s="2" t="s">
        <v>11</v>
      </c>
      <c r="C872" s="2" t="s">
        <v>16</v>
      </c>
      <c r="D872" s="1" t="s">
        <v>1009</v>
      </c>
      <c r="E872" s="25" t="s">
        <v>10</v>
      </c>
      <c r="F872" s="27" t="str">
        <f t="shared" si="13"/>
        <v>3320003</v>
      </c>
    </row>
    <row r="873" spans="1:6" x14ac:dyDescent="0.25">
      <c r="A873" s="2" t="s">
        <v>1192</v>
      </c>
      <c r="B873" s="2" t="s">
        <v>11</v>
      </c>
      <c r="C873" s="2" t="s">
        <v>18</v>
      </c>
      <c r="D873" s="1" t="s">
        <v>567</v>
      </c>
      <c r="E873" s="25" t="s">
        <v>10</v>
      </c>
      <c r="F873" s="27" t="str">
        <f t="shared" si="13"/>
        <v>3320004</v>
      </c>
    </row>
    <row r="874" spans="1:6" x14ac:dyDescent="0.25">
      <c r="A874" s="2" t="s">
        <v>1192</v>
      </c>
      <c r="B874" s="2" t="s">
        <v>11</v>
      </c>
      <c r="C874" s="2" t="s">
        <v>20</v>
      </c>
      <c r="D874" s="1" t="s">
        <v>1195</v>
      </c>
      <c r="E874" s="25" t="s">
        <v>10</v>
      </c>
      <c r="F874" s="27" t="str">
        <f t="shared" si="13"/>
        <v>3320005</v>
      </c>
    </row>
    <row r="875" spans="1:6" x14ac:dyDescent="0.25">
      <c r="A875" s="2" t="s">
        <v>1192</v>
      </c>
      <c r="B875" s="2" t="s">
        <v>11</v>
      </c>
      <c r="C875" s="2" t="s">
        <v>22</v>
      </c>
      <c r="D875" s="1" t="s">
        <v>128</v>
      </c>
      <c r="E875" s="25" t="s">
        <v>10</v>
      </c>
      <c r="F875" s="27" t="str">
        <f t="shared" si="13"/>
        <v>3320006</v>
      </c>
    </row>
    <row r="876" spans="1:6" x14ac:dyDescent="0.25">
      <c r="A876" s="2" t="s">
        <v>1192</v>
      </c>
      <c r="B876" s="2" t="s">
        <v>11</v>
      </c>
      <c r="C876" s="2" t="s">
        <v>24</v>
      </c>
      <c r="D876" s="1" t="s">
        <v>847</v>
      </c>
      <c r="E876" s="25" t="s">
        <v>10</v>
      </c>
      <c r="F876" s="27" t="str">
        <f t="shared" si="13"/>
        <v>3320007</v>
      </c>
    </row>
    <row r="877" spans="1:6" x14ac:dyDescent="0.25">
      <c r="A877" s="2" t="s">
        <v>1192</v>
      </c>
      <c r="B877" s="2" t="s">
        <v>11</v>
      </c>
      <c r="C877" s="2" t="s">
        <v>26</v>
      </c>
      <c r="D877" s="1" t="s">
        <v>19</v>
      </c>
      <c r="E877" s="25" t="s">
        <v>10</v>
      </c>
      <c r="F877" s="27" t="str">
        <f t="shared" si="13"/>
        <v>3320008</v>
      </c>
    </row>
    <row r="878" spans="1:6" x14ac:dyDescent="0.25">
      <c r="A878" s="2" t="s">
        <v>1192</v>
      </c>
      <c r="B878" s="2" t="s">
        <v>11</v>
      </c>
      <c r="C878" s="2" t="s">
        <v>28</v>
      </c>
      <c r="D878" s="1" t="s">
        <v>252</v>
      </c>
      <c r="E878" s="25" t="s">
        <v>10</v>
      </c>
      <c r="F878" s="27" t="str">
        <f t="shared" si="13"/>
        <v>3320009</v>
      </c>
    </row>
    <row r="879" spans="1:6" x14ac:dyDescent="0.25">
      <c r="A879" s="2" t="s">
        <v>1192</v>
      </c>
      <c r="B879" s="2" t="s">
        <v>11</v>
      </c>
      <c r="C879" s="2" t="s">
        <v>30</v>
      </c>
      <c r="D879" s="1" t="s">
        <v>1196</v>
      </c>
      <c r="E879" s="25" t="s">
        <v>10</v>
      </c>
      <c r="F879" s="27" t="str">
        <f t="shared" si="13"/>
        <v>3320010</v>
      </c>
    </row>
    <row r="880" spans="1:6" x14ac:dyDescent="0.25">
      <c r="A880" s="2" t="s">
        <v>1192</v>
      </c>
      <c r="B880" s="2" t="s">
        <v>11</v>
      </c>
      <c r="C880" s="2" t="s">
        <v>32</v>
      </c>
      <c r="D880" s="1" t="s">
        <v>1197</v>
      </c>
      <c r="E880" s="25" t="s">
        <v>10</v>
      </c>
      <c r="F880" s="27" t="str">
        <f t="shared" si="13"/>
        <v>3320011</v>
      </c>
    </row>
    <row r="881" spans="1:6" x14ac:dyDescent="0.25">
      <c r="A881" s="2" t="s">
        <v>1192</v>
      </c>
      <c r="B881" s="2" t="s">
        <v>11</v>
      </c>
      <c r="C881" s="2" t="s">
        <v>34</v>
      </c>
      <c r="D881" s="1" t="s">
        <v>1198</v>
      </c>
      <c r="E881" s="25" t="s">
        <v>10</v>
      </c>
      <c r="F881" s="27" t="str">
        <f t="shared" si="13"/>
        <v>3320012</v>
      </c>
    </row>
    <row r="882" spans="1:6" x14ac:dyDescent="0.25">
      <c r="A882" s="2" t="s">
        <v>1192</v>
      </c>
      <c r="B882" s="2" t="s">
        <v>11</v>
      </c>
      <c r="C882" s="2" t="s">
        <v>72</v>
      </c>
      <c r="D882" s="1" t="s">
        <v>84</v>
      </c>
      <c r="E882" s="25" t="s">
        <v>10</v>
      </c>
      <c r="F882" s="27" t="str">
        <f t="shared" si="13"/>
        <v>3320013</v>
      </c>
    </row>
    <row r="883" spans="1:6" x14ac:dyDescent="0.25">
      <c r="A883" s="2" t="s">
        <v>1192</v>
      </c>
      <c r="B883" s="2" t="s">
        <v>36</v>
      </c>
      <c r="C883" s="2" t="s">
        <v>1199</v>
      </c>
      <c r="D883" s="1" t="s">
        <v>1200</v>
      </c>
      <c r="E883" s="25" t="s">
        <v>10</v>
      </c>
      <c r="F883" s="27" t="str">
        <f t="shared" si="13"/>
        <v>3330203</v>
      </c>
    </row>
    <row r="884" spans="1:6" x14ac:dyDescent="0.25">
      <c r="A884" s="2" t="s">
        <v>1192</v>
      </c>
      <c r="B884" s="2" t="s">
        <v>36</v>
      </c>
      <c r="C884" s="2" t="s">
        <v>1201</v>
      </c>
      <c r="D884" s="1" t="s">
        <v>1202</v>
      </c>
      <c r="E884" s="25" t="s">
        <v>10</v>
      </c>
      <c r="F884" s="27" t="str">
        <f t="shared" si="13"/>
        <v>3330667</v>
      </c>
    </row>
    <row r="885" spans="1:6" x14ac:dyDescent="0.25">
      <c r="A885" s="2" t="s">
        <v>1192</v>
      </c>
      <c r="B885" s="2" t="s">
        <v>36</v>
      </c>
      <c r="C885" s="2" t="s">
        <v>1203</v>
      </c>
      <c r="D885" s="1" t="s">
        <v>1204</v>
      </c>
      <c r="E885" s="25" t="s">
        <v>10</v>
      </c>
      <c r="F885" s="27" t="str">
        <f t="shared" si="13"/>
        <v>3330668</v>
      </c>
    </row>
    <row r="886" spans="1:6" x14ac:dyDescent="0.25">
      <c r="A886" s="2" t="s">
        <v>1192</v>
      </c>
      <c r="B886" s="2" t="s">
        <v>36</v>
      </c>
      <c r="C886" s="2" t="s">
        <v>1205</v>
      </c>
      <c r="D886" s="1" t="s">
        <v>1206</v>
      </c>
      <c r="E886" s="25" t="s">
        <v>10</v>
      </c>
      <c r="F886" s="27" t="str">
        <f t="shared" si="13"/>
        <v>3330669</v>
      </c>
    </row>
    <row r="887" spans="1:6" x14ac:dyDescent="0.25">
      <c r="A887" s="2" t="s">
        <v>1192</v>
      </c>
      <c r="B887" s="2" t="s">
        <v>36</v>
      </c>
      <c r="C887" s="2" t="s">
        <v>237</v>
      </c>
      <c r="D887" s="1" t="s">
        <v>1207</v>
      </c>
      <c r="E887" s="25" t="s">
        <v>10</v>
      </c>
      <c r="F887" s="27" t="str">
        <f t="shared" si="13"/>
        <v>3330670</v>
      </c>
    </row>
    <row r="888" spans="1:6" x14ac:dyDescent="0.25">
      <c r="A888" s="2" t="s">
        <v>1192</v>
      </c>
      <c r="B888" s="2" t="s">
        <v>36</v>
      </c>
      <c r="C888" s="2" t="s">
        <v>1208</v>
      </c>
      <c r="D888" s="1" t="s">
        <v>1209</v>
      </c>
      <c r="E888" s="25" t="s">
        <v>10</v>
      </c>
      <c r="F888" s="27" t="str">
        <f t="shared" si="13"/>
        <v>3330671</v>
      </c>
    </row>
    <row r="889" spans="1:6" x14ac:dyDescent="0.25">
      <c r="A889" s="2" t="s">
        <v>1192</v>
      </c>
      <c r="B889" s="2" t="s">
        <v>36</v>
      </c>
      <c r="C889" s="2" t="s">
        <v>1210</v>
      </c>
      <c r="D889" s="1" t="s">
        <v>1211</v>
      </c>
      <c r="E889" s="25" t="s">
        <v>10</v>
      </c>
      <c r="F889" s="27" t="str">
        <f t="shared" si="13"/>
        <v>3330672</v>
      </c>
    </row>
    <row r="890" spans="1:6" x14ac:dyDescent="0.25">
      <c r="A890" s="2" t="s">
        <v>1192</v>
      </c>
      <c r="B890" s="2" t="s">
        <v>36</v>
      </c>
      <c r="C890" s="2" t="s">
        <v>1212</v>
      </c>
      <c r="D890" s="1" t="s">
        <v>1213</v>
      </c>
      <c r="E890" s="25" t="s">
        <v>10</v>
      </c>
      <c r="F890" s="27" t="str">
        <f t="shared" si="13"/>
        <v>3330673</v>
      </c>
    </row>
    <row r="891" spans="1:6" x14ac:dyDescent="0.25">
      <c r="A891" s="2" t="s">
        <v>1192</v>
      </c>
      <c r="B891" s="2" t="s">
        <v>36</v>
      </c>
      <c r="C891" s="2" t="s">
        <v>1214</v>
      </c>
      <c r="D891" s="1" t="s">
        <v>1215</v>
      </c>
      <c r="E891" s="25" t="s">
        <v>10</v>
      </c>
      <c r="F891" s="27" t="str">
        <f t="shared" si="13"/>
        <v>3330674</v>
      </c>
    </row>
    <row r="892" spans="1:6" x14ac:dyDescent="0.25">
      <c r="A892" s="2" t="s">
        <v>1192</v>
      </c>
      <c r="B892" s="2" t="s">
        <v>36</v>
      </c>
      <c r="C892" s="2" t="s">
        <v>1216</v>
      </c>
      <c r="D892" s="1" t="s">
        <v>1217</v>
      </c>
      <c r="E892" s="25" t="s">
        <v>10</v>
      </c>
      <c r="F892" s="27" t="str">
        <f t="shared" si="13"/>
        <v>3330675</v>
      </c>
    </row>
    <row r="893" spans="1:6" x14ac:dyDescent="0.25">
      <c r="A893" s="2" t="s">
        <v>1192</v>
      </c>
      <c r="B893" s="2" t="s">
        <v>36</v>
      </c>
      <c r="C893" s="2" t="s">
        <v>1218</v>
      </c>
      <c r="D893" s="1" t="s">
        <v>1219</v>
      </c>
      <c r="E893" s="25" t="s">
        <v>10</v>
      </c>
      <c r="F893" s="27" t="str">
        <f t="shared" si="13"/>
        <v>3330676</v>
      </c>
    </row>
    <row r="894" spans="1:6" x14ac:dyDescent="0.25">
      <c r="A894" s="2" t="s">
        <v>1192</v>
      </c>
      <c r="B894" s="2" t="s">
        <v>36</v>
      </c>
      <c r="C894" s="2" t="s">
        <v>1220</v>
      </c>
      <c r="D894" s="1" t="s">
        <v>1221</v>
      </c>
      <c r="E894" s="25" t="s">
        <v>10</v>
      </c>
      <c r="F894" s="27" t="str">
        <f t="shared" si="13"/>
        <v>3330677</v>
      </c>
    </row>
    <row r="895" spans="1:6" x14ac:dyDescent="0.25">
      <c r="A895" s="2" t="s">
        <v>1192</v>
      </c>
      <c r="B895" s="2" t="s">
        <v>36</v>
      </c>
      <c r="C895" s="2" t="s">
        <v>1222</v>
      </c>
      <c r="D895" s="1" t="s">
        <v>1223</v>
      </c>
      <c r="E895" s="25" t="s">
        <v>10</v>
      </c>
      <c r="F895" s="27" t="str">
        <f t="shared" si="13"/>
        <v>3330678</v>
      </c>
    </row>
    <row r="896" spans="1:6" x14ac:dyDescent="0.25">
      <c r="A896" s="2" t="s">
        <v>1192</v>
      </c>
      <c r="B896" s="2" t="s">
        <v>36</v>
      </c>
      <c r="C896" s="2" t="s">
        <v>1224</v>
      </c>
      <c r="D896" s="1" t="s">
        <v>1225</v>
      </c>
      <c r="E896" s="25" t="s">
        <v>10</v>
      </c>
      <c r="F896" s="27" t="str">
        <f t="shared" si="13"/>
        <v>3330679</v>
      </c>
    </row>
    <row r="897" spans="1:6" x14ac:dyDescent="0.25">
      <c r="A897" s="2" t="s">
        <v>1192</v>
      </c>
      <c r="B897" s="2" t="s">
        <v>36</v>
      </c>
      <c r="C897" s="2" t="s">
        <v>1226</v>
      </c>
      <c r="D897" s="1" t="s">
        <v>1227</v>
      </c>
      <c r="E897" s="25" t="s">
        <v>10</v>
      </c>
      <c r="F897" s="27" t="str">
        <f t="shared" si="13"/>
        <v>3330680</v>
      </c>
    </row>
    <row r="898" spans="1:6" x14ac:dyDescent="0.25">
      <c r="A898" s="2" t="s">
        <v>1192</v>
      </c>
      <c r="B898" s="2" t="s">
        <v>45</v>
      </c>
      <c r="C898" s="2" t="s">
        <v>1228</v>
      </c>
      <c r="D898" s="1" t="s">
        <v>1229</v>
      </c>
      <c r="E898" s="25" t="s">
        <v>10</v>
      </c>
      <c r="F898" s="27" t="str">
        <f t="shared" ref="F898:F961" si="14">A898&amp;B898&amp;C898</f>
        <v>3343405</v>
      </c>
    </row>
    <row r="899" spans="1:6" x14ac:dyDescent="0.25">
      <c r="A899" s="2" t="s">
        <v>1192</v>
      </c>
      <c r="B899" s="2" t="s">
        <v>45</v>
      </c>
      <c r="C899" s="2" t="s">
        <v>1230</v>
      </c>
      <c r="D899" s="1" t="s">
        <v>1231</v>
      </c>
      <c r="E899" s="25" t="s">
        <v>10</v>
      </c>
      <c r="F899" s="27" t="str">
        <f t="shared" si="14"/>
        <v>3343415</v>
      </c>
    </row>
    <row r="900" spans="1:6" x14ac:dyDescent="0.25">
      <c r="A900" s="2" t="s">
        <v>1192</v>
      </c>
      <c r="B900" s="2" t="s">
        <v>45</v>
      </c>
      <c r="C900" s="2" t="s">
        <v>1232</v>
      </c>
      <c r="D900" s="1" t="s">
        <v>1233</v>
      </c>
      <c r="E900" s="25" t="s">
        <v>10</v>
      </c>
      <c r="F900" s="27" t="str">
        <f t="shared" si="14"/>
        <v>3343435</v>
      </c>
    </row>
    <row r="901" spans="1:6" x14ac:dyDescent="0.25">
      <c r="A901" s="2" t="s">
        <v>1192</v>
      </c>
      <c r="B901" s="2" t="s">
        <v>45</v>
      </c>
      <c r="C901" s="2" t="s">
        <v>1234</v>
      </c>
      <c r="D901" s="1" t="s">
        <v>1235</v>
      </c>
      <c r="E901" s="25" t="s">
        <v>10</v>
      </c>
      <c r="F901" s="27" t="str">
        <f t="shared" si="14"/>
        <v>3343445</v>
      </c>
    </row>
    <row r="902" spans="1:6" x14ac:dyDescent="0.25">
      <c r="A902" s="2" t="s">
        <v>1192</v>
      </c>
      <c r="B902" s="2" t="s">
        <v>45</v>
      </c>
      <c r="C902" s="2" t="s">
        <v>1236</v>
      </c>
      <c r="D902" s="1" t="s">
        <v>1237</v>
      </c>
      <c r="E902" s="25" t="s">
        <v>174</v>
      </c>
      <c r="F902" s="27" t="str">
        <f t="shared" si="14"/>
        <v>3343455</v>
      </c>
    </row>
    <row r="903" spans="1:6" x14ac:dyDescent="0.25">
      <c r="A903" s="2" t="s">
        <v>1192</v>
      </c>
      <c r="B903" s="2" t="s">
        <v>52</v>
      </c>
      <c r="C903" s="2" t="s">
        <v>1238</v>
      </c>
      <c r="D903" s="1" t="s">
        <v>1239</v>
      </c>
      <c r="E903" s="25" t="s">
        <v>10</v>
      </c>
      <c r="F903" s="27" t="str">
        <f t="shared" si="14"/>
        <v>3350089</v>
      </c>
    </row>
    <row r="904" spans="1:6" x14ac:dyDescent="0.25">
      <c r="A904" s="2" t="s">
        <v>1192</v>
      </c>
      <c r="B904" s="2" t="s">
        <v>52</v>
      </c>
      <c r="C904" s="2" t="s">
        <v>1240</v>
      </c>
      <c r="D904" s="1" t="s">
        <v>1241</v>
      </c>
      <c r="E904" s="25" t="s">
        <v>10</v>
      </c>
      <c r="F904" s="27" t="str">
        <f t="shared" si="14"/>
        <v>3350090</v>
      </c>
    </row>
    <row r="905" spans="1:6" x14ac:dyDescent="0.25">
      <c r="A905" s="2" t="s">
        <v>1192</v>
      </c>
      <c r="B905" s="2" t="s">
        <v>52</v>
      </c>
      <c r="C905" s="2" t="s">
        <v>1242</v>
      </c>
      <c r="D905" s="1" t="s">
        <v>1243</v>
      </c>
      <c r="E905" s="25" t="s">
        <v>10</v>
      </c>
      <c r="F905" s="27" t="str">
        <f t="shared" si="14"/>
        <v>3350091</v>
      </c>
    </row>
    <row r="906" spans="1:6" x14ac:dyDescent="0.25">
      <c r="A906" s="2" t="s">
        <v>1192</v>
      </c>
      <c r="B906" s="2" t="s">
        <v>52</v>
      </c>
      <c r="C906" s="2" t="s">
        <v>1244</v>
      </c>
      <c r="D906" s="1" t="s">
        <v>1245</v>
      </c>
      <c r="E906" s="25" t="s">
        <v>10</v>
      </c>
      <c r="F906" s="27" t="str">
        <f t="shared" si="14"/>
        <v>3350293</v>
      </c>
    </row>
    <row r="907" spans="1:6" x14ac:dyDescent="0.25">
      <c r="A907" s="2" t="s">
        <v>1192</v>
      </c>
      <c r="B907" s="2" t="s">
        <v>56</v>
      </c>
      <c r="C907" s="2" t="s">
        <v>1246</v>
      </c>
      <c r="D907" s="1" t="s">
        <v>1247</v>
      </c>
      <c r="E907" s="25" t="s">
        <v>10</v>
      </c>
      <c r="F907" s="27" t="str">
        <f t="shared" si="14"/>
        <v>3361071</v>
      </c>
    </row>
    <row r="908" spans="1:6" x14ac:dyDescent="0.25">
      <c r="A908" s="2" t="s">
        <v>1192</v>
      </c>
      <c r="B908" s="2" t="s">
        <v>243</v>
      </c>
      <c r="C908" s="2" t="s">
        <v>532</v>
      </c>
      <c r="D908" s="1" t="s">
        <v>1248</v>
      </c>
      <c r="E908" s="25" t="s">
        <v>174</v>
      </c>
      <c r="F908" s="27" t="str">
        <f t="shared" si="14"/>
        <v>3370034</v>
      </c>
    </row>
    <row r="909" spans="1:6" x14ac:dyDescent="0.25">
      <c r="A909" s="2" t="s">
        <v>1249</v>
      </c>
      <c r="B909" s="2" t="s">
        <v>7</v>
      </c>
      <c r="C909" s="2" t="s">
        <v>8</v>
      </c>
      <c r="D909" s="1" t="s">
        <v>1250</v>
      </c>
      <c r="E909" s="25" t="s">
        <v>10</v>
      </c>
      <c r="F909" s="27" t="str">
        <f t="shared" si="14"/>
        <v>3410000</v>
      </c>
    </row>
    <row r="910" spans="1:6" x14ac:dyDescent="0.25">
      <c r="A910" s="2" t="s">
        <v>1249</v>
      </c>
      <c r="B910" s="2" t="s">
        <v>11</v>
      </c>
      <c r="C910" s="2" t="s">
        <v>12</v>
      </c>
      <c r="D910" s="1" t="s">
        <v>155</v>
      </c>
      <c r="E910" s="25" t="s">
        <v>10</v>
      </c>
      <c r="F910" s="27" t="str">
        <f t="shared" si="14"/>
        <v>3420001</v>
      </c>
    </row>
    <row r="911" spans="1:6" x14ac:dyDescent="0.25">
      <c r="A911" s="2" t="s">
        <v>1249</v>
      </c>
      <c r="B911" s="2" t="s">
        <v>11</v>
      </c>
      <c r="C911" s="2" t="s">
        <v>14</v>
      </c>
      <c r="D911" s="1" t="s">
        <v>123</v>
      </c>
      <c r="E911" s="25" t="s">
        <v>10</v>
      </c>
      <c r="F911" s="27" t="str">
        <f t="shared" si="14"/>
        <v>3420002</v>
      </c>
    </row>
    <row r="912" spans="1:6" x14ac:dyDescent="0.25">
      <c r="A912" s="2" t="s">
        <v>1249</v>
      </c>
      <c r="B912" s="2" t="s">
        <v>11</v>
      </c>
      <c r="C912" s="2" t="s">
        <v>16</v>
      </c>
      <c r="D912" s="1" t="s">
        <v>1251</v>
      </c>
      <c r="E912" s="25" t="s">
        <v>10</v>
      </c>
      <c r="F912" s="27" t="str">
        <f t="shared" si="14"/>
        <v>3420003</v>
      </c>
    </row>
    <row r="913" spans="1:6" x14ac:dyDescent="0.25">
      <c r="A913" s="2" t="s">
        <v>1249</v>
      </c>
      <c r="B913" s="2" t="s">
        <v>11</v>
      </c>
      <c r="C913" s="2" t="s">
        <v>18</v>
      </c>
      <c r="D913" s="1" t="s">
        <v>128</v>
      </c>
      <c r="E913" s="25" t="s">
        <v>10</v>
      </c>
      <c r="F913" s="27" t="str">
        <f t="shared" si="14"/>
        <v>3420004</v>
      </c>
    </row>
    <row r="914" spans="1:6" x14ac:dyDescent="0.25">
      <c r="A914" s="2" t="s">
        <v>1249</v>
      </c>
      <c r="B914" s="2" t="s">
        <v>11</v>
      </c>
      <c r="C914" s="2" t="s">
        <v>20</v>
      </c>
      <c r="D914" s="1" t="s">
        <v>1252</v>
      </c>
      <c r="E914" s="25" t="s">
        <v>10</v>
      </c>
      <c r="F914" s="27" t="str">
        <f t="shared" si="14"/>
        <v>3420005</v>
      </c>
    </row>
    <row r="915" spans="1:6" x14ac:dyDescent="0.25">
      <c r="A915" s="2" t="s">
        <v>1249</v>
      </c>
      <c r="B915" s="2" t="s">
        <v>11</v>
      </c>
      <c r="C915" s="2" t="s">
        <v>22</v>
      </c>
      <c r="D915" s="1" t="s">
        <v>1253</v>
      </c>
      <c r="E915" s="25" t="s">
        <v>10</v>
      </c>
      <c r="F915" s="27" t="str">
        <f t="shared" si="14"/>
        <v>3420006</v>
      </c>
    </row>
    <row r="916" spans="1:6" x14ac:dyDescent="0.25">
      <c r="A916" s="2" t="s">
        <v>1249</v>
      </c>
      <c r="B916" s="2" t="s">
        <v>11</v>
      </c>
      <c r="C916" s="2" t="s">
        <v>24</v>
      </c>
      <c r="D916" s="1" t="s">
        <v>65</v>
      </c>
      <c r="E916" s="25" t="s">
        <v>10</v>
      </c>
      <c r="F916" s="27" t="str">
        <f t="shared" si="14"/>
        <v>3420007</v>
      </c>
    </row>
    <row r="917" spans="1:6" x14ac:dyDescent="0.25">
      <c r="A917" s="2" t="s">
        <v>1249</v>
      </c>
      <c r="B917" s="2" t="s">
        <v>11</v>
      </c>
      <c r="C917" s="2" t="s">
        <v>26</v>
      </c>
      <c r="D917" s="1" t="s">
        <v>252</v>
      </c>
      <c r="E917" s="25" t="s">
        <v>10</v>
      </c>
      <c r="F917" s="27" t="str">
        <f t="shared" si="14"/>
        <v>3420008</v>
      </c>
    </row>
    <row r="918" spans="1:6" x14ac:dyDescent="0.25">
      <c r="A918" s="2" t="s">
        <v>1249</v>
      </c>
      <c r="B918" s="2" t="s">
        <v>11</v>
      </c>
      <c r="C918" s="2" t="s">
        <v>28</v>
      </c>
      <c r="D918" s="1" t="s">
        <v>23</v>
      </c>
      <c r="E918" s="25" t="s">
        <v>10</v>
      </c>
      <c r="F918" s="27" t="str">
        <f t="shared" si="14"/>
        <v>3420009</v>
      </c>
    </row>
    <row r="919" spans="1:6" x14ac:dyDescent="0.25">
      <c r="A919" s="2" t="s">
        <v>1249</v>
      </c>
      <c r="B919" s="2" t="s">
        <v>11</v>
      </c>
      <c r="C919" s="2" t="s">
        <v>30</v>
      </c>
      <c r="D919" s="1" t="s">
        <v>973</v>
      </c>
      <c r="E919" s="25" t="s">
        <v>10</v>
      </c>
      <c r="F919" s="27" t="str">
        <f t="shared" si="14"/>
        <v>3420010</v>
      </c>
    </row>
    <row r="920" spans="1:6" x14ac:dyDescent="0.25">
      <c r="A920" s="2" t="s">
        <v>1249</v>
      </c>
      <c r="B920" s="2" t="s">
        <v>11</v>
      </c>
      <c r="C920" s="2" t="s">
        <v>32</v>
      </c>
      <c r="D920" s="1" t="s">
        <v>31</v>
      </c>
      <c r="E920" s="25" t="s">
        <v>10</v>
      </c>
      <c r="F920" s="27" t="str">
        <f t="shared" si="14"/>
        <v>3420011</v>
      </c>
    </row>
    <row r="921" spans="1:6" x14ac:dyDescent="0.25">
      <c r="A921" s="2" t="s">
        <v>1249</v>
      </c>
      <c r="B921" s="2" t="s">
        <v>36</v>
      </c>
      <c r="C921" s="2" t="s">
        <v>1254</v>
      </c>
      <c r="D921" s="1" t="s">
        <v>1255</v>
      </c>
      <c r="E921" s="25" t="s">
        <v>10</v>
      </c>
      <c r="F921" s="27" t="str">
        <f t="shared" si="14"/>
        <v>3430110</v>
      </c>
    </row>
    <row r="922" spans="1:6" x14ac:dyDescent="0.25">
      <c r="A922" s="2" t="s">
        <v>1249</v>
      </c>
      <c r="B922" s="2" t="s">
        <v>36</v>
      </c>
      <c r="C922" s="2" t="s">
        <v>1256</v>
      </c>
      <c r="D922" s="1" t="s">
        <v>1257</v>
      </c>
      <c r="E922" s="25" t="s">
        <v>10</v>
      </c>
      <c r="F922" s="27" t="str">
        <f t="shared" si="14"/>
        <v>3430681</v>
      </c>
    </row>
    <row r="923" spans="1:6" x14ac:dyDescent="0.25">
      <c r="A923" s="2" t="s">
        <v>1249</v>
      </c>
      <c r="B923" s="2" t="s">
        <v>36</v>
      </c>
      <c r="C923" s="2" t="s">
        <v>1258</v>
      </c>
      <c r="D923" s="1" t="s">
        <v>1259</v>
      </c>
      <c r="E923" s="25" t="s">
        <v>10</v>
      </c>
      <c r="F923" s="27" t="str">
        <f t="shared" si="14"/>
        <v>3430682</v>
      </c>
    </row>
    <row r="924" spans="1:6" x14ac:dyDescent="0.25">
      <c r="A924" s="2" t="s">
        <v>1249</v>
      </c>
      <c r="B924" s="2" t="s">
        <v>45</v>
      </c>
      <c r="C924" s="2" t="s">
        <v>1260</v>
      </c>
      <c r="D924" s="1" t="s">
        <v>1261</v>
      </c>
      <c r="E924" s="25" t="s">
        <v>10</v>
      </c>
      <c r="F924" s="27" t="str">
        <f t="shared" si="14"/>
        <v>3443460</v>
      </c>
    </row>
    <row r="925" spans="1:6" x14ac:dyDescent="0.25">
      <c r="A925" s="2" t="s">
        <v>1249</v>
      </c>
      <c r="B925" s="2" t="s">
        <v>45</v>
      </c>
      <c r="C925" s="2" t="s">
        <v>1262</v>
      </c>
      <c r="D925" s="1" t="s">
        <v>1263</v>
      </c>
      <c r="E925" s="25" t="s">
        <v>10</v>
      </c>
      <c r="F925" s="27" t="str">
        <f t="shared" si="14"/>
        <v>3443470</v>
      </c>
    </row>
    <row r="926" spans="1:6" x14ac:dyDescent="0.25">
      <c r="A926" s="2" t="s">
        <v>1249</v>
      </c>
      <c r="B926" s="2" t="s">
        <v>45</v>
      </c>
      <c r="C926" s="2" t="s">
        <v>1264</v>
      </c>
      <c r="D926" s="1" t="s">
        <v>1265</v>
      </c>
      <c r="E926" s="25" t="s">
        <v>10</v>
      </c>
      <c r="F926" s="27" t="str">
        <f t="shared" si="14"/>
        <v>3443480</v>
      </c>
    </row>
    <row r="927" spans="1:6" x14ac:dyDescent="0.25">
      <c r="A927" s="2" t="s">
        <v>1249</v>
      </c>
      <c r="B927" s="2" t="s">
        <v>45</v>
      </c>
      <c r="C927" s="2" t="s">
        <v>1266</v>
      </c>
      <c r="D927" s="1" t="s">
        <v>1267</v>
      </c>
      <c r="E927" s="25" t="s">
        <v>10</v>
      </c>
      <c r="F927" s="27" t="str">
        <f t="shared" si="14"/>
        <v>3443490</v>
      </c>
    </row>
    <row r="928" spans="1:6" x14ac:dyDescent="0.25">
      <c r="A928" s="2" t="s">
        <v>1249</v>
      </c>
      <c r="B928" s="2" t="s">
        <v>45</v>
      </c>
      <c r="C928" s="2" t="s">
        <v>1268</v>
      </c>
      <c r="D928" s="1" t="s">
        <v>1269</v>
      </c>
      <c r="E928" s="25" t="s">
        <v>10</v>
      </c>
      <c r="F928" s="27" t="str">
        <f t="shared" si="14"/>
        <v>3443500</v>
      </c>
    </row>
    <row r="929" spans="1:6" x14ac:dyDescent="0.25">
      <c r="A929" s="2" t="s">
        <v>1249</v>
      </c>
      <c r="B929" s="2" t="s">
        <v>52</v>
      </c>
      <c r="C929" s="2" t="s">
        <v>1270</v>
      </c>
      <c r="D929" s="1" t="s">
        <v>1271</v>
      </c>
      <c r="E929" s="25" t="s">
        <v>10</v>
      </c>
      <c r="F929" s="27" t="str">
        <f t="shared" si="14"/>
        <v>3450094</v>
      </c>
    </row>
    <row r="930" spans="1:6" x14ac:dyDescent="0.25">
      <c r="A930" s="2" t="s">
        <v>1249</v>
      </c>
      <c r="B930" s="2" t="s">
        <v>52</v>
      </c>
      <c r="C930" s="2" t="s">
        <v>1272</v>
      </c>
      <c r="D930" s="1" t="s">
        <v>1273</v>
      </c>
      <c r="E930" s="25" t="s">
        <v>10</v>
      </c>
      <c r="F930" s="27" t="str">
        <f t="shared" si="14"/>
        <v>3450282</v>
      </c>
    </row>
    <row r="931" spans="1:6" x14ac:dyDescent="0.25">
      <c r="A931" s="2" t="s">
        <v>1249</v>
      </c>
      <c r="B931" s="2" t="s">
        <v>56</v>
      </c>
      <c r="C931" s="2" t="s">
        <v>1274</v>
      </c>
      <c r="D931" s="1" t="s">
        <v>1275</v>
      </c>
      <c r="E931" s="25" t="s">
        <v>10</v>
      </c>
      <c r="F931" s="27" t="str">
        <f t="shared" si="14"/>
        <v>3461027</v>
      </c>
    </row>
    <row r="932" spans="1:6" x14ac:dyDescent="0.25">
      <c r="A932" s="2" t="s">
        <v>1276</v>
      </c>
      <c r="B932" s="2" t="s">
        <v>7</v>
      </c>
      <c r="C932" s="2" t="s">
        <v>8</v>
      </c>
      <c r="D932" s="1" t="s">
        <v>1277</v>
      </c>
      <c r="E932" s="25" t="s">
        <v>10</v>
      </c>
      <c r="F932" s="27" t="str">
        <f t="shared" si="14"/>
        <v>3510000</v>
      </c>
    </row>
    <row r="933" spans="1:6" x14ac:dyDescent="0.25">
      <c r="A933" s="2" t="s">
        <v>1276</v>
      </c>
      <c r="B933" s="2" t="s">
        <v>11</v>
      </c>
      <c r="C933" s="2" t="s">
        <v>12</v>
      </c>
      <c r="D933" s="1" t="s">
        <v>1278</v>
      </c>
      <c r="E933" s="25" t="s">
        <v>10</v>
      </c>
      <c r="F933" s="27" t="str">
        <f t="shared" si="14"/>
        <v>3520001</v>
      </c>
    </row>
    <row r="934" spans="1:6" x14ac:dyDescent="0.25">
      <c r="A934" s="2" t="s">
        <v>1276</v>
      </c>
      <c r="B934" s="2" t="s">
        <v>11</v>
      </c>
      <c r="C934" s="2" t="s">
        <v>14</v>
      </c>
      <c r="D934" s="1" t="s">
        <v>1279</v>
      </c>
      <c r="E934" s="25" t="s">
        <v>10</v>
      </c>
      <c r="F934" s="27" t="str">
        <f t="shared" si="14"/>
        <v>3520002</v>
      </c>
    </row>
    <row r="935" spans="1:6" x14ac:dyDescent="0.25">
      <c r="A935" s="2" t="s">
        <v>1276</v>
      </c>
      <c r="B935" s="2" t="s">
        <v>11</v>
      </c>
      <c r="C935" s="2" t="s">
        <v>16</v>
      </c>
      <c r="D935" s="1" t="s">
        <v>1280</v>
      </c>
      <c r="E935" s="25" t="s">
        <v>10</v>
      </c>
      <c r="F935" s="27" t="str">
        <f t="shared" si="14"/>
        <v>3520003</v>
      </c>
    </row>
    <row r="936" spans="1:6" x14ac:dyDescent="0.25">
      <c r="A936" s="2" t="s">
        <v>1276</v>
      </c>
      <c r="B936" s="2" t="s">
        <v>11</v>
      </c>
      <c r="C936" s="2" t="s">
        <v>18</v>
      </c>
      <c r="D936" s="1" t="s">
        <v>65</v>
      </c>
      <c r="E936" s="25" t="s">
        <v>10</v>
      </c>
      <c r="F936" s="27" t="str">
        <f t="shared" si="14"/>
        <v>3520004</v>
      </c>
    </row>
    <row r="937" spans="1:6" x14ac:dyDescent="0.25">
      <c r="A937" s="2" t="s">
        <v>1276</v>
      </c>
      <c r="B937" s="2" t="s">
        <v>11</v>
      </c>
      <c r="C937" s="2" t="s">
        <v>20</v>
      </c>
      <c r="D937" s="1" t="s">
        <v>19</v>
      </c>
      <c r="E937" s="25" t="s">
        <v>10</v>
      </c>
      <c r="F937" s="27" t="str">
        <f t="shared" si="14"/>
        <v>3520005</v>
      </c>
    </row>
    <row r="938" spans="1:6" x14ac:dyDescent="0.25">
      <c r="A938" s="2" t="s">
        <v>1276</v>
      </c>
      <c r="B938" s="2" t="s">
        <v>11</v>
      </c>
      <c r="C938" s="2" t="s">
        <v>22</v>
      </c>
      <c r="D938" s="1" t="s">
        <v>1281</v>
      </c>
      <c r="E938" s="25" t="s">
        <v>10</v>
      </c>
      <c r="F938" s="27" t="str">
        <f t="shared" si="14"/>
        <v>3520006</v>
      </c>
    </row>
    <row r="939" spans="1:6" x14ac:dyDescent="0.25">
      <c r="A939" s="2" t="s">
        <v>1276</v>
      </c>
      <c r="B939" s="2" t="s">
        <v>11</v>
      </c>
      <c r="C939" s="2" t="s">
        <v>24</v>
      </c>
      <c r="D939" s="1" t="s">
        <v>1282</v>
      </c>
      <c r="E939" s="25" t="s">
        <v>10</v>
      </c>
      <c r="F939" s="27" t="str">
        <f t="shared" si="14"/>
        <v>3520007</v>
      </c>
    </row>
    <row r="940" spans="1:6" x14ac:dyDescent="0.25">
      <c r="A940" s="2" t="s">
        <v>1276</v>
      </c>
      <c r="B940" s="2" t="s">
        <v>11</v>
      </c>
      <c r="C940" s="2" t="s">
        <v>26</v>
      </c>
      <c r="D940" s="1" t="s">
        <v>253</v>
      </c>
      <c r="E940" s="25" t="s">
        <v>10</v>
      </c>
      <c r="F940" s="27" t="str">
        <f t="shared" si="14"/>
        <v>3520008</v>
      </c>
    </row>
    <row r="941" spans="1:6" x14ac:dyDescent="0.25">
      <c r="A941" s="2" t="s">
        <v>1276</v>
      </c>
      <c r="B941" s="2" t="s">
        <v>11</v>
      </c>
      <c r="C941" s="2" t="s">
        <v>28</v>
      </c>
      <c r="D941" s="1" t="s">
        <v>1283</v>
      </c>
      <c r="E941" s="25" t="s">
        <v>10</v>
      </c>
      <c r="F941" s="27" t="str">
        <f t="shared" si="14"/>
        <v>3520009</v>
      </c>
    </row>
    <row r="942" spans="1:6" x14ac:dyDescent="0.25">
      <c r="A942" s="2" t="s">
        <v>1276</v>
      </c>
      <c r="B942" s="2" t="s">
        <v>11</v>
      </c>
      <c r="C942" s="2" t="s">
        <v>30</v>
      </c>
      <c r="D942" s="1" t="s">
        <v>31</v>
      </c>
      <c r="E942" s="25" t="s">
        <v>10</v>
      </c>
      <c r="F942" s="27" t="str">
        <f t="shared" si="14"/>
        <v>3520010</v>
      </c>
    </row>
    <row r="943" spans="1:6" x14ac:dyDescent="0.25">
      <c r="A943" s="2" t="s">
        <v>1276</v>
      </c>
      <c r="B943" s="2" t="s">
        <v>11</v>
      </c>
      <c r="C943" s="2" t="s">
        <v>32</v>
      </c>
      <c r="D943" s="1" t="s">
        <v>402</v>
      </c>
      <c r="E943" s="25" t="s">
        <v>10</v>
      </c>
      <c r="F943" s="27" t="str">
        <f t="shared" si="14"/>
        <v>3520011</v>
      </c>
    </row>
    <row r="944" spans="1:6" x14ac:dyDescent="0.25">
      <c r="A944" s="2" t="s">
        <v>1276</v>
      </c>
      <c r="B944" s="2" t="s">
        <v>11</v>
      </c>
      <c r="C944" s="2" t="s">
        <v>34</v>
      </c>
      <c r="D944" s="1" t="s">
        <v>84</v>
      </c>
      <c r="E944" s="25" t="s">
        <v>10</v>
      </c>
      <c r="F944" s="27" t="str">
        <f t="shared" si="14"/>
        <v>3520012</v>
      </c>
    </row>
    <row r="945" spans="1:6" x14ac:dyDescent="0.25">
      <c r="A945" s="2" t="s">
        <v>1276</v>
      </c>
      <c r="B945" s="2" t="s">
        <v>36</v>
      </c>
      <c r="C945" s="2" t="s">
        <v>1284</v>
      </c>
      <c r="D945" s="1" t="s">
        <v>1285</v>
      </c>
      <c r="E945" s="25" t="s">
        <v>10</v>
      </c>
      <c r="F945" s="27" t="str">
        <f t="shared" si="14"/>
        <v>3530307</v>
      </c>
    </row>
    <row r="946" spans="1:6" x14ac:dyDescent="0.25">
      <c r="A946" s="2" t="s">
        <v>1276</v>
      </c>
      <c r="B946" s="2" t="s">
        <v>36</v>
      </c>
      <c r="C946" s="2" t="s">
        <v>1286</v>
      </c>
      <c r="D946" s="1" t="s">
        <v>1287</v>
      </c>
      <c r="E946" s="25" t="s">
        <v>10</v>
      </c>
      <c r="F946" s="27" t="str">
        <f t="shared" si="14"/>
        <v>3530683</v>
      </c>
    </row>
    <row r="947" spans="1:6" x14ac:dyDescent="0.25">
      <c r="A947" s="2" t="s">
        <v>1276</v>
      </c>
      <c r="B947" s="2" t="s">
        <v>36</v>
      </c>
      <c r="C947" s="2" t="s">
        <v>1288</v>
      </c>
      <c r="D947" s="1" t="s">
        <v>1289</v>
      </c>
      <c r="E947" s="25" t="s">
        <v>10</v>
      </c>
      <c r="F947" s="27" t="str">
        <f t="shared" si="14"/>
        <v>3530685</v>
      </c>
    </row>
    <row r="948" spans="1:6" x14ac:dyDescent="0.25">
      <c r="A948" s="2" t="s">
        <v>1276</v>
      </c>
      <c r="B948" s="2" t="s">
        <v>36</v>
      </c>
      <c r="C948" s="2" t="s">
        <v>1290</v>
      </c>
      <c r="D948" s="1" t="s">
        <v>1291</v>
      </c>
      <c r="E948" s="25" t="s">
        <v>10</v>
      </c>
      <c r="F948" s="27" t="str">
        <f t="shared" si="14"/>
        <v>3530686</v>
      </c>
    </row>
    <row r="949" spans="1:6" x14ac:dyDescent="0.25">
      <c r="A949" s="2" t="s">
        <v>1276</v>
      </c>
      <c r="B949" s="2" t="s">
        <v>36</v>
      </c>
      <c r="C949" s="2" t="s">
        <v>1292</v>
      </c>
      <c r="D949" s="1" t="s">
        <v>1293</v>
      </c>
      <c r="E949" s="25" t="s">
        <v>10</v>
      </c>
      <c r="F949" s="27" t="str">
        <f t="shared" si="14"/>
        <v>3530687</v>
      </c>
    </row>
    <row r="950" spans="1:6" x14ac:dyDescent="0.25">
      <c r="A950" s="2" t="s">
        <v>1276</v>
      </c>
      <c r="B950" s="2" t="s">
        <v>45</v>
      </c>
      <c r="C950" s="2" t="s">
        <v>1294</v>
      </c>
      <c r="D950" s="1" t="s">
        <v>1295</v>
      </c>
      <c r="E950" s="25" t="s">
        <v>10</v>
      </c>
      <c r="F950" s="27" t="str">
        <f t="shared" si="14"/>
        <v>3543625</v>
      </c>
    </row>
    <row r="951" spans="1:6" x14ac:dyDescent="0.25">
      <c r="A951" s="2" t="s">
        <v>1276</v>
      </c>
      <c r="B951" s="2" t="s">
        <v>52</v>
      </c>
      <c r="C951" s="2" t="s">
        <v>1296</v>
      </c>
      <c r="D951" s="1" t="s">
        <v>1297</v>
      </c>
      <c r="E951" s="25" t="s">
        <v>10</v>
      </c>
      <c r="F951" s="27" t="str">
        <f t="shared" si="14"/>
        <v>3550096</v>
      </c>
    </row>
    <row r="952" spans="1:6" x14ac:dyDescent="0.25">
      <c r="A952" s="2" t="s">
        <v>1276</v>
      </c>
      <c r="B952" s="2" t="s">
        <v>52</v>
      </c>
      <c r="C952" s="2" t="s">
        <v>1298</v>
      </c>
      <c r="D952" s="1" t="s">
        <v>1299</v>
      </c>
      <c r="E952" s="25" t="s">
        <v>10</v>
      </c>
      <c r="F952" s="27" t="str">
        <f t="shared" si="14"/>
        <v>3550098</v>
      </c>
    </row>
    <row r="953" spans="1:6" x14ac:dyDescent="0.25">
      <c r="A953" s="2" t="s">
        <v>1276</v>
      </c>
      <c r="B953" s="2" t="s">
        <v>52</v>
      </c>
      <c r="C953" s="2" t="s">
        <v>1300</v>
      </c>
      <c r="D953" s="1" t="s">
        <v>1301</v>
      </c>
      <c r="E953" s="25" t="s">
        <v>10</v>
      </c>
      <c r="F953" s="27" t="str">
        <f t="shared" si="14"/>
        <v>3550099</v>
      </c>
    </row>
    <row r="954" spans="1:6" x14ac:dyDescent="0.25">
      <c r="A954" s="2" t="s">
        <v>1276</v>
      </c>
      <c r="B954" s="2" t="s">
        <v>52</v>
      </c>
      <c r="C954" s="2" t="s">
        <v>1302</v>
      </c>
      <c r="D954" s="1" t="s">
        <v>1303</v>
      </c>
      <c r="E954" s="25" t="s">
        <v>174</v>
      </c>
      <c r="F954" s="27" t="str">
        <f t="shared" si="14"/>
        <v>3550302</v>
      </c>
    </row>
    <row r="955" spans="1:6" x14ac:dyDescent="0.25">
      <c r="A955" s="2" t="s">
        <v>1276</v>
      </c>
      <c r="B955" s="2" t="s">
        <v>56</v>
      </c>
      <c r="C955" s="2" t="s">
        <v>1304</v>
      </c>
      <c r="D955" s="1" t="s">
        <v>1305</v>
      </c>
      <c r="E955" s="25" t="s">
        <v>10</v>
      </c>
      <c r="F955" s="27" t="str">
        <f t="shared" si="14"/>
        <v>3561055</v>
      </c>
    </row>
    <row r="956" spans="1:6" x14ac:dyDescent="0.25">
      <c r="A956" s="2" t="s">
        <v>1306</v>
      </c>
      <c r="B956" s="2" t="s">
        <v>7</v>
      </c>
      <c r="C956" s="2" t="s">
        <v>8</v>
      </c>
      <c r="D956" s="1" t="s">
        <v>1307</v>
      </c>
      <c r="E956" s="25" t="s">
        <v>10</v>
      </c>
      <c r="F956" s="27" t="str">
        <f t="shared" si="14"/>
        <v>3610000</v>
      </c>
    </row>
    <row r="957" spans="1:6" x14ac:dyDescent="0.25">
      <c r="A957" s="2" t="s">
        <v>1306</v>
      </c>
      <c r="B957" s="2" t="s">
        <v>11</v>
      </c>
      <c r="C957" s="2" t="s">
        <v>12</v>
      </c>
      <c r="D957" s="1" t="s">
        <v>1308</v>
      </c>
      <c r="E957" s="25" t="s">
        <v>10</v>
      </c>
      <c r="F957" s="27" t="str">
        <f t="shared" si="14"/>
        <v>3620001</v>
      </c>
    </row>
    <row r="958" spans="1:6" x14ac:dyDescent="0.25">
      <c r="A958" s="2" t="s">
        <v>1306</v>
      </c>
      <c r="B958" s="2" t="s">
        <v>11</v>
      </c>
      <c r="C958" s="2" t="s">
        <v>14</v>
      </c>
      <c r="D958" s="1" t="s">
        <v>312</v>
      </c>
      <c r="E958" s="25" t="s">
        <v>10</v>
      </c>
      <c r="F958" s="27" t="str">
        <f t="shared" si="14"/>
        <v>3620002</v>
      </c>
    </row>
    <row r="959" spans="1:6" x14ac:dyDescent="0.25">
      <c r="A959" s="2" t="s">
        <v>1306</v>
      </c>
      <c r="B959" s="2" t="s">
        <v>11</v>
      </c>
      <c r="C959" s="2" t="s">
        <v>16</v>
      </c>
      <c r="D959" s="1" t="s">
        <v>1309</v>
      </c>
      <c r="E959" s="25" t="s">
        <v>10</v>
      </c>
      <c r="F959" s="27" t="str">
        <f t="shared" si="14"/>
        <v>3620003</v>
      </c>
    </row>
    <row r="960" spans="1:6" x14ac:dyDescent="0.25">
      <c r="A960" s="2" t="s">
        <v>1306</v>
      </c>
      <c r="B960" s="2" t="s">
        <v>11</v>
      </c>
      <c r="C960" s="2" t="s">
        <v>18</v>
      </c>
      <c r="D960" s="1" t="s">
        <v>1310</v>
      </c>
      <c r="E960" s="25" t="s">
        <v>10</v>
      </c>
      <c r="F960" s="27" t="str">
        <f t="shared" si="14"/>
        <v>3620004</v>
      </c>
    </row>
    <row r="961" spans="1:6" x14ac:dyDescent="0.25">
      <c r="A961" s="2" t="s">
        <v>1306</v>
      </c>
      <c r="B961" s="2" t="s">
        <v>11</v>
      </c>
      <c r="C961" s="2" t="s">
        <v>20</v>
      </c>
      <c r="D961" s="1" t="s">
        <v>610</v>
      </c>
      <c r="E961" s="25" t="s">
        <v>10</v>
      </c>
      <c r="F961" s="27" t="str">
        <f t="shared" si="14"/>
        <v>3620005</v>
      </c>
    </row>
    <row r="962" spans="1:6" x14ac:dyDescent="0.25">
      <c r="A962" s="2" t="s">
        <v>1306</v>
      </c>
      <c r="B962" s="2" t="s">
        <v>11</v>
      </c>
      <c r="C962" s="2" t="s">
        <v>22</v>
      </c>
      <c r="D962" s="1" t="s">
        <v>65</v>
      </c>
      <c r="E962" s="25" t="s">
        <v>10</v>
      </c>
      <c r="F962" s="27" t="str">
        <f t="shared" ref="F962:F1025" si="15">A962&amp;B962&amp;C962</f>
        <v>3620006</v>
      </c>
    </row>
    <row r="963" spans="1:6" x14ac:dyDescent="0.25">
      <c r="A963" s="2" t="s">
        <v>1306</v>
      </c>
      <c r="B963" s="2" t="s">
        <v>11</v>
      </c>
      <c r="C963" s="2" t="s">
        <v>24</v>
      </c>
      <c r="D963" s="1" t="s">
        <v>316</v>
      </c>
      <c r="E963" s="25" t="s">
        <v>10</v>
      </c>
      <c r="F963" s="27" t="str">
        <f t="shared" si="15"/>
        <v>3620007</v>
      </c>
    </row>
    <row r="964" spans="1:6" x14ac:dyDescent="0.25">
      <c r="A964" s="2" t="s">
        <v>1306</v>
      </c>
      <c r="B964" s="2" t="s">
        <v>11</v>
      </c>
      <c r="C964" s="2" t="s">
        <v>26</v>
      </c>
      <c r="D964" s="1" t="s">
        <v>1311</v>
      </c>
      <c r="E964" s="25" t="s">
        <v>10</v>
      </c>
      <c r="F964" s="27" t="str">
        <f t="shared" si="15"/>
        <v>3620008</v>
      </c>
    </row>
    <row r="965" spans="1:6" x14ac:dyDescent="0.25">
      <c r="A965" s="2" t="s">
        <v>1306</v>
      </c>
      <c r="B965" s="2" t="s">
        <v>11</v>
      </c>
      <c r="C965" s="2" t="s">
        <v>28</v>
      </c>
      <c r="D965" s="1" t="s">
        <v>1312</v>
      </c>
      <c r="E965" s="25" t="s">
        <v>10</v>
      </c>
      <c r="F965" s="27" t="str">
        <f t="shared" si="15"/>
        <v>3620009</v>
      </c>
    </row>
    <row r="966" spans="1:6" x14ac:dyDescent="0.25">
      <c r="A966" s="2" t="s">
        <v>1306</v>
      </c>
      <c r="B966" s="2" t="s">
        <v>11</v>
      </c>
      <c r="C966" s="2" t="s">
        <v>30</v>
      </c>
      <c r="D966" s="1" t="s">
        <v>828</v>
      </c>
      <c r="E966" s="25" t="s">
        <v>10</v>
      </c>
      <c r="F966" s="27" t="str">
        <f t="shared" si="15"/>
        <v>3620010</v>
      </c>
    </row>
    <row r="967" spans="1:6" x14ac:dyDescent="0.25">
      <c r="A967" s="2" t="s">
        <v>1306</v>
      </c>
      <c r="B967" s="2" t="s">
        <v>11</v>
      </c>
      <c r="C967" s="2" t="s">
        <v>32</v>
      </c>
      <c r="D967" s="1" t="s">
        <v>1059</v>
      </c>
      <c r="E967" s="25" t="s">
        <v>10</v>
      </c>
      <c r="F967" s="27" t="str">
        <f t="shared" si="15"/>
        <v>3620011</v>
      </c>
    </row>
    <row r="968" spans="1:6" x14ac:dyDescent="0.25">
      <c r="A968" s="2" t="s">
        <v>1306</v>
      </c>
      <c r="B968" s="2" t="s">
        <v>11</v>
      </c>
      <c r="C968" s="2" t="s">
        <v>34</v>
      </c>
      <c r="D968" s="1" t="s">
        <v>35</v>
      </c>
      <c r="E968" s="25" t="s">
        <v>10</v>
      </c>
      <c r="F968" s="27" t="str">
        <f t="shared" si="15"/>
        <v>3620012</v>
      </c>
    </row>
    <row r="969" spans="1:6" x14ac:dyDescent="0.25">
      <c r="A969" s="2" t="s">
        <v>1306</v>
      </c>
      <c r="B969" s="2" t="s">
        <v>36</v>
      </c>
      <c r="C969" s="2" t="s">
        <v>1313</v>
      </c>
      <c r="D969" s="1" t="s">
        <v>1314</v>
      </c>
      <c r="E969" s="25" t="s">
        <v>10</v>
      </c>
      <c r="F969" s="27" t="str">
        <f t="shared" si="15"/>
        <v>3630314</v>
      </c>
    </row>
    <row r="970" spans="1:6" x14ac:dyDescent="0.25">
      <c r="A970" s="2" t="s">
        <v>1306</v>
      </c>
      <c r="B970" s="2" t="s">
        <v>36</v>
      </c>
      <c r="C970" s="2" t="s">
        <v>1315</v>
      </c>
      <c r="D970" s="1" t="s">
        <v>1316</v>
      </c>
      <c r="E970" s="25" t="s">
        <v>10</v>
      </c>
      <c r="F970" s="27" t="str">
        <f t="shared" si="15"/>
        <v>3630688</v>
      </c>
    </row>
    <row r="971" spans="1:6" x14ac:dyDescent="0.25">
      <c r="A971" s="2" t="s">
        <v>1306</v>
      </c>
      <c r="B971" s="2" t="s">
        <v>36</v>
      </c>
      <c r="C971" s="2" t="s">
        <v>1317</v>
      </c>
      <c r="D971" s="1" t="s">
        <v>1318</v>
      </c>
      <c r="E971" s="25" t="s">
        <v>10</v>
      </c>
      <c r="F971" s="27" t="str">
        <f t="shared" si="15"/>
        <v>3630689</v>
      </c>
    </row>
    <row r="972" spans="1:6" x14ac:dyDescent="0.25">
      <c r="A972" s="2" t="s">
        <v>1306</v>
      </c>
      <c r="B972" s="2" t="s">
        <v>36</v>
      </c>
      <c r="C972" s="2" t="s">
        <v>1319</v>
      </c>
      <c r="D972" s="1" t="s">
        <v>1320</v>
      </c>
      <c r="E972" s="25" t="s">
        <v>10</v>
      </c>
      <c r="F972" s="27" t="str">
        <f t="shared" si="15"/>
        <v>3630690</v>
      </c>
    </row>
    <row r="973" spans="1:6" x14ac:dyDescent="0.25">
      <c r="A973" s="2" t="s">
        <v>1306</v>
      </c>
      <c r="B973" s="2" t="s">
        <v>45</v>
      </c>
      <c r="C973" s="2" t="s">
        <v>1321</v>
      </c>
      <c r="D973" s="1" t="s">
        <v>1322</v>
      </c>
      <c r="E973" s="25" t="s">
        <v>10</v>
      </c>
      <c r="F973" s="27" t="str">
        <f t="shared" si="15"/>
        <v>3643640</v>
      </c>
    </row>
    <row r="974" spans="1:6" x14ac:dyDescent="0.25">
      <c r="A974" s="2" t="s">
        <v>1306</v>
      </c>
      <c r="B974" s="2" t="s">
        <v>45</v>
      </c>
      <c r="C974" s="2" t="s">
        <v>1323</v>
      </c>
      <c r="D974" s="1" t="s">
        <v>1324</v>
      </c>
      <c r="E974" s="25" t="s">
        <v>10</v>
      </c>
      <c r="F974" s="27" t="str">
        <f t="shared" si="15"/>
        <v>3643675</v>
      </c>
    </row>
    <row r="975" spans="1:6" x14ac:dyDescent="0.25">
      <c r="A975" s="2" t="s">
        <v>1306</v>
      </c>
      <c r="B975" s="2" t="s">
        <v>45</v>
      </c>
      <c r="C975" s="2" t="s">
        <v>1325</v>
      </c>
      <c r="D975" s="1" t="s">
        <v>1326</v>
      </c>
      <c r="E975" s="25" t="s">
        <v>10</v>
      </c>
      <c r="F975" s="27" t="str">
        <f t="shared" si="15"/>
        <v>3643695</v>
      </c>
    </row>
    <row r="976" spans="1:6" x14ac:dyDescent="0.25">
      <c r="A976" s="2" t="s">
        <v>1306</v>
      </c>
      <c r="B976" s="2" t="s">
        <v>45</v>
      </c>
      <c r="C976" s="2" t="s">
        <v>1327</v>
      </c>
      <c r="D976" s="1" t="s">
        <v>1328</v>
      </c>
      <c r="E976" s="25" t="s">
        <v>10</v>
      </c>
      <c r="F976" s="27" t="str">
        <f t="shared" si="15"/>
        <v>3643710</v>
      </c>
    </row>
    <row r="977" spans="1:6" x14ac:dyDescent="0.25">
      <c r="A977" s="2" t="s">
        <v>1306</v>
      </c>
      <c r="B977" s="2" t="s">
        <v>52</v>
      </c>
      <c r="C977" s="2" t="s">
        <v>85</v>
      </c>
      <c r="D977" s="1" t="s">
        <v>1329</v>
      </c>
      <c r="E977" s="25" t="s">
        <v>10</v>
      </c>
      <c r="F977" s="27" t="str">
        <f t="shared" si="15"/>
        <v>3650100</v>
      </c>
    </row>
    <row r="978" spans="1:6" x14ac:dyDescent="0.25">
      <c r="A978" s="2" t="s">
        <v>1306</v>
      </c>
      <c r="B978" s="2" t="s">
        <v>52</v>
      </c>
      <c r="C978" s="2" t="s">
        <v>1330</v>
      </c>
      <c r="D978" s="1" t="s">
        <v>1331</v>
      </c>
      <c r="E978" s="25" t="s">
        <v>10</v>
      </c>
      <c r="F978" s="27" t="str">
        <f t="shared" si="15"/>
        <v>3650289</v>
      </c>
    </row>
    <row r="979" spans="1:6" x14ac:dyDescent="0.25">
      <c r="A979" s="2" t="s">
        <v>1306</v>
      </c>
      <c r="B979" s="2" t="s">
        <v>56</v>
      </c>
      <c r="C979" s="2" t="s">
        <v>1332</v>
      </c>
      <c r="D979" s="1" t="s">
        <v>1333</v>
      </c>
      <c r="E979" s="25" t="s">
        <v>10</v>
      </c>
      <c r="F979" s="27" t="str">
        <f t="shared" si="15"/>
        <v>3660339</v>
      </c>
    </row>
    <row r="980" spans="1:6" x14ac:dyDescent="0.25">
      <c r="A980" s="2" t="s">
        <v>1306</v>
      </c>
      <c r="B980" s="2" t="s">
        <v>56</v>
      </c>
      <c r="C980" s="2" t="s">
        <v>1334</v>
      </c>
      <c r="D980" s="1" t="s">
        <v>1335</v>
      </c>
      <c r="E980" s="25" t="s">
        <v>10</v>
      </c>
      <c r="F980" s="27" t="str">
        <f t="shared" si="15"/>
        <v>3660940</v>
      </c>
    </row>
    <row r="981" spans="1:6" x14ac:dyDescent="0.25">
      <c r="A981" s="2" t="s">
        <v>1306</v>
      </c>
      <c r="B981" s="2" t="s">
        <v>56</v>
      </c>
      <c r="C981" s="2" t="s">
        <v>1336</v>
      </c>
      <c r="D981" s="1" t="s">
        <v>1337</v>
      </c>
      <c r="E981" s="25" t="s">
        <v>10</v>
      </c>
      <c r="F981" s="27" t="str">
        <f t="shared" si="15"/>
        <v>3661014</v>
      </c>
    </row>
    <row r="982" spans="1:6" x14ac:dyDescent="0.25">
      <c r="A982" s="2" t="s">
        <v>1306</v>
      </c>
      <c r="B982" s="2" t="s">
        <v>56</v>
      </c>
      <c r="C982" s="2" t="s">
        <v>1338</v>
      </c>
      <c r="D982" s="1" t="s">
        <v>1339</v>
      </c>
      <c r="E982" s="25" t="s">
        <v>10</v>
      </c>
      <c r="F982" s="27" t="str">
        <f t="shared" si="15"/>
        <v>3661081</v>
      </c>
    </row>
    <row r="983" spans="1:6" x14ac:dyDescent="0.25">
      <c r="A983" s="2" t="s">
        <v>1306</v>
      </c>
      <c r="B983" s="2" t="s">
        <v>56</v>
      </c>
      <c r="C983" s="2" t="s">
        <v>1340</v>
      </c>
      <c r="D983" s="1" t="s">
        <v>1341</v>
      </c>
      <c r="E983" s="25" t="s">
        <v>10</v>
      </c>
      <c r="F983" s="27" t="str">
        <f t="shared" si="15"/>
        <v>3661083</v>
      </c>
    </row>
    <row r="984" spans="1:6" x14ac:dyDescent="0.25">
      <c r="A984" s="2" t="s">
        <v>1306</v>
      </c>
      <c r="B984" s="2" t="s">
        <v>56</v>
      </c>
      <c r="C984" s="2" t="s">
        <v>1342</v>
      </c>
      <c r="D984" s="1" t="s">
        <v>1343</v>
      </c>
      <c r="E984" s="25" t="s">
        <v>10</v>
      </c>
      <c r="F984" s="27" t="str">
        <f t="shared" si="15"/>
        <v>3661084</v>
      </c>
    </row>
    <row r="985" spans="1:6" x14ac:dyDescent="0.25">
      <c r="A985" s="2" t="s">
        <v>1306</v>
      </c>
      <c r="B985" s="2" t="s">
        <v>56</v>
      </c>
      <c r="C985" s="2" t="s">
        <v>1344</v>
      </c>
      <c r="D985" s="1" t="s">
        <v>1345</v>
      </c>
      <c r="E985" s="25" t="s">
        <v>10</v>
      </c>
      <c r="F985" s="27" t="str">
        <f t="shared" si="15"/>
        <v>3661085</v>
      </c>
    </row>
    <row r="986" spans="1:6" x14ac:dyDescent="0.25">
      <c r="A986" s="2" t="s">
        <v>1306</v>
      </c>
      <c r="B986" s="2" t="s">
        <v>56</v>
      </c>
      <c r="C986" s="2" t="s">
        <v>1346</v>
      </c>
      <c r="D986" s="1" t="s">
        <v>1347</v>
      </c>
      <c r="E986" s="25" t="s">
        <v>10</v>
      </c>
      <c r="F986" s="27" t="str">
        <f t="shared" si="15"/>
        <v>3661086</v>
      </c>
    </row>
    <row r="987" spans="1:6" x14ac:dyDescent="0.25">
      <c r="A987" s="2" t="s">
        <v>1306</v>
      </c>
      <c r="B987" s="2" t="s">
        <v>56</v>
      </c>
      <c r="C987" s="2" t="s">
        <v>1134</v>
      </c>
      <c r="D987" s="1" t="s">
        <v>1348</v>
      </c>
      <c r="E987" s="25" t="s">
        <v>10</v>
      </c>
      <c r="F987" s="27" t="str">
        <f t="shared" si="15"/>
        <v>3661087</v>
      </c>
    </row>
    <row r="988" spans="1:6" x14ac:dyDescent="0.25">
      <c r="A988" s="2" t="s">
        <v>1306</v>
      </c>
      <c r="B988" s="2" t="s">
        <v>56</v>
      </c>
      <c r="C988" s="2" t="s">
        <v>1349</v>
      </c>
      <c r="D988" s="1" t="s">
        <v>1350</v>
      </c>
      <c r="E988" s="25" t="s">
        <v>10</v>
      </c>
      <c r="F988" s="27" t="str">
        <f t="shared" si="15"/>
        <v>3661088</v>
      </c>
    </row>
    <row r="989" spans="1:6" x14ac:dyDescent="0.25">
      <c r="A989" s="2" t="s">
        <v>1306</v>
      </c>
      <c r="B989" s="2" t="s">
        <v>56</v>
      </c>
      <c r="C989" s="2" t="s">
        <v>1351</v>
      </c>
      <c r="D989" s="1" t="s">
        <v>1352</v>
      </c>
      <c r="E989" s="25" t="s">
        <v>10</v>
      </c>
      <c r="F989" s="27" t="str">
        <f t="shared" si="15"/>
        <v>3661089</v>
      </c>
    </row>
    <row r="990" spans="1:6" x14ac:dyDescent="0.25">
      <c r="A990" s="2" t="s">
        <v>1353</v>
      </c>
      <c r="B990" s="2" t="s">
        <v>7</v>
      </c>
      <c r="C990" s="2" t="s">
        <v>8</v>
      </c>
      <c r="D990" s="1" t="s">
        <v>1354</v>
      </c>
      <c r="E990" s="25" t="s">
        <v>10</v>
      </c>
      <c r="F990" s="27" t="str">
        <f t="shared" si="15"/>
        <v>3710000</v>
      </c>
    </row>
    <row r="991" spans="1:6" x14ac:dyDescent="0.25">
      <c r="A991" s="2" t="s">
        <v>1353</v>
      </c>
      <c r="B991" s="2" t="s">
        <v>11</v>
      </c>
      <c r="C991" s="2" t="s">
        <v>12</v>
      </c>
      <c r="D991" s="1" t="s">
        <v>1355</v>
      </c>
      <c r="E991" s="25" t="s">
        <v>10</v>
      </c>
      <c r="F991" s="27" t="str">
        <f t="shared" si="15"/>
        <v>3720001</v>
      </c>
    </row>
    <row r="992" spans="1:6" x14ac:dyDescent="0.25">
      <c r="A992" s="2" t="s">
        <v>1353</v>
      </c>
      <c r="B992" s="2" t="s">
        <v>11</v>
      </c>
      <c r="C992" s="2" t="s">
        <v>14</v>
      </c>
      <c r="D992" s="1" t="s">
        <v>1356</v>
      </c>
      <c r="E992" s="25" t="s">
        <v>10</v>
      </c>
      <c r="F992" s="27" t="str">
        <f t="shared" si="15"/>
        <v>3720002</v>
      </c>
    </row>
    <row r="993" spans="1:6" x14ac:dyDescent="0.25">
      <c r="A993" s="2" t="s">
        <v>1353</v>
      </c>
      <c r="B993" s="2" t="s">
        <v>11</v>
      </c>
      <c r="C993" s="2" t="s">
        <v>16</v>
      </c>
      <c r="D993" s="1" t="s">
        <v>1357</v>
      </c>
      <c r="E993" s="25" t="s">
        <v>10</v>
      </c>
      <c r="F993" s="27" t="str">
        <f t="shared" si="15"/>
        <v>3720003</v>
      </c>
    </row>
    <row r="994" spans="1:6" x14ac:dyDescent="0.25">
      <c r="A994" s="2" t="s">
        <v>1353</v>
      </c>
      <c r="B994" s="2" t="s">
        <v>11</v>
      </c>
      <c r="C994" s="2" t="s">
        <v>18</v>
      </c>
      <c r="D994" s="1" t="s">
        <v>1358</v>
      </c>
      <c r="E994" s="25" t="s">
        <v>10</v>
      </c>
      <c r="F994" s="27" t="str">
        <f t="shared" si="15"/>
        <v>3720004</v>
      </c>
    </row>
    <row r="995" spans="1:6" x14ac:dyDescent="0.25">
      <c r="A995" s="2" t="s">
        <v>1353</v>
      </c>
      <c r="B995" s="2" t="s">
        <v>11</v>
      </c>
      <c r="C995" s="2" t="s">
        <v>20</v>
      </c>
      <c r="D995" s="1" t="s">
        <v>1359</v>
      </c>
      <c r="E995" s="25" t="s">
        <v>10</v>
      </c>
      <c r="F995" s="27" t="str">
        <f t="shared" si="15"/>
        <v>3720005</v>
      </c>
    </row>
    <row r="996" spans="1:6" x14ac:dyDescent="0.25">
      <c r="A996" s="2" t="s">
        <v>1353</v>
      </c>
      <c r="B996" s="2" t="s">
        <v>11</v>
      </c>
      <c r="C996" s="2" t="s">
        <v>22</v>
      </c>
      <c r="D996" s="1" t="s">
        <v>1360</v>
      </c>
      <c r="E996" s="25" t="s">
        <v>10</v>
      </c>
      <c r="F996" s="27" t="str">
        <f t="shared" si="15"/>
        <v>3720006</v>
      </c>
    </row>
    <row r="997" spans="1:6" x14ac:dyDescent="0.25">
      <c r="A997" s="2" t="s">
        <v>1353</v>
      </c>
      <c r="B997" s="2" t="s">
        <v>11</v>
      </c>
      <c r="C997" s="2" t="s">
        <v>24</v>
      </c>
      <c r="D997" s="1" t="s">
        <v>1361</v>
      </c>
      <c r="E997" s="25" t="s">
        <v>10</v>
      </c>
      <c r="F997" s="27" t="str">
        <f t="shared" si="15"/>
        <v>3720007</v>
      </c>
    </row>
    <row r="998" spans="1:6" x14ac:dyDescent="0.25">
      <c r="A998" s="2" t="s">
        <v>1353</v>
      </c>
      <c r="B998" s="2" t="s">
        <v>11</v>
      </c>
      <c r="C998" s="2" t="s">
        <v>26</v>
      </c>
      <c r="D998" s="1" t="s">
        <v>69</v>
      </c>
      <c r="E998" s="25" t="s">
        <v>10</v>
      </c>
      <c r="F998" s="27" t="str">
        <f t="shared" si="15"/>
        <v>3720008</v>
      </c>
    </row>
    <row r="999" spans="1:6" x14ac:dyDescent="0.25">
      <c r="A999" s="2" t="s">
        <v>1353</v>
      </c>
      <c r="B999" s="2" t="s">
        <v>11</v>
      </c>
      <c r="C999" s="2" t="s">
        <v>28</v>
      </c>
      <c r="D999" s="1" t="s">
        <v>1362</v>
      </c>
      <c r="E999" s="25" t="s">
        <v>10</v>
      </c>
      <c r="F999" s="27" t="str">
        <f t="shared" si="15"/>
        <v>3720009</v>
      </c>
    </row>
    <row r="1000" spans="1:6" x14ac:dyDescent="0.25">
      <c r="A1000" s="2" t="s">
        <v>1353</v>
      </c>
      <c r="B1000" s="2" t="s">
        <v>11</v>
      </c>
      <c r="C1000" s="2" t="s">
        <v>30</v>
      </c>
      <c r="D1000" s="1" t="s">
        <v>1363</v>
      </c>
      <c r="E1000" s="25" t="s">
        <v>10</v>
      </c>
      <c r="F1000" s="27" t="str">
        <f t="shared" si="15"/>
        <v>3720010</v>
      </c>
    </row>
    <row r="1001" spans="1:6" x14ac:dyDescent="0.25">
      <c r="A1001" s="2" t="s">
        <v>1353</v>
      </c>
      <c r="B1001" s="2" t="s">
        <v>11</v>
      </c>
      <c r="C1001" s="2" t="s">
        <v>32</v>
      </c>
      <c r="D1001" s="1" t="s">
        <v>31</v>
      </c>
      <c r="E1001" s="25" t="s">
        <v>10</v>
      </c>
      <c r="F1001" s="27" t="str">
        <f t="shared" si="15"/>
        <v>3720011</v>
      </c>
    </row>
    <row r="1002" spans="1:6" x14ac:dyDescent="0.25">
      <c r="A1002" s="2" t="s">
        <v>1353</v>
      </c>
      <c r="B1002" s="2" t="s">
        <v>11</v>
      </c>
      <c r="C1002" s="2" t="s">
        <v>34</v>
      </c>
      <c r="D1002" s="1" t="s">
        <v>1364</v>
      </c>
      <c r="E1002" s="25" t="s">
        <v>10</v>
      </c>
      <c r="F1002" s="27" t="str">
        <f t="shared" si="15"/>
        <v>3720012</v>
      </c>
    </row>
    <row r="1003" spans="1:6" x14ac:dyDescent="0.25">
      <c r="A1003" s="2" t="s">
        <v>1353</v>
      </c>
      <c r="B1003" s="2" t="s">
        <v>11</v>
      </c>
      <c r="C1003" s="2" t="s">
        <v>72</v>
      </c>
      <c r="D1003" s="1" t="s">
        <v>1365</v>
      </c>
      <c r="E1003" s="25" t="s">
        <v>10</v>
      </c>
      <c r="F1003" s="27" t="str">
        <f t="shared" si="15"/>
        <v>3720013</v>
      </c>
    </row>
    <row r="1004" spans="1:6" x14ac:dyDescent="0.25">
      <c r="A1004" s="2" t="s">
        <v>1353</v>
      </c>
      <c r="B1004" s="2" t="s">
        <v>36</v>
      </c>
      <c r="C1004" s="2" t="s">
        <v>1366</v>
      </c>
      <c r="D1004" s="1" t="s">
        <v>1367</v>
      </c>
      <c r="E1004" s="25" t="s">
        <v>10</v>
      </c>
      <c r="F1004" s="27" t="str">
        <f t="shared" si="15"/>
        <v>3730437</v>
      </c>
    </row>
    <row r="1005" spans="1:6" x14ac:dyDescent="0.25">
      <c r="A1005" s="2" t="s">
        <v>1353</v>
      </c>
      <c r="B1005" s="2" t="s">
        <v>36</v>
      </c>
      <c r="C1005" s="2" t="s">
        <v>1368</v>
      </c>
      <c r="D1005" s="1" t="s">
        <v>1369</v>
      </c>
      <c r="E1005" s="25" t="s">
        <v>10</v>
      </c>
      <c r="F1005" s="27" t="str">
        <f t="shared" si="15"/>
        <v>3730691</v>
      </c>
    </row>
    <row r="1006" spans="1:6" x14ac:dyDescent="0.25">
      <c r="A1006" s="2" t="s">
        <v>1353</v>
      </c>
      <c r="B1006" s="2" t="s">
        <v>36</v>
      </c>
      <c r="C1006" s="2" t="s">
        <v>1370</v>
      </c>
      <c r="D1006" s="1" t="s">
        <v>1371</v>
      </c>
      <c r="E1006" s="25" t="s">
        <v>10</v>
      </c>
      <c r="F1006" s="27" t="str">
        <f t="shared" si="15"/>
        <v>3730692</v>
      </c>
    </row>
    <row r="1007" spans="1:6" x14ac:dyDescent="0.25">
      <c r="A1007" s="2" t="s">
        <v>1353</v>
      </c>
      <c r="B1007" s="2" t="s">
        <v>36</v>
      </c>
      <c r="C1007" s="2" t="s">
        <v>1372</v>
      </c>
      <c r="D1007" s="1" t="s">
        <v>1373</v>
      </c>
      <c r="E1007" s="25" t="s">
        <v>10</v>
      </c>
      <c r="F1007" s="27" t="str">
        <f t="shared" si="15"/>
        <v>3730693</v>
      </c>
    </row>
    <row r="1008" spans="1:6" x14ac:dyDescent="0.25">
      <c r="A1008" s="2" t="s">
        <v>1353</v>
      </c>
      <c r="B1008" s="2" t="s">
        <v>45</v>
      </c>
      <c r="C1008" s="2" t="s">
        <v>1374</v>
      </c>
      <c r="D1008" s="1" t="s">
        <v>1375</v>
      </c>
      <c r="E1008" s="25" t="s">
        <v>10</v>
      </c>
      <c r="F1008" s="27" t="str">
        <f t="shared" si="15"/>
        <v>3743785</v>
      </c>
    </row>
    <row r="1009" spans="1:6" x14ac:dyDescent="0.25">
      <c r="A1009" s="2" t="s">
        <v>1353</v>
      </c>
      <c r="B1009" s="2" t="s">
        <v>45</v>
      </c>
      <c r="C1009" s="2" t="s">
        <v>1376</v>
      </c>
      <c r="D1009" s="1" t="s">
        <v>1377</v>
      </c>
      <c r="E1009" s="25" t="s">
        <v>10</v>
      </c>
      <c r="F1009" s="27" t="str">
        <f t="shared" si="15"/>
        <v>3743815</v>
      </c>
    </row>
    <row r="1010" spans="1:6" x14ac:dyDescent="0.25">
      <c r="A1010" s="2" t="s">
        <v>1353</v>
      </c>
      <c r="B1010" s="2" t="s">
        <v>52</v>
      </c>
      <c r="C1010" s="2" t="s">
        <v>1378</v>
      </c>
      <c r="D1010" s="1" t="s">
        <v>1379</v>
      </c>
      <c r="E1010" s="25" t="s">
        <v>10</v>
      </c>
      <c r="F1010" s="27" t="str">
        <f t="shared" si="15"/>
        <v>3750103</v>
      </c>
    </row>
    <row r="1011" spans="1:6" x14ac:dyDescent="0.25">
      <c r="A1011" s="2" t="s">
        <v>1353</v>
      </c>
      <c r="B1011" s="2" t="s">
        <v>52</v>
      </c>
      <c r="C1011" s="2" t="s">
        <v>1380</v>
      </c>
      <c r="D1011" s="1" t="s">
        <v>1381</v>
      </c>
      <c r="E1011" s="25" t="s">
        <v>10</v>
      </c>
      <c r="F1011" s="27" t="str">
        <f t="shared" si="15"/>
        <v>3750266</v>
      </c>
    </row>
    <row r="1012" spans="1:6" x14ac:dyDescent="0.25">
      <c r="A1012" s="2" t="s">
        <v>1353</v>
      </c>
      <c r="B1012" s="2" t="s">
        <v>56</v>
      </c>
      <c r="C1012" s="2" t="s">
        <v>1382</v>
      </c>
      <c r="D1012" s="1" t="s">
        <v>1383</v>
      </c>
      <c r="E1012" s="25" t="s">
        <v>10</v>
      </c>
      <c r="F1012" s="27" t="str">
        <f t="shared" si="15"/>
        <v>3760328</v>
      </c>
    </row>
    <row r="1013" spans="1:6" x14ac:dyDescent="0.25">
      <c r="A1013" s="2" t="s">
        <v>1353</v>
      </c>
      <c r="B1013" s="2" t="s">
        <v>56</v>
      </c>
      <c r="C1013" s="2" t="s">
        <v>1384</v>
      </c>
      <c r="D1013" s="1" t="s">
        <v>1385</v>
      </c>
      <c r="E1013" s="25" t="s">
        <v>174</v>
      </c>
      <c r="F1013" s="27" t="str">
        <f t="shared" si="15"/>
        <v>3761062</v>
      </c>
    </row>
    <row r="1014" spans="1:6" x14ac:dyDescent="0.25">
      <c r="A1014" s="2" t="s">
        <v>1353</v>
      </c>
      <c r="B1014" s="2" t="s">
        <v>243</v>
      </c>
      <c r="C1014" s="2" t="s">
        <v>1298</v>
      </c>
      <c r="D1014" s="1" t="s">
        <v>1386</v>
      </c>
      <c r="E1014" s="25" t="s">
        <v>174</v>
      </c>
      <c r="F1014" s="27" t="str">
        <f t="shared" si="15"/>
        <v>3770098</v>
      </c>
    </row>
    <row r="1015" spans="1:6" x14ac:dyDescent="0.25">
      <c r="A1015" s="2" t="s">
        <v>1387</v>
      </c>
      <c r="B1015" s="2" t="s">
        <v>7</v>
      </c>
      <c r="C1015" s="2" t="s">
        <v>8</v>
      </c>
      <c r="D1015" s="1" t="s">
        <v>1388</v>
      </c>
      <c r="E1015" s="25" t="s">
        <v>10</v>
      </c>
      <c r="F1015" s="27" t="str">
        <f t="shared" si="15"/>
        <v>3810000</v>
      </c>
    </row>
    <row r="1016" spans="1:6" x14ac:dyDescent="0.25">
      <c r="A1016" s="2" t="s">
        <v>1387</v>
      </c>
      <c r="B1016" s="2" t="s">
        <v>11</v>
      </c>
      <c r="C1016" s="2" t="s">
        <v>12</v>
      </c>
      <c r="D1016" s="1" t="s">
        <v>1389</v>
      </c>
      <c r="E1016" s="25" t="s">
        <v>10</v>
      </c>
      <c r="F1016" s="27" t="str">
        <f t="shared" si="15"/>
        <v>3820001</v>
      </c>
    </row>
    <row r="1017" spans="1:6" x14ac:dyDescent="0.25">
      <c r="A1017" s="2" t="s">
        <v>1387</v>
      </c>
      <c r="B1017" s="2" t="s">
        <v>11</v>
      </c>
      <c r="C1017" s="2" t="s">
        <v>14</v>
      </c>
      <c r="D1017" s="1" t="s">
        <v>1390</v>
      </c>
      <c r="E1017" s="25" t="s">
        <v>10</v>
      </c>
      <c r="F1017" s="27" t="str">
        <f t="shared" si="15"/>
        <v>3820002</v>
      </c>
    </row>
    <row r="1018" spans="1:6" x14ac:dyDescent="0.25">
      <c r="A1018" s="2" t="s">
        <v>1387</v>
      </c>
      <c r="B1018" s="2" t="s">
        <v>11</v>
      </c>
      <c r="C1018" s="2" t="s">
        <v>16</v>
      </c>
      <c r="D1018" s="1" t="s">
        <v>65</v>
      </c>
      <c r="E1018" s="25" t="s">
        <v>10</v>
      </c>
      <c r="F1018" s="27" t="str">
        <f t="shared" si="15"/>
        <v>3820003</v>
      </c>
    </row>
    <row r="1019" spans="1:6" x14ac:dyDescent="0.25">
      <c r="A1019" s="2" t="s">
        <v>1387</v>
      </c>
      <c r="B1019" s="2" t="s">
        <v>11</v>
      </c>
      <c r="C1019" s="2" t="s">
        <v>18</v>
      </c>
      <c r="D1019" s="1" t="s">
        <v>19</v>
      </c>
      <c r="E1019" s="25" t="s">
        <v>10</v>
      </c>
      <c r="F1019" s="27" t="str">
        <f t="shared" si="15"/>
        <v>3820004</v>
      </c>
    </row>
    <row r="1020" spans="1:6" x14ac:dyDescent="0.25">
      <c r="A1020" s="2" t="s">
        <v>1387</v>
      </c>
      <c r="B1020" s="2" t="s">
        <v>11</v>
      </c>
      <c r="C1020" s="2" t="s">
        <v>20</v>
      </c>
      <c r="D1020" s="1" t="s">
        <v>1391</v>
      </c>
      <c r="E1020" s="25" t="s">
        <v>10</v>
      </c>
      <c r="F1020" s="27" t="str">
        <f t="shared" si="15"/>
        <v>3820005</v>
      </c>
    </row>
    <row r="1021" spans="1:6" x14ac:dyDescent="0.25">
      <c r="A1021" s="2" t="s">
        <v>1387</v>
      </c>
      <c r="B1021" s="2" t="s">
        <v>11</v>
      </c>
      <c r="C1021" s="2" t="s">
        <v>22</v>
      </c>
      <c r="D1021" s="1" t="s">
        <v>68</v>
      </c>
      <c r="E1021" s="25" t="s">
        <v>10</v>
      </c>
      <c r="F1021" s="27" t="str">
        <f t="shared" si="15"/>
        <v>3820006</v>
      </c>
    </row>
    <row r="1022" spans="1:6" x14ac:dyDescent="0.25">
      <c r="A1022" s="2" t="s">
        <v>1387</v>
      </c>
      <c r="B1022" s="2" t="s">
        <v>11</v>
      </c>
      <c r="C1022" s="2" t="s">
        <v>24</v>
      </c>
      <c r="D1022" s="1" t="s">
        <v>279</v>
      </c>
      <c r="E1022" s="25" t="s">
        <v>10</v>
      </c>
      <c r="F1022" s="27" t="str">
        <f t="shared" si="15"/>
        <v>3820007</v>
      </c>
    </row>
    <row r="1023" spans="1:6" x14ac:dyDescent="0.25">
      <c r="A1023" s="2" t="s">
        <v>1387</v>
      </c>
      <c r="B1023" s="2" t="s">
        <v>11</v>
      </c>
      <c r="C1023" s="2" t="s">
        <v>26</v>
      </c>
      <c r="D1023" s="1" t="s">
        <v>1392</v>
      </c>
      <c r="E1023" s="25" t="s">
        <v>10</v>
      </c>
      <c r="F1023" s="27" t="str">
        <f t="shared" si="15"/>
        <v>3820008</v>
      </c>
    </row>
    <row r="1024" spans="1:6" x14ac:dyDescent="0.25">
      <c r="A1024" s="2" t="s">
        <v>1387</v>
      </c>
      <c r="B1024" s="2" t="s">
        <v>11</v>
      </c>
      <c r="C1024" s="2" t="s">
        <v>28</v>
      </c>
      <c r="D1024" s="1" t="s">
        <v>1393</v>
      </c>
      <c r="E1024" s="25" t="s">
        <v>10</v>
      </c>
      <c r="F1024" s="27" t="str">
        <f t="shared" si="15"/>
        <v>3820009</v>
      </c>
    </row>
    <row r="1025" spans="1:6" x14ac:dyDescent="0.25">
      <c r="A1025" s="2" t="s">
        <v>1387</v>
      </c>
      <c r="B1025" s="2" t="s">
        <v>11</v>
      </c>
      <c r="C1025" s="2" t="s">
        <v>30</v>
      </c>
      <c r="D1025" s="1" t="s">
        <v>162</v>
      </c>
      <c r="E1025" s="25" t="s">
        <v>10</v>
      </c>
      <c r="F1025" s="27" t="str">
        <f t="shared" si="15"/>
        <v>3820010</v>
      </c>
    </row>
    <row r="1026" spans="1:6" x14ac:dyDescent="0.25">
      <c r="A1026" s="2" t="s">
        <v>1387</v>
      </c>
      <c r="B1026" s="2" t="s">
        <v>11</v>
      </c>
      <c r="C1026" s="2" t="s">
        <v>32</v>
      </c>
      <c r="D1026" s="1" t="s">
        <v>33</v>
      </c>
      <c r="E1026" s="25" t="s">
        <v>10</v>
      </c>
      <c r="F1026" s="27" t="str">
        <f t="shared" ref="F1026:F1089" si="16">A1026&amp;B1026&amp;C1026</f>
        <v>3820011</v>
      </c>
    </row>
    <row r="1027" spans="1:6" x14ac:dyDescent="0.25">
      <c r="A1027" s="2" t="s">
        <v>1387</v>
      </c>
      <c r="B1027" s="2" t="s">
        <v>11</v>
      </c>
      <c r="C1027" s="2" t="s">
        <v>34</v>
      </c>
      <c r="D1027" s="1" t="s">
        <v>84</v>
      </c>
      <c r="E1027" s="25" t="s">
        <v>10</v>
      </c>
      <c r="F1027" s="27" t="str">
        <f t="shared" si="16"/>
        <v>3820012</v>
      </c>
    </row>
    <row r="1028" spans="1:6" x14ac:dyDescent="0.25">
      <c r="A1028" s="2" t="s">
        <v>1387</v>
      </c>
      <c r="B1028" s="2" t="s">
        <v>36</v>
      </c>
      <c r="C1028" s="2" t="s">
        <v>1394</v>
      </c>
      <c r="D1028" s="1" t="s">
        <v>1395</v>
      </c>
      <c r="E1028" s="25" t="s">
        <v>10</v>
      </c>
      <c r="F1028" s="27" t="str">
        <f t="shared" si="16"/>
        <v>3830417</v>
      </c>
    </row>
    <row r="1029" spans="1:6" x14ac:dyDescent="0.25">
      <c r="A1029" s="2" t="s">
        <v>1387</v>
      </c>
      <c r="B1029" s="2" t="s">
        <v>36</v>
      </c>
      <c r="C1029" s="2" t="s">
        <v>1396</v>
      </c>
      <c r="D1029" s="1" t="s">
        <v>1397</v>
      </c>
      <c r="E1029" s="25" t="s">
        <v>174</v>
      </c>
      <c r="F1029" s="27" t="str">
        <f t="shared" si="16"/>
        <v>3830450</v>
      </c>
    </row>
    <row r="1030" spans="1:6" x14ac:dyDescent="0.25">
      <c r="A1030" s="2" t="s">
        <v>1387</v>
      </c>
      <c r="B1030" s="2" t="s">
        <v>36</v>
      </c>
      <c r="C1030" s="2" t="s">
        <v>1398</v>
      </c>
      <c r="D1030" s="1" t="s">
        <v>1399</v>
      </c>
      <c r="E1030" s="25" t="s">
        <v>10</v>
      </c>
      <c r="F1030" s="27" t="str">
        <f t="shared" si="16"/>
        <v>3830694</v>
      </c>
    </row>
    <row r="1031" spans="1:6" x14ac:dyDescent="0.25">
      <c r="A1031" s="2" t="s">
        <v>1387</v>
      </c>
      <c r="B1031" s="2" t="s">
        <v>36</v>
      </c>
      <c r="C1031" s="2" t="s">
        <v>1400</v>
      </c>
      <c r="D1031" s="1" t="s">
        <v>1401</v>
      </c>
      <c r="E1031" s="25" t="s">
        <v>10</v>
      </c>
      <c r="F1031" s="27" t="str">
        <f t="shared" si="16"/>
        <v>3830695</v>
      </c>
    </row>
    <row r="1032" spans="1:6" x14ac:dyDescent="0.25">
      <c r="A1032" s="2" t="s">
        <v>1387</v>
      </c>
      <c r="B1032" s="2" t="s">
        <v>36</v>
      </c>
      <c r="C1032" s="2" t="s">
        <v>1402</v>
      </c>
      <c r="D1032" s="1" t="s">
        <v>1403</v>
      </c>
      <c r="E1032" s="25" t="s">
        <v>10</v>
      </c>
      <c r="F1032" s="27" t="str">
        <f t="shared" si="16"/>
        <v>3830696</v>
      </c>
    </row>
    <row r="1033" spans="1:6" x14ac:dyDescent="0.25">
      <c r="A1033" s="2" t="s">
        <v>1387</v>
      </c>
      <c r="B1033" s="2" t="s">
        <v>36</v>
      </c>
      <c r="C1033" s="2" t="s">
        <v>1404</v>
      </c>
      <c r="D1033" s="1" t="s">
        <v>1405</v>
      </c>
      <c r="E1033" s="25" t="s">
        <v>10</v>
      </c>
      <c r="F1033" s="27" t="str">
        <f t="shared" si="16"/>
        <v>3830697</v>
      </c>
    </row>
    <row r="1034" spans="1:6" x14ac:dyDescent="0.25">
      <c r="A1034" s="2" t="s">
        <v>1387</v>
      </c>
      <c r="B1034" s="2" t="s">
        <v>45</v>
      </c>
      <c r="C1034" s="2" t="s">
        <v>1406</v>
      </c>
      <c r="D1034" s="1" t="s">
        <v>1407</v>
      </c>
      <c r="E1034" s="25" t="s">
        <v>174</v>
      </c>
      <c r="F1034" s="27" t="str">
        <f t="shared" si="16"/>
        <v>3843945</v>
      </c>
    </row>
    <row r="1035" spans="1:6" x14ac:dyDescent="0.25">
      <c r="A1035" s="2" t="s">
        <v>1387</v>
      </c>
      <c r="B1035" s="2" t="s">
        <v>52</v>
      </c>
      <c r="C1035" s="2" t="s">
        <v>1408</v>
      </c>
      <c r="D1035" s="1" t="s">
        <v>1409</v>
      </c>
      <c r="E1035" s="25" t="s">
        <v>174</v>
      </c>
      <c r="F1035" s="27" t="str">
        <f t="shared" si="16"/>
        <v>3850106</v>
      </c>
    </row>
    <row r="1036" spans="1:6" x14ac:dyDescent="0.25">
      <c r="A1036" s="2" t="s">
        <v>1387</v>
      </c>
      <c r="B1036" s="2" t="s">
        <v>52</v>
      </c>
      <c r="C1036" s="2" t="s">
        <v>613</v>
      </c>
      <c r="D1036" s="1" t="s">
        <v>1410</v>
      </c>
      <c r="E1036" s="25" t="s">
        <v>10</v>
      </c>
      <c r="F1036" s="27" t="str">
        <f t="shared" si="16"/>
        <v>3850107</v>
      </c>
    </row>
    <row r="1037" spans="1:6" x14ac:dyDescent="0.25">
      <c r="A1037" s="2" t="s">
        <v>1387</v>
      </c>
      <c r="B1037" s="2" t="s">
        <v>52</v>
      </c>
      <c r="C1037" s="2" t="s">
        <v>1411</v>
      </c>
      <c r="D1037" s="1" t="s">
        <v>1412</v>
      </c>
      <c r="E1037" s="25" t="s">
        <v>10</v>
      </c>
      <c r="F1037" s="27" t="str">
        <f t="shared" si="16"/>
        <v>3850267</v>
      </c>
    </row>
    <row r="1038" spans="1:6" x14ac:dyDescent="0.25">
      <c r="A1038" s="2" t="s">
        <v>1387</v>
      </c>
      <c r="B1038" s="2" t="s">
        <v>56</v>
      </c>
      <c r="C1038" s="2" t="s">
        <v>1413</v>
      </c>
      <c r="D1038" s="1" t="s">
        <v>1414</v>
      </c>
      <c r="E1038" s="25" t="s">
        <v>10</v>
      </c>
      <c r="F1038" s="27" t="str">
        <f t="shared" si="16"/>
        <v>3861090</v>
      </c>
    </row>
    <row r="1039" spans="1:6" x14ac:dyDescent="0.25">
      <c r="A1039" s="2" t="s">
        <v>1415</v>
      </c>
      <c r="B1039" s="2" t="s">
        <v>7</v>
      </c>
      <c r="C1039" s="2" t="s">
        <v>8</v>
      </c>
      <c r="D1039" s="1" t="s">
        <v>1416</v>
      </c>
      <c r="E1039" s="25" t="s">
        <v>10</v>
      </c>
      <c r="F1039" s="27" t="str">
        <f t="shared" si="16"/>
        <v>3910000</v>
      </c>
    </row>
    <row r="1040" spans="1:6" x14ac:dyDescent="0.25">
      <c r="A1040" s="2" t="s">
        <v>1415</v>
      </c>
      <c r="B1040" s="2" t="s">
        <v>11</v>
      </c>
      <c r="C1040" s="2" t="s">
        <v>12</v>
      </c>
      <c r="D1040" s="1" t="s">
        <v>1417</v>
      </c>
      <c r="E1040" s="25" t="s">
        <v>10</v>
      </c>
      <c r="F1040" s="27" t="str">
        <f t="shared" si="16"/>
        <v>3920001</v>
      </c>
    </row>
    <row r="1041" spans="1:6" x14ac:dyDescent="0.25">
      <c r="A1041" s="2" t="s">
        <v>1415</v>
      </c>
      <c r="B1041" s="2" t="s">
        <v>11</v>
      </c>
      <c r="C1041" s="2" t="s">
        <v>14</v>
      </c>
      <c r="D1041" s="1" t="s">
        <v>1418</v>
      </c>
      <c r="E1041" s="25" t="s">
        <v>10</v>
      </c>
      <c r="F1041" s="27" t="str">
        <f t="shared" si="16"/>
        <v>3920002</v>
      </c>
    </row>
    <row r="1042" spans="1:6" x14ac:dyDescent="0.25">
      <c r="A1042" s="2" t="s">
        <v>1415</v>
      </c>
      <c r="B1042" s="2" t="s">
        <v>11</v>
      </c>
      <c r="C1042" s="2" t="s">
        <v>16</v>
      </c>
      <c r="D1042" s="1" t="s">
        <v>1281</v>
      </c>
      <c r="E1042" s="25" t="s">
        <v>10</v>
      </c>
      <c r="F1042" s="27" t="str">
        <f t="shared" si="16"/>
        <v>3920003</v>
      </c>
    </row>
    <row r="1043" spans="1:6" x14ac:dyDescent="0.25">
      <c r="A1043" s="2" t="s">
        <v>1415</v>
      </c>
      <c r="B1043" s="2" t="s">
        <v>11</v>
      </c>
      <c r="C1043" s="2" t="s">
        <v>18</v>
      </c>
      <c r="D1043" s="1" t="s">
        <v>68</v>
      </c>
      <c r="E1043" s="25" t="s">
        <v>10</v>
      </c>
      <c r="F1043" s="27" t="str">
        <f t="shared" si="16"/>
        <v>3920004</v>
      </c>
    </row>
    <row r="1044" spans="1:6" x14ac:dyDescent="0.25">
      <c r="A1044" s="2" t="s">
        <v>1415</v>
      </c>
      <c r="B1044" s="2" t="s">
        <v>11</v>
      </c>
      <c r="C1044" s="2" t="s">
        <v>20</v>
      </c>
      <c r="D1044" s="1" t="s">
        <v>1419</v>
      </c>
      <c r="E1044" s="25" t="s">
        <v>10</v>
      </c>
      <c r="F1044" s="27" t="str">
        <f t="shared" si="16"/>
        <v>3920005</v>
      </c>
    </row>
    <row r="1045" spans="1:6" x14ac:dyDescent="0.25">
      <c r="A1045" s="2" t="s">
        <v>1415</v>
      </c>
      <c r="B1045" s="2" t="s">
        <v>11</v>
      </c>
      <c r="C1045" s="2" t="s">
        <v>22</v>
      </c>
      <c r="D1045" s="1" t="s">
        <v>23</v>
      </c>
      <c r="E1045" s="25" t="s">
        <v>10</v>
      </c>
      <c r="F1045" s="27" t="str">
        <f t="shared" si="16"/>
        <v>3920006</v>
      </c>
    </row>
    <row r="1046" spans="1:6" x14ac:dyDescent="0.25">
      <c r="A1046" s="2" t="s">
        <v>1415</v>
      </c>
      <c r="B1046" s="2" t="s">
        <v>11</v>
      </c>
      <c r="C1046" s="2" t="s">
        <v>24</v>
      </c>
      <c r="D1046" s="1" t="s">
        <v>1420</v>
      </c>
      <c r="E1046" s="25" t="s">
        <v>10</v>
      </c>
      <c r="F1046" s="27" t="str">
        <f t="shared" si="16"/>
        <v>3920007</v>
      </c>
    </row>
    <row r="1047" spans="1:6" x14ac:dyDescent="0.25">
      <c r="A1047" s="2" t="s">
        <v>1415</v>
      </c>
      <c r="B1047" s="2" t="s">
        <v>11</v>
      </c>
      <c r="C1047" s="2" t="s">
        <v>26</v>
      </c>
      <c r="D1047" s="1" t="s">
        <v>1421</v>
      </c>
      <c r="E1047" s="25" t="s">
        <v>10</v>
      </c>
      <c r="F1047" s="27" t="str">
        <f t="shared" si="16"/>
        <v>3920008</v>
      </c>
    </row>
    <row r="1048" spans="1:6" x14ac:dyDescent="0.25">
      <c r="A1048" s="2" t="s">
        <v>1415</v>
      </c>
      <c r="B1048" s="2" t="s">
        <v>11</v>
      </c>
      <c r="C1048" s="2" t="s">
        <v>28</v>
      </c>
      <c r="D1048" s="1" t="s">
        <v>1422</v>
      </c>
      <c r="E1048" s="25" t="s">
        <v>10</v>
      </c>
      <c r="F1048" s="27" t="str">
        <f t="shared" si="16"/>
        <v>3920009</v>
      </c>
    </row>
    <row r="1049" spans="1:6" x14ac:dyDescent="0.25">
      <c r="A1049" s="2" t="s">
        <v>1415</v>
      </c>
      <c r="B1049" s="2" t="s">
        <v>11</v>
      </c>
      <c r="C1049" s="2" t="s">
        <v>30</v>
      </c>
      <c r="D1049" s="1" t="s">
        <v>1423</v>
      </c>
      <c r="E1049" s="25" t="s">
        <v>10</v>
      </c>
      <c r="F1049" s="27" t="str">
        <f t="shared" si="16"/>
        <v>3920010</v>
      </c>
    </row>
    <row r="1050" spans="1:6" x14ac:dyDescent="0.25">
      <c r="A1050" s="2" t="s">
        <v>1415</v>
      </c>
      <c r="B1050" s="2" t="s">
        <v>36</v>
      </c>
      <c r="C1050" s="2" t="s">
        <v>1424</v>
      </c>
      <c r="D1050" s="1" t="s">
        <v>1425</v>
      </c>
      <c r="E1050" s="25" t="s">
        <v>10</v>
      </c>
      <c r="F1050" s="27" t="str">
        <f t="shared" si="16"/>
        <v>3930316</v>
      </c>
    </row>
    <row r="1051" spans="1:6" x14ac:dyDescent="0.25">
      <c r="A1051" s="2" t="s">
        <v>1415</v>
      </c>
      <c r="B1051" s="2" t="s">
        <v>36</v>
      </c>
      <c r="C1051" s="2" t="s">
        <v>1426</v>
      </c>
      <c r="D1051" s="1" t="s">
        <v>1427</v>
      </c>
      <c r="E1051" s="25" t="s">
        <v>10</v>
      </c>
      <c r="F1051" s="27" t="str">
        <f t="shared" si="16"/>
        <v>3930698</v>
      </c>
    </row>
    <row r="1052" spans="1:6" x14ac:dyDescent="0.25">
      <c r="A1052" s="2" t="s">
        <v>1415</v>
      </c>
      <c r="B1052" s="2" t="s">
        <v>36</v>
      </c>
      <c r="C1052" s="2" t="s">
        <v>1428</v>
      </c>
      <c r="D1052" s="1" t="s">
        <v>1429</v>
      </c>
      <c r="E1052" s="25" t="s">
        <v>10</v>
      </c>
      <c r="F1052" s="27" t="str">
        <f t="shared" si="16"/>
        <v>3930699</v>
      </c>
    </row>
    <row r="1053" spans="1:6" x14ac:dyDescent="0.25">
      <c r="A1053" s="2" t="s">
        <v>1415</v>
      </c>
      <c r="B1053" s="2" t="s">
        <v>36</v>
      </c>
      <c r="C1053" s="2" t="s">
        <v>1430</v>
      </c>
      <c r="D1053" s="1" t="s">
        <v>1431</v>
      </c>
      <c r="E1053" s="25" t="s">
        <v>10</v>
      </c>
      <c r="F1053" s="27" t="str">
        <f t="shared" si="16"/>
        <v>3930700</v>
      </c>
    </row>
    <row r="1054" spans="1:6" x14ac:dyDescent="0.25">
      <c r="A1054" s="2" t="s">
        <v>1415</v>
      </c>
      <c r="B1054" s="2" t="s">
        <v>45</v>
      </c>
      <c r="C1054" s="2" t="s">
        <v>1432</v>
      </c>
      <c r="D1054" s="1" t="s">
        <v>1433</v>
      </c>
      <c r="E1054" s="25" t="s">
        <v>10</v>
      </c>
      <c r="F1054" s="27" t="str">
        <f t="shared" si="16"/>
        <v>3943995</v>
      </c>
    </row>
    <row r="1055" spans="1:6" x14ac:dyDescent="0.25">
      <c r="A1055" s="2" t="s">
        <v>1415</v>
      </c>
      <c r="B1055" s="2" t="s">
        <v>45</v>
      </c>
      <c r="C1055" s="2" t="s">
        <v>1434</v>
      </c>
      <c r="D1055" s="1" t="s">
        <v>1435</v>
      </c>
      <c r="E1055" s="25" t="s">
        <v>10</v>
      </c>
      <c r="F1055" s="27" t="str">
        <f t="shared" si="16"/>
        <v>3944000</v>
      </c>
    </row>
    <row r="1056" spans="1:6" x14ac:dyDescent="0.25">
      <c r="A1056" s="2" t="s">
        <v>1415</v>
      </c>
      <c r="B1056" s="2" t="s">
        <v>52</v>
      </c>
      <c r="C1056" s="2" t="s">
        <v>1436</v>
      </c>
      <c r="D1056" s="1" t="s">
        <v>1437</v>
      </c>
      <c r="E1056" s="25" t="s">
        <v>10</v>
      </c>
      <c r="F1056" s="27" t="str">
        <f t="shared" si="16"/>
        <v>3950109</v>
      </c>
    </row>
    <row r="1057" spans="1:6" x14ac:dyDescent="0.25">
      <c r="A1057" s="2" t="s">
        <v>1438</v>
      </c>
      <c r="B1057" s="2" t="s">
        <v>7</v>
      </c>
      <c r="C1057" s="2" t="s">
        <v>8</v>
      </c>
      <c r="D1057" s="1" t="s">
        <v>1439</v>
      </c>
      <c r="E1057" s="25" t="s">
        <v>10</v>
      </c>
      <c r="F1057" s="27" t="str">
        <f t="shared" si="16"/>
        <v>4010000</v>
      </c>
    </row>
    <row r="1058" spans="1:6" x14ac:dyDescent="0.25">
      <c r="A1058" s="2" t="s">
        <v>1438</v>
      </c>
      <c r="B1058" s="2" t="s">
        <v>11</v>
      </c>
      <c r="C1058" s="2" t="s">
        <v>12</v>
      </c>
      <c r="D1058" s="1" t="s">
        <v>1440</v>
      </c>
      <c r="E1058" s="25" t="s">
        <v>10</v>
      </c>
      <c r="F1058" s="27" t="str">
        <f t="shared" si="16"/>
        <v>4020001</v>
      </c>
    </row>
    <row r="1059" spans="1:6" x14ac:dyDescent="0.25">
      <c r="A1059" s="2" t="s">
        <v>1438</v>
      </c>
      <c r="B1059" s="2" t="s">
        <v>11</v>
      </c>
      <c r="C1059" s="2" t="s">
        <v>14</v>
      </c>
      <c r="D1059" s="1" t="s">
        <v>1441</v>
      </c>
      <c r="E1059" s="25" t="s">
        <v>10</v>
      </c>
      <c r="F1059" s="27" t="str">
        <f t="shared" si="16"/>
        <v>4020002</v>
      </c>
    </row>
    <row r="1060" spans="1:6" x14ac:dyDescent="0.25">
      <c r="A1060" s="2" t="s">
        <v>1438</v>
      </c>
      <c r="B1060" s="2" t="s">
        <v>11</v>
      </c>
      <c r="C1060" s="2" t="s">
        <v>16</v>
      </c>
      <c r="D1060" s="1" t="s">
        <v>155</v>
      </c>
      <c r="E1060" s="25" t="s">
        <v>10</v>
      </c>
      <c r="F1060" s="27" t="str">
        <f t="shared" si="16"/>
        <v>4020003</v>
      </c>
    </row>
    <row r="1061" spans="1:6" x14ac:dyDescent="0.25">
      <c r="A1061" s="2" t="s">
        <v>1438</v>
      </c>
      <c r="B1061" s="2" t="s">
        <v>11</v>
      </c>
      <c r="C1061" s="2" t="s">
        <v>18</v>
      </c>
      <c r="D1061" s="1" t="s">
        <v>653</v>
      </c>
      <c r="E1061" s="25" t="s">
        <v>10</v>
      </c>
      <c r="F1061" s="27" t="str">
        <f t="shared" si="16"/>
        <v>4020004</v>
      </c>
    </row>
    <row r="1062" spans="1:6" x14ac:dyDescent="0.25">
      <c r="A1062" s="2" t="s">
        <v>1438</v>
      </c>
      <c r="B1062" s="2" t="s">
        <v>11</v>
      </c>
      <c r="C1062" s="2" t="s">
        <v>20</v>
      </c>
      <c r="D1062" s="1" t="s">
        <v>1442</v>
      </c>
      <c r="E1062" s="25" t="s">
        <v>10</v>
      </c>
      <c r="F1062" s="27" t="str">
        <f t="shared" si="16"/>
        <v>4020005</v>
      </c>
    </row>
    <row r="1063" spans="1:6" x14ac:dyDescent="0.25">
      <c r="A1063" s="2" t="s">
        <v>1438</v>
      </c>
      <c r="B1063" s="2" t="s">
        <v>11</v>
      </c>
      <c r="C1063" s="2" t="s">
        <v>22</v>
      </c>
      <c r="D1063" s="1" t="s">
        <v>1443</v>
      </c>
      <c r="E1063" s="25" t="s">
        <v>10</v>
      </c>
      <c r="F1063" s="27" t="str">
        <f t="shared" si="16"/>
        <v>4020006</v>
      </c>
    </row>
    <row r="1064" spans="1:6" x14ac:dyDescent="0.25">
      <c r="A1064" s="2" t="s">
        <v>1438</v>
      </c>
      <c r="B1064" s="2" t="s">
        <v>11</v>
      </c>
      <c r="C1064" s="2" t="s">
        <v>24</v>
      </c>
      <c r="D1064" s="1" t="s">
        <v>69</v>
      </c>
      <c r="E1064" s="25" t="s">
        <v>10</v>
      </c>
      <c r="F1064" s="27" t="str">
        <f t="shared" si="16"/>
        <v>4020007</v>
      </c>
    </row>
    <row r="1065" spans="1:6" x14ac:dyDescent="0.25">
      <c r="A1065" s="2" t="s">
        <v>1438</v>
      </c>
      <c r="B1065" s="2" t="s">
        <v>11</v>
      </c>
      <c r="C1065" s="2" t="s">
        <v>26</v>
      </c>
      <c r="D1065" s="1" t="s">
        <v>876</v>
      </c>
      <c r="E1065" s="25" t="s">
        <v>10</v>
      </c>
      <c r="F1065" s="27" t="str">
        <f t="shared" si="16"/>
        <v>4020008</v>
      </c>
    </row>
    <row r="1066" spans="1:6" x14ac:dyDescent="0.25">
      <c r="A1066" s="2" t="s">
        <v>1438</v>
      </c>
      <c r="B1066" s="2" t="s">
        <v>11</v>
      </c>
      <c r="C1066" s="2" t="s">
        <v>28</v>
      </c>
      <c r="D1066" s="1" t="s">
        <v>1444</v>
      </c>
      <c r="E1066" s="25" t="s">
        <v>10</v>
      </c>
      <c r="F1066" s="27" t="str">
        <f t="shared" si="16"/>
        <v>4020009</v>
      </c>
    </row>
    <row r="1067" spans="1:6" x14ac:dyDescent="0.25">
      <c r="A1067" s="2" t="s">
        <v>1438</v>
      </c>
      <c r="B1067" s="2" t="s">
        <v>11</v>
      </c>
      <c r="C1067" s="2" t="s">
        <v>30</v>
      </c>
      <c r="D1067" s="1" t="s">
        <v>571</v>
      </c>
      <c r="E1067" s="25" t="s">
        <v>10</v>
      </c>
      <c r="F1067" s="27" t="str">
        <f t="shared" si="16"/>
        <v>4020010</v>
      </c>
    </row>
    <row r="1068" spans="1:6" x14ac:dyDescent="0.25">
      <c r="A1068" s="2" t="s">
        <v>1438</v>
      </c>
      <c r="B1068" s="2" t="s">
        <v>11</v>
      </c>
      <c r="C1068" s="2" t="s">
        <v>32</v>
      </c>
      <c r="D1068" s="1" t="s">
        <v>1059</v>
      </c>
      <c r="E1068" s="25" t="s">
        <v>10</v>
      </c>
      <c r="F1068" s="27" t="str">
        <f t="shared" si="16"/>
        <v>4020011</v>
      </c>
    </row>
    <row r="1069" spans="1:6" x14ac:dyDescent="0.25">
      <c r="A1069" s="2" t="s">
        <v>1438</v>
      </c>
      <c r="B1069" s="2" t="s">
        <v>36</v>
      </c>
      <c r="C1069" s="2" t="s">
        <v>1445</v>
      </c>
      <c r="D1069" s="1" t="s">
        <v>1446</v>
      </c>
      <c r="E1069" s="25" t="s">
        <v>10</v>
      </c>
      <c r="F1069" s="27" t="str">
        <f t="shared" si="16"/>
        <v>4030441</v>
      </c>
    </row>
    <row r="1070" spans="1:6" x14ac:dyDescent="0.25">
      <c r="A1070" s="2" t="s">
        <v>1438</v>
      </c>
      <c r="B1070" s="2" t="s">
        <v>36</v>
      </c>
      <c r="C1070" s="2" t="s">
        <v>1447</v>
      </c>
      <c r="D1070" s="1" t="s">
        <v>1448</v>
      </c>
      <c r="E1070" s="25" t="s">
        <v>10</v>
      </c>
      <c r="F1070" s="27" t="str">
        <f t="shared" si="16"/>
        <v>4030701</v>
      </c>
    </row>
    <row r="1071" spans="1:6" x14ac:dyDescent="0.25">
      <c r="A1071" s="2" t="s">
        <v>1438</v>
      </c>
      <c r="B1071" s="2" t="s">
        <v>45</v>
      </c>
      <c r="C1071" s="2" t="s">
        <v>1449</v>
      </c>
      <c r="D1071" s="1" t="s">
        <v>1450</v>
      </c>
      <c r="E1071" s="25" t="s">
        <v>10</v>
      </c>
      <c r="F1071" s="27" t="str">
        <f t="shared" si="16"/>
        <v>4044015</v>
      </c>
    </row>
    <row r="1072" spans="1:6" x14ac:dyDescent="0.25">
      <c r="A1072" s="2" t="s">
        <v>1438</v>
      </c>
      <c r="B1072" s="2" t="s">
        <v>52</v>
      </c>
      <c r="C1072" s="2" t="s">
        <v>1254</v>
      </c>
      <c r="D1072" s="1" t="s">
        <v>1451</v>
      </c>
      <c r="E1072" s="25" t="s">
        <v>10</v>
      </c>
      <c r="F1072" s="27" t="str">
        <f t="shared" si="16"/>
        <v>4050110</v>
      </c>
    </row>
    <row r="1073" spans="1:6" x14ac:dyDescent="0.25">
      <c r="A1073" s="2" t="s">
        <v>1452</v>
      </c>
      <c r="B1073" s="2" t="s">
        <v>7</v>
      </c>
      <c r="C1073" s="2" t="s">
        <v>8</v>
      </c>
      <c r="D1073" s="1" t="s">
        <v>1453</v>
      </c>
      <c r="E1073" s="25" t="s">
        <v>10</v>
      </c>
      <c r="F1073" s="27" t="str">
        <f t="shared" si="16"/>
        <v>4110000</v>
      </c>
    </row>
    <row r="1074" spans="1:6" x14ac:dyDescent="0.25">
      <c r="A1074" s="2" t="s">
        <v>1452</v>
      </c>
      <c r="B1074" s="2" t="s">
        <v>11</v>
      </c>
      <c r="C1074" s="2" t="s">
        <v>12</v>
      </c>
      <c r="D1074" s="1" t="s">
        <v>1055</v>
      </c>
      <c r="E1074" s="25" t="s">
        <v>10</v>
      </c>
      <c r="F1074" s="27" t="str">
        <f t="shared" si="16"/>
        <v>4120001</v>
      </c>
    </row>
    <row r="1075" spans="1:6" x14ac:dyDescent="0.25">
      <c r="A1075" s="2" t="s">
        <v>1452</v>
      </c>
      <c r="B1075" s="2" t="s">
        <v>11</v>
      </c>
      <c r="C1075" s="2" t="s">
        <v>14</v>
      </c>
      <c r="D1075" s="1" t="s">
        <v>1454</v>
      </c>
      <c r="E1075" s="25" t="s">
        <v>10</v>
      </c>
      <c r="F1075" s="27" t="str">
        <f t="shared" si="16"/>
        <v>4120002</v>
      </c>
    </row>
    <row r="1076" spans="1:6" x14ac:dyDescent="0.25">
      <c r="A1076" s="2" t="s">
        <v>1452</v>
      </c>
      <c r="B1076" s="2" t="s">
        <v>11</v>
      </c>
      <c r="C1076" s="2" t="s">
        <v>16</v>
      </c>
      <c r="D1076" s="1" t="s">
        <v>567</v>
      </c>
      <c r="E1076" s="25" t="s">
        <v>10</v>
      </c>
      <c r="F1076" s="27" t="str">
        <f t="shared" si="16"/>
        <v>4120003</v>
      </c>
    </row>
    <row r="1077" spans="1:6" x14ac:dyDescent="0.25">
      <c r="A1077" s="2" t="s">
        <v>1452</v>
      </c>
      <c r="B1077" s="2" t="s">
        <v>11</v>
      </c>
      <c r="C1077" s="2" t="s">
        <v>18</v>
      </c>
      <c r="D1077" s="1" t="s">
        <v>1455</v>
      </c>
      <c r="E1077" s="25" t="s">
        <v>10</v>
      </c>
      <c r="F1077" s="27" t="str">
        <f t="shared" si="16"/>
        <v>4120004</v>
      </c>
    </row>
    <row r="1078" spans="1:6" x14ac:dyDescent="0.25">
      <c r="A1078" s="2" t="s">
        <v>1452</v>
      </c>
      <c r="B1078" s="2" t="s">
        <v>11</v>
      </c>
      <c r="C1078" s="2" t="s">
        <v>20</v>
      </c>
      <c r="D1078" s="1" t="s">
        <v>1456</v>
      </c>
      <c r="E1078" s="25" t="s">
        <v>10</v>
      </c>
      <c r="F1078" s="27" t="str">
        <f t="shared" si="16"/>
        <v>4120005</v>
      </c>
    </row>
    <row r="1079" spans="1:6" x14ac:dyDescent="0.25">
      <c r="A1079" s="2" t="s">
        <v>1452</v>
      </c>
      <c r="B1079" s="2" t="s">
        <v>11</v>
      </c>
      <c r="C1079" s="2" t="s">
        <v>22</v>
      </c>
      <c r="D1079" s="1" t="s">
        <v>1457</v>
      </c>
      <c r="E1079" s="25" t="s">
        <v>10</v>
      </c>
      <c r="F1079" s="27" t="str">
        <f t="shared" si="16"/>
        <v>4120006</v>
      </c>
    </row>
    <row r="1080" spans="1:6" x14ac:dyDescent="0.25">
      <c r="A1080" s="2" t="s">
        <v>1452</v>
      </c>
      <c r="B1080" s="2" t="s">
        <v>11</v>
      </c>
      <c r="C1080" s="2" t="s">
        <v>24</v>
      </c>
      <c r="D1080" s="1" t="s">
        <v>75</v>
      </c>
      <c r="E1080" s="25" t="s">
        <v>10</v>
      </c>
      <c r="F1080" s="27" t="str">
        <f t="shared" si="16"/>
        <v>4120007</v>
      </c>
    </row>
    <row r="1081" spans="1:6" x14ac:dyDescent="0.25">
      <c r="A1081" s="2" t="s">
        <v>1452</v>
      </c>
      <c r="B1081" s="2" t="s">
        <v>11</v>
      </c>
      <c r="C1081" s="2" t="s">
        <v>26</v>
      </c>
      <c r="D1081" s="1" t="s">
        <v>31</v>
      </c>
      <c r="E1081" s="25" t="s">
        <v>10</v>
      </c>
      <c r="F1081" s="27" t="str">
        <f t="shared" si="16"/>
        <v>4120008</v>
      </c>
    </row>
    <row r="1082" spans="1:6" x14ac:dyDescent="0.25">
      <c r="A1082" s="2" t="s">
        <v>1452</v>
      </c>
      <c r="B1082" s="2" t="s">
        <v>11</v>
      </c>
      <c r="C1082" s="2" t="s">
        <v>28</v>
      </c>
      <c r="D1082" s="1" t="s">
        <v>877</v>
      </c>
      <c r="E1082" s="25" t="s">
        <v>10</v>
      </c>
      <c r="F1082" s="27" t="str">
        <f t="shared" si="16"/>
        <v>4120009</v>
      </c>
    </row>
    <row r="1083" spans="1:6" x14ac:dyDescent="0.25">
      <c r="A1083" s="2" t="s">
        <v>1452</v>
      </c>
      <c r="B1083" s="2" t="s">
        <v>36</v>
      </c>
      <c r="C1083" s="2" t="s">
        <v>1458</v>
      </c>
      <c r="D1083" s="1" t="s">
        <v>1459</v>
      </c>
      <c r="E1083" s="25" t="s">
        <v>10</v>
      </c>
      <c r="F1083" s="27" t="str">
        <f t="shared" si="16"/>
        <v>4130317</v>
      </c>
    </row>
    <row r="1084" spans="1:6" x14ac:dyDescent="0.25">
      <c r="A1084" s="2" t="s">
        <v>1452</v>
      </c>
      <c r="B1084" s="2" t="s">
        <v>36</v>
      </c>
      <c r="C1084" s="2" t="s">
        <v>1460</v>
      </c>
      <c r="D1084" s="1" t="s">
        <v>1461</v>
      </c>
      <c r="E1084" s="25" t="s">
        <v>10</v>
      </c>
      <c r="F1084" s="27" t="str">
        <f t="shared" si="16"/>
        <v>4130318</v>
      </c>
    </row>
    <row r="1085" spans="1:6" x14ac:dyDescent="0.25">
      <c r="A1085" s="2" t="s">
        <v>1452</v>
      </c>
      <c r="B1085" s="2" t="s">
        <v>36</v>
      </c>
      <c r="C1085" s="2" t="s">
        <v>1462</v>
      </c>
      <c r="D1085" s="1" t="s">
        <v>1463</v>
      </c>
      <c r="E1085" s="25" t="s">
        <v>10</v>
      </c>
      <c r="F1085" s="27" t="str">
        <f t="shared" si="16"/>
        <v>4130702</v>
      </c>
    </row>
    <row r="1086" spans="1:6" x14ac:dyDescent="0.25">
      <c r="A1086" s="2" t="s">
        <v>1452</v>
      </c>
      <c r="B1086" s="2" t="s">
        <v>36</v>
      </c>
      <c r="C1086" s="2" t="s">
        <v>1464</v>
      </c>
      <c r="D1086" s="1" t="s">
        <v>1465</v>
      </c>
      <c r="E1086" s="25" t="s">
        <v>174</v>
      </c>
      <c r="F1086" s="27" t="str">
        <f t="shared" si="16"/>
        <v>4130703</v>
      </c>
    </row>
    <row r="1087" spans="1:6" x14ac:dyDescent="0.25">
      <c r="A1087" s="2" t="s">
        <v>1452</v>
      </c>
      <c r="B1087" s="2" t="s">
        <v>36</v>
      </c>
      <c r="C1087" s="2" t="s">
        <v>1466</v>
      </c>
      <c r="D1087" s="1" t="s">
        <v>1467</v>
      </c>
      <c r="E1087" s="25" t="s">
        <v>10</v>
      </c>
      <c r="F1087" s="27" t="str">
        <f t="shared" si="16"/>
        <v>4130704</v>
      </c>
    </row>
    <row r="1088" spans="1:6" x14ac:dyDescent="0.25">
      <c r="A1088" s="2" t="s">
        <v>1452</v>
      </c>
      <c r="B1088" s="2" t="s">
        <v>36</v>
      </c>
      <c r="C1088" s="2" t="s">
        <v>1468</v>
      </c>
      <c r="D1088" s="1" t="s">
        <v>1469</v>
      </c>
      <c r="E1088" s="25" t="s">
        <v>10</v>
      </c>
      <c r="F1088" s="27" t="str">
        <f t="shared" si="16"/>
        <v>4130705</v>
      </c>
    </row>
    <row r="1089" spans="1:6" x14ac:dyDescent="0.25">
      <c r="A1089" s="2" t="s">
        <v>1452</v>
      </c>
      <c r="B1089" s="2" t="s">
        <v>36</v>
      </c>
      <c r="C1089" s="2" t="s">
        <v>1470</v>
      </c>
      <c r="D1089" s="1" t="s">
        <v>1471</v>
      </c>
      <c r="E1089" s="25" t="s">
        <v>10</v>
      </c>
      <c r="F1089" s="27" t="str">
        <f t="shared" si="16"/>
        <v>4130706</v>
      </c>
    </row>
    <row r="1090" spans="1:6" x14ac:dyDescent="0.25">
      <c r="A1090" s="2" t="s">
        <v>1452</v>
      </c>
      <c r="B1090" s="2" t="s">
        <v>36</v>
      </c>
      <c r="C1090" s="2" t="s">
        <v>1472</v>
      </c>
      <c r="D1090" s="1" t="s">
        <v>1473</v>
      </c>
      <c r="E1090" s="25" t="s">
        <v>10</v>
      </c>
      <c r="F1090" s="27" t="str">
        <f t="shared" ref="F1090:F1153" si="17">A1090&amp;B1090&amp;C1090</f>
        <v>4130707</v>
      </c>
    </row>
    <row r="1091" spans="1:6" x14ac:dyDescent="0.25">
      <c r="A1091" s="2" t="s">
        <v>1452</v>
      </c>
      <c r="B1091" s="2" t="s">
        <v>45</v>
      </c>
      <c r="C1091" s="2" t="s">
        <v>1474</v>
      </c>
      <c r="D1091" s="1" t="s">
        <v>1475</v>
      </c>
      <c r="E1091" s="25" t="s">
        <v>10</v>
      </c>
      <c r="F1091" s="27" t="str">
        <f t="shared" si="17"/>
        <v>4144145</v>
      </c>
    </row>
    <row r="1092" spans="1:6" x14ac:dyDescent="0.25">
      <c r="A1092" s="2" t="s">
        <v>1452</v>
      </c>
      <c r="B1092" s="2" t="s">
        <v>45</v>
      </c>
      <c r="C1092" s="2" t="s">
        <v>1476</v>
      </c>
      <c r="D1092" s="1" t="s">
        <v>1477</v>
      </c>
      <c r="E1092" s="25" t="s">
        <v>10</v>
      </c>
      <c r="F1092" s="27" t="str">
        <f t="shared" si="17"/>
        <v>4144205</v>
      </c>
    </row>
    <row r="1093" spans="1:6" x14ac:dyDescent="0.25">
      <c r="A1093" s="2" t="s">
        <v>1452</v>
      </c>
      <c r="B1093" s="2" t="s">
        <v>45</v>
      </c>
      <c r="C1093" s="2" t="s">
        <v>1478</v>
      </c>
      <c r="D1093" s="1" t="s">
        <v>1479</v>
      </c>
      <c r="E1093" s="25" t="s">
        <v>174</v>
      </c>
      <c r="F1093" s="27" t="str">
        <f t="shared" si="17"/>
        <v>4144215</v>
      </c>
    </row>
    <row r="1094" spans="1:6" x14ac:dyDescent="0.25">
      <c r="A1094" s="2" t="s">
        <v>1452</v>
      </c>
      <c r="B1094" s="2" t="s">
        <v>45</v>
      </c>
      <c r="C1094" s="2" t="s">
        <v>1480</v>
      </c>
      <c r="D1094" s="1" t="s">
        <v>1481</v>
      </c>
      <c r="E1094" s="25" t="s">
        <v>10</v>
      </c>
      <c r="F1094" s="27" t="str">
        <f t="shared" si="17"/>
        <v>4144225</v>
      </c>
    </row>
    <row r="1095" spans="1:6" x14ac:dyDescent="0.25">
      <c r="A1095" s="2" t="s">
        <v>1452</v>
      </c>
      <c r="B1095" s="2" t="s">
        <v>45</v>
      </c>
      <c r="C1095" s="2" t="s">
        <v>1482</v>
      </c>
      <c r="D1095" s="1" t="s">
        <v>1483</v>
      </c>
      <c r="E1095" s="25" t="s">
        <v>10</v>
      </c>
      <c r="F1095" s="27" t="str">
        <f t="shared" si="17"/>
        <v>4144245</v>
      </c>
    </row>
    <row r="1096" spans="1:6" x14ac:dyDescent="0.25">
      <c r="A1096" s="2" t="s">
        <v>1452</v>
      </c>
      <c r="B1096" s="2" t="s">
        <v>45</v>
      </c>
      <c r="C1096" s="2" t="s">
        <v>1484</v>
      </c>
      <c r="D1096" s="1" t="s">
        <v>1485</v>
      </c>
      <c r="E1096" s="25" t="s">
        <v>174</v>
      </c>
      <c r="F1096" s="27" t="str">
        <f t="shared" si="17"/>
        <v>4144255</v>
      </c>
    </row>
    <row r="1097" spans="1:6" x14ac:dyDescent="0.25">
      <c r="A1097" s="2" t="s">
        <v>1452</v>
      </c>
      <c r="B1097" s="2" t="s">
        <v>52</v>
      </c>
      <c r="C1097" s="2" t="s">
        <v>1486</v>
      </c>
      <c r="D1097" s="1" t="s">
        <v>1487</v>
      </c>
      <c r="E1097" s="25" t="s">
        <v>174</v>
      </c>
      <c r="F1097" s="27" t="str">
        <f t="shared" si="17"/>
        <v>4150111</v>
      </c>
    </row>
    <row r="1098" spans="1:6" x14ac:dyDescent="0.25">
      <c r="A1098" s="2" t="s">
        <v>1452</v>
      </c>
      <c r="B1098" s="2" t="s">
        <v>52</v>
      </c>
      <c r="C1098" s="2" t="s">
        <v>697</v>
      </c>
      <c r="D1098" s="1" t="s">
        <v>1488</v>
      </c>
      <c r="E1098" s="25" t="s">
        <v>10</v>
      </c>
      <c r="F1098" s="27" t="str">
        <f t="shared" si="17"/>
        <v>4150112</v>
      </c>
    </row>
    <row r="1099" spans="1:6" x14ac:dyDescent="0.25">
      <c r="A1099" s="2" t="s">
        <v>1452</v>
      </c>
      <c r="B1099" s="2" t="s">
        <v>52</v>
      </c>
      <c r="C1099" s="2" t="s">
        <v>1489</v>
      </c>
      <c r="D1099" s="1" t="s">
        <v>1490</v>
      </c>
      <c r="E1099" s="25" t="s">
        <v>10</v>
      </c>
      <c r="F1099" s="27" t="str">
        <f t="shared" si="17"/>
        <v>4150113</v>
      </c>
    </row>
    <row r="1100" spans="1:6" x14ac:dyDescent="0.25">
      <c r="A1100" s="2" t="s">
        <v>1452</v>
      </c>
      <c r="B1100" s="2" t="s">
        <v>56</v>
      </c>
      <c r="C1100" s="2" t="s">
        <v>1491</v>
      </c>
      <c r="D1100" s="1" t="s">
        <v>1492</v>
      </c>
      <c r="E1100" s="25" t="s">
        <v>10</v>
      </c>
      <c r="F1100" s="27" t="str">
        <f t="shared" si="17"/>
        <v>4160970</v>
      </c>
    </row>
    <row r="1101" spans="1:6" x14ac:dyDescent="0.25">
      <c r="A1101" s="2" t="s">
        <v>1452</v>
      </c>
      <c r="B1101" s="2" t="s">
        <v>56</v>
      </c>
      <c r="C1101" s="2" t="s">
        <v>1493</v>
      </c>
      <c r="D1101" s="1" t="s">
        <v>1494</v>
      </c>
      <c r="E1101" s="25" t="s">
        <v>10</v>
      </c>
      <c r="F1101" s="27" t="str">
        <f t="shared" si="17"/>
        <v>4160974</v>
      </c>
    </row>
    <row r="1102" spans="1:6" x14ac:dyDescent="0.25">
      <c r="A1102" s="2" t="s">
        <v>1452</v>
      </c>
      <c r="B1102" s="2" t="s">
        <v>56</v>
      </c>
      <c r="C1102" s="2" t="s">
        <v>1495</v>
      </c>
      <c r="D1102" s="1" t="s">
        <v>1496</v>
      </c>
      <c r="E1102" s="25" t="s">
        <v>10</v>
      </c>
      <c r="F1102" s="27" t="str">
        <f t="shared" si="17"/>
        <v>4160979</v>
      </c>
    </row>
    <row r="1103" spans="1:6" x14ac:dyDescent="0.25">
      <c r="A1103" s="2" t="s">
        <v>1452</v>
      </c>
      <c r="B1103" s="2" t="s">
        <v>56</v>
      </c>
      <c r="C1103" s="2" t="s">
        <v>1497</v>
      </c>
      <c r="D1103" s="1" t="s">
        <v>1498</v>
      </c>
      <c r="E1103" s="25" t="s">
        <v>10</v>
      </c>
      <c r="F1103" s="27" t="str">
        <f t="shared" si="17"/>
        <v>4160991</v>
      </c>
    </row>
    <row r="1104" spans="1:6" x14ac:dyDescent="0.25">
      <c r="A1104" s="2" t="s">
        <v>1452</v>
      </c>
      <c r="B1104" s="2" t="s">
        <v>56</v>
      </c>
      <c r="C1104" s="2" t="s">
        <v>1499</v>
      </c>
      <c r="D1104" s="1" t="s">
        <v>1500</v>
      </c>
      <c r="E1104" s="25" t="s">
        <v>10</v>
      </c>
      <c r="F1104" s="27" t="str">
        <f t="shared" si="17"/>
        <v>4161028</v>
      </c>
    </row>
    <row r="1105" spans="1:6" x14ac:dyDescent="0.25">
      <c r="A1105" s="2" t="s">
        <v>1452</v>
      </c>
      <c r="B1105" s="2" t="s">
        <v>56</v>
      </c>
      <c r="C1105" s="2" t="s">
        <v>682</v>
      </c>
      <c r="D1105" s="1" t="s">
        <v>1501</v>
      </c>
      <c r="E1105" s="25" t="s">
        <v>10</v>
      </c>
      <c r="F1105" s="27" t="str">
        <f t="shared" si="17"/>
        <v>4161030</v>
      </c>
    </row>
    <row r="1106" spans="1:6" x14ac:dyDescent="0.25">
      <c r="A1106" s="2" t="s">
        <v>1452</v>
      </c>
      <c r="B1106" s="2" t="s">
        <v>56</v>
      </c>
      <c r="C1106" s="2" t="s">
        <v>1502</v>
      </c>
      <c r="D1106" s="1" t="s">
        <v>1503</v>
      </c>
      <c r="E1106" s="25" t="s">
        <v>10</v>
      </c>
      <c r="F1106" s="27" t="str">
        <f t="shared" si="17"/>
        <v>4161035</v>
      </c>
    </row>
    <row r="1107" spans="1:6" x14ac:dyDescent="0.25">
      <c r="A1107" s="2" t="s">
        <v>1452</v>
      </c>
      <c r="B1107" s="2" t="s">
        <v>243</v>
      </c>
      <c r="C1107" s="2" t="s">
        <v>34</v>
      </c>
      <c r="D1107" s="1" t="s">
        <v>1504</v>
      </c>
      <c r="E1107" s="25" t="s">
        <v>10</v>
      </c>
      <c r="F1107" s="27" t="str">
        <f t="shared" si="17"/>
        <v>4170012</v>
      </c>
    </row>
    <row r="1108" spans="1:6" x14ac:dyDescent="0.25">
      <c r="A1108" s="2" t="s">
        <v>1452</v>
      </c>
      <c r="B1108" s="2" t="s">
        <v>243</v>
      </c>
      <c r="C1108" s="2" t="s">
        <v>1047</v>
      </c>
      <c r="D1108" s="1" t="s">
        <v>1505</v>
      </c>
      <c r="E1108" s="25" t="s">
        <v>10</v>
      </c>
      <c r="F1108" s="27" t="str">
        <f t="shared" si="17"/>
        <v>4170079</v>
      </c>
    </row>
    <row r="1109" spans="1:6" x14ac:dyDescent="0.25">
      <c r="A1109" s="2" t="s">
        <v>1452</v>
      </c>
      <c r="B1109" s="2" t="s">
        <v>243</v>
      </c>
      <c r="C1109" s="2" t="s">
        <v>1085</v>
      </c>
      <c r="D1109" s="1" t="s">
        <v>1506</v>
      </c>
      <c r="E1109" s="25" t="s">
        <v>10</v>
      </c>
      <c r="F1109" s="27" t="str">
        <f t="shared" si="17"/>
        <v>4170081</v>
      </c>
    </row>
    <row r="1110" spans="1:6" x14ac:dyDescent="0.25">
      <c r="A1110" s="2" t="s">
        <v>1452</v>
      </c>
      <c r="B1110" s="2" t="s">
        <v>243</v>
      </c>
      <c r="C1110" s="2" t="s">
        <v>85</v>
      </c>
      <c r="D1110" s="1" t="s">
        <v>1507</v>
      </c>
      <c r="E1110" s="25" t="s">
        <v>10</v>
      </c>
      <c r="F1110" s="27" t="str">
        <f t="shared" si="17"/>
        <v>4170100</v>
      </c>
    </row>
    <row r="1111" spans="1:6" x14ac:dyDescent="0.25">
      <c r="A1111" s="2" t="s">
        <v>1508</v>
      </c>
      <c r="B1111" s="2" t="s">
        <v>7</v>
      </c>
      <c r="C1111" s="2" t="s">
        <v>8</v>
      </c>
      <c r="D1111" s="1" t="s">
        <v>1509</v>
      </c>
      <c r="E1111" s="25" t="s">
        <v>10</v>
      </c>
      <c r="F1111" s="27" t="str">
        <f t="shared" si="17"/>
        <v>4210000</v>
      </c>
    </row>
    <row r="1112" spans="1:6" x14ac:dyDescent="0.25">
      <c r="A1112" s="2" t="s">
        <v>1508</v>
      </c>
      <c r="B1112" s="2" t="s">
        <v>11</v>
      </c>
      <c r="C1112" s="2" t="s">
        <v>12</v>
      </c>
      <c r="D1112" s="1" t="s">
        <v>1510</v>
      </c>
      <c r="E1112" s="25" t="s">
        <v>10</v>
      </c>
      <c r="F1112" s="27" t="str">
        <f t="shared" si="17"/>
        <v>4220001</v>
      </c>
    </row>
    <row r="1113" spans="1:6" x14ac:dyDescent="0.25">
      <c r="A1113" s="2" t="s">
        <v>1508</v>
      </c>
      <c r="B1113" s="2" t="s">
        <v>11</v>
      </c>
      <c r="C1113" s="2" t="s">
        <v>14</v>
      </c>
      <c r="D1113" s="1" t="s">
        <v>1511</v>
      </c>
      <c r="E1113" s="25" t="s">
        <v>10</v>
      </c>
      <c r="F1113" s="27" t="str">
        <f t="shared" si="17"/>
        <v>4220002</v>
      </c>
    </row>
    <row r="1114" spans="1:6" x14ac:dyDescent="0.25">
      <c r="A1114" s="2" t="s">
        <v>1508</v>
      </c>
      <c r="B1114" s="2" t="s">
        <v>11</v>
      </c>
      <c r="C1114" s="2" t="s">
        <v>16</v>
      </c>
      <c r="D1114" s="1" t="s">
        <v>128</v>
      </c>
      <c r="E1114" s="25" t="s">
        <v>10</v>
      </c>
      <c r="F1114" s="27" t="str">
        <f t="shared" si="17"/>
        <v>4220003</v>
      </c>
    </row>
    <row r="1115" spans="1:6" x14ac:dyDescent="0.25">
      <c r="A1115" s="2" t="s">
        <v>1508</v>
      </c>
      <c r="B1115" s="2" t="s">
        <v>11</v>
      </c>
      <c r="C1115" s="2" t="s">
        <v>18</v>
      </c>
      <c r="D1115" s="1" t="s">
        <v>398</v>
      </c>
      <c r="E1115" s="25" t="s">
        <v>10</v>
      </c>
      <c r="F1115" s="27" t="str">
        <f t="shared" si="17"/>
        <v>4220004</v>
      </c>
    </row>
    <row r="1116" spans="1:6" x14ac:dyDescent="0.25">
      <c r="A1116" s="2" t="s">
        <v>1508</v>
      </c>
      <c r="B1116" s="2" t="s">
        <v>11</v>
      </c>
      <c r="C1116" s="2" t="s">
        <v>20</v>
      </c>
      <c r="D1116" s="1" t="s">
        <v>1512</v>
      </c>
      <c r="E1116" s="25" t="s">
        <v>10</v>
      </c>
      <c r="F1116" s="27" t="str">
        <f t="shared" si="17"/>
        <v>4220005</v>
      </c>
    </row>
    <row r="1117" spans="1:6" x14ac:dyDescent="0.25">
      <c r="A1117" s="2" t="s">
        <v>1508</v>
      </c>
      <c r="B1117" s="2" t="s">
        <v>11</v>
      </c>
      <c r="C1117" s="2" t="s">
        <v>22</v>
      </c>
      <c r="D1117" s="1" t="s">
        <v>1513</v>
      </c>
      <c r="E1117" s="25" t="s">
        <v>10</v>
      </c>
      <c r="F1117" s="27" t="str">
        <f t="shared" si="17"/>
        <v>4220006</v>
      </c>
    </row>
    <row r="1118" spans="1:6" x14ac:dyDescent="0.25">
      <c r="A1118" s="2" t="s">
        <v>1508</v>
      </c>
      <c r="B1118" s="2" t="s">
        <v>11</v>
      </c>
      <c r="C1118" s="2" t="s">
        <v>24</v>
      </c>
      <c r="D1118" s="1" t="s">
        <v>1514</v>
      </c>
      <c r="E1118" s="25" t="s">
        <v>10</v>
      </c>
      <c r="F1118" s="27" t="str">
        <f t="shared" si="17"/>
        <v>4220007</v>
      </c>
    </row>
    <row r="1119" spans="1:6" x14ac:dyDescent="0.25">
      <c r="A1119" s="2" t="s">
        <v>1508</v>
      </c>
      <c r="B1119" s="2" t="s">
        <v>11</v>
      </c>
      <c r="C1119" s="2" t="s">
        <v>26</v>
      </c>
      <c r="D1119" s="1" t="s">
        <v>1515</v>
      </c>
      <c r="E1119" s="25" t="s">
        <v>10</v>
      </c>
      <c r="F1119" s="27" t="str">
        <f t="shared" si="17"/>
        <v>4220008</v>
      </c>
    </row>
    <row r="1120" spans="1:6" x14ac:dyDescent="0.25">
      <c r="A1120" s="2" t="s">
        <v>1508</v>
      </c>
      <c r="B1120" s="2" t="s">
        <v>11</v>
      </c>
      <c r="C1120" s="2" t="s">
        <v>28</v>
      </c>
      <c r="D1120" s="1" t="s">
        <v>35</v>
      </c>
      <c r="E1120" s="25" t="s">
        <v>10</v>
      </c>
      <c r="F1120" s="27" t="str">
        <f t="shared" si="17"/>
        <v>4220009</v>
      </c>
    </row>
    <row r="1121" spans="1:6" x14ac:dyDescent="0.25">
      <c r="A1121" s="2" t="s">
        <v>1508</v>
      </c>
      <c r="B1121" s="2" t="s">
        <v>11</v>
      </c>
      <c r="C1121" s="2" t="s">
        <v>30</v>
      </c>
      <c r="D1121" s="1" t="s">
        <v>1516</v>
      </c>
      <c r="E1121" s="25" t="s">
        <v>10</v>
      </c>
      <c r="F1121" s="27" t="str">
        <f t="shared" si="17"/>
        <v>4220010</v>
      </c>
    </row>
    <row r="1122" spans="1:6" x14ac:dyDescent="0.25">
      <c r="A1122" s="2" t="s">
        <v>1508</v>
      </c>
      <c r="B1122" s="2" t="s">
        <v>36</v>
      </c>
      <c r="C1122" s="2" t="s">
        <v>813</v>
      </c>
      <c r="D1122" s="1" t="s">
        <v>1517</v>
      </c>
      <c r="E1122" s="25" t="s">
        <v>10</v>
      </c>
      <c r="F1122" s="27" t="str">
        <f t="shared" si="17"/>
        <v>4230300</v>
      </c>
    </row>
    <row r="1123" spans="1:6" x14ac:dyDescent="0.25">
      <c r="A1123" s="2" t="s">
        <v>1508</v>
      </c>
      <c r="B1123" s="2" t="s">
        <v>36</v>
      </c>
      <c r="C1123" s="2" t="s">
        <v>1518</v>
      </c>
      <c r="D1123" s="1" t="s">
        <v>1519</v>
      </c>
      <c r="E1123" s="25" t="s">
        <v>10</v>
      </c>
      <c r="F1123" s="27" t="str">
        <f t="shared" si="17"/>
        <v>4230448</v>
      </c>
    </row>
    <row r="1124" spans="1:6" x14ac:dyDescent="0.25">
      <c r="A1124" s="2" t="s">
        <v>1508</v>
      </c>
      <c r="B1124" s="2" t="s">
        <v>36</v>
      </c>
      <c r="C1124" s="2" t="s">
        <v>1520</v>
      </c>
      <c r="D1124" s="1" t="s">
        <v>1521</v>
      </c>
      <c r="E1124" s="25" t="s">
        <v>10</v>
      </c>
      <c r="F1124" s="27" t="str">
        <f t="shared" si="17"/>
        <v>4230708</v>
      </c>
    </row>
    <row r="1125" spans="1:6" x14ac:dyDescent="0.25">
      <c r="A1125" s="2" t="s">
        <v>1508</v>
      </c>
      <c r="B1125" s="2" t="s">
        <v>36</v>
      </c>
      <c r="C1125" s="2" t="s">
        <v>1522</v>
      </c>
      <c r="D1125" s="1" t="s">
        <v>1523</v>
      </c>
      <c r="E1125" s="25" t="s">
        <v>10</v>
      </c>
      <c r="F1125" s="27" t="str">
        <f t="shared" si="17"/>
        <v>4230709</v>
      </c>
    </row>
    <row r="1126" spans="1:6" x14ac:dyDescent="0.25">
      <c r="A1126" s="2" t="s">
        <v>1508</v>
      </c>
      <c r="B1126" s="2" t="s">
        <v>36</v>
      </c>
      <c r="C1126" s="2" t="s">
        <v>1524</v>
      </c>
      <c r="D1126" s="1" t="s">
        <v>1525</v>
      </c>
      <c r="E1126" s="25" t="s">
        <v>10</v>
      </c>
      <c r="F1126" s="27" t="str">
        <f t="shared" si="17"/>
        <v>4230710</v>
      </c>
    </row>
    <row r="1127" spans="1:6" x14ac:dyDescent="0.25">
      <c r="A1127" s="2" t="s">
        <v>1508</v>
      </c>
      <c r="B1127" s="2" t="s">
        <v>36</v>
      </c>
      <c r="C1127" s="2" t="s">
        <v>1526</v>
      </c>
      <c r="D1127" s="1" t="s">
        <v>1527</v>
      </c>
      <c r="E1127" s="25" t="s">
        <v>10</v>
      </c>
      <c r="F1127" s="27" t="str">
        <f t="shared" si="17"/>
        <v>4230711</v>
      </c>
    </row>
    <row r="1128" spans="1:6" x14ac:dyDescent="0.25">
      <c r="A1128" s="2" t="s">
        <v>1508</v>
      </c>
      <c r="B1128" s="2" t="s">
        <v>36</v>
      </c>
      <c r="C1128" s="2" t="s">
        <v>1528</v>
      </c>
      <c r="D1128" s="1" t="s">
        <v>1529</v>
      </c>
      <c r="E1128" s="25" t="s">
        <v>10</v>
      </c>
      <c r="F1128" s="27" t="str">
        <f t="shared" si="17"/>
        <v>4230712</v>
      </c>
    </row>
    <row r="1129" spans="1:6" x14ac:dyDescent="0.25">
      <c r="A1129" s="2" t="s">
        <v>1508</v>
      </c>
      <c r="B1129" s="2" t="s">
        <v>36</v>
      </c>
      <c r="C1129" s="2" t="s">
        <v>1530</v>
      </c>
      <c r="D1129" s="1" t="s">
        <v>1531</v>
      </c>
      <c r="E1129" s="25" t="s">
        <v>10</v>
      </c>
      <c r="F1129" s="27" t="str">
        <f t="shared" si="17"/>
        <v>4230713</v>
      </c>
    </row>
    <row r="1130" spans="1:6" x14ac:dyDescent="0.25">
      <c r="A1130" s="2" t="s">
        <v>1508</v>
      </c>
      <c r="B1130" s="2" t="s">
        <v>36</v>
      </c>
      <c r="C1130" s="2" t="s">
        <v>1532</v>
      </c>
      <c r="D1130" s="1" t="s">
        <v>1533</v>
      </c>
      <c r="E1130" s="25" t="s">
        <v>10</v>
      </c>
      <c r="F1130" s="27" t="str">
        <f t="shared" si="17"/>
        <v>4230714</v>
      </c>
    </row>
    <row r="1131" spans="1:6" x14ac:dyDescent="0.25">
      <c r="A1131" s="2" t="s">
        <v>1508</v>
      </c>
      <c r="B1131" s="2" t="s">
        <v>45</v>
      </c>
      <c r="C1131" s="2" t="s">
        <v>1534</v>
      </c>
      <c r="D1131" s="1" t="s">
        <v>1535</v>
      </c>
      <c r="E1131" s="25" t="s">
        <v>10</v>
      </c>
      <c r="F1131" s="27" t="str">
        <f t="shared" si="17"/>
        <v>4244315</v>
      </c>
    </row>
    <row r="1132" spans="1:6" x14ac:dyDescent="0.25">
      <c r="A1132" s="2" t="s">
        <v>1508</v>
      </c>
      <c r="B1132" s="2" t="s">
        <v>45</v>
      </c>
      <c r="C1132" s="2" t="s">
        <v>1536</v>
      </c>
      <c r="D1132" s="1" t="s">
        <v>1537</v>
      </c>
      <c r="E1132" s="25" t="s">
        <v>10</v>
      </c>
      <c r="F1132" s="27" t="str">
        <f t="shared" si="17"/>
        <v>4244325</v>
      </c>
    </row>
    <row r="1133" spans="1:6" x14ac:dyDescent="0.25">
      <c r="A1133" s="2" t="s">
        <v>1508</v>
      </c>
      <c r="B1133" s="2" t="s">
        <v>45</v>
      </c>
      <c r="C1133" s="2" t="s">
        <v>1538</v>
      </c>
      <c r="D1133" s="1" t="s">
        <v>1539</v>
      </c>
      <c r="E1133" s="25" t="s">
        <v>10</v>
      </c>
      <c r="F1133" s="27" t="str">
        <f t="shared" si="17"/>
        <v>4244335</v>
      </c>
    </row>
    <row r="1134" spans="1:6" x14ac:dyDescent="0.25">
      <c r="A1134" s="2" t="s">
        <v>1508</v>
      </c>
      <c r="B1134" s="2" t="s">
        <v>52</v>
      </c>
      <c r="C1134" s="2" t="s">
        <v>922</v>
      </c>
      <c r="D1134" s="1" t="s">
        <v>1540</v>
      </c>
      <c r="E1134" s="25" t="s">
        <v>10</v>
      </c>
      <c r="F1134" s="27" t="str">
        <f t="shared" si="17"/>
        <v>4250114</v>
      </c>
    </row>
    <row r="1135" spans="1:6" x14ac:dyDescent="0.25">
      <c r="A1135" s="2" t="s">
        <v>1508</v>
      </c>
      <c r="B1135" s="2" t="s">
        <v>52</v>
      </c>
      <c r="C1135" s="2" t="s">
        <v>757</v>
      </c>
      <c r="D1135" s="1" t="s">
        <v>1541</v>
      </c>
      <c r="E1135" s="25" t="s">
        <v>10</v>
      </c>
      <c r="F1135" s="27" t="str">
        <f t="shared" si="17"/>
        <v>4250116</v>
      </c>
    </row>
    <row r="1136" spans="1:6" x14ac:dyDescent="0.25">
      <c r="A1136" s="2" t="s">
        <v>1508</v>
      </c>
      <c r="B1136" s="2" t="s">
        <v>56</v>
      </c>
      <c r="C1136" s="2" t="s">
        <v>1542</v>
      </c>
      <c r="D1136" s="1" t="s">
        <v>1543</v>
      </c>
      <c r="E1136" s="25" t="s">
        <v>10</v>
      </c>
      <c r="F1136" s="27" t="str">
        <f t="shared" si="17"/>
        <v>4260936</v>
      </c>
    </row>
    <row r="1137" spans="1:6" x14ac:dyDescent="0.25">
      <c r="A1137" s="2" t="s">
        <v>1508</v>
      </c>
      <c r="B1137" s="2" t="s">
        <v>56</v>
      </c>
      <c r="C1137" s="2" t="s">
        <v>838</v>
      </c>
      <c r="D1137" s="1" t="s">
        <v>1544</v>
      </c>
      <c r="E1137" s="25" t="s">
        <v>10</v>
      </c>
      <c r="F1137" s="27" t="str">
        <f t="shared" si="17"/>
        <v>4260952</v>
      </c>
    </row>
    <row r="1138" spans="1:6" x14ac:dyDescent="0.25">
      <c r="A1138" s="2" t="s">
        <v>1508</v>
      </c>
      <c r="B1138" s="2" t="s">
        <v>56</v>
      </c>
      <c r="C1138" s="2" t="s">
        <v>1545</v>
      </c>
      <c r="D1138" s="1" t="s">
        <v>1546</v>
      </c>
      <c r="E1138" s="25" t="s">
        <v>10</v>
      </c>
      <c r="F1138" s="27" t="str">
        <f t="shared" si="17"/>
        <v>4260953</v>
      </c>
    </row>
    <row r="1139" spans="1:6" x14ac:dyDescent="0.25">
      <c r="A1139" s="2" t="s">
        <v>1508</v>
      </c>
      <c r="B1139" s="2" t="s">
        <v>56</v>
      </c>
      <c r="C1139" s="2" t="s">
        <v>1547</v>
      </c>
      <c r="D1139" s="1" t="s">
        <v>1548</v>
      </c>
      <c r="E1139" s="25" t="s">
        <v>10</v>
      </c>
      <c r="F1139" s="27" t="str">
        <f t="shared" si="17"/>
        <v>4260954</v>
      </c>
    </row>
    <row r="1140" spans="1:6" x14ac:dyDescent="0.25">
      <c r="A1140" s="2" t="s">
        <v>1508</v>
      </c>
      <c r="B1140" s="2" t="s">
        <v>56</v>
      </c>
      <c r="C1140" s="2" t="s">
        <v>1549</v>
      </c>
      <c r="D1140" s="1" t="s">
        <v>1550</v>
      </c>
      <c r="E1140" s="25" t="s">
        <v>10</v>
      </c>
      <c r="F1140" s="27" t="str">
        <f t="shared" si="17"/>
        <v>4261056</v>
      </c>
    </row>
    <row r="1141" spans="1:6" x14ac:dyDescent="0.25">
      <c r="A1141" s="2" t="s">
        <v>1508</v>
      </c>
      <c r="B1141" s="2" t="s">
        <v>243</v>
      </c>
      <c r="C1141" s="2" t="s">
        <v>72</v>
      </c>
      <c r="D1141" s="1" t="s">
        <v>1551</v>
      </c>
      <c r="E1141" s="25" t="s">
        <v>10</v>
      </c>
      <c r="F1141" s="27" t="str">
        <f t="shared" si="17"/>
        <v>4270013</v>
      </c>
    </row>
    <row r="1142" spans="1:6" x14ac:dyDescent="0.25">
      <c r="A1142" s="2" t="s">
        <v>1552</v>
      </c>
      <c r="B1142" s="2" t="s">
        <v>7</v>
      </c>
      <c r="C1142" s="2" t="s">
        <v>8</v>
      </c>
      <c r="D1142" s="1" t="s">
        <v>1553</v>
      </c>
      <c r="E1142" s="25" t="s">
        <v>10</v>
      </c>
      <c r="F1142" s="27" t="str">
        <f t="shared" si="17"/>
        <v>4310000</v>
      </c>
    </row>
    <row r="1143" spans="1:6" x14ac:dyDescent="0.25">
      <c r="A1143" s="2" t="s">
        <v>1552</v>
      </c>
      <c r="B1143" s="2" t="s">
        <v>11</v>
      </c>
      <c r="C1143" s="2" t="s">
        <v>12</v>
      </c>
      <c r="D1143" s="1" t="s">
        <v>123</v>
      </c>
      <c r="E1143" s="25" t="s">
        <v>10</v>
      </c>
      <c r="F1143" s="27" t="str">
        <f t="shared" si="17"/>
        <v>4320001</v>
      </c>
    </row>
    <row r="1144" spans="1:6" x14ac:dyDescent="0.25">
      <c r="A1144" s="2" t="s">
        <v>1552</v>
      </c>
      <c r="B1144" s="2" t="s">
        <v>11</v>
      </c>
      <c r="C1144" s="2" t="s">
        <v>14</v>
      </c>
      <c r="D1144" s="1" t="s">
        <v>1554</v>
      </c>
      <c r="E1144" s="25" t="s">
        <v>10</v>
      </c>
      <c r="F1144" s="27" t="str">
        <f t="shared" si="17"/>
        <v>4320002</v>
      </c>
    </row>
    <row r="1145" spans="1:6" x14ac:dyDescent="0.25">
      <c r="A1145" s="2" t="s">
        <v>1552</v>
      </c>
      <c r="B1145" s="2" t="s">
        <v>11</v>
      </c>
      <c r="C1145" s="2" t="s">
        <v>16</v>
      </c>
      <c r="D1145" s="1" t="s">
        <v>567</v>
      </c>
      <c r="E1145" s="25" t="s">
        <v>10</v>
      </c>
      <c r="F1145" s="27" t="str">
        <f t="shared" si="17"/>
        <v>4320003</v>
      </c>
    </row>
    <row r="1146" spans="1:6" x14ac:dyDescent="0.25">
      <c r="A1146" s="2" t="s">
        <v>1552</v>
      </c>
      <c r="B1146" s="2" t="s">
        <v>11</v>
      </c>
      <c r="C1146" s="2" t="s">
        <v>18</v>
      </c>
      <c r="D1146" s="1" t="s">
        <v>128</v>
      </c>
      <c r="E1146" s="25" t="s">
        <v>10</v>
      </c>
      <c r="F1146" s="27" t="str">
        <f t="shared" si="17"/>
        <v>4320004</v>
      </c>
    </row>
    <row r="1147" spans="1:6" x14ac:dyDescent="0.25">
      <c r="A1147" s="2" t="s">
        <v>1552</v>
      </c>
      <c r="B1147" s="2" t="s">
        <v>11</v>
      </c>
      <c r="C1147" s="2" t="s">
        <v>20</v>
      </c>
      <c r="D1147" s="1" t="s">
        <v>65</v>
      </c>
      <c r="E1147" s="25" t="s">
        <v>10</v>
      </c>
      <c r="F1147" s="27" t="str">
        <f t="shared" si="17"/>
        <v>4320005</v>
      </c>
    </row>
    <row r="1148" spans="1:6" x14ac:dyDescent="0.25">
      <c r="A1148" s="2" t="s">
        <v>1552</v>
      </c>
      <c r="B1148" s="2" t="s">
        <v>11</v>
      </c>
      <c r="C1148" s="2" t="s">
        <v>22</v>
      </c>
      <c r="D1148" s="1" t="s">
        <v>19</v>
      </c>
      <c r="E1148" s="25" t="s">
        <v>10</v>
      </c>
      <c r="F1148" s="27" t="str">
        <f t="shared" si="17"/>
        <v>4320006</v>
      </c>
    </row>
    <row r="1149" spans="1:6" x14ac:dyDescent="0.25">
      <c r="A1149" s="2" t="s">
        <v>1552</v>
      </c>
      <c r="B1149" s="2" t="s">
        <v>11</v>
      </c>
      <c r="C1149" s="2" t="s">
        <v>24</v>
      </c>
      <c r="D1149" s="1" t="s">
        <v>67</v>
      </c>
      <c r="E1149" s="25" t="s">
        <v>10</v>
      </c>
      <c r="F1149" s="27" t="str">
        <f t="shared" si="17"/>
        <v>4320007</v>
      </c>
    </row>
    <row r="1150" spans="1:6" x14ac:dyDescent="0.25">
      <c r="A1150" s="2" t="s">
        <v>1552</v>
      </c>
      <c r="B1150" s="2" t="s">
        <v>11</v>
      </c>
      <c r="C1150" s="2" t="s">
        <v>26</v>
      </c>
      <c r="D1150" s="1" t="s">
        <v>23</v>
      </c>
      <c r="E1150" s="25" t="s">
        <v>10</v>
      </c>
      <c r="F1150" s="27" t="str">
        <f t="shared" si="17"/>
        <v>4320008</v>
      </c>
    </row>
    <row r="1151" spans="1:6" x14ac:dyDescent="0.25">
      <c r="A1151" s="2" t="s">
        <v>1552</v>
      </c>
      <c r="B1151" s="2" t="s">
        <v>11</v>
      </c>
      <c r="C1151" s="2" t="s">
        <v>28</v>
      </c>
      <c r="D1151" s="1" t="s">
        <v>1555</v>
      </c>
      <c r="E1151" s="25" t="s">
        <v>10</v>
      </c>
      <c r="F1151" s="27" t="str">
        <f t="shared" si="17"/>
        <v>4320009</v>
      </c>
    </row>
    <row r="1152" spans="1:6" x14ac:dyDescent="0.25">
      <c r="A1152" s="2" t="s">
        <v>1552</v>
      </c>
      <c r="B1152" s="2" t="s">
        <v>11</v>
      </c>
      <c r="C1152" s="2" t="s">
        <v>30</v>
      </c>
      <c r="D1152" s="1" t="s">
        <v>1196</v>
      </c>
      <c r="E1152" s="25" t="s">
        <v>10</v>
      </c>
      <c r="F1152" s="27" t="str">
        <f t="shared" si="17"/>
        <v>4320010</v>
      </c>
    </row>
    <row r="1153" spans="1:6" x14ac:dyDescent="0.25">
      <c r="A1153" s="2" t="s">
        <v>1552</v>
      </c>
      <c r="B1153" s="2" t="s">
        <v>11</v>
      </c>
      <c r="C1153" s="2" t="s">
        <v>32</v>
      </c>
      <c r="D1153" s="1" t="s">
        <v>1556</v>
      </c>
      <c r="E1153" s="25" t="s">
        <v>10</v>
      </c>
      <c r="F1153" s="27" t="str">
        <f t="shared" si="17"/>
        <v>4320011</v>
      </c>
    </row>
    <row r="1154" spans="1:6" x14ac:dyDescent="0.25">
      <c r="A1154" s="2" t="s">
        <v>1552</v>
      </c>
      <c r="B1154" s="2" t="s">
        <v>11</v>
      </c>
      <c r="C1154" s="2" t="s">
        <v>34</v>
      </c>
      <c r="D1154" s="1" t="s">
        <v>1557</v>
      </c>
      <c r="E1154" s="25" t="s">
        <v>10</v>
      </c>
      <c r="F1154" s="27" t="str">
        <f t="shared" ref="F1154:F1217" si="18">A1154&amp;B1154&amp;C1154</f>
        <v>4320012</v>
      </c>
    </row>
    <row r="1155" spans="1:6" x14ac:dyDescent="0.25">
      <c r="A1155" s="2" t="s">
        <v>1552</v>
      </c>
      <c r="B1155" s="2" t="s">
        <v>11</v>
      </c>
      <c r="C1155" s="2" t="s">
        <v>72</v>
      </c>
      <c r="D1155" s="1" t="s">
        <v>254</v>
      </c>
      <c r="E1155" s="25" t="s">
        <v>10</v>
      </c>
      <c r="F1155" s="27" t="str">
        <f t="shared" si="18"/>
        <v>4320013</v>
      </c>
    </row>
    <row r="1156" spans="1:6" x14ac:dyDescent="0.25">
      <c r="A1156" s="2" t="s">
        <v>1552</v>
      </c>
      <c r="B1156" s="2" t="s">
        <v>11</v>
      </c>
      <c r="C1156" s="2" t="s">
        <v>73</v>
      </c>
      <c r="D1156" s="1" t="s">
        <v>1558</v>
      </c>
      <c r="E1156" s="25" t="s">
        <v>10</v>
      </c>
      <c r="F1156" s="27" t="str">
        <f t="shared" si="18"/>
        <v>4320014</v>
      </c>
    </row>
    <row r="1157" spans="1:6" x14ac:dyDescent="0.25">
      <c r="A1157" s="2" t="s">
        <v>1552</v>
      </c>
      <c r="B1157" s="2" t="s">
        <v>11</v>
      </c>
      <c r="C1157" s="2" t="s">
        <v>46</v>
      </c>
      <c r="D1157" s="1" t="s">
        <v>234</v>
      </c>
      <c r="E1157" s="25" t="s">
        <v>10</v>
      </c>
      <c r="F1157" s="27" t="str">
        <f t="shared" si="18"/>
        <v>4320015</v>
      </c>
    </row>
    <row r="1158" spans="1:6" x14ac:dyDescent="0.25">
      <c r="A1158" s="2" t="s">
        <v>1552</v>
      </c>
      <c r="B1158" s="2" t="s">
        <v>11</v>
      </c>
      <c r="C1158" s="2" t="s">
        <v>76</v>
      </c>
      <c r="D1158" s="1" t="s">
        <v>35</v>
      </c>
      <c r="E1158" s="25" t="s">
        <v>10</v>
      </c>
      <c r="F1158" s="27" t="str">
        <f t="shared" si="18"/>
        <v>4320016</v>
      </c>
    </row>
    <row r="1159" spans="1:6" x14ac:dyDescent="0.25">
      <c r="A1159" s="2" t="s">
        <v>1552</v>
      </c>
      <c r="B1159" s="2" t="s">
        <v>11</v>
      </c>
      <c r="C1159" s="2" t="s">
        <v>78</v>
      </c>
      <c r="D1159" s="1" t="s">
        <v>84</v>
      </c>
      <c r="E1159" s="25" t="s">
        <v>10</v>
      </c>
      <c r="F1159" s="27" t="str">
        <f t="shared" si="18"/>
        <v>4320017</v>
      </c>
    </row>
    <row r="1160" spans="1:6" x14ac:dyDescent="0.25">
      <c r="A1160" s="2" t="s">
        <v>1552</v>
      </c>
      <c r="B1160" s="2" t="s">
        <v>36</v>
      </c>
      <c r="C1160" s="2" t="s">
        <v>1559</v>
      </c>
      <c r="D1160" s="1" t="s">
        <v>1560</v>
      </c>
      <c r="E1160" s="25" t="s">
        <v>10</v>
      </c>
      <c r="F1160" s="27" t="str">
        <f t="shared" si="18"/>
        <v>4330414</v>
      </c>
    </row>
    <row r="1161" spans="1:6" x14ac:dyDescent="0.25">
      <c r="A1161" s="2" t="s">
        <v>1552</v>
      </c>
      <c r="B1161" s="2" t="s">
        <v>36</v>
      </c>
      <c r="C1161" s="2" t="s">
        <v>1561</v>
      </c>
      <c r="D1161" s="1" t="s">
        <v>1562</v>
      </c>
      <c r="E1161" s="25" t="s">
        <v>10</v>
      </c>
      <c r="F1161" s="27" t="str">
        <f t="shared" si="18"/>
        <v>4330715</v>
      </c>
    </row>
    <row r="1162" spans="1:6" x14ac:dyDescent="0.25">
      <c r="A1162" s="2" t="s">
        <v>1552</v>
      </c>
      <c r="B1162" s="2" t="s">
        <v>36</v>
      </c>
      <c r="C1162" s="2" t="s">
        <v>1563</v>
      </c>
      <c r="D1162" s="1" t="s">
        <v>1564</v>
      </c>
      <c r="E1162" s="25" t="s">
        <v>10</v>
      </c>
      <c r="F1162" s="27" t="str">
        <f t="shared" si="18"/>
        <v>4330716</v>
      </c>
    </row>
    <row r="1163" spans="1:6" x14ac:dyDescent="0.25">
      <c r="A1163" s="2" t="s">
        <v>1552</v>
      </c>
      <c r="B1163" s="2" t="s">
        <v>36</v>
      </c>
      <c r="C1163" s="2" t="s">
        <v>1565</v>
      </c>
      <c r="D1163" s="1" t="s">
        <v>1566</v>
      </c>
      <c r="E1163" s="25" t="s">
        <v>10</v>
      </c>
      <c r="F1163" s="27" t="str">
        <f t="shared" si="18"/>
        <v>4330717</v>
      </c>
    </row>
    <row r="1164" spans="1:6" x14ac:dyDescent="0.25">
      <c r="A1164" s="2" t="s">
        <v>1552</v>
      </c>
      <c r="B1164" s="2" t="s">
        <v>36</v>
      </c>
      <c r="C1164" s="2" t="s">
        <v>1567</v>
      </c>
      <c r="D1164" s="1" t="s">
        <v>1568</v>
      </c>
      <c r="E1164" s="25" t="s">
        <v>10</v>
      </c>
      <c r="F1164" s="27" t="str">
        <f t="shared" si="18"/>
        <v>4330718</v>
      </c>
    </row>
    <row r="1165" spans="1:6" x14ac:dyDescent="0.25">
      <c r="A1165" s="2" t="s">
        <v>1552</v>
      </c>
      <c r="B1165" s="2" t="s">
        <v>36</v>
      </c>
      <c r="C1165" s="2" t="s">
        <v>1569</v>
      </c>
      <c r="D1165" s="1" t="s">
        <v>1570</v>
      </c>
      <c r="E1165" s="25" t="s">
        <v>10</v>
      </c>
      <c r="F1165" s="27" t="str">
        <f t="shared" si="18"/>
        <v>4330719</v>
      </c>
    </row>
    <row r="1166" spans="1:6" x14ac:dyDescent="0.25">
      <c r="A1166" s="2" t="s">
        <v>1552</v>
      </c>
      <c r="B1166" s="2" t="s">
        <v>36</v>
      </c>
      <c r="C1166" s="2" t="s">
        <v>1571</v>
      </c>
      <c r="D1166" s="1" t="s">
        <v>1572</v>
      </c>
      <c r="E1166" s="25" t="s">
        <v>10</v>
      </c>
      <c r="F1166" s="27" t="str">
        <f t="shared" si="18"/>
        <v>4330720</v>
      </c>
    </row>
    <row r="1167" spans="1:6" x14ac:dyDescent="0.25">
      <c r="A1167" s="2" t="s">
        <v>1552</v>
      </c>
      <c r="B1167" s="2" t="s">
        <v>36</v>
      </c>
      <c r="C1167" s="2" t="s">
        <v>1573</v>
      </c>
      <c r="D1167" s="1" t="s">
        <v>1574</v>
      </c>
      <c r="E1167" s="25" t="s">
        <v>10</v>
      </c>
      <c r="F1167" s="27" t="str">
        <f t="shared" si="18"/>
        <v>4330721</v>
      </c>
    </row>
    <row r="1168" spans="1:6" x14ac:dyDescent="0.25">
      <c r="A1168" s="2" t="s">
        <v>1552</v>
      </c>
      <c r="B1168" s="2" t="s">
        <v>36</v>
      </c>
      <c r="C1168" s="2" t="s">
        <v>1575</v>
      </c>
      <c r="D1168" s="1" t="s">
        <v>1576</v>
      </c>
      <c r="E1168" s="25" t="s">
        <v>10</v>
      </c>
      <c r="F1168" s="27" t="str">
        <f t="shared" si="18"/>
        <v>4330722</v>
      </c>
    </row>
    <row r="1169" spans="1:6" x14ac:dyDescent="0.25">
      <c r="A1169" s="2" t="s">
        <v>1552</v>
      </c>
      <c r="B1169" s="2" t="s">
        <v>36</v>
      </c>
      <c r="C1169" s="2" t="s">
        <v>1577</v>
      </c>
      <c r="D1169" s="1" t="s">
        <v>1578</v>
      </c>
      <c r="E1169" s="25" t="s">
        <v>10</v>
      </c>
      <c r="F1169" s="27" t="str">
        <f t="shared" si="18"/>
        <v>4330723</v>
      </c>
    </row>
    <row r="1170" spans="1:6" x14ac:dyDescent="0.25">
      <c r="A1170" s="2" t="s">
        <v>1552</v>
      </c>
      <c r="B1170" s="2" t="s">
        <v>36</v>
      </c>
      <c r="C1170" s="2" t="s">
        <v>1579</v>
      </c>
      <c r="D1170" s="1" t="s">
        <v>1580</v>
      </c>
      <c r="E1170" s="25" t="s">
        <v>10</v>
      </c>
      <c r="F1170" s="27" t="str">
        <f t="shared" si="18"/>
        <v>4330724</v>
      </c>
    </row>
    <row r="1171" spans="1:6" x14ac:dyDescent="0.25">
      <c r="A1171" s="2" t="s">
        <v>1552</v>
      </c>
      <c r="B1171" s="2" t="s">
        <v>36</v>
      </c>
      <c r="C1171" s="2" t="s">
        <v>1581</v>
      </c>
      <c r="D1171" s="1" t="s">
        <v>1582</v>
      </c>
      <c r="E1171" s="25" t="s">
        <v>174</v>
      </c>
      <c r="F1171" s="27" t="str">
        <f t="shared" si="18"/>
        <v>4330725</v>
      </c>
    </row>
    <row r="1172" spans="1:6" x14ac:dyDescent="0.25">
      <c r="A1172" s="2" t="s">
        <v>1552</v>
      </c>
      <c r="B1172" s="2" t="s">
        <v>36</v>
      </c>
      <c r="C1172" s="2" t="s">
        <v>1583</v>
      </c>
      <c r="D1172" s="1" t="s">
        <v>1584</v>
      </c>
      <c r="E1172" s="25" t="s">
        <v>10</v>
      </c>
      <c r="F1172" s="27" t="str">
        <f t="shared" si="18"/>
        <v>4330726</v>
      </c>
    </row>
    <row r="1173" spans="1:6" x14ac:dyDescent="0.25">
      <c r="A1173" s="2" t="s">
        <v>1552</v>
      </c>
      <c r="B1173" s="2" t="s">
        <v>45</v>
      </c>
      <c r="C1173" s="2" t="s">
        <v>1585</v>
      </c>
      <c r="D1173" s="1" t="s">
        <v>1586</v>
      </c>
      <c r="E1173" s="25" t="s">
        <v>10</v>
      </c>
      <c r="F1173" s="27" t="str">
        <f t="shared" si="18"/>
        <v>4344345</v>
      </c>
    </row>
    <row r="1174" spans="1:6" x14ac:dyDescent="0.25">
      <c r="A1174" s="2" t="s">
        <v>1552</v>
      </c>
      <c r="B1174" s="2" t="s">
        <v>45</v>
      </c>
      <c r="C1174" s="2" t="s">
        <v>1587</v>
      </c>
      <c r="D1174" s="1" t="s">
        <v>1588</v>
      </c>
      <c r="E1174" s="25" t="s">
        <v>10</v>
      </c>
      <c r="F1174" s="27" t="str">
        <f t="shared" si="18"/>
        <v>4344415</v>
      </c>
    </row>
    <row r="1175" spans="1:6" x14ac:dyDescent="0.25">
      <c r="A1175" s="2" t="s">
        <v>1552</v>
      </c>
      <c r="B1175" s="2" t="s">
        <v>45</v>
      </c>
      <c r="C1175" s="2" t="s">
        <v>1589</v>
      </c>
      <c r="D1175" s="1" t="s">
        <v>1590</v>
      </c>
      <c r="E1175" s="25" t="s">
        <v>174</v>
      </c>
      <c r="F1175" s="27" t="str">
        <f t="shared" si="18"/>
        <v>4344445</v>
      </c>
    </row>
    <row r="1176" spans="1:6" x14ac:dyDescent="0.25">
      <c r="A1176" s="2" t="s">
        <v>1552</v>
      </c>
      <c r="B1176" s="2" t="s">
        <v>45</v>
      </c>
      <c r="C1176" s="2" t="s">
        <v>1591</v>
      </c>
      <c r="D1176" s="1" t="s">
        <v>1592</v>
      </c>
      <c r="E1176" s="25" t="s">
        <v>174</v>
      </c>
      <c r="F1176" s="27" t="str">
        <f t="shared" si="18"/>
        <v>4344455</v>
      </c>
    </row>
    <row r="1177" spans="1:6" x14ac:dyDescent="0.25">
      <c r="A1177" s="2" t="s">
        <v>1552</v>
      </c>
      <c r="B1177" s="2" t="s">
        <v>52</v>
      </c>
      <c r="C1177" s="2" t="s">
        <v>1593</v>
      </c>
      <c r="D1177" s="1" t="s">
        <v>1594</v>
      </c>
      <c r="E1177" s="25" t="s">
        <v>10</v>
      </c>
      <c r="F1177" s="27" t="str">
        <f t="shared" si="18"/>
        <v>4350118</v>
      </c>
    </row>
    <row r="1178" spans="1:6" x14ac:dyDescent="0.25">
      <c r="A1178" s="2" t="s">
        <v>1552</v>
      </c>
      <c r="B1178" s="2" t="s">
        <v>52</v>
      </c>
      <c r="C1178" s="2" t="s">
        <v>1595</v>
      </c>
      <c r="D1178" s="1" t="s">
        <v>1596</v>
      </c>
      <c r="E1178" s="25" t="s">
        <v>10</v>
      </c>
      <c r="F1178" s="27" t="str">
        <f t="shared" si="18"/>
        <v>4350119</v>
      </c>
    </row>
    <row r="1179" spans="1:6" x14ac:dyDescent="0.25">
      <c r="A1179" s="2" t="s">
        <v>1552</v>
      </c>
      <c r="B1179" s="2" t="s">
        <v>52</v>
      </c>
      <c r="C1179" s="2" t="s">
        <v>1597</v>
      </c>
      <c r="D1179" s="1" t="s">
        <v>1598</v>
      </c>
      <c r="E1179" s="25" t="s">
        <v>10</v>
      </c>
      <c r="F1179" s="27" t="str">
        <f t="shared" si="18"/>
        <v>4350120</v>
      </c>
    </row>
    <row r="1180" spans="1:6" x14ac:dyDescent="0.25">
      <c r="A1180" s="2" t="s">
        <v>1552</v>
      </c>
      <c r="B1180" s="2" t="s">
        <v>52</v>
      </c>
      <c r="C1180" s="2" t="s">
        <v>1599</v>
      </c>
      <c r="D1180" s="1" t="s">
        <v>1600</v>
      </c>
      <c r="E1180" s="25" t="s">
        <v>10</v>
      </c>
      <c r="F1180" s="27" t="str">
        <f t="shared" si="18"/>
        <v>4350121</v>
      </c>
    </row>
    <row r="1181" spans="1:6" x14ac:dyDescent="0.25">
      <c r="A1181" s="2" t="s">
        <v>1552</v>
      </c>
      <c r="B1181" s="2" t="s">
        <v>52</v>
      </c>
      <c r="C1181" s="2" t="s">
        <v>1601</v>
      </c>
      <c r="D1181" s="1" t="s">
        <v>1602</v>
      </c>
      <c r="E1181" s="25" t="s">
        <v>10</v>
      </c>
      <c r="F1181" s="27" t="str">
        <f t="shared" si="18"/>
        <v>4350268</v>
      </c>
    </row>
    <row r="1182" spans="1:6" x14ac:dyDescent="0.25">
      <c r="A1182" s="2" t="s">
        <v>1552</v>
      </c>
      <c r="B1182" s="2" t="s">
        <v>52</v>
      </c>
      <c r="C1182" s="2" t="s">
        <v>1603</v>
      </c>
      <c r="D1182" s="1" t="s">
        <v>1604</v>
      </c>
      <c r="E1182" s="25" t="s">
        <v>10</v>
      </c>
      <c r="F1182" s="27" t="str">
        <f t="shared" si="18"/>
        <v>4350303</v>
      </c>
    </row>
    <row r="1183" spans="1:6" x14ac:dyDescent="0.25">
      <c r="A1183" s="2" t="s">
        <v>1552</v>
      </c>
      <c r="B1183" s="2" t="s">
        <v>56</v>
      </c>
      <c r="C1183" s="2" t="s">
        <v>1605</v>
      </c>
      <c r="D1183" s="1" t="s">
        <v>1606</v>
      </c>
      <c r="E1183" s="25" t="s">
        <v>10</v>
      </c>
      <c r="F1183" s="27" t="str">
        <f t="shared" si="18"/>
        <v>4361057</v>
      </c>
    </row>
    <row r="1184" spans="1:6" x14ac:dyDescent="0.25">
      <c r="A1184" s="2" t="s">
        <v>1552</v>
      </c>
      <c r="B1184" s="2" t="s">
        <v>243</v>
      </c>
      <c r="C1184" s="2" t="s">
        <v>731</v>
      </c>
      <c r="D1184" s="1" t="s">
        <v>1607</v>
      </c>
      <c r="E1184" s="25" t="s">
        <v>10</v>
      </c>
      <c r="F1184" s="27" t="str">
        <f t="shared" si="18"/>
        <v>4370047</v>
      </c>
    </row>
    <row r="1185" spans="1:6" x14ac:dyDescent="0.25">
      <c r="A1185" s="2" t="s">
        <v>1608</v>
      </c>
      <c r="B1185" s="2" t="s">
        <v>7</v>
      </c>
      <c r="C1185" s="2" t="s">
        <v>8</v>
      </c>
      <c r="D1185" s="1" t="s">
        <v>1609</v>
      </c>
      <c r="E1185" s="25" t="s">
        <v>10</v>
      </c>
      <c r="F1185" s="27" t="str">
        <f t="shared" si="18"/>
        <v>4410000</v>
      </c>
    </row>
    <row r="1186" spans="1:6" x14ac:dyDescent="0.25">
      <c r="A1186" s="2" t="s">
        <v>1608</v>
      </c>
      <c r="B1186" s="2" t="s">
        <v>11</v>
      </c>
      <c r="C1186" s="2" t="s">
        <v>12</v>
      </c>
      <c r="D1186" s="1" t="s">
        <v>1610</v>
      </c>
      <c r="E1186" s="25" t="s">
        <v>10</v>
      </c>
      <c r="F1186" s="27" t="str">
        <f t="shared" si="18"/>
        <v>4420001</v>
      </c>
    </row>
    <row r="1187" spans="1:6" x14ac:dyDescent="0.25">
      <c r="A1187" s="2" t="s">
        <v>1608</v>
      </c>
      <c r="B1187" s="2" t="s">
        <v>11</v>
      </c>
      <c r="C1187" s="2" t="s">
        <v>14</v>
      </c>
      <c r="D1187" s="1" t="s">
        <v>123</v>
      </c>
      <c r="E1187" s="25" t="s">
        <v>10</v>
      </c>
      <c r="F1187" s="27" t="str">
        <f t="shared" si="18"/>
        <v>4420002</v>
      </c>
    </row>
    <row r="1188" spans="1:6" x14ac:dyDescent="0.25">
      <c r="A1188" s="2" t="s">
        <v>1608</v>
      </c>
      <c r="B1188" s="2" t="s">
        <v>11</v>
      </c>
      <c r="C1188" s="2" t="s">
        <v>16</v>
      </c>
      <c r="D1188" s="1" t="s">
        <v>1611</v>
      </c>
      <c r="E1188" s="25" t="s">
        <v>10</v>
      </c>
      <c r="F1188" s="27" t="str">
        <f t="shared" si="18"/>
        <v>4420003</v>
      </c>
    </row>
    <row r="1189" spans="1:6" x14ac:dyDescent="0.25">
      <c r="A1189" s="2" t="s">
        <v>1608</v>
      </c>
      <c r="B1189" s="2" t="s">
        <v>11</v>
      </c>
      <c r="C1189" s="2" t="s">
        <v>18</v>
      </c>
      <c r="D1189" s="1" t="s">
        <v>1612</v>
      </c>
      <c r="E1189" s="25" t="s">
        <v>10</v>
      </c>
      <c r="F1189" s="27" t="str">
        <f t="shared" si="18"/>
        <v>4420004</v>
      </c>
    </row>
    <row r="1190" spans="1:6" x14ac:dyDescent="0.25">
      <c r="A1190" s="2" t="s">
        <v>1608</v>
      </c>
      <c r="B1190" s="2" t="s">
        <v>11</v>
      </c>
      <c r="C1190" s="2" t="s">
        <v>20</v>
      </c>
      <c r="D1190" s="1" t="s">
        <v>1613</v>
      </c>
      <c r="E1190" s="25" t="s">
        <v>10</v>
      </c>
      <c r="F1190" s="27" t="str">
        <f t="shared" si="18"/>
        <v>4420005</v>
      </c>
    </row>
    <row r="1191" spans="1:6" x14ac:dyDescent="0.25">
      <c r="A1191" s="2" t="s">
        <v>1608</v>
      </c>
      <c r="B1191" s="2" t="s">
        <v>11</v>
      </c>
      <c r="C1191" s="2" t="s">
        <v>22</v>
      </c>
      <c r="D1191" s="1" t="s">
        <v>398</v>
      </c>
      <c r="E1191" s="25" t="s">
        <v>10</v>
      </c>
      <c r="F1191" s="27" t="str">
        <f t="shared" si="18"/>
        <v>4420006</v>
      </c>
    </row>
    <row r="1192" spans="1:6" x14ac:dyDescent="0.25">
      <c r="A1192" s="2" t="s">
        <v>1608</v>
      </c>
      <c r="B1192" s="2" t="s">
        <v>11</v>
      </c>
      <c r="C1192" s="2" t="s">
        <v>24</v>
      </c>
      <c r="D1192" s="1" t="s">
        <v>1614</v>
      </c>
      <c r="E1192" s="25" t="s">
        <v>10</v>
      </c>
      <c r="F1192" s="27" t="str">
        <f t="shared" si="18"/>
        <v>4420007</v>
      </c>
    </row>
    <row r="1193" spans="1:6" x14ac:dyDescent="0.25">
      <c r="A1193" s="2" t="s">
        <v>1608</v>
      </c>
      <c r="B1193" s="2" t="s">
        <v>11</v>
      </c>
      <c r="C1193" s="2" t="s">
        <v>26</v>
      </c>
      <c r="D1193" s="1" t="s">
        <v>1615</v>
      </c>
      <c r="E1193" s="25" t="s">
        <v>10</v>
      </c>
      <c r="F1193" s="27" t="str">
        <f t="shared" si="18"/>
        <v>4420008</v>
      </c>
    </row>
    <row r="1194" spans="1:6" x14ac:dyDescent="0.25">
      <c r="A1194" s="2" t="s">
        <v>1608</v>
      </c>
      <c r="B1194" s="2" t="s">
        <v>11</v>
      </c>
      <c r="C1194" s="2" t="s">
        <v>28</v>
      </c>
      <c r="D1194" s="1" t="s">
        <v>1616</v>
      </c>
      <c r="E1194" s="25" t="s">
        <v>10</v>
      </c>
      <c r="F1194" s="27" t="str">
        <f t="shared" si="18"/>
        <v>4420009</v>
      </c>
    </row>
    <row r="1195" spans="1:6" x14ac:dyDescent="0.25">
      <c r="A1195" s="2" t="s">
        <v>1608</v>
      </c>
      <c r="B1195" s="2" t="s">
        <v>11</v>
      </c>
      <c r="C1195" s="2" t="s">
        <v>30</v>
      </c>
      <c r="D1195" s="1" t="s">
        <v>79</v>
      </c>
      <c r="E1195" s="25" t="s">
        <v>10</v>
      </c>
      <c r="F1195" s="27" t="str">
        <f t="shared" si="18"/>
        <v>4420010</v>
      </c>
    </row>
    <row r="1196" spans="1:6" x14ac:dyDescent="0.25">
      <c r="A1196" s="2" t="s">
        <v>1608</v>
      </c>
      <c r="B1196" s="2" t="s">
        <v>11</v>
      </c>
      <c r="C1196" s="2" t="s">
        <v>32</v>
      </c>
      <c r="D1196" s="1" t="s">
        <v>234</v>
      </c>
      <c r="E1196" s="25" t="s">
        <v>10</v>
      </c>
      <c r="F1196" s="27" t="str">
        <f t="shared" si="18"/>
        <v>4420011</v>
      </c>
    </row>
    <row r="1197" spans="1:6" x14ac:dyDescent="0.25">
      <c r="A1197" s="2" t="s">
        <v>1608</v>
      </c>
      <c r="B1197" s="2" t="s">
        <v>36</v>
      </c>
      <c r="C1197" s="2" t="s">
        <v>1617</v>
      </c>
      <c r="D1197" s="1" t="s">
        <v>1618</v>
      </c>
      <c r="E1197" s="25" t="s">
        <v>10</v>
      </c>
      <c r="F1197" s="27" t="str">
        <f t="shared" si="18"/>
        <v>4430727</v>
      </c>
    </row>
    <row r="1198" spans="1:6" x14ac:dyDescent="0.25">
      <c r="A1198" s="2" t="s">
        <v>1608</v>
      </c>
      <c r="B1198" s="2" t="s">
        <v>36</v>
      </c>
      <c r="C1198" s="2" t="s">
        <v>1619</v>
      </c>
      <c r="D1198" s="1" t="s">
        <v>1620</v>
      </c>
      <c r="E1198" s="25" t="s">
        <v>10</v>
      </c>
      <c r="F1198" s="27" t="str">
        <f t="shared" si="18"/>
        <v>4430728</v>
      </c>
    </row>
    <row r="1199" spans="1:6" x14ac:dyDescent="0.25">
      <c r="A1199" s="2" t="s">
        <v>1608</v>
      </c>
      <c r="B1199" s="2" t="s">
        <v>36</v>
      </c>
      <c r="C1199" s="2" t="s">
        <v>1621</v>
      </c>
      <c r="D1199" s="1" t="s">
        <v>1622</v>
      </c>
      <c r="E1199" s="25" t="s">
        <v>10</v>
      </c>
      <c r="F1199" s="27" t="str">
        <f t="shared" si="18"/>
        <v>4430729</v>
      </c>
    </row>
    <row r="1200" spans="1:6" x14ac:dyDescent="0.25">
      <c r="A1200" s="2" t="s">
        <v>1608</v>
      </c>
      <c r="B1200" s="2" t="s">
        <v>36</v>
      </c>
      <c r="C1200" s="2" t="s">
        <v>1623</v>
      </c>
      <c r="D1200" s="1" t="s">
        <v>1624</v>
      </c>
      <c r="E1200" s="25" t="s">
        <v>174</v>
      </c>
      <c r="F1200" s="27" t="str">
        <f t="shared" si="18"/>
        <v>4430811</v>
      </c>
    </row>
    <row r="1201" spans="1:6" x14ac:dyDescent="0.25">
      <c r="A1201" s="2" t="s">
        <v>1608</v>
      </c>
      <c r="B1201" s="2" t="s">
        <v>45</v>
      </c>
      <c r="C1201" s="2" t="s">
        <v>1625</v>
      </c>
      <c r="D1201" s="1" t="s">
        <v>1626</v>
      </c>
      <c r="E1201" s="25" t="s">
        <v>10</v>
      </c>
      <c r="F1201" s="27" t="str">
        <f t="shared" si="18"/>
        <v>4444525</v>
      </c>
    </row>
    <row r="1202" spans="1:6" x14ac:dyDescent="0.25">
      <c r="A1202" s="2" t="s">
        <v>1608</v>
      </c>
      <c r="B1202" s="2" t="s">
        <v>45</v>
      </c>
      <c r="C1202" s="2" t="s">
        <v>1627</v>
      </c>
      <c r="D1202" s="1" t="s">
        <v>1628</v>
      </c>
      <c r="E1202" s="25" t="s">
        <v>174</v>
      </c>
      <c r="F1202" s="27" t="str">
        <f t="shared" si="18"/>
        <v>4444535</v>
      </c>
    </row>
    <row r="1203" spans="1:6" x14ac:dyDescent="0.25">
      <c r="A1203" s="2" t="s">
        <v>1608</v>
      </c>
      <c r="B1203" s="2" t="s">
        <v>52</v>
      </c>
      <c r="C1203" s="2" t="s">
        <v>1629</v>
      </c>
      <c r="D1203" s="1" t="s">
        <v>1630</v>
      </c>
      <c r="E1203" s="25" t="s">
        <v>10</v>
      </c>
      <c r="F1203" s="27" t="str">
        <f t="shared" si="18"/>
        <v>4450122</v>
      </c>
    </row>
    <row r="1204" spans="1:6" x14ac:dyDescent="0.25">
      <c r="A1204" s="2" t="s">
        <v>1631</v>
      </c>
      <c r="B1204" s="2" t="s">
        <v>7</v>
      </c>
      <c r="C1204" s="2" t="s">
        <v>8</v>
      </c>
      <c r="D1204" s="1" t="s">
        <v>1632</v>
      </c>
      <c r="E1204" s="25" t="s">
        <v>10</v>
      </c>
      <c r="F1204" s="27" t="str">
        <f t="shared" si="18"/>
        <v>4510000</v>
      </c>
    </row>
    <row r="1205" spans="1:6" x14ac:dyDescent="0.25">
      <c r="A1205" s="2" t="s">
        <v>1631</v>
      </c>
      <c r="B1205" s="2" t="s">
        <v>11</v>
      </c>
      <c r="C1205" s="2" t="s">
        <v>12</v>
      </c>
      <c r="D1205" s="1" t="s">
        <v>1633</v>
      </c>
      <c r="E1205" s="25" t="s">
        <v>10</v>
      </c>
      <c r="F1205" s="27" t="str">
        <f t="shared" si="18"/>
        <v>4520001</v>
      </c>
    </row>
    <row r="1206" spans="1:6" x14ac:dyDescent="0.25">
      <c r="A1206" s="2" t="s">
        <v>1631</v>
      </c>
      <c r="B1206" s="2" t="s">
        <v>11</v>
      </c>
      <c r="C1206" s="2" t="s">
        <v>14</v>
      </c>
      <c r="D1206" s="1" t="s">
        <v>63</v>
      </c>
      <c r="E1206" s="25" t="s">
        <v>10</v>
      </c>
      <c r="F1206" s="27" t="str">
        <f t="shared" si="18"/>
        <v>4520002</v>
      </c>
    </row>
    <row r="1207" spans="1:6" x14ac:dyDescent="0.25">
      <c r="A1207" s="2" t="s">
        <v>1631</v>
      </c>
      <c r="B1207" s="2" t="s">
        <v>11</v>
      </c>
      <c r="C1207" s="2" t="s">
        <v>16</v>
      </c>
      <c r="D1207" s="1" t="s">
        <v>155</v>
      </c>
      <c r="E1207" s="25" t="s">
        <v>10</v>
      </c>
      <c r="F1207" s="27" t="str">
        <f t="shared" si="18"/>
        <v>4520003</v>
      </c>
    </row>
    <row r="1208" spans="1:6" x14ac:dyDescent="0.25">
      <c r="A1208" s="2" t="s">
        <v>1631</v>
      </c>
      <c r="B1208" s="2" t="s">
        <v>11</v>
      </c>
      <c r="C1208" s="2" t="s">
        <v>18</v>
      </c>
      <c r="D1208" s="1" t="s">
        <v>1634</v>
      </c>
      <c r="E1208" s="25" t="s">
        <v>10</v>
      </c>
      <c r="F1208" s="27" t="str">
        <f t="shared" si="18"/>
        <v>4520004</v>
      </c>
    </row>
    <row r="1209" spans="1:6" x14ac:dyDescent="0.25">
      <c r="A1209" s="2" t="s">
        <v>1631</v>
      </c>
      <c r="B1209" s="2" t="s">
        <v>11</v>
      </c>
      <c r="C1209" s="2" t="s">
        <v>20</v>
      </c>
      <c r="D1209" s="1" t="s">
        <v>1418</v>
      </c>
      <c r="E1209" s="25" t="s">
        <v>10</v>
      </c>
      <c r="F1209" s="27" t="str">
        <f t="shared" si="18"/>
        <v>4520005</v>
      </c>
    </row>
    <row r="1210" spans="1:6" x14ac:dyDescent="0.25">
      <c r="A1210" s="2" t="s">
        <v>1631</v>
      </c>
      <c r="B1210" s="2" t="s">
        <v>11</v>
      </c>
      <c r="C1210" s="2" t="s">
        <v>22</v>
      </c>
      <c r="D1210" s="1" t="s">
        <v>1635</v>
      </c>
      <c r="E1210" s="25" t="s">
        <v>10</v>
      </c>
      <c r="F1210" s="27" t="str">
        <f t="shared" si="18"/>
        <v>4520006</v>
      </c>
    </row>
    <row r="1211" spans="1:6" x14ac:dyDescent="0.25">
      <c r="A1211" s="2" t="s">
        <v>1631</v>
      </c>
      <c r="B1211" s="2" t="s">
        <v>11</v>
      </c>
      <c r="C1211" s="2" t="s">
        <v>24</v>
      </c>
      <c r="D1211" s="1" t="s">
        <v>1636</v>
      </c>
      <c r="E1211" s="25" t="s">
        <v>10</v>
      </c>
      <c r="F1211" s="27" t="str">
        <f t="shared" si="18"/>
        <v>4520007</v>
      </c>
    </row>
    <row r="1212" spans="1:6" x14ac:dyDescent="0.25">
      <c r="A1212" s="2" t="s">
        <v>1631</v>
      </c>
      <c r="B1212" s="2" t="s">
        <v>11</v>
      </c>
      <c r="C1212" s="2" t="s">
        <v>26</v>
      </c>
      <c r="D1212" s="1" t="s">
        <v>401</v>
      </c>
      <c r="E1212" s="25" t="s">
        <v>10</v>
      </c>
      <c r="F1212" s="27" t="str">
        <f t="shared" si="18"/>
        <v>4520008</v>
      </c>
    </row>
    <row r="1213" spans="1:6" x14ac:dyDescent="0.25">
      <c r="A1213" s="2" t="s">
        <v>1631</v>
      </c>
      <c r="B1213" s="2" t="s">
        <v>11</v>
      </c>
      <c r="C1213" s="2" t="s">
        <v>28</v>
      </c>
      <c r="D1213" s="1" t="s">
        <v>1637</v>
      </c>
      <c r="E1213" s="25" t="s">
        <v>10</v>
      </c>
      <c r="F1213" s="27" t="str">
        <f t="shared" si="18"/>
        <v>4520009</v>
      </c>
    </row>
    <row r="1214" spans="1:6" x14ac:dyDescent="0.25">
      <c r="A1214" s="2" t="s">
        <v>1631</v>
      </c>
      <c r="B1214" s="2" t="s">
        <v>11</v>
      </c>
      <c r="C1214" s="2" t="s">
        <v>30</v>
      </c>
      <c r="D1214" s="1" t="s">
        <v>1638</v>
      </c>
      <c r="E1214" s="25" t="s">
        <v>10</v>
      </c>
      <c r="F1214" s="27" t="str">
        <f t="shared" si="18"/>
        <v>4520010</v>
      </c>
    </row>
    <row r="1215" spans="1:6" x14ac:dyDescent="0.25">
      <c r="A1215" s="2" t="s">
        <v>1631</v>
      </c>
      <c r="B1215" s="2" t="s">
        <v>11</v>
      </c>
      <c r="C1215" s="2" t="s">
        <v>32</v>
      </c>
      <c r="D1215" s="1" t="s">
        <v>1639</v>
      </c>
      <c r="E1215" s="25" t="s">
        <v>10</v>
      </c>
      <c r="F1215" s="27" t="str">
        <f t="shared" si="18"/>
        <v>4520011</v>
      </c>
    </row>
    <row r="1216" spans="1:6" x14ac:dyDescent="0.25">
      <c r="A1216" s="2" t="s">
        <v>1631</v>
      </c>
      <c r="B1216" s="2" t="s">
        <v>36</v>
      </c>
      <c r="C1216" s="2" t="s">
        <v>1640</v>
      </c>
      <c r="D1216" s="1" t="s">
        <v>1641</v>
      </c>
      <c r="E1216" s="25" t="s">
        <v>10</v>
      </c>
      <c r="F1216" s="27" t="str">
        <f t="shared" si="18"/>
        <v>4530101</v>
      </c>
    </row>
    <row r="1217" spans="1:6" x14ac:dyDescent="0.25">
      <c r="A1217" s="2" t="s">
        <v>1631</v>
      </c>
      <c r="B1217" s="2" t="s">
        <v>36</v>
      </c>
      <c r="C1217" s="2" t="s">
        <v>1642</v>
      </c>
      <c r="D1217" s="1" t="s">
        <v>1643</v>
      </c>
      <c r="E1217" s="25" t="s">
        <v>10</v>
      </c>
      <c r="F1217" s="27" t="str">
        <f t="shared" si="18"/>
        <v>4530104</v>
      </c>
    </row>
    <row r="1218" spans="1:6" x14ac:dyDescent="0.25">
      <c r="A1218" s="2" t="s">
        <v>1631</v>
      </c>
      <c r="B1218" s="2" t="s">
        <v>36</v>
      </c>
      <c r="C1218" s="2" t="s">
        <v>1644</v>
      </c>
      <c r="D1218" s="1" t="s">
        <v>1645</v>
      </c>
      <c r="E1218" s="25" t="s">
        <v>10</v>
      </c>
      <c r="F1218" s="27" t="str">
        <f t="shared" ref="F1218:F1281" si="19">A1218&amp;B1218&amp;C1218</f>
        <v>4530108</v>
      </c>
    </row>
    <row r="1219" spans="1:6" x14ac:dyDescent="0.25">
      <c r="A1219" s="2" t="s">
        <v>1631</v>
      </c>
      <c r="B1219" s="2" t="s">
        <v>36</v>
      </c>
      <c r="C1219" s="2" t="s">
        <v>1646</v>
      </c>
      <c r="D1219" s="1" t="s">
        <v>1647</v>
      </c>
      <c r="E1219" s="25" t="s">
        <v>10</v>
      </c>
      <c r="F1219" s="27" t="str">
        <f t="shared" si="19"/>
        <v>4530202</v>
      </c>
    </row>
    <row r="1220" spans="1:6" x14ac:dyDescent="0.25">
      <c r="A1220" s="2" t="s">
        <v>1631</v>
      </c>
      <c r="B1220" s="2" t="s">
        <v>36</v>
      </c>
      <c r="C1220" s="2" t="s">
        <v>1648</v>
      </c>
      <c r="D1220" s="1" t="s">
        <v>1649</v>
      </c>
      <c r="E1220" s="25" t="s">
        <v>10</v>
      </c>
      <c r="F1220" s="27" t="str">
        <f t="shared" si="19"/>
        <v>4530321</v>
      </c>
    </row>
    <row r="1221" spans="1:6" x14ac:dyDescent="0.25">
      <c r="A1221" s="2" t="s">
        <v>1631</v>
      </c>
      <c r="B1221" s="2" t="s">
        <v>36</v>
      </c>
      <c r="C1221" s="2" t="s">
        <v>1650</v>
      </c>
      <c r="D1221" s="1" t="s">
        <v>1651</v>
      </c>
      <c r="E1221" s="25" t="s">
        <v>10</v>
      </c>
      <c r="F1221" s="27" t="str">
        <f t="shared" si="19"/>
        <v>4530322</v>
      </c>
    </row>
    <row r="1222" spans="1:6" x14ac:dyDescent="0.25">
      <c r="A1222" s="2" t="s">
        <v>1631</v>
      </c>
      <c r="B1222" s="2" t="s">
        <v>36</v>
      </c>
      <c r="C1222" s="2" t="s">
        <v>1652</v>
      </c>
      <c r="D1222" s="1" t="s">
        <v>1653</v>
      </c>
      <c r="E1222" s="25" t="s">
        <v>10</v>
      </c>
      <c r="F1222" s="27" t="str">
        <f t="shared" si="19"/>
        <v>4530401</v>
      </c>
    </row>
    <row r="1223" spans="1:6" x14ac:dyDescent="0.25">
      <c r="A1223" s="2" t="s">
        <v>1631</v>
      </c>
      <c r="B1223" s="2" t="s">
        <v>36</v>
      </c>
      <c r="C1223" s="2" t="s">
        <v>1654</v>
      </c>
      <c r="D1223" s="1" t="s">
        <v>1655</v>
      </c>
      <c r="E1223" s="25" t="s">
        <v>10</v>
      </c>
      <c r="F1223" s="27" t="str">
        <f t="shared" si="19"/>
        <v>4530504</v>
      </c>
    </row>
    <row r="1224" spans="1:6" x14ac:dyDescent="0.25">
      <c r="A1224" s="2" t="s">
        <v>1631</v>
      </c>
      <c r="B1224" s="2" t="s">
        <v>36</v>
      </c>
      <c r="C1224" s="2" t="s">
        <v>1656</v>
      </c>
      <c r="D1224" s="1" t="s">
        <v>1657</v>
      </c>
      <c r="E1224" s="25" t="s">
        <v>10</v>
      </c>
      <c r="F1224" s="27" t="str">
        <f t="shared" si="19"/>
        <v>4530505</v>
      </c>
    </row>
    <row r="1225" spans="1:6" x14ac:dyDescent="0.25">
      <c r="A1225" s="2" t="s">
        <v>1631</v>
      </c>
      <c r="B1225" s="2" t="s">
        <v>36</v>
      </c>
      <c r="C1225" s="2" t="s">
        <v>1658</v>
      </c>
      <c r="D1225" s="1" t="s">
        <v>1659</v>
      </c>
      <c r="E1225" s="25" t="s">
        <v>10</v>
      </c>
      <c r="F1225" s="27" t="str">
        <f t="shared" si="19"/>
        <v>4530506</v>
      </c>
    </row>
    <row r="1226" spans="1:6" x14ac:dyDescent="0.25">
      <c r="A1226" s="2" t="s">
        <v>1631</v>
      </c>
      <c r="B1226" s="2" t="s">
        <v>36</v>
      </c>
      <c r="C1226" s="2" t="s">
        <v>1660</v>
      </c>
      <c r="D1226" s="1" t="s">
        <v>1661</v>
      </c>
      <c r="E1226" s="25" t="s">
        <v>10</v>
      </c>
      <c r="F1226" s="27" t="str">
        <f t="shared" si="19"/>
        <v>4530507</v>
      </c>
    </row>
    <row r="1227" spans="1:6" x14ac:dyDescent="0.25">
      <c r="A1227" s="2" t="s">
        <v>1631</v>
      </c>
      <c r="B1227" s="2" t="s">
        <v>36</v>
      </c>
      <c r="C1227" s="2" t="s">
        <v>1662</v>
      </c>
      <c r="D1227" s="1" t="s">
        <v>1663</v>
      </c>
      <c r="E1227" s="25" t="s">
        <v>10</v>
      </c>
      <c r="F1227" s="27" t="str">
        <f t="shared" si="19"/>
        <v>4530512</v>
      </c>
    </row>
    <row r="1228" spans="1:6" x14ac:dyDescent="0.25">
      <c r="A1228" s="2" t="s">
        <v>1631</v>
      </c>
      <c r="B1228" s="2" t="s">
        <v>36</v>
      </c>
      <c r="C1228" s="2" t="s">
        <v>1664</v>
      </c>
      <c r="D1228" s="1" t="s">
        <v>1665</v>
      </c>
      <c r="E1228" s="25" t="s">
        <v>10</v>
      </c>
      <c r="F1228" s="27" t="str">
        <f t="shared" si="19"/>
        <v>4530730</v>
      </c>
    </row>
    <row r="1229" spans="1:6" x14ac:dyDescent="0.25">
      <c r="A1229" s="2" t="s">
        <v>1631</v>
      </c>
      <c r="B1229" s="2" t="s">
        <v>36</v>
      </c>
      <c r="C1229" s="2" t="s">
        <v>1666</v>
      </c>
      <c r="D1229" s="1" t="s">
        <v>1667</v>
      </c>
      <c r="E1229" s="25" t="s">
        <v>10</v>
      </c>
      <c r="F1229" s="27" t="str">
        <f t="shared" si="19"/>
        <v>4530731</v>
      </c>
    </row>
    <row r="1230" spans="1:6" x14ac:dyDescent="0.25">
      <c r="A1230" s="2" t="s">
        <v>1631</v>
      </c>
      <c r="B1230" s="2" t="s">
        <v>36</v>
      </c>
      <c r="C1230" s="2" t="s">
        <v>1668</v>
      </c>
      <c r="D1230" s="1" t="s">
        <v>1669</v>
      </c>
      <c r="E1230" s="25" t="s">
        <v>10</v>
      </c>
      <c r="F1230" s="27" t="str">
        <f t="shared" si="19"/>
        <v>4530732</v>
      </c>
    </row>
    <row r="1231" spans="1:6" x14ac:dyDescent="0.25">
      <c r="A1231" s="2" t="s">
        <v>1631</v>
      </c>
      <c r="B1231" s="2" t="s">
        <v>36</v>
      </c>
      <c r="C1231" s="2" t="s">
        <v>1670</v>
      </c>
      <c r="D1231" s="1" t="s">
        <v>1671</v>
      </c>
      <c r="E1231" s="25" t="s">
        <v>10</v>
      </c>
      <c r="F1231" s="27" t="str">
        <f t="shared" si="19"/>
        <v>4530733</v>
      </c>
    </row>
    <row r="1232" spans="1:6" x14ac:dyDescent="0.25">
      <c r="A1232" s="2" t="s">
        <v>1631</v>
      </c>
      <c r="B1232" s="2" t="s">
        <v>36</v>
      </c>
      <c r="C1232" s="2" t="s">
        <v>1672</v>
      </c>
      <c r="D1232" s="1" t="s">
        <v>1673</v>
      </c>
      <c r="E1232" s="25" t="s">
        <v>10</v>
      </c>
      <c r="F1232" s="27" t="str">
        <f t="shared" si="19"/>
        <v>4530734</v>
      </c>
    </row>
    <row r="1233" spans="1:6" x14ac:dyDescent="0.25">
      <c r="A1233" s="2" t="s">
        <v>1631</v>
      </c>
      <c r="B1233" s="2" t="s">
        <v>36</v>
      </c>
      <c r="C1233" s="2" t="s">
        <v>1674</v>
      </c>
      <c r="D1233" s="1" t="s">
        <v>1675</v>
      </c>
      <c r="E1233" s="25" t="s">
        <v>10</v>
      </c>
      <c r="F1233" s="27" t="str">
        <f t="shared" si="19"/>
        <v>4530735</v>
      </c>
    </row>
    <row r="1234" spans="1:6" x14ac:dyDescent="0.25">
      <c r="A1234" s="2" t="s">
        <v>1631</v>
      </c>
      <c r="B1234" s="2" t="s">
        <v>36</v>
      </c>
      <c r="C1234" s="2" t="s">
        <v>1676</v>
      </c>
      <c r="D1234" s="1" t="s">
        <v>1677</v>
      </c>
      <c r="E1234" s="25" t="s">
        <v>10</v>
      </c>
      <c r="F1234" s="27" t="str">
        <f t="shared" si="19"/>
        <v>4530736</v>
      </c>
    </row>
    <row r="1235" spans="1:6" x14ac:dyDescent="0.25">
      <c r="A1235" s="2" t="s">
        <v>1631</v>
      </c>
      <c r="B1235" s="2" t="s">
        <v>45</v>
      </c>
      <c r="C1235" s="2" t="s">
        <v>1678</v>
      </c>
      <c r="D1235" s="1" t="s">
        <v>1679</v>
      </c>
      <c r="E1235" s="25" t="s">
        <v>10</v>
      </c>
      <c r="F1235" s="27" t="str">
        <f t="shared" si="19"/>
        <v>4544580</v>
      </c>
    </row>
    <row r="1236" spans="1:6" x14ac:dyDescent="0.25">
      <c r="A1236" s="2" t="s">
        <v>1631</v>
      </c>
      <c r="B1236" s="2" t="s">
        <v>45</v>
      </c>
      <c r="C1236" s="2" t="s">
        <v>1680</v>
      </c>
      <c r="D1236" s="1" t="s">
        <v>1681</v>
      </c>
      <c r="E1236" s="25" t="s">
        <v>10</v>
      </c>
      <c r="F1236" s="27" t="str">
        <f t="shared" si="19"/>
        <v>4544590</v>
      </c>
    </row>
    <row r="1237" spans="1:6" x14ac:dyDescent="0.25">
      <c r="A1237" s="2" t="s">
        <v>1631</v>
      </c>
      <c r="B1237" s="2" t="s">
        <v>45</v>
      </c>
      <c r="C1237" s="2" t="s">
        <v>1682</v>
      </c>
      <c r="D1237" s="1" t="s">
        <v>1683</v>
      </c>
      <c r="E1237" s="25" t="s">
        <v>10</v>
      </c>
      <c r="F1237" s="27" t="str">
        <f t="shared" si="19"/>
        <v>4544600</v>
      </c>
    </row>
    <row r="1238" spans="1:6" x14ac:dyDescent="0.25">
      <c r="A1238" s="2" t="s">
        <v>1631</v>
      </c>
      <c r="B1238" s="2" t="s">
        <v>45</v>
      </c>
      <c r="C1238" s="2" t="s">
        <v>1684</v>
      </c>
      <c r="D1238" s="1" t="s">
        <v>1685</v>
      </c>
      <c r="E1238" s="25" t="s">
        <v>10</v>
      </c>
      <c r="F1238" s="27" t="str">
        <f t="shared" si="19"/>
        <v>4544615</v>
      </c>
    </row>
    <row r="1239" spans="1:6" x14ac:dyDescent="0.25">
      <c r="A1239" s="2" t="s">
        <v>1631</v>
      </c>
      <c r="B1239" s="2" t="s">
        <v>45</v>
      </c>
      <c r="C1239" s="2" t="s">
        <v>1686</v>
      </c>
      <c r="D1239" s="1" t="s">
        <v>1687</v>
      </c>
      <c r="E1239" s="25" t="s">
        <v>10</v>
      </c>
      <c r="F1239" s="27" t="str">
        <f t="shared" si="19"/>
        <v>4544645</v>
      </c>
    </row>
    <row r="1240" spans="1:6" x14ac:dyDescent="0.25">
      <c r="A1240" s="2" t="s">
        <v>1631</v>
      </c>
      <c r="B1240" s="2" t="s">
        <v>45</v>
      </c>
      <c r="C1240" s="2" t="s">
        <v>1688</v>
      </c>
      <c r="D1240" s="1" t="s">
        <v>1689</v>
      </c>
      <c r="E1240" s="25" t="s">
        <v>10</v>
      </c>
      <c r="F1240" s="27" t="str">
        <f t="shared" si="19"/>
        <v>4544650</v>
      </c>
    </row>
    <row r="1241" spans="1:6" x14ac:dyDescent="0.25">
      <c r="A1241" s="2" t="s">
        <v>1631</v>
      </c>
      <c r="B1241" s="2" t="s">
        <v>45</v>
      </c>
      <c r="C1241" s="2" t="s">
        <v>1690</v>
      </c>
      <c r="D1241" s="1" t="s">
        <v>1691</v>
      </c>
      <c r="E1241" s="25" t="s">
        <v>10</v>
      </c>
      <c r="F1241" s="27" t="str">
        <f t="shared" si="19"/>
        <v>4544660</v>
      </c>
    </row>
    <row r="1242" spans="1:6" x14ac:dyDescent="0.25">
      <c r="A1242" s="2" t="s">
        <v>1631</v>
      </c>
      <c r="B1242" s="2" t="s">
        <v>45</v>
      </c>
      <c r="C1242" s="2" t="s">
        <v>1692</v>
      </c>
      <c r="D1242" s="1" t="s">
        <v>1693</v>
      </c>
      <c r="E1242" s="25" t="s">
        <v>10</v>
      </c>
      <c r="F1242" s="27" t="str">
        <f t="shared" si="19"/>
        <v>4544670</v>
      </c>
    </row>
    <row r="1243" spans="1:6" x14ac:dyDescent="0.25">
      <c r="A1243" s="2" t="s">
        <v>1631</v>
      </c>
      <c r="B1243" s="2" t="s">
        <v>45</v>
      </c>
      <c r="C1243" s="2" t="s">
        <v>1694</v>
      </c>
      <c r="D1243" s="1" t="s">
        <v>1695</v>
      </c>
      <c r="E1243" s="25" t="s">
        <v>10</v>
      </c>
      <c r="F1243" s="27" t="str">
        <f t="shared" si="19"/>
        <v>4544680</v>
      </c>
    </row>
    <row r="1244" spans="1:6" x14ac:dyDescent="0.25">
      <c r="A1244" s="2" t="s">
        <v>1631</v>
      </c>
      <c r="B1244" s="2" t="s">
        <v>45</v>
      </c>
      <c r="C1244" s="2" t="s">
        <v>1696</v>
      </c>
      <c r="D1244" s="1" t="s">
        <v>1697</v>
      </c>
      <c r="E1244" s="25" t="s">
        <v>10</v>
      </c>
      <c r="F1244" s="27" t="str">
        <f t="shared" si="19"/>
        <v>4544690</v>
      </c>
    </row>
    <row r="1245" spans="1:6" x14ac:dyDescent="0.25">
      <c r="A1245" s="2" t="s">
        <v>1631</v>
      </c>
      <c r="B1245" s="2" t="s">
        <v>45</v>
      </c>
      <c r="C1245" s="2" t="s">
        <v>1698</v>
      </c>
      <c r="D1245" s="1" t="s">
        <v>1699</v>
      </c>
      <c r="E1245" s="25" t="s">
        <v>10</v>
      </c>
      <c r="F1245" s="27" t="str">
        <f t="shared" si="19"/>
        <v>4544700</v>
      </c>
    </row>
    <row r="1246" spans="1:6" x14ac:dyDescent="0.25">
      <c r="A1246" s="2" t="s">
        <v>1631</v>
      </c>
      <c r="B1246" s="2" t="s">
        <v>45</v>
      </c>
      <c r="C1246" s="2" t="s">
        <v>1700</v>
      </c>
      <c r="D1246" s="1" t="s">
        <v>1701</v>
      </c>
      <c r="E1246" s="25" t="s">
        <v>10</v>
      </c>
      <c r="F1246" s="27" t="str">
        <f t="shared" si="19"/>
        <v>4544710</v>
      </c>
    </row>
    <row r="1247" spans="1:6" x14ac:dyDescent="0.25">
      <c r="A1247" s="2" t="s">
        <v>1631</v>
      </c>
      <c r="B1247" s="2" t="s">
        <v>45</v>
      </c>
      <c r="C1247" s="2" t="s">
        <v>1702</v>
      </c>
      <c r="D1247" s="1" t="s">
        <v>1703</v>
      </c>
      <c r="E1247" s="25" t="s">
        <v>10</v>
      </c>
      <c r="F1247" s="27" t="str">
        <f t="shared" si="19"/>
        <v>4544720</v>
      </c>
    </row>
    <row r="1248" spans="1:6" x14ac:dyDescent="0.25">
      <c r="A1248" s="2" t="s">
        <v>1631</v>
      </c>
      <c r="B1248" s="2" t="s">
        <v>45</v>
      </c>
      <c r="C1248" s="2" t="s">
        <v>1704</v>
      </c>
      <c r="D1248" s="1" t="s">
        <v>1705</v>
      </c>
      <c r="E1248" s="25" t="s">
        <v>10</v>
      </c>
      <c r="F1248" s="27" t="str">
        <f t="shared" si="19"/>
        <v>4544730</v>
      </c>
    </row>
    <row r="1249" spans="1:6" x14ac:dyDescent="0.25">
      <c r="A1249" s="2" t="s">
        <v>1631</v>
      </c>
      <c r="B1249" s="2" t="s">
        <v>45</v>
      </c>
      <c r="C1249" s="2" t="s">
        <v>1706</v>
      </c>
      <c r="D1249" s="1" t="s">
        <v>1707</v>
      </c>
      <c r="E1249" s="25" t="s">
        <v>10</v>
      </c>
      <c r="F1249" s="27" t="str">
        <f t="shared" si="19"/>
        <v>4544740</v>
      </c>
    </row>
    <row r="1250" spans="1:6" x14ac:dyDescent="0.25">
      <c r="A1250" s="2" t="s">
        <v>1631</v>
      </c>
      <c r="B1250" s="2" t="s">
        <v>45</v>
      </c>
      <c r="C1250" s="2" t="s">
        <v>1708</v>
      </c>
      <c r="D1250" s="1" t="s">
        <v>1709</v>
      </c>
      <c r="E1250" s="25" t="s">
        <v>10</v>
      </c>
      <c r="F1250" s="27" t="str">
        <f t="shared" si="19"/>
        <v>4544760</v>
      </c>
    </row>
    <row r="1251" spans="1:6" x14ac:dyDescent="0.25">
      <c r="A1251" s="2" t="s">
        <v>1631</v>
      </c>
      <c r="B1251" s="2" t="s">
        <v>52</v>
      </c>
      <c r="C1251" s="2" t="s">
        <v>1710</v>
      </c>
      <c r="D1251" s="1" t="s">
        <v>1711</v>
      </c>
      <c r="E1251" s="25" t="s">
        <v>10</v>
      </c>
      <c r="F1251" s="27" t="str">
        <f t="shared" si="19"/>
        <v>4550124</v>
      </c>
    </row>
    <row r="1252" spans="1:6" x14ac:dyDescent="0.25">
      <c r="A1252" s="2" t="s">
        <v>1631</v>
      </c>
      <c r="B1252" s="2" t="s">
        <v>52</v>
      </c>
      <c r="C1252" s="2" t="s">
        <v>99</v>
      </c>
      <c r="D1252" s="1" t="s">
        <v>1712</v>
      </c>
      <c r="E1252" s="25" t="s">
        <v>10</v>
      </c>
      <c r="F1252" s="27" t="str">
        <f t="shared" si="19"/>
        <v>4550125</v>
      </c>
    </row>
    <row r="1253" spans="1:6" x14ac:dyDescent="0.25">
      <c r="A1253" s="2" t="s">
        <v>1631</v>
      </c>
      <c r="B1253" s="2" t="s">
        <v>52</v>
      </c>
      <c r="C1253" s="2" t="s">
        <v>1713</v>
      </c>
      <c r="D1253" s="1" t="s">
        <v>1714</v>
      </c>
      <c r="E1253" s="25" t="s">
        <v>10</v>
      </c>
      <c r="F1253" s="27" t="str">
        <f t="shared" si="19"/>
        <v>4550126</v>
      </c>
    </row>
    <row r="1254" spans="1:6" x14ac:dyDescent="0.25">
      <c r="A1254" s="2" t="s">
        <v>1631</v>
      </c>
      <c r="B1254" s="2" t="s">
        <v>52</v>
      </c>
      <c r="C1254" s="2" t="s">
        <v>1715</v>
      </c>
      <c r="D1254" s="1" t="s">
        <v>1716</v>
      </c>
      <c r="E1254" s="25" t="s">
        <v>10</v>
      </c>
      <c r="F1254" s="27" t="str">
        <f t="shared" si="19"/>
        <v>4550127</v>
      </c>
    </row>
    <row r="1255" spans="1:6" x14ac:dyDescent="0.25">
      <c r="A1255" s="2" t="s">
        <v>1631</v>
      </c>
      <c r="B1255" s="2" t="s">
        <v>52</v>
      </c>
      <c r="C1255" s="2" t="s">
        <v>1717</v>
      </c>
      <c r="D1255" s="1" t="s">
        <v>1718</v>
      </c>
      <c r="E1255" s="25" t="s">
        <v>10</v>
      </c>
      <c r="F1255" s="27" t="str">
        <f t="shared" si="19"/>
        <v>4550128</v>
      </c>
    </row>
    <row r="1256" spans="1:6" x14ac:dyDescent="0.25">
      <c r="A1256" s="2" t="s">
        <v>1631</v>
      </c>
      <c r="B1256" s="2" t="s">
        <v>52</v>
      </c>
      <c r="C1256" s="2" t="s">
        <v>1719</v>
      </c>
      <c r="D1256" s="1" t="s">
        <v>1720</v>
      </c>
      <c r="E1256" s="25" t="s">
        <v>10</v>
      </c>
      <c r="F1256" s="27" t="str">
        <f t="shared" si="19"/>
        <v>4550129</v>
      </c>
    </row>
    <row r="1257" spans="1:6" x14ac:dyDescent="0.25">
      <c r="A1257" s="2" t="s">
        <v>1631</v>
      </c>
      <c r="B1257" s="2" t="s">
        <v>52</v>
      </c>
      <c r="C1257" s="2" t="s">
        <v>1721</v>
      </c>
      <c r="D1257" s="1" t="s">
        <v>1722</v>
      </c>
      <c r="E1257" s="25" t="s">
        <v>10</v>
      </c>
      <c r="F1257" s="27" t="str">
        <f t="shared" si="19"/>
        <v>4550276</v>
      </c>
    </row>
    <row r="1258" spans="1:6" x14ac:dyDescent="0.25">
      <c r="A1258" s="2" t="s">
        <v>1631</v>
      </c>
      <c r="B1258" s="2" t="s">
        <v>56</v>
      </c>
      <c r="C1258" s="2" t="s">
        <v>1723</v>
      </c>
      <c r="D1258" s="1" t="s">
        <v>1724</v>
      </c>
      <c r="E1258" s="25" t="s">
        <v>10</v>
      </c>
      <c r="F1258" s="27" t="str">
        <f t="shared" si="19"/>
        <v>4560808</v>
      </c>
    </row>
    <row r="1259" spans="1:6" x14ac:dyDescent="0.25">
      <c r="A1259" s="2" t="s">
        <v>1631</v>
      </c>
      <c r="B1259" s="2" t="s">
        <v>56</v>
      </c>
      <c r="C1259" s="2" t="s">
        <v>1725</v>
      </c>
      <c r="D1259" s="1" t="s">
        <v>1726</v>
      </c>
      <c r="E1259" s="25" t="s">
        <v>10</v>
      </c>
      <c r="F1259" s="27" t="str">
        <f t="shared" si="19"/>
        <v>4560810</v>
      </c>
    </row>
    <row r="1260" spans="1:6" x14ac:dyDescent="0.25">
      <c r="A1260" s="2" t="s">
        <v>1631</v>
      </c>
      <c r="B1260" s="2" t="s">
        <v>56</v>
      </c>
      <c r="C1260" s="2" t="s">
        <v>1623</v>
      </c>
      <c r="D1260" s="1" t="s">
        <v>1727</v>
      </c>
      <c r="E1260" s="25" t="s">
        <v>10</v>
      </c>
      <c r="F1260" s="27" t="str">
        <f t="shared" si="19"/>
        <v>4560811</v>
      </c>
    </row>
    <row r="1261" spans="1:6" x14ac:dyDescent="0.25">
      <c r="A1261" s="2" t="s">
        <v>1631</v>
      </c>
      <c r="B1261" s="2" t="s">
        <v>56</v>
      </c>
      <c r="C1261" s="2" t="s">
        <v>1728</v>
      </c>
      <c r="D1261" s="1" t="s">
        <v>1729</v>
      </c>
      <c r="E1261" s="25" t="s">
        <v>10</v>
      </c>
      <c r="F1261" s="27" t="str">
        <f t="shared" si="19"/>
        <v>4560812</v>
      </c>
    </row>
    <row r="1262" spans="1:6" x14ac:dyDescent="0.25">
      <c r="A1262" s="2" t="s">
        <v>1631</v>
      </c>
      <c r="B1262" s="2" t="s">
        <v>56</v>
      </c>
      <c r="C1262" s="2" t="s">
        <v>1730</v>
      </c>
      <c r="D1262" s="1" t="s">
        <v>1731</v>
      </c>
      <c r="E1262" s="25" t="s">
        <v>10</v>
      </c>
      <c r="F1262" s="27" t="str">
        <f t="shared" si="19"/>
        <v>4560813</v>
      </c>
    </row>
    <row r="1263" spans="1:6" x14ac:dyDescent="0.25">
      <c r="A1263" s="2" t="s">
        <v>1631</v>
      </c>
      <c r="B1263" s="2" t="s">
        <v>56</v>
      </c>
      <c r="C1263" s="2" t="s">
        <v>1732</v>
      </c>
      <c r="D1263" s="1" t="s">
        <v>1733</v>
      </c>
      <c r="E1263" s="25" t="s">
        <v>10</v>
      </c>
      <c r="F1263" s="27" t="str">
        <f t="shared" si="19"/>
        <v>4560814</v>
      </c>
    </row>
    <row r="1264" spans="1:6" x14ac:dyDescent="0.25">
      <c r="A1264" s="2" t="s">
        <v>1631</v>
      </c>
      <c r="B1264" s="2" t="s">
        <v>56</v>
      </c>
      <c r="C1264" s="2" t="s">
        <v>293</v>
      </c>
      <c r="D1264" s="1" t="s">
        <v>1734</v>
      </c>
      <c r="E1264" s="25" t="s">
        <v>10</v>
      </c>
      <c r="F1264" s="27" t="str">
        <f t="shared" si="19"/>
        <v>4560815</v>
      </c>
    </row>
    <row r="1265" spans="1:6" x14ac:dyDescent="0.25">
      <c r="A1265" s="2" t="s">
        <v>1631</v>
      </c>
      <c r="B1265" s="2" t="s">
        <v>56</v>
      </c>
      <c r="C1265" s="2" t="s">
        <v>1735</v>
      </c>
      <c r="D1265" s="1" t="s">
        <v>1736</v>
      </c>
      <c r="E1265" s="25" t="s">
        <v>10</v>
      </c>
      <c r="F1265" s="27" t="str">
        <f t="shared" si="19"/>
        <v>4560816</v>
      </c>
    </row>
    <row r="1266" spans="1:6" x14ac:dyDescent="0.25">
      <c r="A1266" s="2" t="s">
        <v>1631</v>
      </c>
      <c r="B1266" s="2" t="s">
        <v>56</v>
      </c>
      <c r="C1266" s="2" t="s">
        <v>1737</v>
      </c>
      <c r="D1266" s="1" t="s">
        <v>1738</v>
      </c>
      <c r="E1266" s="25" t="s">
        <v>10</v>
      </c>
      <c r="F1266" s="27" t="str">
        <f t="shared" si="19"/>
        <v>4560901</v>
      </c>
    </row>
    <row r="1267" spans="1:6" x14ac:dyDescent="0.25">
      <c r="A1267" s="2" t="s">
        <v>1631</v>
      </c>
      <c r="B1267" s="2" t="s">
        <v>56</v>
      </c>
      <c r="C1267" s="2" t="s">
        <v>1739</v>
      </c>
      <c r="D1267" s="1" t="s">
        <v>1740</v>
      </c>
      <c r="E1267" s="25" t="s">
        <v>10</v>
      </c>
      <c r="F1267" s="27" t="str">
        <f t="shared" si="19"/>
        <v>4560959</v>
      </c>
    </row>
    <row r="1268" spans="1:6" x14ac:dyDescent="0.25">
      <c r="A1268" s="2" t="s">
        <v>1631</v>
      </c>
      <c r="B1268" s="2" t="s">
        <v>56</v>
      </c>
      <c r="C1268" s="2" t="s">
        <v>1741</v>
      </c>
      <c r="D1268" s="1" t="s">
        <v>1742</v>
      </c>
      <c r="E1268" s="25" t="s">
        <v>10</v>
      </c>
      <c r="F1268" s="27" t="str">
        <f t="shared" si="19"/>
        <v>4560961</v>
      </c>
    </row>
    <row r="1269" spans="1:6" x14ac:dyDescent="0.25">
      <c r="A1269" s="2" t="s">
        <v>1631</v>
      </c>
      <c r="B1269" s="2" t="s">
        <v>56</v>
      </c>
      <c r="C1269" s="2" t="s">
        <v>1743</v>
      </c>
      <c r="D1269" s="1" t="s">
        <v>1744</v>
      </c>
      <c r="E1269" s="25" t="s">
        <v>10</v>
      </c>
      <c r="F1269" s="27" t="str">
        <f t="shared" si="19"/>
        <v>4560995</v>
      </c>
    </row>
    <row r="1270" spans="1:6" x14ac:dyDescent="0.25">
      <c r="A1270" s="2" t="s">
        <v>1631</v>
      </c>
      <c r="B1270" s="2" t="s">
        <v>56</v>
      </c>
      <c r="C1270" s="2" t="s">
        <v>1745</v>
      </c>
      <c r="D1270" s="1" t="s">
        <v>1746</v>
      </c>
      <c r="E1270" s="25" t="s">
        <v>10</v>
      </c>
      <c r="F1270" s="27" t="str">
        <f t="shared" si="19"/>
        <v>4561002</v>
      </c>
    </row>
    <row r="1271" spans="1:6" x14ac:dyDescent="0.25">
      <c r="A1271" s="2" t="s">
        <v>1631</v>
      </c>
      <c r="B1271" s="2" t="s">
        <v>56</v>
      </c>
      <c r="C1271" s="2" t="s">
        <v>1747</v>
      </c>
      <c r="D1271" s="1" t="s">
        <v>1748</v>
      </c>
      <c r="E1271" s="25" t="s">
        <v>10</v>
      </c>
      <c r="F1271" s="27" t="str">
        <f t="shared" si="19"/>
        <v>4561058</v>
      </c>
    </row>
    <row r="1272" spans="1:6" x14ac:dyDescent="0.25">
      <c r="A1272" s="2" t="s">
        <v>1631</v>
      </c>
      <c r="B1272" s="2" t="s">
        <v>56</v>
      </c>
      <c r="C1272" s="2" t="s">
        <v>1749</v>
      </c>
      <c r="D1272" s="1" t="s">
        <v>1750</v>
      </c>
      <c r="E1272" s="25" t="s">
        <v>10</v>
      </c>
      <c r="F1272" s="27" t="str">
        <f t="shared" si="19"/>
        <v>4561104</v>
      </c>
    </row>
    <row r="1273" spans="1:6" x14ac:dyDescent="0.25">
      <c r="A1273" s="2" t="s">
        <v>1631</v>
      </c>
      <c r="B1273" s="2" t="s">
        <v>56</v>
      </c>
      <c r="C1273" s="2" t="s">
        <v>1751</v>
      </c>
      <c r="D1273" s="1" t="s">
        <v>1752</v>
      </c>
      <c r="E1273" s="25" t="s">
        <v>10</v>
      </c>
      <c r="F1273" s="27" t="str">
        <f t="shared" si="19"/>
        <v>4569993</v>
      </c>
    </row>
    <row r="1274" spans="1:6" x14ac:dyDescent="0.25">
      <c r="A1274" s="2" t="s">
        <v>1631</v>
      </c>
      <c r="B1274" s="2" t="s">
        <v>243</v>
      </c>
      <c r="C1274" s="2" t="s">
        <v>73</v>
      </c>
      <c r="D1274" s="1" t="s">
        <v>1753</v>
      </c>
      <c r="E1274" s="25" t="s">
        <v>10</v>
      </c>
      <c r="F1274" s="27" t="str">
        <f t="shared" si="19"/>
        <v>4570014</v>
      </c>
    </row>
    <row r="1275" spans="1:6" x14ac:dyDescent="0.25">
      <c r="A1275" s="2" t="s">
        <v>1631</v>
      </c>
      <c r="B1275" s="2" t="s">
        <v>243</v>
      </c>
      <c r="C1275" s="2" t="s">
        <v>46</v>
      </c>
      <c r="D1275" s="1" t="s">
        <v>1754</v>
      </c>
      <c r="E1275" s="25" t="s">
        <v>10</v>
      </c>
      <c r="F1275" s="27" t="str">
        <f t="shared" si="19"/>
        <v>4570015</v>
      </c>
    </row>
    <row r="1276" spans="1:6" x14ac:dyDescent="0.25">
      <c r="A1276" s="2" t="s">
        <v>1755</v>
      </c>
      <c r="B1276" s="2" t="s">
        <v>7</v>
      </c>
      <c r="C1276" s="2" t="s">
        <v>8</v>
      </c>
      <c r="D1276" s="1" t="s">
        <v>1756</v>
      </c>
      <c r="E1276" s="25" t="s">
        <v>10</v>
      </c>
      <c r="F1276" s="27" t="str">
        <f t="shared" si="19"/>
        <v>4610000</v>
      </c>
    </row>
    <row r="1277" spans="1:6" x14ac:dyDescent="0.25">
      <c r="A1277" s="2" t="s">
        <v>1755</v>
      </c>
      <c r="B1277" s="2" t="s">
        <v>11</v>
      </c>
      <c r="C1277" s="2" t="s">
        <v>12</v>
      </c>
      <c r="D1277" s="1" t="s">
        <v>362</v>
      </c>
      <c r="E1277" s="25" t="s">
        <v>10</v>
      </c>
      <c r="F1277" s="27" t="str">
        <f t="shared" si="19"/>
        <v>4620001</v>
      </c>
    </row>
    <row r="1278" spans="1:6" x14ac:dyDescent="0.25">
      <c r="A1278" s="2" t="s">
        <v>1755</v>
      </c>
      <c r="B1278" s="2" t="s">
        <v>11</v>
      </c>
      <c r="C1278" s="2" t="s">
        <v>14</v>
      </c>
      <c r="D1278" s="1" t="s">
        <v>155</v>
      </c>
      <c r="E1278" s="25" t="s">
        <v>10</v>
      </c>
      <c r="F1278" s="27" t="str">
        <f t="shared" si="19"/>
        <v>4620002</v>
      </c>
    </row>
    <row r="1279" spans="1:6" x14ac:dyDescent="0.25">
      <c r="A1279" s="2" t="s">
        <v>1755</v>
      </c>
      <c r="B1279" s="2" t="s">
        <v>11</v>
      </c>
      <c r="C1279" s="2" t="s">
        <v>16</v>
      </c>
      <c r="D1279" s="1" t="s">
        <v>202</v>
      </c>
      <c r="E1279" s="25" t="s">
        <v>10</v>
      </c>
      <c r="F1279" s="27" t="str">
        <f t="shared" si="19"/>
        <v>4620003</v>
      </c>
    </row>
    <row r="1280" spans="1:6" x14ac:dyDescent="0.25">
      <c r="A1280" s="2" t="s">
        <v>1755</v>
      </c>
      <c r="B1280" s="2" t="s">
        <v>11</v>
      </c>
      <c r="C1280" s="2" t="s">
        <v>18</v>
      </c>
      <c r="D1280" s="1" t="s">
        <v>1757</v>
      </c>
      <c r="E1280" s="25" t="s">
        <v>10</v>
      </c>
      <c r="F1280" s="27" t="str">
        <f t="shared" si="19"/>
        <v>4620004</v>
      </c>
    </row>
    <row r="1281" spans="1:6" x14ac:dyDescent="0.25">
      <c r="A1281" s="2" t="s">
        <v>1755</v>
      </c>
      <c r="B1281" s="2" t="s">
        <v>11</v>
      </c>
      <c r="C1281" s="2" t="s">
        <v>20</v>
      </c>
      <c r="D1281" s="1" t="s">
        <v>1758</v>
      </c>
      <c r="E1281" s="25" t="s">
        <v>10</v>
      </c>
      <c r="F1281" s="27" t="str">
        <f t="shared" si="19"/>
        <v>4620005</v>
      </c>
    </row>
    <row r="1282" spans="1:6" x14ac:dyDescent="0.25">
      <c r="A1282" s="2" t="s">
        <v>1755</v>
      </c>
      <c r="B1282" s="2" t="s">
        <v>11</v>
      </c>
      <c r="C1282" s="2" t="s">
        <v>22</v>
      </c>
      <c r="D1282" s="1" t="s">
        <v>1759</v>
      </c>
      <c r="E1282" s="25" t="s">
        <v>10</v>
      </c>
      <c r="F1282" s="27" t="str">
        <f t="shared" ref="F1282:F1345" si="20">A1282&amp;B1282&amp;C1282</f>
        <v>4620006</v>
      </c>
    </row>
    <row r="1283" spans="1:6" x14ac:dyDescent="0.25">
      <c r="A1283" s="2" t="s">
        <v>1755</v>
      </c>
      <c r="B1283" s="2" t="s">
        <v>11</v>
      </c>
      <c r="C1283" s="2" t="s">
        <v>24</v>
      </c>
      <c r="D1283" s="1" t="s">
        <v>1760</v>
      </c>
      <c r="E1283" s="25" t="s">
        <v>10</v>
      </c>
      <c r="F1283" s="27" t="str">
        <f t="shared" si="20"/>
        <v>4620007</v>
      </c>
    </row>
    <row r="1284" spans="1:6" x14ac:dyDescent="0.25">
      <c r="A1284" s="2" t="s">
        <v>1755</v>
      </c>
      <c r="B1284" s="2" t="s">
        <v>11</v>
      </c>
      <c r="C1284" s="2" t="s">
        <v>26</v>
      </c>
      <c r="D1284" s="1" t="s">
        <v>1761</v>
      </c>
      <c r="E1284" s="25" t="s">
        <v>10</v>
      </c>
      <c r="F1284" s="27" t="str">
        <f t="shared" si="20"/>
        <v>4620008</v>
      </c>
    </row>
    <row r="1285" spans="1:6" x14ac:dyDescent="0.25">
      <c r="A1285" s="2" t="s">
        <v>1755</v>
      </c>
      <c r="B1285" s="2" t="s">
        <v>11</v>
      </c>
      <c r="C1285" s="2" t="s">
        <v>28</v>
      </c>
      <c r="D1285" s="1" t="s">
        <v>398</v>
      </c>
      <c r="E1285" s="25" t="s">
        <v>10</v>
      </c>
      <c r="F1285" s="27" t="str">
        <f t="shared" si="20"/>
        <v>4620009</v>
      </c>
    </row>
    <row r="1286" spans="1:6" x14ac:dyDescent="0.25">
      <c r="A1286" s="2" t="s">
        <v>1755</v>
      </c>
      <c r="B1286" s="2" t="s">
        <v>11</v>
      </c>
      <c r="C1286" s="2" t="s">
        <v>30</v>
      </c>
      <c r="D1286" s="1" t="s">
        <v>1360</v>
      </c>
      <c r="E1286" s="25" t="s">
        <v>10</v>
      </c>
      <c r="F1286" s="27" t="str">
        <f t="shared" si="20"/>
        <v>4620010</v>
      </c>
    </row>
    <row r="1287" spans="1:6" x14ac:dyDescent="0.25">
      <c r="A1287" s="2" t="s">
        <v>1755</v>
      </c>
      <c r="B1287" s="2" t="s">
        <v>11</v>
      </c>
      <c r="C1287" s="2" t="s">
        <v>32</v>
      </c>
      <c r="D1287" s="1" t="s">
        <v>1139</v>
      </c>
      <c r="E1287" s="25" t="s">
        <v>10</v>
      </c>
      <c r="F1287" s="27" t="str">
        <f t="shared" si="20"/>
        <v>4620011</v>
      </c>
    </row>
    <row r="1288" spans="1:6" x14ac:dyDescent="0.25">
      <c r="A1288" s="2" t="s">
        <v>1755</v>
      </c>
      <c r="B1288" s="2" t="s">
        <v>11</v>
      </c>
      <c r="C1288" s="2" t="s">
        <v>34</v>
      </c>
      <c r="D1288" s="1" t="s">
        <v>400</v>
      </c>
      <c r="E1288" s="25" t="s">
        <v>10</v>
      </c>
      <c r="F1288" s="27" t="str">
        <f t="shared" si="20"/>
        <v>4620012</v>
      </c>
    </row>
    <row r="1289" spans="1:6" x14ac:dyDescent="0.25">
      <c r="A1289" s="2" t="s">
        <v>1755</v>
      </c>
      <c r="B1289" s="2" t="s">
        <v>11</v>
      </c>
      <c r="C1289" s="2" t="s">
        <v>72</v>
      </c>
      <c r="D1289" s="1" t="s">
        <v>1762</v>
      </c>
      <c r="E1289" s="25" t="s">
        <v>10</v>
      </c>
      <c r="F1289" s="27" t="str">
        <f t="shared" si="20"/>
        <v>4620013</v>
      </c>
    </row>
    <row r="1290" spans="1:6" x14ac:dyDescent="0.25">
      <c r="A1290" s="2" t="s">
        <v>1755</v>
      </c>
      <c r="B1290" s="2" t="s">
        <v>11</v>
      </c>
      <c r="C1290" s="2" t="s">
        <v>73</v>
      </c>
      <c r="D1290" s="1" t="s">
        <v>279</v>
      </c>
      <c r="E1290" s="25" t="s">
        <v>10</v>
      </c>
      <c r="F1290" s="27" t="str">
        <f t="shared" si="20"/>
        <v>4620014</v>
      </c>
    </row>
    <row r="1291" spans="1:6" x14ac:dyDescent="0.25">
      <c r="A1291" s="2" t="s">
        <v>1755</v>
      </c>
      <c r="B1291" s="2" t="s">
        <v>11</v>
      </c>
      <c r="C1291" s="2" t="s">
        <v>46</v>
      </c>
      <c r="D1291" s="1" t="s">
        <v>75</v>
      </c>
      <c r="E1291" s="25" t="s">
        <v>10</v>
      </c>
      <c r="F1291" s="27" t="str">
        <f t="shared" si="20"/>
        <v>4620015</v>
      </c>
    </row>
    <row r="1292" spans="1:6" x14ac:dyDescent="0.25">
      <c r="A1292" s="2" t="s">
        <v>1755</v>
      </c>
      <c r="B1292" s="2" t="s">
        <v>11</v>
      </c>
      <c r="C1292" s="2" t="s">
        <v>76</v>
      </c>
      <c r="D1292" s="1" t="s">
        <v>1196</v>
      </c>
      <c r="E1292" s="25" t="s">
        <v>10</v>
      </c>
      <c r="F1292" s="27" t="str">
        <f t="shared" si="20"/>
        <v>4620016</v>
      </c>
    </row>
    <row r="1293" spans="1:6" x14ac:dyDescent="0.25">
      <c r="A1293" s="2" t="s">
        <v>1755</v>
      </c>
      <c r="B1293" s="2" t="s">
        <v>11</v>
      </c>
      <c r="C1293" s="2" t="s">
        <v>78</v>
      </c>
      <c r="D1293" s="1" t="s">
        <v>77</v>
      </c>
      <c r="E1293" s="25" t="s">
        <v>10</v>
      </c>
      <c r="F1293" s="27" t="str">
        <f t="shared" si="20"/>
        <v>4620017</v>
      </c>
    </row>
    <row r="1294" spans="1:6" x14ac:dyDescent="0.25">
      <c r="A1294" s="2" t="s">
        <v>1755</v>
      </c>
      <c r="B1294" s="2" t="s">
        <v>11</v>
      </c>
      <c r="C1294" s="2" t="s">
        <v>80</v>
      </c>
      <c r="D1294" s="1" t="s">
        <v>79</v>
      </c>
      <c r="E1294" s="25" t="s">
        <v>10</v>
      </c>
      <c r="F1294" s="27" t="str">
        <f t="shared" si="20"/>
        <v>4620018</v>
      </c>
    </row>
    <row r="1295" spans="1:6" x14ac:dyDescent="0.25">
      <c r="A1295" s="2" t="s">
        <v>1755</v>
      </c>
      <c r="B1295" s="2" t="s">
        <v>11</v>
      </c>
      <c r="C1295" s="2" t="s">
        <v>82</v>
      </c>
      <c r="D1295" s="1" t="s">
        <v>31</v>
      </c>
      <c r="E1295" s="25" t="s">
        <v>10</v>
      </c>
      <c r="F1295" s="27" t="str">
        <f t="shared" si="20"/>
        <v>4620019</v>
      </c>
    </row>
    <row r="1296" spans="1:6" x14ac:dyDescent="0.25">
      <c r="A1296" s="2" t="s">
        <v>1755</v>
      </c>
      <c r="B1296" s="2" t="s">
        <v>11</v>
      </c>
      <c r="C1296" s="2" t="s">
        <v>83</v>
      </c>
      <c r="D1296" s="1" t="s">
        <v>35</v>
      </c>
      <c r="E1296" s="25" t="s">
        <v>10</v>
      </c>
      <c r="F1296" s="27" t="str">
        <f t="shared" si="20"/>
        <v>4620020</v>
      </c>
    </row>
    <row r="1297" spans="1:6" x14ac:dyDescent="0.25">
      <c r="A1297" s="2" t="s">
        <v>1755</v>
      </c>
      <c r="B1297" s="2" t="s">
        <v>11</v>
      </c>
      <c r="C1297" s="2" t="s">
        <v>297</v>
      </c>
      <c r="D1297" s="1" t="s">
        <v>1763</v>
      </c>
      <c r="E1297" s="25" t="s">
        <v>10</v>
      </c>
      <c r="F1297" s="27" t="str">
        <f t="shared" si="20"/>
        <v>4620021</v>
      </c>
    </row>
    <row r="1298" spans="1:6" x14ac:dyDescent="0.25">
      <c r="A1298" s="2" t="s">
        <v>1755</v>
      </c>
      <c r="B1298" s="2" t="s">
        <v>36</v>
      </c>
      <c r="C1298" s="2" t="s">
        <v>1764</v>
      </c>
      <c r="D1298" s="1" t="s">
        <v>1765</v>
      </c>
      <c r="E1298" s="25" t="s">
        <v>10</v>
      </c>
      <c r="F1298" s="27" t="str">
        <f t="shared" si="20"/>
        <v>4630115</v>
      </c>
    </row>
    <row r="1299" spans="1:6" x14ac:dyDescent="0.25">
      <c r="A1299" s="2" t="s">
        <v>1755</v>
      </c>
      <c r="B1299" s="2" t="s">
        <v>36</v>
      </c>
      <c r="C1299" s="2" t="s">
        <v>1766</v>
      </c>
      <c r="D1299" s="1" t="s">
        <v>1767</v>
      </c>
      <c r="E1299" s="25" t="s">
        <v>10</v>
      </c>
      <c r="F1299" s="27" t="str">
        <f t="shared" si="20"/>
        <v>4630201</v>
      </c>
    </row>
    <row r="1300" spans="1:6" x14ac:dyDescent="0.25">
      <c r="A1300" s="2" t="s">
        <v>1755</v>
      </c>
      <c r="B1300" s="2" t="s">
        <v>36</v>
      </c>
      <c r="C1300" s="2" t="s">
        <v>1676</v>
      </c>
      <c r="D1300" s="1" t="s">
        <v>1768</v>
      </c>
      <c r="E1300" s="25" t="s">
        <v>10</v>
      </c>
      <c r="F1300" s="27" t="str">
        <f t="shared" si="20"/>
        <v>4630736</v>
      </c>
    </row>
    <row r="1301" spans="1:6" x14ac:dyDescent="0.25">
      <c r="A1301" s="2" t="s">
        <v>1755</v>
      </c>
      <c r="B1301" s="2" t="s">
        <v>36</v>
      </c>
      <c r="C1301" s="2" t="s">
        <v>1769</v>
      </c>
      <c r="D1301" s="1" t="s">
        <v>1770</v>
      </c>
      <c r="E1301" s="25" t="s">
        <v>10</v>
      </c>
      <c r="F1301" s="27" t="str">
        <f t="shared" si="20"/>
        <v>4630737</v>
      </c>
    </row>
    <row r="1302" spans="1:6" x14ac:dyDescent="0.25">
      <c r="A1302" s="2" t="s">
        <v>1755</v>
      </c>
      <c r="B1302" s="2" t="s">
        <v>36</v>
      </c>
      <c r="C1302" s="2" t="s">
        <v>1771</v>
      </c>
      <c r="D1302" s="1" t="s">
        <v>1772</v>
      </c>
      <c r="E1302" s="25" t="s">
        <v>10</v>
      </c>
      <c r="F1302" s="27" t="str">
        <f t="shared" si="20"/>
        <v>4630738</v>
      </c>
    </row>
    <row r="1303" spans="1:6" x14ac:dyDescent="0.25">
      <c r="A1303" s="2" t="s">
        <v>1755</v>
      </c>
      <c r="B1303" s="2" t="s">
        <v>36</v>
      </c>
      <c r="C1303" s="2" t="s">
        <v>1773</v>
      </c>
      <c r="D1303" s="1" t="s">
        <v>1774</v>
      </c>
      <c r="E1303" s="25" t="s">
        <v>10</v>
      </c>
      <c r="F1303" s="27" t="str">
        <f t="shared" si="20"/>
        <v>4630739</v>
      </c>
    </row>
    <row r="1304" spans="1:6" x14ac:dyDescent="0.25">
      <c r="A1304" s="2" t="s">
        <v>1755</v>
      </c>
      <c r="B1304" s="2" t="s">
        <v>36</v>
      </c>
      <c r="C1304" s="2" t="s">
        <v>1775</v>
      </c>
      <c r="D1304" s="1" t="s">
        <v>1776</v>
      </c>
      <c r="E1304" s="25" t="s">
        <v>10</v>
      </c>
      <c r="F1304" s="27" t="str">
        <f t="shared" si="20"/>
        <v>4630740</v>
      </c>
    </row>
    <row r="1305" spans="1:6" x14ac:dyDescent="0.25">
      <c r="A1305" s="2" t="s">
        <v>1755</v>
      </c>
      <c r="B1305" s="2" t="s">
        <v>36</v>
      </c>
      <c r="C1305" s="2" t="s">
        <v>1777</v>
      </c>
      <c r="D1305" s="1" t="s">
        <v>1778</v>
      </c>
      <c r="E1305" s="25" t="s">
        <v>10</v>
      </c>
      <c r="F1305" s="27" t="str">
        <f t="shared" si="20"/>
        <v>4630741</v>
      </c>
    </row>
    <row r="1306" spans="1:6" x14ac:dyDescent="0.25">
      <c r="A1306" s="2" t="s">
        <v>1755</v>
      </c>
      <c r="B1306" s="2" t="s">
        <v>36</v>
      </c>
      <c r="C1306" s="2" t="s">
        <v>1779</v>
      </c>
      <c r="D1306" s="1" t="s">
        <v>1780</v>
      </c>
      <c r="E1306" s="25" t="s">
        <v>10</v>
      </c>
      <c r="F1306" s="27" t="str">
        <f t="shared" si="20"/>
        <v>4630742</v>
      </c>
    </row>
    <row r="1307" spans="1:6" x14ac:dyDescent="0.25">
      <c r="A1307" s="2" t="s">
        <v>1755</v>
      </c>
      <c r="B1307" s="2" t="s">
        <v>36</v>
      </c>
      <c r="C1307" s="2" t="s">
        <v>1781</v>
      </c>
      <c r="D1307" s="1" t="s">
        <v>1782</v>
      </c>
      <c r="E1307" s="25" t="s">
        <v>10</v>
      </c>
      <c r="F1307" s="27" t="str">
        <f t="shared" si="20"/>
        <v>4630743</v>
      </c>
    </row>
    <row r="1308" spans="1:6" x14ac:dyDescent="0.25">
      <c r="A1308" s="2" t="s">
        <v>1755</v>
      </c>
      <c r="B1308" s="2" t="s">
        <v>36</v>
      </c>
      <c r="C1308" s="2" t="s">
        <v>1783</v>
      </c>
      <c r="D1308" s="1" t="s">
        <v>1784</v>
      </c>
      <c r="E1308" s="25" t="s">
        <v>10</v>
      </c>
      <c r="F1308" s="27" t="str">
        <f t="shared" si="20"/>
        <v>4630744</v>
      </c>
    </row>
    <row r="1309" spans="1:6" x14ac:dyDescent="0.25">
      <c r="A1309" s="2" t="s">
        <v>1755</v>
      </c>
      <c r="B1309" s="2" t="s">
        <v>45</v>
      </c>
      <c r="C1309" s="2" t="s">
        <v>1785</v>
      </c>
      <c r="D1309" s="1" t="s">
        <v>1786</v>
      </c>
      <c r="E1309" s="25" t="s">
        <v>174</v>
      </c>
      <c r="F1309" s="27" t="str">
        <f t="shared" si="20"/>
        <v>4644805</v>
      </c>
    </row>
    <row r="1310" spans="1:6" x14ac:dyDescent="0.25">
      <c r="A1310" s="2" t="s">
        <v>1755</v>
      </c>
      <c r="B1310" s="2" t="s">
        <v>45</v>
      </c>
      <c r="C1310" s="2" t="s">
        <v>1787</v>
      </c>
      <c r="D1310" s="1" t="s">
        <v>1788</v>
      </c>
      <c r="E1310" s="25" t="s">
        <v>10</v>
      </c>
      <c r="F1310" s="27" t="str">
        <f t="shared" si="20"/>
        <v>4644860</v>
      </c>
    </row>
    <row r="1311" spans="1:6" x14ac:dyDescent="0.25">
      <c r="A1311" s="2" t="s">
        <v>1755</v>
      </c>
      <c r="B1311" s="2" t="s">
        <v>45</v>
      </c>
      <c r="C1311" s="2" t="s">
        <v>1789</v>
      </c>
      <c r="D1311" s="1" t="s">
        <v>1790</v>
      </c>
      <c r="E1311" s="25" t="s">
        <v>10</v>
      </c>
      <c r="F1311" s="27" t="str">
        <f t="shared" si="20"/>
        <v>4644915</v>
      </c>
    </row>
    <row r="1312" spans="1:6" x14ac:dyDescent="0.25">
      <c r="A1312" s="2" t="s">
        <v>1755</v>
      </c>
      <c r="B1312" s="2" t="s">
        <v>45</v>
      </c>
      <c r="C1312" s="2" t="s">
        <v>1791</v>
      </c>
      <c r="D1312" s="1" t="s">
        <v>1792</v>
      </c>
      <c r="E1312" s="25" t="s">
        <v>174</v>
      </c>
      <c r="F1312" s="27" t="str">
        <f t="shared" si="20"/>
        <v>4644925</v>
      </c>
    </row>
    <row r="1313" spans="1:6" x14ac:dyDescent="0.25">
      <c r="A1313" s="2" t="s">
        <v>1755</v>
      </c>
      <c r="B1313" s="2" t="s">
        <v>45</v>
      </c>
      <c r="C1313" s="2" t="s">
        <v>1793</v>
      </c>
      <c r="D1313" s="1" t="s">
        <v>1794</v>
      </c>
      <c r="E1313" s="25" t="s">
        <v>10</v>
      </c>
      <c r="F1313" s="27" t="str">
        <f t="shared" si="20"/>
        <v>4644940</v>
      </c>
    </row>
    <row r="1314" spans="1:6" x14ac:dyDescent="0.25">
      <c r="A1314" s="2" t="s">
        <v>1755</v>
      </c>
      <c r="B1314" s="2" t="s">
        <v>45</v>
      </c>
      <c r="C1314" s="2" t="s">
        <v>1795</v>
      </c>
      <c r="D1314" s="1" t="s">
        <v>1796</v>
      </c>
      <c r="E1314" s="25" t="s">
        <v>10</v>
      </c>
      <c r="F1314" s="27" t="str">
        <f t="shared" si="20"/>
        <v>4644945</v>
      </c>
    </row>
    <row r="1315" spans="1:6" x14ac:dyDescent="0.25">
      <c r="A1315" s="2" t="s">
        <v>1755</v>
      </c>
      <c r="B1315" s="2" t="s">
        <v>52</v>
      </c>
      <c r="C1315" s="2" t="s">
        <v>1797</v>
      </c>
      <c r="D1315" s="1" t="s">
        <v>1798</v>
      </c>
      <c r="E1315" s="25" t="s">
        <v>10</v>
      </c>
      <c r="F1315" s="27" t="str">
        <f t="shared" si="20"/>
        <v>4650130</v>
      </c>
    </row>
    <row r="1316" spans="1:6" x14ac:dyDescent="0.25">
      <c r="A1316" s="2" t="s">
        <v>1755</v>
      </c>
      <c r="B1316" s="2" t="s">
        <v>52</v>
      </c>
      <c r="C1316" s="2" t="s">
        <v>1799</v>
      </c>
      <c r="D1316" s="1" t="s">
        <v>1800</v>
      </c>
      <c r="E1316" s="25" t="s">
        <v>10</v>
      </c>
      <c r="F1316" s="27" t="str">
        <f t="shared" si="20"/>
        <v>4650131</v>
      </c>
    </row>
    <row r="1317" spans="1:6" x14ac:dyDescent="0.25">
      <c r="A1317" s="2" t="s">
        <v>1755</v>
      </c>
      <c r="B1317" s="2" t="s">
        <v>52</v>
      </c>
      <c r="C1317" s="2" t="s">
        <v>1801</v>
      </c>
      <c r="D1317" s="1" t="s">
        <v>1802</v>
      </c>
      <c r="E1317" s="25" t="s">
        <v>10</v>
      </c>
      <c r="F1317" s="27" t="str">
        <f t="shared" si="20"/>
        <v>4650132</v>
      </c>
    </row>
    <row r="1318" spans="1:6" x14ac:dyDescent="0.25">
      <c r="A1318" s="2" t="s">
        <v>1755</v>
      </c>
      <c r="B1318" s="2" t="s">
        <v>52</v>
      </c>
      <c r="C1318" s="2" t="s">
        <v>1803</v>
      </c>
      <c r="D1318" s="1" t="s">
        <v>1804</v>
      </c>
      <c r="E1318" s="25" t="s">
        <v>10</v>
      </c>
      <c r="F1318" s="27" t="str">
        <f t="shared" si="20"/>
        <v>4650277</v>
      </c>
    </row>
    <row r="1319" spans="1:6" x14ac:dyDescent="0.25">
      <c r="A1319" s="2" t="s">
        <v>1755</v>
      </c>
      <c r="B1319" s="2" t="s">
        <v>52</v>
      </c>
      <c r="C1319" s="2" t="s">
        <v>1805</v>
      </c>
      <c r="D1319" s="1" t="s">
        <v>1806</v>
      </c>
      <c r="E1319" s="25" t="s">
        <v>10</v>
      </c>
      <c r="F1319" s="27" t="str">
        <f t="shared" si="20"/>
        <v>4650281</v>
      </c>
    </row>
    <row r="1320" spans="1:6" x14ac:dyDescent="0.25">
      <c r="A1320" s="2" t="s">
        <v>1755</v>
      </c>
      <c r="B1320" s="2" t="s">
        <v>56</v>
      </c>
      <c r="C1320" s="2" t="s">
        <v>223</v>
      </c>
      <c r="D1320" s="1" t="s">
        <v>1807</v>
      </c>
      <c r="E1320" s="25" t="s">
        <v>174</v>
      </c>
      <c r="F1320" s="27" t="str">
        <f t="shared" si="20"/>
        <v>4660665</v>
      </c>
    </row>
    <row r="1321" spans="1:6" x14ac:dyDescent="0.25">
      <c r="A1321" s="2" t="s">
        <v>1755</v>
      </c>
      <c r="B1321" s="2" t="s">
        <v>56</v>
      </c>
      <c r="C1321" s="2" t="s">
        <v>1808</v>
      </c>
      <c r="D1321" s="1" t="s">
        <v>1809</v>
      </c>
      <c r="E1321" s="25" t="s">
        <v>10</v>
      </c>
      <c r="F1321" s="27" t="str">
        <f t="shared" si="20"/>
        <v>4660817</v>
      </c>
    </row>
    <row r="1322" spans="1:6" x14ac:dyDescent="0.25">
      <c r="A1322" s="2" t="s">
        <v>1755</v>
      </c>
      <c r="B1322" s="2" t="s">
        <v>56</v>
      </c>
      <c r="C1322" s="2" t="s">
        <v>1810</v>
      </c>
      <c r="D1322" s="1" t="s">
        <v>1811</v>
      </c>
      <c r="E1322" s="25" t="s">
        <v>10</v>
      </c>
      <c r="F1322" s="27" t="str">
        <f t="shared" si="20"/>
        <v>4660978</v>
      </c>
    </row>
    <row r="1323" spans="1:6" x14ac:dyDescent="0.25">
      <c r="A1323" s="2" t="s">
        <v>1755</v>
      </c>
      <c r="B1323" s="2" t="s">
        <v>56</v>
      </c>
      <c r="C1323" s="2" t="s">
        <v>1812</v>
      </c>
      <c r="D1323" s="1" t="s">
        <v>1813</v>
      </c>
      <c r="E1323" s="25" t="s">
        <v>10</v>
      </c>
      <c r="F1323" s="27" t="str">
        <f t="shared" si="20"/>
        <v>4661017</v>
      </c>
    </row>
    <row r="1324" spans="1:6" x14ac:dyDescent="0.25">
      <c r="A1324" s="2" t="s">
        <v>1755</v>
      </c>
      <c r="B1324" s="2" t="s">
        <v>56</v>
      </c>
      <c r="C1324" s="2" t="s">
        <v>1814</v>
      </c>
      <c r="D1324" s="1" t="s">
        <v>1815</v>
      </c>
      <c r="E1324" s="25" t="s">
        <v>10</v>
      </c>
      <c r="F1324" s="27" t="str">
        <f t="shared" si="20"/>
        <v>4661020</v>
      </c>
    </row>
    <row r="1325" spans="1:6" x14ac:dyDescent="0.25">
      <c r="A1325" s="2" t="s">
        <v>1755</v>
      </c>
      <c r="B1325" s="2" t="s">
        <v>243</v>
      </c>
      <c r="C1325" s="2" t="s">
        <v>965</v>
      </c>
      <c r="D1325" s="1" t="s">
        <v>1816</v>
      </c>
      <c r="E1325" s="25" t="s">
        <v>10</v>
      </c>
      <c r="F1325" s="27" t="str">
        <f t="shared" si="20"/>
        <v>4670070</v>
      </c>
    </row>
    <row r="1326" spans="1:6" x14ac:dyDescent="0.25">
      <c r="A1326" s="2" t="s">
        <v>1755</v>
      </c>
      <c r="B1326" s="2" t="s">
        <v>243</v>
      </c>
      <c r="C1326" s="2" t="s">
        <v>1039</v>
      </c>
      <c r="D1326" s="1" t="s">
        <v>1817</v>
      </c>
      <c r="E1326" s="25" t="s">
        <v>10</v>
      </c>
      <c r="F1326" s="27" t="str">
        <f t="shared" si="20"/>
        <v>4670075</v>
      </c>
    </row>
    <row r="1327" spans="1:6" x14ac:dyDescent="0.25">
      <c r="A1327" s="2" t="s">
        <v>1755</v>
      </c>
      <c r="B1327" s="2" t="s">
        <v>243</v>
      </c>
      <c r="C1327" s="2" t="s">
        <v>1120</v>
      </c>
      <c r="D1327" s="1" t="s">
        <v>1818</v>
      </c>
      <c r="E1327" s="25" t="s">
        <v>10</v>
      </c>
      <c r="F1327" s="27" t="str">
        <f t="shared" si="20"/>
        <v>4670082</v>
      </c>
    </row>
    <row r="1328" spans="1:6" x14ac:dyDescent="0.25">
      <c r="A1328" s="2" t="s">
        <v>1819</v>
      </c>
      <c r="B1328" s="2" t="s">
        <v>7</v>
      </c>
      <c r="C1328" s="2" t="s">
        <v>8</v>
      </c>
      <c r="D1328" s="1" t="s">
        <v>1820</v>
      </c>
      <c r="E1328" s="25" t="s">
        <v>10</v>
      </c>
      <c r="F1328" s="27" t="str">
        <f t="shared" si="20"/>
        <v>4710000</v>
      </c>
    </row>
    <row r="1329" spans="1:6" x14ac:dyDescent="0.25">
      <c r="A1329" s="2" t="s">
        <v>1819</v>
      </c>
      <c r="B1329" s="2" t="s">
        <v>11</v>
      </c>
      <c r="C1329" s="2" t="s">
        <v>12</v>
      </c>
      <c r="D1329" s="1" t="s">
        <v>1821</v>
      </c>
      <c r="E1329" s="25" t="s">
        <v>10</v>
      </c>
      <c r="F1329" s="27" t="str">
        <f t="shared" si="20"/>
        <v>4720001</v>
      </c>
    </row>
    <row r="1330" spans="1:6" x14ac:dyDescent="0.25">
      <c r="A1330" s="2" t="s">
        <v>1819</v>
      </c>
      <c r="B1330" s="2" t="s">
        <v>11</v>
      </c>
      <c r="C1330" s="2" t="s">
        <v>14</v>
      </c>
      <c r="D1330" s="1" t="s">
        <v>1822</v>
      </c>
      <c r="E1330" s="25" t="s">
        <v>10</v>
      </c>
      <c r="F1330" s="27" t="str">
        <f t="shared" si="20"/>
        <v>4720002</v>
      </c>
    </row>
    <row r="1331" spans="1:6" x14ac:dyDescent="0.25">
      <c r="A1331" s="2" t="s">
        <v>1819</v>
      </c>
      <c r="B1331" s="2" t="s">
        <v>11</v>
      </c>
      <c r="C1331" s="2" t="s">
        <v>16</v>
      </c>
      <c r="D1331" s="1" t="s">
        <v>1823</v>
      </c>
      <c r="E1331" s="25" t="s">
        <v>10</v>
      </c>
      <c r="F1331" s="27" t="str">
        <f t="shared" si="20"/>
        <v>4720003</v>
      </c>
    </row>
    <row r="1332" spans="1:6" x14ac:dyDescent="0.25">
      <c r="A1332" s="2" t="s">
        <v>1819</v>
      </c>
      <c r="B1332" s="2" t="s">
        <v>11</v>
      </c>
      <c r="C1332" s="2" t="s">
        <v>18</v>
      </c>
      <c r="D1332" s="1" t="s">
        <v>69</v>
      </c>
      <c r="E1332" s="25" t="s">
        <v>10</v>
      </c>
      <c r="F1332" s="27" t="str">
        <f t="shared" si="20"/>
        <v>4720004</v>
      </c>
    </row>
    <row r="1333" spans="1:6" x14ac:dyDescent="0.25">
      <c r="A1333" s="2" t="s">
        <v>1819</v>
      </c>
      <c r="B1333" s="2" t="s">
        <v>11</v>
      </c>
      <c r="C1333" s="2" t="s">
        <v>20</v>
      </c>
      <c r="D1333" s="1" t="s">
        <v>1824</v>
      </c>
      <c r="E1333" s="25" t="s">
        <v>10</v>
      </c>
      <c r="F1333" s="27" t="str">
        <f t="shared" si="20"/>
        <v>4720005</v>
      </c>
    </row>
    <row r="1334" spans="1:6" x14ac:dyDescent="0.25">
      <c r="A1334" s="2" t="s">
        <v>1819</v>
      </c>
      <c r="B1334" s="2" t="s">
        <v>11</v>
      </c>
      <c r="C1334" s="2" t="s">
        <v>22</v>
      </c>
      <c r="D1334" s="1" t="s">
        <v>74</v>
      </c>
      <c r="E1334" s="25" t="s">
        <v>10</v>
      </c>
      <c r="F1334" s="27" t="str">
        <f t="shared" si="20"/>
        <v>4720006</v>
      </c>
    </row>
    <row r="1335" spans="1:6" x14ac:dyDescent="0.25">
      <c r="A1335" s="2" t="s">
        <v>1819</v>
      </c>
      <c r="B1335" s="2" t="s">
        <v>11</v>
      </c>
      <c r="C1335" s="2" t="s">
        <v>24</v>
      </c>
      <c r="D1335" s="1" t="s">
        <v>1825</v>
      </c>
      <c r="E1335" s="25" t="s">
        <v>10</v>
      </c>
      <c r="F1335" s="27" t="str">
        <f t="shared" si="20"/>
        <v>4720007</v>
      </c>
    </row>
    <row r="1336" spans="1:6" x14ac:dyDescent="0.25">
      <c r="A1336" s="2" t="s">
        <v>1819</v>
      </c>
      <c r="B1336" s="2" t="s">
        <v>11</v>
      </c>
      <c r="C1336" s="2" t="s">
        <v>26</v>
      </c>
      <c r="D1336" s="1" t="s">
        <v>1826</v>
      </c>
      <c r="E1336" s="25" t="s">
        <v>10</v>
      </c>
      <c r="F1336" s="27" t="str">
        <f t="shared" si="20"/>
        <v>4720008</v>
      </c>
    </row>
    <row r="1337" spans="1:6" x14ac:dyDescent="0.25">
      <c r="A1337" s="2" t="s">
        <v>1819</v>
      </c>
      <c r="B1337" s="2" t="s">
        <v>11</v>
      </c>
      <c r="C1337" s="2" t="s">
        <v>28</v>
      </c>
      <c r="D1337" s="1" t="s">
        <v>1827</v>
      </c>
      <c r="E1337" s="25" t="s">
        <v>10</v>
      </c>
      <c r="F1337" s="27" t="str">
        <f t="shared" si="20"/>
        <v>4720009</v>
      </c>
    </row>
    <row r="1338" spans="1:6" x14ac:dyDescent="0.25">
      <c r="A1338" s="2" t="s">
        <v>1819</v>
      </c>
      <c r="B1338" s="2" t="s">
        <v>36</v>
      </c>
      <c r="C1338" s="2" t="s">
        <v>1828</v>
      </c>
      <c r="D1338" s="1" t="s">
        <v>1829</v>
      </c>
      <c r="E1338" s="25" t="s">
        <v>10</v>
      </c>
      <c r="F1338" s="27" t="str">
        <f t="shared" si="20"/>
        <v>4730315</v>
      </c>
    </row>
    <row r="1339" spans="1:6" x14ac:dyDescent="0.25">
      <c r="A1339" s="2" t="s">
        <v>1819</v>
      </c>
      <c r="B1339" s="2" t="s">
        <v>36</v>
      </c>
      <c r="C1339" s="2" t="s">
        <v>1830</v>
      </c>
      <c r="D1339" s="1" t="s">
        <v>1831</v>
      </c>
      <c r="E1339" s="25" t="s">
        <v>10</v>
      </c>
      <c r="F1339" s="27" t="str">
        <f t="shared" si="20"/>
        <v>4730445</v>
      </c>
    </row>
    <row r="1340" spans="1:6" x14ac:dyDescent="0.25">
      <c r="A1340" s="2" t="s">
        <v>1819</v>
      </c>
      <c r="B1340" s="2" t="s">
        <v>36</v>
      </c>
      <c r="C1340" s="2" t="s">
        <v>1832</v>
      </c>
      <c r="D1340" s="1" t="s">
        <v>1833</v>
      </c>
      <c r="E1340" s="25" t="s">
        <v>10</v>
      </c>
      <c r="F1340" s="27" t="str">
        <f t="shared" si="20"/>
        <v>4730745</v>
      </c>
    </row>
    <row r="1341" spans="1:6" x14ac:dyDescent="0.25">
      <c r="A1341" s="2" t="s">
        <v>1819</v>
      </c>
      <c r="B1341" s="2" t="s">
        <v>45</v>
      </c>
      <c r="C1341" s="2" t="s">
        <v>1834</v>
      </c>
      <c r="D1341" s="1" t="s">
        <v>1835</v>
      </c>
      <c r="E1341" s="25" t="s">
        <v>10</v>
      </c>
      <c r="F1341" s="27" t="str">
        <f t="shared" si="20"/>
        <v>4745075</v>
      </c>
    </row>
    <row r="1342" spans="1:6" x14ac:dyDescent="0.25">
      <c r="A1342" s="2" t="s">
        <v>1819</v>
      </c>
      <c r="B1342" s="2" t="s">
        <v>45</v>
      </c>
      <c r="C1342" s="2" t="s">
        <v>1836</v>
      </c>
      <c r="D1342" s="1" t="s">
        <v>1837</v>
      </c>
      <c r="E1342" s="25" t="s">
        <v>10</v>
      </c>
      <c r="F1342" s="27" t="str">
        <f t="shared" si="20"/>
        <v>4745085</v>
      </c>
    </row>
    <row r="1343" spans="1:6" x14ac:dyDescent="0.25">
      <c r="A1343" s="2" t="s">
        <v>1819</v>
      </c>
      <c r="B1343" s="2" t="s">
        <v>52</v>
      </c>
      <c r="C1343" s="2" t="s">
        <v>1838</v>
      </c>
      <c r="D1343" s="1" t="s">
        <v>1839</v>
      </c>
      <c r="E1343" s="25" t="s">
        <v>10</v>
      </c>
      <c r="F1343" s="27" t="str">
        <f t="shared" si="20"/>
        <v>4750135</v>
      </c>
    </row>
    <row r="1344" spans="1:6" x14ac:dyDescent="0.25">
      <c r="A1344" s="2" t="s">
        <v>1819</v>
      </c>
      <c r="B1344" s="2" t="s">
        <v>52</v>
      </c>
      <c r="C1344" s="2" t="s">
        <v>1840</v>
      </c>
      <c r="D1344" s="1" t="s">
        <v>1841</v>
      </c>
      <c r="E1344" s="25" t="s">
        <v>10</v>
      </c>
      <c r="F1344" s="27" t="str">
        <f t="shared" si="20"/>
        <v>4750136</v>
      </c>
    </row>
    <row r="1345" spans="1:6" x14ac:dyDescent="0.25">
      <c r="A1345" s="2" t="s">
        <v>1819</v>
      </c>
      <c r="B1345" s="2" t="s">
        <v>56</v>
      </c>
      <c r="C1345" s="2" t="s">
        <v>1842</v>
      </c>
      <c r="D1345" s="1" t="s">
        <v>1843</v>
      </c>
      <c r="E1345" s="25" t="s">
        <v>10</v>
      </c>
      <c r="F1345" s="27" t="str">
        <f t="shared" si="20"/>
        <v>4761001</v>
      </c>
    </row>
    <row r="1346" spans="1:6" x14ac:dyDescent="0.25">
      <c r="A1346" s="2" t="s">
        <v>1844</v>
      </c>
      <c r="B1346" s="2" t="s">
        <v>7</v>
      </c>
      <c r="C1346" s="2" t="s">
        <v>8</v>
      </c>
      <c r="D1346" s="1" t="s">
        <v>1845</v>
      </c>
      <c r="E1346" s="25" t="s">
        <v>10</v>
      </c>
      <c r="F1346" s="27" t="str">
        <f t="shared" ref="F1346:F1409" si="21">A1346&amp;B1346&amp;C1346</f>
        <v>4810000</v>
      </c>
    </row>
    <row r="1347" spans="1:6" x14ac:dyDescent="0.25">
      <c r="A1347" s="2" t="s">
        <v>1844</v>
      </c>
      <c r="B1347" s="2" t="s">
        <v>11</v>
      </c>
      <c r="C1347" s="2" t="s">
        <v>12</v>
      </c>
      <c r="D1347" s="1" t="s">
        <v>62</v>
      </c>
      <c r="E1347" s="25" t="s">
        <v>10</v>
      </c>
      <c r="F1347" s="27" t="str">
        <f t="shared" si="21"/>
        <v>4820001</v>
      </c>
    </row>
    <row r="1348" spans="1:6" x14ac:dyDescent="0.25">
      <c r="A1348" s="2" t="s">
        <v>1844</v>
      </c>
      <c r="B1348" s="2" t="s">
        <v>11</v>
      </c>
      <c r="C1348" s="2" t="s">
        <v>14</v>
      </c>
      <c r="D1348" s="1" t="s">
        <v>1846</v>
      </c>
      <c r="E1348" s="25" t="s">
        <v>10</v>
      </c>
      <c r="F1348" s="27" t="str">
        <f t="shared" si="21"/>
        <v>4820002</v>
      </c>
    </row>
    <row r="1349" spans="1:6" x14ac:dyDescent="0.25">
      <c r="A1349" s="2" t="s">
        <v>1844</v>
      </c>
      <c r="B1349" s="2" t="s">
        <v>11</v>
      </c>
      <c r="C1349" s="2" t="s">
        <v>16</v>
      </c>
      <c r="D1349" s="1" t="s">
        <v>276</v>
      </c>
      <c r="E1349" s="25" t="s">
        <v>10</v>
      </c>
      <c r="F1349" s="27" t="str">
        <f t="shared" si="21"/>
        <v>4820003</v>
      </c>
    </row>
    <row r="1350" spans="1:6" x14ac:dyDescent="0.25">
      <c r="A1350" s="2" t="s">
        <v>1844</v>
      </c>
      <c r="B1350" s="2" t="s">
        <v>11</v>
      </c>
      <c r="C1350" s="2" t="s">
        <v>18</v>
      </c>
      <c r="D1350" s="1" t="s">
        <v>1847</v>
      </c>
      <c r="E1350" s="25" t="s">
        <v>10</v>
      </c>
      <c r="F1350" s="27" t="str">
        <f t="shared" si="21"/>
        <v>4820004</v>
      </c>
    </row>
    <row r="1351" spans="1:6" x14ac:dyDescent="0.25">
      <c r="A1351" s="2" t="s">
        <v>1844</v>
      </c>
      <c r="B1351" s="2" t="s">
        <v>11</v>
      </c>
      <c r="C1351" s="2" t="s">
        <v>20</v>
      </c>
      <c r="D1351" s="1" t="s">
        <v>1009</v>
      </c>
      <c r="E1351" s="25" t="s">
        <v>10</v>
      </c>
      <c r="F1351" s="27" t="str">
        <f t="shared" si="21"/>
        <v>4820005</v>
      </c>
    </row>
    <row r="1352" spans="1:6" x14ac:dyDescent="0.25">
      <c r="A1352" s="2" t="s">
        <v>1844</v>
      </c>
      <c r="B1352" s="2" t="s">
        <v>11</v>
      </c>
      <c r="C1352" s="2" t="s">
        <v>22</v>
      </c>
      <c r="D1352" s="1" t="s">
        <v>919</v>
      </c>
      <c r="E1352" s="25" t="s">
        <v>10</v>
      </c>
      <c r="F1352" s="27" t="str">
        <f t="shared" si="21"/>
        <v>4820006</v>
      </c>
    </row>
    <row r="1353" spans="1:6" x14ac:dyDescent="0.25">
      <c r="A1353" s="2" t="s">
        <v>1844</v>
      </c>
      <c r="B1353" s="2" t="s">
        <v>11</v>
      </c>
      <c r="C1353" s="2" t="s">
        <v>24</v>
      </c>
      <c r="D1353" s="1" t="s">
        <v>65</v>
      </c>
      <c r="E1353" s="25" t="s">
        <v>10</v>
      </c>
      <c r="F1353" s="27" t="str">
        <f t="shared" si="21"/>
        <v>4820007</v>
      </c>
    </row>
    <row r="1354" spans="1:6" x14ac:dyDescent="0.25">
      <c r="A1354" s="2" t="s">
        <v>1844</v>
      </c>
      <c r="B1354" s="2" t="s">
        <v>11</v>
      </c>
      <c r="C1354" s="2" t="s">
        <v>26</v>
      </c>
      <c r="D1354" s="1" t="s">
        <v>66</v>
      </c>
      <c r="E1354" s="25" t="s">
        <v>10</v>
      </c>
      <c r="F1354" s="27" t="str">
        <f t="shared" si="21"/>
        <v>4820008</v>
      </c>
    </row>
    <row r="1355" spans="1:6" x14ac:dyDescent="0.25">
      <c r="A1355" s="2" t="s">
        <v>1844</v>
      </c>
      <c r="B1355" s="2" t="s">
        <v>11</v>
      </c>
      <c r="C1355" s="2" t="s">
        <v>28</v>
      </c>
      <c r="D1355" s="1" t="s">
        <v>23</v>
      </c>
      <c r="E1355" s="25" t="s">
        <v>10</v>
      </c>
      <c r="F1355" s="27" t="str">
        <f t="shared" si="21"/>
        <v>4820009</v>
      </c>
    </row>
    <row r="1356" spans="1:6" x14ac:dyDescent="0.25">
      <c r="A1356" s="2" t="s">
        <v>1844</v>
      </c>
      <c r="B1356" s="2" t="s">
        <v>11</v>
      </c>
      <c r="C1356" s="2" t="s">
        <v>30</v>
      </c>
      <c r="D1356" s="1" t="s">
        <v>1848</v>
      </c>
      <c r="E1356" s="25" t="s">
        <v>10</v>
      </c>
      <c r="F1356" s="27" t="str">
        <f t="shared" si="21"/>
        <v>4820010</v>
      </c>
    </row>
    <row r="1357" spans="1:6" x14ac:dyDescent="0.25">
      <c r="A1357" s="2" t="s">
        <v>1844</v>
      </c>
      <c r="B1357" s="2" t="s">
        <v>11</v>
      </c>
      <c r="C1357" s="2" t="s">
        <v>32</v>
      </c>
      <c r="D1357" s="1" t="s">
        <v>162</v>
      </c>
      <c r="E1357" s="25" t="s">
        <v>10</v>
      </c>
      <c r="F1357" s="27" t="str">
        <f t="shared" si="21"/>
        <v>4820011</v>
      </c>
    </row>
    <row r="1358" spans="1:6" x14ac:dyDescent="0.25">
      <c r="A1358" s="2" t="s">
        <v>1844</v>
      </c>
      <c r="B1358" s="2" t="s">
        <v>11</v>
      </c>
      <c r="C1358" s="2" t="s">
        <v>34</v>
      </c>
      <c r="D1358" s="1" t="s">
        <v>1849</v>
      </c>
      <c r="E1358" s="25" t="s">
        <v>10</v>
      </c>
      <c r="F1358" s="27" t="str">
        <f t="shared" si="21"/>
        <v>4820012</v>
      </c>
    </row>
    <row r="1359" spans="1:6" x14ac:dyDescent="0.25">
      <c r="A1359" s="2" t="s">
        <v>1844</v>
      </c>
      <c r="B1359" s="2" t="s">
        <v>11</v>
      </c>
      <c r="C1359" s="2" t="s">
        <v>72</v>
      </c>
      <c r="D1359" s="1" t="s">
        <v>31</v>
      </c>
      <c r="E1359" s="25" t="s">
        <v>10</v>
      </c>
      <c r="F1359" s="27" t="str">
        <f t="shared" si="21"/>
        <v>4820013</v>
      </c>
    </row>
    <row r="1360" spans="1:6" x14ac:dyDescent="0.25">
      <c r="A1360" s="2" t="s">
        <v>1844</v>
      </c>
      <c r="B1360" s="2" t="s">
        <v>11</v>
      </c>
      <c r="C1360" s="2" t="s">
        <v>73</v>
      </c>
      <c r="D1360" s="1" t="s">
        <v>234</v>
      </c>
      <c r="E1360" s="25" t="s">
        <v>10</v>
      </c>
      <c r="F1360" s="27" t="str">
        <f t="shared" si="21"/>
        <v>4820014</v>
      </c>
    </row>
    <row r="1361" spans="1:6" x14ac:dyDescent="0.25">
      <c r="A1361" s="2" t="s">
        <v>1844</v>
      </c>
      <c r="B1361" s="2" t="s">
        <v>36</v>
      </c>
      <c r="C1361" s="2" t="s">
        <v>1850</v>
      </c>
      <c r="D1361" s="1" t="s">
        <v>1851</v>
      </c>
      <c r="E1361" s="25" t="s">
        <v>10</v>
      </c>
      <c r="F1361" s="27" t="str">
        <f t="shared" si="21"/>
        <v>4830105</v>
      </c>
    </row>
    <row r="1362" spans="1:6" x14ac:dyDescent="0.25">
      <c r="A1362" s="2" t="s">
        <v>1844</v>
      </c>
      <c r="B1362" s="2" t="s">
        <v>36</v>
      </c>
      <c r="C1362" s="2" t="s">
        <v>1852</v>
      </c>
      <c r="D1362" s="1" t="s">
        <v>1853</v>
      </c>
      <c r="E1362" s="25" t="s">
        <v>174</v>
      </c>
      <c r="F1362" s="27" t="str">
        <f t="shared" si="21"/>
        <v>4830320</v>
      </c>
    </row>
    <row r="1363" spans="1:6" x14ac:dyDescent="0.25">
      <c r="A1363" s="2" t="s">
        <v>1844</v>
      </c>
      <c r="B1363" s="2" t="s">
        <v>36</v>
      </c>
      <c r="C1363" s="2" t="s">
        <v>1854</v>
      </c>
      <c r="D1363" s="1" t="s">
        <v>1855</v>
      </c>
      <c r="E1363" s="25" t="s">
        <v>10</v>
      </c>
      <c r="F1363" s="27" t="str">
        <f t="shared" si="21"/>
        <v>4830430</v>
      </c>
    </row>
    <row r="1364" spans="1:6" x14ac:dyDescent="0.25">
      <c r="A1364" s="2" t="s">
        <v>1844</v>
      </c>
      <c r="B1364" s="2" t="s">
        <v>36</v>
      </c>
      <c r="C1364" s="2" t="s">
        <v>1856</v>
      </c>
      <c r="D1364" s="1" t="s">
        <v>1857</v>
      </c>
      <c r="E1364" s="25" t="s">
        <v>174</v>
      </c>
      <c r="F1364" s="27" t="str">
        <f t="shared" si="21"/>
        <v>4830746</v>
      </c>
    </row>
    <row r="1365" spans="1:6" x14ac:dyDescent="0.25">
      <c r="A1365" s="2" t="s">
        <v>1844</v>
      </c>
      <c r="B1365" s="2" t="s">
        <v>36</v>
      </c>
      <c r="C1365" s="2" t="s">
        <v>1858</v>
      </c>
      <c r="D1365" s="1" t="s">
        <v>1859</v>
      </c>
      <c r="E1365" s="25" t="s">
        <v>10</v>
      </c>
      <c r="F1365" s="27" t="str">
        <f t="shared" si="21"/>
        <v>4830747</v>
      </c>
    </row>
    <row r="1366" spans="1:6" x14ac:dyDescent="0.25">
      <c r="A1366" s="2" t="s">
        <v>1844</v>
      </c>
      <c r="B1366" s="2" t="s">
        <v>36</v>
      </c>
      <c r="C1366" s="2" t="s">
        <v>1860</v>
      </c>
      <c r="D1366" s="1" t="s">
        <v>1861</v>
      </c>
      <c r="E1366" s="25" t="s">
        <v>10</v>
      </c>
      <c r="F1366" s="27" t="str">
        <f t="shared" si="21"/>
        <v>4830748</v>
      </c>
    </row>
    <row r="1367" spans="1:6" x14ac:dyDescent="0.25">
      <c r="A1367" s="2" t="s">
        <v>1844</v>
      </c>
      <c r="B1367" s="2" t="s">
        <v>36</v>
      </c>
      <c r="C1367" s="2" t="s">
        <v>1862</v>
      </c>
      <c r="D1367" s="1" t="s">
        <v>1863</v>
      </c>
      <c r="E1367" s="25" t="s">
        <v>10</v>
      </c>
      <c r="F1367" s="27" t="str">
        <f t="shared" si="21"/>
        <v>4830749</v>
      </c>
    </row>
    <row r="1368" spans="1:6" x14ac:dyDescent="0.25">
      <c r="A1368" s="2" t="s">
        <v>1844</v>
      </c>
      <c r="B1368" s="2" t="s">
        <v>36</v>
      </c>
      <c r="C1368" s="2" t="s">
        <v>1864</v>
      </c>
      <c r="D1368" s="1" t="s">
        <v>1865</v>
      </c>
      <c r="E1368" s="25" t="s">
        <v>10</v>
      </c>
      <c r="F1368" s="27" t="str">
        <f t="shared" si="21"/>
        <v>4830751</v>
      </c>
    </row>
    <row r="1369" spans="1:6" x14ac:dyDescent="0.25">
      <c r="A1369" s="2" t="s">
        <v>1844</v>
      </c>
      <c r="B1369" s="2" t="s">
        <v>36</v>
      </c>
      <c r="C1369" s="2" t="s">
        <v>1866</v>
      </c>
      <c r="D1369" s="1" t="s">
        <v>1867</v>
      </c>
      <c r="E1369" s="25" t="s">
        <v>10</v>
      </c>
      <c r="F1369" s="27" t="str">
        <f t="shared" si="21"/>
        <v>4830752</v>
      </c>
    </row>
    <row r="1370" spans="1:6" x14ac:dyDescent="0.25">
      <c r="A1370" s="2" t="s">
        <v>1844</v>
      </c>
      <c r="B1370" s="2" t="s">
        <v>36</v>
      </c>
      <c r="C1370" s="2" t="s">
        <v>1868</v>
      </c>
      <c r="D1370" s="1" t="s">
        <v>1869</v>
      </c>
      <c r="E1370" s="25" t="s">
        <v>10</v>
      </c>
      <c r="F1370" s="27" t="str">
        <f t="shared" si="21"/>
        <v>4830753</v>
      </c>
    </row>
    <row r="1371" spans="1:6" x14ac:dyDescent="0.25">
      <c r="A1371" s="2" t="s">
        <v>1844</v>
      </c>
      <c r="B1371" s="2" t="s">
        <v>36</v>
      </c>
      <c r="C1371" s="2" t="s">
        <v>1870</v>
      </c>
      <c r="D1371" s="1" t="s">
        <v>1871</v>
      </c>
      <c r="E1371" s="25" t="s">
        <v>10</v>
      </c>
      <c r="F1371" s="27" t="str">
        <f t="shared" si="21"/>
        <v>4830754</v>
      </c>
    </row>
    <row r="1372" spans="1:6" x14ac:dyDescent="0.25">
      <c r="A1372" s="2" t="s">
        <v>1844</v>
      </c>
      <c r="B1372" s="2" t="s">
        <v>36</v>
      </c>
      <c r="C1372" s="2" t="s">
        <v>267</v>
      </c>
      <c r="D1372" s="1" t="s">
        <v>1872</v>
      </c>
      <c r="E1372" s="25" t="s">
        <v>10</v>
      </c>
      <c r="F1372" s="27" t="str">
        <f t="shared" si="21"/>
        <v>4830755</v>
      </c>
    </row>
    <row r="1373" spans="1:6" x14ac:dyDescent="0.25">
      <c r="A1373" s="2" t="s">
        <v>1844</v>
      </c>
      <c r="B1373" s="2" t="s">
        <v>36</v>
      </c>
      <c r="C1373" s="2" t="s">
        <v>1873</v>
      </c>
      <c r="D1373" s="1" t="s">
        <v>1874</v>
      </c>
      <c r="E1373" s="25" t="s">
        <v>10</v>
      </c>
      <c r="F1373" s="27" t="str">
        <f t="shared" si="21"/>
        <v>4830756</v>
      </c>
    </row>
    <row r="1374" spans="1:6" x14ac:dyDescent="0.25">
      <c r="A1374" s="2" t="s">
        <v>1844</v>
      </c>
      <c r="B1374" s="2" t="s">
        <v>36</v>
      </c>
      <c r="C1374" s="2" t="s">
        <v>1875</v>
      </c>
      <c r="D1374" s="1" t="s">
        <v>1876</v>
      </c>
      <c r="E1374" s="25" t="s">
        <v>10</v>
      </c>
      <c r="F1374" s="27" t="str">
        <f t="shared" si="21"/>
        <v>4830757</v>
      </c>
    </row>
    <row r="1375" spans="1:6" x14ac:dyDescent="0.25">
      <c r="A1375" s="2" t="s">
        <v>1844</v>
      </c>
      <c r="B1375" s="2" t="s">
        <v>36</v>
      </c>
      <c r="C1375" s="2" t="s">
        <v>1877</v>
      </c>
      <c r="D1375" s="1" t="s">
        <v>1878</v>
      </c>
      <c r="E1375" s="25" t="s">
        <v>10</v>
      </c>
      <c r="F1375" s="27" t="str">
        <f t="shared" si="21"/>
        <v>4830758</v>
      </c>
    </row>
    <row r="1376" spans="1:6" x14ac:dyDescent="0.25">
      <c r="A1376" s="2" t="s">
        <v>1844</v>
      </c>
      <c r="B1376" s="2" t="s">
        <v>45</v>
      </c>
      <c r="C1376" s="2" t="s">
        <v>1879</v>
      </c>
      <c r="D1376" s="1" t="s">
        <v>1880</v>
      </c>
      <c r="E1376" s="25" t="s">
        <v>10</v>
      </c>
      <c r="F1376" s="27" t="str">
        <f t="shared" si="21"/>
        <v>4845245</v>
      </c>
    </row>
    <row r="1377" spans="1:6" x14ac:dyDescent="0.25">
      <c r="A1377" s="2" t="s">
        <v>1844</v>
      </c>
      <c r="B1377" s="2" t="s">
        <v>45</v>
      </c>
      <c r="C1377" s="2" t="s">
        <v>1881</v>
      </c>
      <c r="D1377" s="1" t="s">
        <v>1882</v>
      </c>
      <c r="E1377" s="25" t="s">
        <v>10</v>
      </c>
      <c r="F1377" s="27" t="str">
        <f t="shared" si="21"/>
        <v>4845255</v>
      </c>
    </row>
    <row r="1378" spans="1:6" x14ac:dyDescent="0.25">
      <c r="A1378" s="2" t="s">
        <v>1844</v>
      </c>
      <c r="B1378" s="2" t="s">
        <v>45</v>
      </c>
      <c r="C1378" s="2" t="s">
        <v>1883</v>
      </c>
      <c r="D1378" s="1" t="s">
        <v>1884</v>
      </c>
      <c r="E1378" s="25" t="s">
        <v>10</v>
      </c>
      <c r="F1378" s="27" t="str">
        <f t="shared" si="21"/>
        <v>4845265</v>
      </c>
    </row>
    <row r="1379" spans="1:6" x14ac:dyDescent="0.25">
      <c r="A1379" s="2" t="s">
        <v>1844</v>
      </c>
      <c r="B1379" s="2" t="s">
        <v>45</v>
      </c>
      <c r="C1379" s="2" t="s">
        <v>1885</v>
      </c>
      <c r="D1379" s="1" t="s">
        <v>1886</v>
      </c>
      <c r="E1379" s="25" t="s">
        <v>10</v>
      </c>
      <c r="F1379" s="27" t="str">
        <f t="shared" si="21"/>
        <v>4845275</v>
      </c>
    </row>
    <row r="1380" spans="1:6" x14ac:dyDescent="0.25">
      <c r="A1380" s="2" t="s">
        <v>1844</v>
      </c>
      <c r="B1380" s="2" t="s">
        <v>45</v>
      </c>
      <c r="C1380" s="2" t="s">
        <v>1887</v>
      </c>
      <c r="D1380" s="1" t="s">
        <v>1888</v>
      </c>
      <c r="E1380" s="25" t="s">
        <v>10</v>
      </c>
      <c r="F1380" s="27" t="str">
        <f t="shared" si="21"/>
        <v>4845280</v>
      </c>
    </row>
    <row r="1381" spans="1:6" x14ac:dyDescent="0.25">
      <c r="A1381" s="2" t="s">
        <v>1844</v>
      </c>
      <c r="B1381" s="2" t="s">
        <v>52</v>
      </c>
      <c r="C1381" s="2" t="s">
        <v>1889</v>
      </c>
      <c r="D1381" s="1" t="s">
        <v>1890</v>
      </c>
      <c r="E1381" s="25" t="s">
        <v>10</v>
      </c>
      <c r="F1381" s="27" t="str">
        <f t="shared" si="21"/>
        <v>4850138</v>
      </c>
    </row>
    <row r="1382" spans="1:6" x14ac:dyDescent="0.25">
      <c r="A1382" s="2" t="s">
        <v>1844</v>
      </c>
      <c r="B1382" s="2" t="s">
        <v>52</v>
      </c>
      <c r="C1382" s="2" t="s">
        <v>1891</v>
      </c>
      <c r="D1382" s="1" t="s">
        <v>1892</v>
      </c>
      <c r="E1382" s="25" t="s">
        <v>10</v>
      </c>
      <c r="F1382" s="27" t="str">
        <f t="shared" si="21"/>
        <v>4850139</v>
      </c>
    </row>
    <row r="1383" spans="1:6" x14ac:dyDescent="0.25">
      <c r="A1383" s="2" t="s">
        <v>1844</v>
      </c>
      <c r="B1383" s="2" t="s">
        <v>52</v>
      </c>
      <c r="C1383" s="2" t="s">
        <v>1893</v>
      </c>
      <c r="D1383" s="1" t="s">
        <v>1894</v>
      </c>
      <c r="E1383" s="25" t="s">
        <v>10</v>
      </c>
      <c r="F1383" s="27" t="str">
        <f t="shared" si="21"/>
        <v>4850141</v>
      </c>
    </row>
    <row r="1384" spans="1:6" x14ac:dyDescent="0.25">
      <c r="A1384" s="2" t="s">
        <v>1844</v>
      </c>
      <c r="B1384" s="2" t="s">
        <v>52</v>
      </c>
      <c r="C1384" s="2" t="s">
        <v>1895</v>
      </c>
      <c r="D1384" s="1" t="s">
        <v>1896</v>
      </c>
      <c r="E1384" s="25" t="s">
        <v>10</v>
      </c>
      <c r="F1384" s="27" t="str">
        <f t="shared" si="21"/>
        <v>4850290</v>
      </c>
    </row>
    <row r="1385" spans="1:6" x14ac:dyDescent="0.25">
      <c r="A1385" s="2" t="s">
        <v>1844</v>
      </c>
      <c r="B1385" s="2" t="s">
        <v>56</v>
      </c>
      <c r="C1385" s="2" t="s">
        <v>1897</v>
      </c>
      <c r="D1385" s="1" t="s">
        <v>1898</v>
      </c>
      <c r="E1385" s="25" t="s">
        <v>10</v>
      </c>
      <c r="F1385" s="27" t="str">
        <f t="shared" si="21"/>
        <v>4860955</v>
      </c>
    </row>
    <row r="1386" spans="1:6" x14ac:dyDescent="0.25">
      <c r="A1386" s="2" t="s">
        <v>1844</v>
      </c>
      <c r="B1386" s="2" t="s">
        <v>56</v>
      </c>
      <c r="C1386" s="2" t="s">
        <v>1899</v>
      </c>
      <c r="D1386" s="1" t="s">
        <v>1900</v>
      </c>
      <c r="E1386" s="25" t="s">
        <v>174</v>
      </c>
      <c r="F1386" s="27" t="str">
        <f t="shared" si="21"/>
        <v>4861034</v>
      </c>
    </row>
    <row r="1387" spans="1:6" x14ac:dyDescent="0.25">
      <c r="A1387" s="2" t="s">
        <v>1901</v>
      </c>
      <c r="B1387" s="2" t="s">
        <v>7</v>
      </c>
      <c r="C1387" s="2" t="s">
        <v>8</v>
      </c>
      <c r="D1387" s="1" t="s">
        <v>1902</v>
      </c>
      <c r="E1387" s="25" t="s">
        <v>10</v>
      </c>
      <c r="F1387" s="27" t="str">
        <f t="shared" si="21"/>
        <v>4910000</v>
      </c>
    </row>
    <row r="1388" spans="1:6" x14ac:dyDescent="0.25">
      <c r="A1388" s="2" t="s">
        <v>1901</v>
      </c>
      <c r="B1388" s="2" t="s">
        <v>11</v>
      </c>
      <c r="C1388" s="2" t="s">
        <v>12</v>
      </c>
      <c r="D1388" s="1" t="s">
        <v>155</v>
      </c>
      <c r="E1388" s="25" t="s">
        <v>10</v>
      </c>
      <c r="F1388" s="27" t="str">
        <f t="shared" si="21"/>
        <v>4920001</v>
      </c>
    </row>
    <row r="1389" spans="1:6" x14ac:dyDescent="0.25">
      <c r="A1389" s="2" t="s">
        <v>1901</v>
      </c>
      <c r="B1389" s="2" t="s">
        <v>11</v>
      </c>
      <c r="C1389" s="2" t="s">
        <v>14</v>
      </c>
      <c r="D1389" s="1" t="s">
        <v>1903</v>
      </c>
      <c r="E1389" s="25" t="s">
        <v>10</v>
      </c>
      <c r="F1389" s="27" t="str">
        <f t="shared" si="21"/>
        <v>4920002</v>
      </c>
    </row>
    <row r="1390" spans="1:6" x14ac:dyDescent="0.25">
      <c r="A1390" s="2" t="s">
        <v>1901</v>
      </c>
      <c r="B1390" s="2" t="s">
        <v>11</v>
      </c>
      <c r="C1390" s="2" t="s">
        <v>16</v>
      </c>
      <c r="D1390" s="1" t="s">
        <v>567</v>
      </c>
      <c r="E1390" s="25" t="s">
        <v>10</v>
      </c>
      <c r="F1390" s="27" t="str">
        <f t="shared" si="21"/>
        <v>4920003</v>
      </c>
    </row>
    <row r="1391" spans="1:6" x14ac:dyDescent="0.25">
      <c r="A1391" s="2" t="s">
        <v>1901</v>
      </c>
      <c r="B1391" s="2" t="s">
        <v>11</v>
      </c>
      <c r="C1391" s="2" t="s">
        <v>18</v>
      </c>
      <c r="D1391" s="1" t="s">
        <v>1904</v>
      </c>
      <c r="E1391" s="25" t="s">
        <v>10</v>
      </c>
      <c r="F1391" s="27" t="str">
        <f t="shared" si="21"/>
        <v>4920004</v>
      </c>
    </row>
    <row r="1392" spans="1:6" x14ac:dyDescent="0.25">
      <c r="A1392" s="2" t="s">
        <v>1901</v>
      </c>
      <c r="B1392" s="2" t="s">
        <v>11</v>
      </c>
      <c r="C1392" s="2" t="s">
        <v>20</v>
      </c>
      <c r="D1392" s="1" t="s">
        <v>74</v>
      </c>
      <c r="E1392" s="25" t="s">
        <v>10</v>
      </c>
      <c r="F1392" s="27" t="str">
        <f t="shared" si="21"/>
        <v>4920005</v>
      </c>
    </row>
    <row r="1393" spans="1:6" x14ac:dyDescent="0.25">
      <c r="A1393" s="2" t="s">
        <v>1901</v>
      </c>
      <c r="B1393" s="2" t="s">
        <v>11</v>
      </c>
      <c r="C1393" s="2" t="s">
        <v>22</v>
      </c>
      <c r="D1393" s="1" t="s">
        <v>1393</v>
      </c>
      <c r="E1393" s="25" t="s">
        <v>10</v>
      </c>
      <c r="F1393" s="27" t="str">
        <f t="shared" si="21"/>
        <v>4920006</v>
      </c>
    </row>
    <row r="1394" spans="1:6" x14ac:dyDescent="0.25">
      <c r="A1394" s="2" t="s">
        <v>1901</v>
      </c>
      <c r="B1394" s="2" t="s">
        <v>11</v>
      </c>
      <c r="C1394" s="2" t="s">
        <v>24</v>
      </c>
      <c r="D1394" s="1" t="s">
        <v>402</v>
      </c>
      <c r="E1394" s="25" t="s">
        <v>10</v>
      </c>
      <c r="F1394" s="27" t="str">
        <f t="shared" si="21"/>
        <v>4920007</v>
      </c>
    </row>
    <row r="1395" spans="1:6" x14ac:dyDescent="0.25">
      <c r="A1395" s="2" t="s">
        <v>1901</v>
      </c>
      <c r="B1395" s="2" t="s">
        <v>11</v>
      </c>
      <c r="C1395" s="2" t="s">
        <v>26</v>
      </c>
      <c r="D1395" s="1" t="s">
        <v>35</v>
      </c>
      <c r="E1395" s="25" t="s">
        <v>10</v>
      </c>
      <c r="F1395" s="27" t="str">
        <f t="shared" si="21"/>
        <v>4920008</v>
      </c>
    </row>
    <row r="1396" spans="1:6" x14ac:dyDescent="0.25">
      <c r="A1396" s="2" t="s">
        <v>1901</v>
      </c>
      <c r="B1396" s="2" t="s">
        <v>11</v>
      </c>
      <c r="C1396" s="2" t="s">
        <v>28</v>
      </c>
      <c r="D1396" s="1" t="s">
        <v>84</v>
      </c>
      <c r="E1396" s="25" t="s">
        <v>10</v>
      </c>
      <c r="F1396" s="27" t="str">
        <f t="shared" si="21"/>
        <v>4920009</v>
      </c>
    </row>
    <row r="1397" spans="1:6" x14ac:dyDescent="0.25">
      <c r="A1397" s="2" t="s">
        <v>1901</v>
      </c>
      <c r="B1397" s="2" t="s">
        <v>36</v>
      </c>
      <c r="C1397" s="2" t="s">
        <v>1905</v>
      </c>
      <c r="D1397" s="1" t="s">
        <v>1906</v>
      </c>
      <c r="E1397" s="25" t="s">
        <v>10</v>
      </c>
      <c r="F1397" s="27" t="str">
        <f t="shared" si="21"/>
        <v>4930306</v>
      </c>
    </row>
    <row r="1398" spans="1:6" x14ac:dyDescent="0.25">
      <c r="A1398" s="2" t="s">
        <v>1901</v>
      </c>
      <c r="B1398" s="2" t="s">
        <v>36</v>
      </c>
      <c r="C1398" s="2" t="s">
        <v>1907</v>
      </c>
      <c r="D1398" s="1" t="s">
        <v>1908</v>
      </c>
      <c r="E1398" s="25" t="s">
        <v>10</v>
      </c>
      <c r="F1398" s="27" t="str">
        <f t="shared" si="21"/>
        <v>4930312</v>
      </c>
    </row>
    <row r="1399" spans="1:6" x14ac:dyDescent="0.25">
      <c r="A1399" s="2" t="s">
        <v>1901</v>
      </c>
      <c r="B1399" s="2" t="s">
        <v>36</v>
      </c>
      <c r="C1399" s="2" t="s">
        <v>1909</v>
      </c>
      <c r="D1399" s="1" t="s">
        <v>1910</v>
      </c>
      <c r="E1399" s="25" t="s">
        <v>10</v>
      </c>
      <c r="F1399" s="27" t="str">
        <f t="shared" si="21"/>
        <v>4930459</v>
      </c>
    </row>
    <row r="1400" spans="1:6" x14ac:dyDescent="0.25">
      <c r="A1400" s="2" t="s">
        <v>1901</v>
      </c>
      <c r="B1400" s="2" t="s">
        <v>36</v>
      </c>
      <c r="C1400" s="2" t="s">
        <v>1911</v>
      </c>
      <c r="D1400" s="1" t="s">
        <v>1912</v>
      </c>
      <c r="E1400" s="25" t="s">
        <v>10</v>
      </c>
      <c r="F1400" s="27" t="str">
        <f t="shared" si="21"/>
        <v>4930508</v>
      </c>
    </row>
    <row r="1401" spans="1:6" x14ac:dyDescent="0.25">
      <c r="A1401" s="2" t="s">
        <v>1901</v>
      </c>
      <c r="B1401" s="2" t="s">
        <v>36</v>
      </c>
      <c r="C1401" s="2" t="s">
        <v>1913</v>
      </c>
      <c r="D1401" s="1" t="s">
        <v>1914</v>
      </c>
      <c r="E1401" s="25" t="s">
        <v>10</v>
      </c>
      <c r="F1401" s="27" t="str">
        <f t="shared" si="21"/>
        <v>4930760</v>
      </c>
    </row>
    <row r="1402" spans="1:6" x14ac:dyDescent="0.25">
      <c r="A1402" s="2" t="s">
        <v>1901</v>
      </c>
      <c r="B1402" s="2" t="s">
        <v>36</v>
      </c>
      <c r="C1402" s="2" t="s">
        <v>1915</v>
      </c>
      <c r="D1402" s="1" t="s">
        <v>1916</v>
      </c>
      <c r="E1402" s="25" t="s">
        <v>10</v>
      </c>
      <c r="F1402" s="27" t="str">
        <f t="shared" si="21"/>
        <v>4930764</v>
      </c>
    </row>
    <row r="1403" spans="1:6" x14ac:dyDescent="0.25">
      <c r="A1403" s="2" t="s">
        <v>1901</v>
      </c>
      <c r="B1403" s="2" t="s">
        <v>36</v>
      </c>
      <c r="C1403" s="2" t="s">
        <v>1917</v>
      </c>
      <c r="D1403" s="1" t="s">
        <v>1918</v>
      </c>
      <c r="E1403" s="25" t="s">
        <v>10</v>
      </c>
      <c r="F1403" s="27" t="str">
        <f t="shared" si="21"/>
        <v>4930766</v>
      </c>
    </row>
    <row r="1404" spans="1:6" x14ac:dyDescent="0.25">
      <c r="A1404" s="2" t="s">
        <v>1901</v>
      </c>
      <c r="B1404" s="2" t="s">
        <v>36</v>
      </c>
      <c r="C1404" s="2" t="s">
        <v>1919</v>
      </c>
      <c r="D1404" s="1" t="s">
        <v>1920</v>
      </c>
      <c r="E1404" s="25" t="s">
        <v>10</v>
      </c>
      <c r="F1404" s="27" t="str">
        <f t="shared" si="21"/>
        <v>4930769</v>
      </c>
    </row>
    <row r="1405" spans="1:6" x14ac:dyDescent="0.25">
      <c r="A1405" s="2" t="s">
        <v>1901</v>
      </c>
      <c r="B1405" s="2" t="s">
        <v>36</v>
      </c>
      <c r="C1405" s="2" t="s">
        <v>1921</v>
      </c>
      <c r="D1405" s="1" t="s">
        <v>1922</v>
      </c>
      <c r="E1405" s="25" t="s">
        <v>10</v>
      </c>
      <c r="F1405" s="27" t="str">
        <f t="shared" si="21"/>
        <v>4930772</v>
      </c>
    </row>
    <row r="1406" spans="1:6" x14ac:dyDescent="0.25">
      <c r="A1406" s="2" t="s">
        <v>1901</v>
      </c>
      <c r="B1406" s="2" t="s">
        <v>36</v>
      </c>
      <c r="C1406" s="2" t="s">
        <v>1923</v>
      </c>
      <c r="D1406" s="1" t="s">
        <v>1924</v>
      </c>
      <c r="E1406" s="25" t="s">
        <v>10</v>
      </c>
      <c r="F1406" s="27" t="str">
        <f t="shared" si="21"/>
        <v>4930773</v>
      </c>
    </row>
    <row r="1407" spans="1:6" x14ac:dyDescent="0.25">
      <c r="A1407" s="2" t="s">
        <v>1901</v>
      </c>
      <c r="B1407" s="2" t="s">
        <v>36</v>
      </c>
      <c r="C1407" s="2" t="s">
        <v>1925</v>
      </c>
      <c r="D1407" s="1" t="s">
        <v>1926</v>
      </c>
      <c r="E1407" s="25" t="s">
        <v>10</v>
      </c>
      <c r="F1407" s="27" t="str">
        <f t="shared" si="21"/>
        <v>4930774</v>
      </c>
    </row>
    <row r="1408" spans="1:6" x14ac:dyDescent="0.25">
      <c r="A1408" s="2" t="s">
        <v>1901</v>
      </c>
      <c r="B1408" s="2" t="s">
        <v>36</v>
      </c>
      <c r="C1408" s="2" t="s">
        <v>348</v>
      </c>
      <c r="D1408" s="1" t="s">
        <v>1927</v>
      </c>
      <c r="E1408" s="25" t="s">
        <v>10</v>
      </c>
      <c r="F1408" s="27" t="str">
        <f t="shared" si="21"/>
        <v>4930971</v>
      </c>
    </row>
    <row r="1409" spans="1:6" x14ac:dyDescent="0.25">
      <c r="A1409" s="2" t="s">
        <v>1901</v>
      </c>
      <c r="B1409" s="2" t="s">
        <v>45</v>
      </c>
      <c r="C1409" s="2" t="s">
        <v>1928</v>
      </c>
      <c r="D1409" s="1" t="s">
        <v>1929</v>
      </c>
      <c r="E1409" s="25" t="s">
        <v>10</v>
      </c>
      <c r="F1409" s="27" t="str">
        <f t="shared" si="21"/>
        <v>4945300</v>
      </c>
    </row>
    <row r="1410" spans="1:6" x14ac:dyDescent="0.25">
      <c r="A1410" s="2" t="s">
        <v>1901</v>
      </c>
      <c r="B1410" s="2" t="s">
        <v>45</v>
      </c>
      <c r="C1410" s="2" t="s">
        <v>1930</v>
      </c>
      <c r="D1410" s="1" t="s">
        <v>1931</v>
      </c>
      <c r="E1410" s="25" t="s">
        <v>10</v>
      </c>
      <c r="F1410" s="27" t="str">
        <f t="shared" ref="F1410:F1473" si="22">A1410&amp;B1410&amp;C1410</f>
        <v>4945310</v>
      </c>
    </row>
    <row r="1411" spans="1:6" x14ac:dyDescent="0.25">
      <c r="A1411" s="2" t="s">
        <v>1901</v>
      </c>
      <c r="B1411" s="2" t="s">
        <v>45</v>
      </c>
      <c r="C1411" s="2" t="s">
        <v>1932</v>
      </c>
      <c r="D1411" s="1" t="s">
        <v>1933</v>
      </c>
      <c r="E1411" s="25" t="s">
        <v>10</v>
      </c>
      <c r="F1411" s="27" t="str">
        <f t="shared" si="22"/>
        <v>4945330</v>
      </c>
    </row>
    <row r="1412" spans="1:6" x14ac:dyDescent="0.25">
      <c r="A1412" s="2" t="s">
        <v>1901</v>
      </c>
      <c r="B1412" s="2" t="s">
        <v>45</v>
      </c>
      <c r="C1412" s="2" t="s">
        <v>1934</v>
      </c>
      <c r="D1412" s="1" t="s">
        <v>1935</v>
      </c>
      <c r="E1412" s="25" t="s">
        <v>10</v>
      </c>
      <c r="F1412" s="27" t="str">
        <f t="shared" si="22"/>
        <v>4945340</v>
      </c>
    </row>
    <row r="1413" spans="1:6" x14ac:dyDescent="0.25">
      <c r="A1413" s="2" t="s">
        <v>1901</v>
      </c>
      <c r="B1413" s="2" t="s">
        <v>45</v>
      </c>
      <c r="C1413" s="2" t="s">
        <v>1936</v>
      </c>
      <c r="D1413" s="1" t="s">
        <v>1937</v>
      </c>
      <c r="E1413" s="25" t="s">
        <v>10</v>
      </c>
      <c r="F1413" s="27" t="str">
        <f t="shared" si="22"/>
        <v>4945350</v>
      </c>
    </row>
    <row r="1414" spans="1:6" x14ac:dyDescent="0.25">
      <c r="A1414" s="2" t="s">
        <v>1901</v>
      </c>
      <c r="B1414" s="2" t="s">
        <v>45</v>
      </c>
      <c r="C1414" s="2" t="s">
        <v>1938</v>
      </c>
      <c r="D1414" s="1" t="s">
        <v>1939</v>
      </c>
      <c r="E1414" s="25" t="s">
        <v>10</v>
      </c>
      <c r="F1414" s="27" t="str">
        <f t="shared" si="22"/>
        <v>4945360</v>
      </c>
    </row>
    <row r="1415" spans="1:6" x14ac:dyDescent="0.25">
      <c r="A1415" s="2" t="s">
        <v>1901</v>
      </c>
      <c r="B1415" s="2" t="s">
        <v>45</v>
      </c>
      <c r="C1415" s="2" t="s">
        <v>1940</v>
      </c>
      <c r="D1415" s="1" t="s">
        <v>1941</v>
      </c>
      <c r="E1415" s="25" t="s">
        <v>10</v>
      </c>
      <c r="F1415" s="27" t="str">
        <f t="shared" si="22"/>
        <v>4945370</v>
      </c>
    </row>
    <row r="1416" spans="1:6" x14ac:dyDescent="0.25">
      <c r="A1416" s="2" t="s">
        <v>1901</v>
      </c>
      <c r="B1416" s="2" t="s">
        <v>45</v>
      </c>
      <c r="C1416" s="2" t="s">
        <v>1942</v>
      </c>
      <c r="D1416" s="1" t="s">
        <v>1943</v>
      </c>
      <c r="E1416" s="25" t="s">
        <v>10</v>
      </c>
      <c r="F1416" s="27" t="str">
        <f t="shared" si="22"/>
        <v>4945375</v>
      </c>
    </row>
    <row r="1417" spans="1:6" x14ac:dyDescent="0.25">
      <c r="A1417" s="2" t="s">
        <v>1901</v>
      </c>
      <c r="B1417" s="2" t="s">
        <v>45</v>
      </c>
      <c r="C1417" s="2" t="s">
        <v>1944</v>
      </c>
      <c r="D1417" s="1" t="s">
        <v>1945</v>
      </c>
      <c r="E1417" s="25" t="s">
        <v>10</v>
      </c>
      <c r="F1417" s="27" t="str">
        <f t="shared" si="22"/>
        <v>4945380</v>
      </c>
    </row>
    <row r="1418" spans="1:6" x14ac:dyDescent="0.25">
      <c r="A1418" s="2" t="s">
        <v>1901</v>
      </c>
      <c r="B1418" s="2" t="s">
        <v>45</v>
      </c>
      <c r="C1418" s="2" t="s">
        <v>1946</v>
      </c>
      <c r="D1418" s="1" t="s">
        <v>1947</v>
      </c>
      <c r="E1418" s="25" t="s">
        <v>10</v>
      </c>
      <c r="F1418" s="27" t="str">
        <f t="shared" si="22"/>
        <v>4945385</v>
      </c>
    </row>
    <row r="1419" spans="1:6" x14ac:dyDescent="0.25">
      <c r="A1419" s="2" t="s">
        <v>1901</v>
      </c>
      <c r="B1419" s="2" t="s">
        <v>45</v>
      </c>
      <c r="C1419" s="2" t="s">
        <v>1948</v>
      </c>
      <c r="D1419" s="1" t="s">
        <v>1949</v>
      </c>
      <c r="E1419" s="25" t="s">
        <v>10</v>
      </c>
      <c r="F1419" s="27" t="str">
        <f t="shared" si="22"/>
        <v>4945400</v>
      </c>
    </row>
    <row r="1420" spans="1:6" x14ac:dyDescent="0.25">
      <c r="A1420" s="2" t="s">
        <v>1901</v>
      </c>
      <c r="B1420" s="2" t="s">
        <v>52</v>
      </c>
      <c r="C1420" s="2" t="s">
        <v>1950</v>
      </c>
      <c r="D1420" s="1" t="s">
        <v>1951</v>
      </c>
      <c r="E1420" s="25" t="s">
        <v>10</v>
      </c>
      <c r="F1420" s="27" t="str">
        <f t="shared" si="22"/>
        <v>4950143</v>
      </c>
    </row>
    <row r="1421" spans="1:6" x14ac:dyDescent="0.25">
      <c r="A1421" s="2" t="s">
        <v>1901</v>
      </c>
      <c r="B1421" s="2" t="s">
        <v>52</v>
      </c>
      <c r="C1421" s="2" t="s">
        <v>1952</v>
      </c>
      <c r="D1421" s="1" t="s">
        <v>1953</v>
      </c>
      <c r="E1421" s="25" t="s">
        <v>10</v>
      </c>
      <c r="F1421" s="27" t="str">
        <f t="shared" si="22"/>
        <v>4950144</v>
      </c>
    </row>
    <row r="1422" spans="1:6" x14ac:dyDescent="0.25">
      <c r="A1422" s="2" t="s">
        <v>1901</v>
      </c>
      <c r="B1422" s="2" t="s">
        <v>56</v>
      </c>
      <c r="C1422" s="2" t="s">
        <v>1954</v>
      </c>
      <c r="D1422" s="1" t="s">
        <v>1955</v>
      </c>
      <c r="E1422" s="25" t="s">
        <v>10</v>
      </c>
      <c r="F1422" s="27" t="str">
        <f t="shared" si="22"/>
        <v>4960820</v>
      </c>
    </row>
    <row r="1423" spans="1:6" x14ac:dyDescent="0.25">
      <c r="A1423" s="2" t="s">
        <v>1901</v>
      </c>
      <c r="B1423" s="2" t="s">
        <v>56</v>
      </c>
      <c r="C1423" s="2" t="s">
        <v>1956</v>
      </c>
      <c r="D1423" s="1" t="s">
        <v>1957</v>
      </c>
      <c r="E1423" s="25" t="s">
        <v>10</v>
      </c>
      <c r="F1423" s="27" t="str">
        <f t="shared" si="22"/>
        <v>4960821</v>
      </c>
    </row>
    <row r="1424" spans="1:6" x14ac:dyDescent="0.25">
      <c r="A1424" s="2" t="s">
        <v>1901</v>
      </c>
      <c r="B1424" s="2" t="s">
        <v>56</v>
      </c>
      <c r="C1424" s="2" t="s">
        <v>1958</v>
      </c>
      <c r="D1424" s="1" t="s">
        <v>1959</v>
      </c>
      <c r="E1424" s="25" t="s">
        <v>10</v>
      </c>
      <c r="F1424" s="27" t="str">
        <f t="shared" si="22"/>
        <v>4960822</v>
      </c>
    </row>
    <row r="1425" spans="1:6" x14ac:dyDescent="0.25">
      <c r="A1425" s="2" t="s">
        <v>1901</v>
      </c>
      <c r="B1425" s="2" t="s">
        <v>56</v>
      </c>
      <c r="C1425" s="2" t="s">
        <v>1960</v>
      </c>
      <c r="D1425" s="1" t="s">
        <v>1961</v>
      </c>
      <c r="E1425" s="25" t="s">
        <v>10</v>
      </c>
      <c r="F1425" s="27" t="str">
        <f t="shared" si="22"/>
        <v>4960877</v>
      </c>
    </row>
    <row r="1426" spans="1:6" x14ac:dyDescent="0.25">
      <c r="A1426" s="2" t="s">
        <v>1901</v>
      </c>
      <c r="B1426" s="2" t="s">
        <v>56</v>
      </c>
      <c r="C1426" s="2" t="s">
        <v>1962</v>
      </c>
      <c r="D1426" s="1" t="s">
        <v>1963</v>
      </c>
      <c r="E1426" s="25" t="s">
        <v>10</v>
      </c>
      <c r="F1426" s="27" t="str">
        <f t="shared" si="22"/>
        <v>4960890</v>
      </c>
    </row>
    <row r="1427" spans="1:6" x14ac:dyDescent="0.25">
      <c r="A1427" s="2" t="s">
        <v>1901</v>
      </c>
      <c r="B1427" s="2" t="s">
        <v>56</v>
      </c>
      <c r="C1427" s="2" t="s">
        <v>1964</v>
      </c>
      <c r="D1427" s="1" t="s">
        <v>1965</v>
      </c>
      <c r="E1427" s="25" t="s">
        <v>10</v>
      </c>
      <c r="F1427" s="27" t="str">
        <f t="shared" si="22"/>
        <v>4960894</v>
      </c>
    </row>
    <row r="1428" spans="1:6" x14ac:dyDescent="0.25">
      <c r="A1428" s="2" t="s">
        <v>1901</v>
      </c>
      <c r="B1428" s="2" t="s">
        <v>56</v>
      </c>
      <c r="C1428" s="2" t="s">
        <v>1966</v>
      </c>
      <c r="D1428" s="1" t="s">
        <v>1967</v>
      </c>
      <c r="E1428" s="25" t="s">
        <v>10</v>
      </c>
      <c r="F1428" s="27" t="str">
        <f t="shared" si="22"/>
        <v>4960919</v>
      </c>
    </row>
    <row r="1429" spans="1:6" x14ac:dyDescent="0.25">
      <c r="A1429" s="2" t="s">
        <v>1901</v>
      </c>
      <c r="B1429" s="2" t="s">
        <v>56</v>
      </c>
      <c r="C1429" s="2" t="s">
        <v>1968</v>
      </c>
      <c r="D1429" s="1" t="s">
        <v>1969</v>
      </c>
      <c r="E1429" s="25" t="s">
        <v>10</v>
      </c>
      <c r="F1429" s="27" t="str">
        <f t="shared" si="22"/>
        <v>4960938</v>
      </c>
    </row>
    <row r="1430" spans="1:6" x14ac:dyDescent="0.25">
      <c r="A1430" s="2" t="s">
        <v>1901</v>
      </c>
      <c r="B1430" s="2" t="s">
        <v>56</v>
      </c>
      <c r="C1430" s="2" t="s">
        <v>1970</v>
      </c>
      <c r="D1430" s="1" t="s">
        <v>1971</v>
      </c>
      <c r="E1430" s="25" t="s">
        <v>10</v>
      </c>
      <c r="F1430" s="27" t="str">
        <f t="shared" si="22"/>
        <v>4960939</v>
      </c>
    </row>
    <row r="1431" spans="1:6" x14ac:dyDescent="0.25">
      <c r="A1431" s="2" t="s">
        <v>1901</v>
      </c>
      <c r="B1431" s="2" t="s">
        <v>56</v>
      </c>
      <c r="C1431" s="2" t="s">
        <v>1972</v>
      </c>
      <c r="D1431" s="1" t="s">
        <v>1973</v>
      </c>
      <c r="E1431" s="25" t="s">
        <v>10</v>
      </c>
      <c r="F1431" s="27" t="str">
        <f t="shared" si="22"/>
        <v>4961105</v>
      </c>
    </row>
    <row r="1432" spans="1:6" x14ac:dyDescent="0.25">
      <c r="A1432" s="2" t="s">
        <v>1901</v>
      </c>
      <c r="B1432" s="2" t="s">
        <v>243</v>
      </c>
      <c r="C1432" s="2" t="s">
        <v>76</v>
      </c>
      <c r="D1432" s="1" t="s">
        <v>1974</v>
      </c>
      <c r="E1432" s="25" t="s">
        <v>10</v>
      </c>
      <c r="F1432" s="27" t="str">
        <f t="shared" si="22"/>
        <v>4970016</v>
      </c>
    </row>
    <row r="1433" spans="1:6" x14ac:dyDescent="0.25">
      <c r="A1433" s="2" t="s">
        <v>1901</v>
      </c>
      <c r="B1433" s="2" t="s">
        <v>243</v>
      </c>
      <c r="C1433" s="2" t="s">
        <v>1041</v>
      </c>
      <c r="D1433" s="1" t="s">
        <v>1975</v>
      </c>
      <c r="E1433" s="25" t="s">
        <v>174</v>
      </c>
      <c r="F1433" s="27" t="str">
        <f t="shared" si="22"/>
        <v>4970076</v>
      </c>
    </row>
    <row r="1434" spans="1:6" x14ac:dyDescent="0.25">
      <c r="A1434" s="2" t="s">
        <v>1976</v>
      </c>
      <c r="B1434" s="2" t="s">
        <v>7</v>
      </c>
      <c r="C1434" s="2" t="s">
        <v>8</v>
      </c>
      <c r="D1434" s="1" t="s">
        <v>1977</v>
      </c>
      <c r="E1434" s="25" t="s">
        <v>10</v>
      </c>
      <c r="F1434" s="27" t="str">
        <f t="shared" si="22"/>
        <v>5010000</v>
      </c>
    </row>
    <row r="1435" spans="1:6" x14ac:dyDescent="0.25">
      <c r="A1435" s="2" t="s">
        <v>1976</v>
      </c>
      <c r="B1435" s="2" t="s">
        <v>11</v>
      </c>
      <c r="C1435" s="2" t="s">
        <v>12</v>
      </c>
      <c r="D1435" s="1" t="s">
        <v>1978</v>
      </c>
      <c r="E1435" s="25" t="s">
        <v>10</v>
      </c>
      <c r="F1435" s="27" t="str">
        <f t="shared" si="22"/>
        <v>5020001</v>
      </c>
    </row>
    <row r="1436" spans="1:6" x14ac:dyDescent="0.25">
      <c r="A1436" s="2" t="s">
        <v>1976</v>
      </c>
      <c r="B1436" s="2" t="s">
        <v>11</v>
      </c>
      <c r="C1436" s="2" t="s">
        <v>14</v>
      </c>
      <c r="D1436" s="1" t="s">
        <v>155</v>
      </c>
      <c r="E1436" s="25" t="s">
        <v>10</v>
      </c>
      <c r="F1436" s="27" t="str">
        <f t="shared" si="22"/>
        <v>5020002</v>
      </c>
    </row>
    <row r="1437" spans="1:6" x14ac:dyDescent="0.25">
      <c r="A1437" s="2" t="s">
        <v>1976</v>
      </c>
      <c r="B1437" s="2" t="s">
        <v>11</v>
      </c>
      <c r="C1437" s="2" t="s">
        <v>16</v>
      </c>
      <c r="D1437" s="1" t="s">
        <v>127</v>
      </c>
      <c r="E1437" s="25" t="s">
        <v>10</v>
      </c>
      <c r="F1437" s="27" t="str">
        <f t="shared" si="22"/>
        <v>5020003</v>
      </c>
    </row>
    <row r="1438" spans="1:6" x14ac:dyDescent="0.25">
      <c r="A1438" s="2" t="s">
        <v>1976</v>
      </c>
      <c r="B1438" s="2" t="s">
        <v>11</v>
      </c>
      <c r="C1438" s="2" t="s">
        <v>18</v>
      </c>
      <c r="D1438" s="1" t="s">
        <v>919</v>
      </c>
      <c r="E1438" s="25" t="s">
        <v>10</v>
      </c>
      <c r="F1438" s="27" t="str">
        <f t="shared" si="22"/>
        <v>5020004</v>
      </c>
    </row>
    <row r="1439" spans="1:6" x14ac:dyDescent="0.25">
      <c r="A1439" s="2" t="s">
        <v>1976</v>
      </c>
      <c r="B1439" s="2" t="s">
        <v>11</v>
      </c>
      <c r="C1439" s="2" t="s">
        <v>20</v>
      </c>
      <c r="D1439" s="1" t="s">
        <v>1636</v>
      </c>
      <c r="E1439" s="25" t="s">
        <v>10</v>
      </c>
      <c r="F1439" s="27" t="str">
        <f t="shared" si="22"/>
        <v>5020005</v>
      </c>
    </row>
    <row r="1440" spans="1:6" x14ac:dyDescent="0.25">
      <c r="A1440" s="2" t="s">
        <v>1976</v>
      </c>
      <c r="B1440" s="2" t="s">
        <v>11</v>
      </c>
      <c r="C1440" s="2" t="s">
        <v>22</v>
      </c>
      <c r="D1440" s="1" t="s">
        <v>1282</v>
      </c>
      <c r="E1440" s="25" t="s">
        <v>10</v>
      </c>
      <c r="F1440" s="27" t="str">
        <f t="shared" si="22"/>
        <v>5020006</v>
      </c>
    </row>
    <row r="1441" spans="1:6" x14ac:dyDescent="0.25">
      <c r="A1441" s="2" t="s">
        <v>1976</v>
      </c>
      <c r="B1441" s="2" t="s">
        <v>11</v>
      </c>
      <c r="C1441" s="2" t="s">
        <v>24</v>
      </c>
      <c r="D1441" s="1" t="s">
        <v>254</v>
      </c>
      <c r="E1441" s="25" t="s">
        <v>10</v>
      </c>
      <c r="F1441" s="27" t="str">
        <f t="shared" si="22"/>
        <v>5020007</v>
      </c>
    </row>
    <row r="1442" spans="1:6" x14ac:dyDescent="0.25">
      <c r="A1442" s="2" t="s">
        <v>1976</v>
      </c>
      <c r="B1442" s="2" t="s">
        <v>11</v>
      </c>
      <c r="C1442" s="2" t="s">
        <v>26</v>
      </c>
      <c r="D1442" s="1" t="s">
        <v>31</v>
      </c>
      <c r="E1442" s="25" t="s">
        <v>10</v>
      </c>
      <c r="F1442" s="27" t="str">
        <f t="shared" si="22"/>
        <v>5020008</v>
      </c>
    </row>
    <row r="1443" spans="1:6" x14ac:dyDescent="0.25">
      <c r="A1443" s="2" t="s">
        <v>1976</v>
      </c>
      <c r="B1443" s="2" t="s">
        <v>11</v>
      </c>
      <c r="C1443" s="2" t="s">
        <v>28</v>
      </c>
      <c r="D1443" s="1" t="s">
        <v>1979</v>
      </c>
      <c r="E1443" s="25" t="s">
        <v>10</v>
      </c>
      <c r="F1443" s="27" t="str">
        <f t="shared" si="22"/>
        <v>5020009</v>
      </c>
    </row>
    <row r="1444" spans="1:6" x14ac:dyDescent="0.25">
      <c r="A1444" s="2" t="s">
        <v>1976</v>
      </c>
      <c r="B1444" s="2" t="s">
        <v>11</v>
      </c>
      <c r="C1444" s="2" t="s">
        <v>30</v>
      </c>
      <c r="D1444" s="1" t="s">
        <v>1980</v>
      </c>
      <c r="E1444" s="25" t="s">
        <v>10</v>
      </c>
      <c r="F1444" s="27" t="str">
        <f t="shared" si="22"/>
        <v>5020010</v>
      </c>
    </row>
    <row r="1445" spans="1:6" x14ac:dyDescent="0.25">
      <c r="A1445" s="2" t="s">
        <v>1976</v>
      </c>
      <c r="B1445" s="2" t="s">
        <v>36</v>
      </c>
      <c r="C1445" s="2" t="s">
        <v>1981</v>
      </c>
      <c r="D1445" s="1" t="s">
        <v>1982</v>
      </c>
      <c r="E1445" s="25" t="s">
        <v>10</v>
      </c>
      <c r="F1445" s="27" t="str">
        <f t="shared" si="22"/>
        <v>5030412</v>
      </c>
    </row>
    <row r="1446" spans="1:6" x14ac:dyDescent="0.25">
      <c r="A1446" s="2" t="s">
        <v>1976</v>
      </c>
      <c r="B1446" s="2" t="s">
        <v>36</v>
      </c>
      <c r="C1446" s="2" t="s">
        <v>291</v>
      </c>
      <c r="D1446" s="1" t="s">
        <v>1983</v>
      </c>
      <c r="E1446" s="25" t="s">
        <v>10</v>
      </c>
      <c r="F1446" s="27" t="str">
        <f t="shared" si="22"/>
        <v>5030775</v>
      </c>
    </row>
    <row r="1447" spans="1:6" x14ac:dyDescent="0.25">
      <c r="A1447" s="2" t="s">
        <v>1976</v>
      </c>
      <c r="B1447" s="2" t="s">
        <v>36</v>
      </c>
      <c r="C1447" s="2" t="s">
        <v>1984</v>
      </c>
      <c r="D1447" s="1" t="s">
        <v>1985</v>
      </c>
      <c r="E1447" s="25" t="s">
        <v>10</v>
      </c>
      <c r="F1447" s="27" t="str">
        <f t="shared" si="22"/>
        <v>5030776</v>
      </c>
    </row>
    <row r="1448" spans="1:6" x14ac:dyDescent="0.25">
      <c r="A1448" s="2" t="s">
        <v>1976</v>
      </c>
      <c r="B1448" s="2" t="s">
        <v>36</v>
      </c>
      <c r="C1448" s="2" t="s">
        <v>1986</v>
      </c>
      <c r="D1448" s="1" t="s">
        <v>1987</v>
      </c>
      <c r="E1448" s="25" t="s">
        <v>10</v>
      </c>
      <c r="F1448" s="27" t="str">
        <f t="shared" si="22"/>
        <v>5030777</v>
      </c>
    </row>
    <row r="1449" spans="1:6" x14ac:dyDescent="0.25">
      <c r="A1449" s="2" t="s">
        <v>1976</v>
      </c>
      <c r="B1449" s="2" t="s">
        <v>36</v>
      </c>
      <c r="C1449" s="2" t="s">
        <v>1988</v>
      </c>
      <c r="D1449" s="1" t="s">
        <v>1989</v>
      </c>
      <c r="E1449" s="25" t="s">
        <v>10</v>
      </c>
      <c r="F1449" s="27" t="str">
        <f t="shared" si="22"/>
        <v>5030778</v>
      </c>
    </row>
    <row r="1450" spans="1:6" x14ac:dyDescent="0.25">
      <c r="A1450" s="2" t="s">
        <v>1976</v>
      </c>
      <c r="B1450" s="2" t="s">
        <v>36</v>
      </c>
      <c r="C1450" s="2" t="s">
        <v>1990</v>
      </c>
      <c r="D1450" s="1" t="s">
        <v>1991</v>
      </c>
      <c r="E1450" s="25" t="s">
        <v>10</v>
      </c>
      <c r="F1450" s="27" t="str">
        <f t="shared" si="22"/>
        <v>5030779</v>
      </c>
    </row>
    <row r="1451" spans="1:6" x14ac:dyDescent="0.25">
      <c r="A1451" s="2" t="s">
        <v>1976</v>
      </c>
      <c r="B1451" s="2" t="s">
        <v>45</v>
      </c>
      <c r="C1451" s="2" t="s">
        <v>1992</v>
      </c>
      <c r="D1451" s="1" t="s">
        <v>1993</v>
      </c>
      <c r="E1451" s="25" t="s">
        <v>174</v>
      </c>
      <c r="F1451" s="27" t="str">
        <f t="shared" si="22"/>
        <v>5045455</v>
      </c>
    </row>
    <row r="1452" spans="1:6" x14ac:dyDescent="0.25">
      <c r="A1452" s="2" t="s">
        <v>1976</v>
      </c>
      <c r="B1452" s="2" t="s">
        <v>45</v>
      </c>
      <c r="C1452" s="2" t="s">
        <v>1994</v>
      </c>
      <c r="D1452" s="1" t="s">
        <v>1995</v>
      </c>
      <c r="E1452" s="25" t="s">
        <v>10</v>
      </c>
      <c r="F1452" s="27" t="str">
        <f t="shared" si="22"/>
        <v>5045470</v>
      </c>
    </row>
    <row r="1453" spans="1:6" x14ac:dyDescent="0.25">
      <c r="A1453" s="2" t="s">
        <v>1976</v>
      </c>
      <c r="B1453" s="2" t="s">
        <v>45</v>
      </c>
      <c r="C1453" s="2" t="s">
        <v>1996</v>
      </c>
      <c r="D1453" s="1" t="s">
        <v>1997</v>
      </c>
      <c r="E1453" s="25" t="s">
        <v>10</v>
      </c>
      <c r="F1453" s="27" t="str">
        <f t="shared" si="22"/>
        <v>5045480</v>
      </c>
    </row>
    <row r="1454" spans="1:6" x14ac:dyDescent="0.25">
      <c r="A1454" s="2" t="s">
        <v>1976</v>
      </c>
      <c r="B1454" s="2" t="s">
        <v>45</v>
      </c>
      <c r="C1454" s="2" t="s">
        <v>1998</v>
      </c>
      <c r="D1454" s="1" t="s">
        <v>1999</v>
      </c>
      <c r="E1454" s="25" t="s">
        <v>10</v>
      </c>
      <c r="F1454" s="27" t="str">
        <f t="shared" si="22"/>
        <v>5045485</v>
      </c>
    </row>
    <row r="1455" spans="1:6" x14ac:dyDescent="0.25">
      <c r="A1455" s="2" t="s">
        <v>1976</v>
      </c>
      <c r="B1455" s="2" t="s">
        <v>45</v>
      </c>
      <c r="C1455" s="2" t="s">
        <v>2000</v>
      </c>
      <c r="D1455" s="1" t="s">
        <v>2001</v>
      </c>
      <c r="E1455" s="25" t="s">
        <v>174</v>
      </c>
      <c r="F1455" s="27" t="str">
        <f t="shared" si="22"/>
        <v>5045495</v>
      </c>
    </row>
    <row r="1456" spans="1:6" x14ac:dyDescent="0.25">
      <c r="A1456" s="2" t="s">
        <v>1976</v>
      </c>
      <c r="B1456" s="2" t="s">
        <v>45</v>
      </c>
      <c r="C1456" s="2" t="s">
        <v>2002</v>
      </c>
      <c r="D1456" s="1" t="s">
        <v>2003</v>
      </c>
      <c r="E1456" s="25" t="s">
        <v>174</v>
      </c>
      <c r="F1456" s="27" t="str">
        <f t="shared" si="22"/>
        <v>5047215</v>
      </c>
    </row>
    <row r="1457" spans="1:6" x14ac:dyDescent="0.25">
      <c r="A1457" s="2" t="s">
        <v>1976</v>
      </c>
      <c r="B1457" s="2" t="s">
        <v>52</v>
      </c>
      <c r="C1457" s="2" t="s">
        <v>2004</v>
      </c>
      <c r="D1457" s="1" t="s">
        <v>2005</v>
      </c>
      <c r="E1457" s="25" t="s">
        <v>10</v>
      </c>
      <c r="F1457" s="27" t="str">
        <f t="shared" si="22"/>
        <v>5050145</v>
      </c>
    </row>
    <row r="1458" spans="1:6" x14ac:dyDescent="0.25">
      <c r="A1458" s="2" t="s">
        <v>1976</v>
      </c>
      <c r="B1458" s="2" t="s">
        <v>52</v>
      </c>
      <c r="C1458" s="2" t="s">
        <v>2006</v>
      </c>
      <c r="D1458" s="1" t="s">
        <v>2007</v>
      </c>
      <c r="E1458" s="25" t="s">
        <v>10</v>
      </c>
      <c r="F1458" s="27" t="str">
        <f t="shared" si="22"/>
        <v>5050146</v>
      </c>
    </row>
    <row r="1459" spans="1:6" x14ac:dyDescent="0.25">
      <c r="A1459" s="2" t="s">
        <v>1976</v>
      </c>
      <c r="B1459" s="2" t="s">
        <v>52</v>
      </c>
      <c r="C1459" s="2" t="s">
        <v>2008</v>
      </c>
      <c r="D1459" s="1" t="s">
        <v>2009</v>
      </c>
      <c r="E1459" s="25" t="s">
        <v>10</v>
      </c>
      <c r="F1459" s="27" t="str">
        <f t="shared" si="22"/>
        <v>5050147</v>
      </c>
    </row>
    <row r="1460" spans="1:6" x14ac:dyDescent="0.25">
      <c r="A1460" s="2" t="s">
        <v>1976</v>
      </c>
      <c r="B1460" s="2" t="s">
        <v>52</v>
      </c>
      <c r="C1460" s="2" t="s">
        <v>2010</v>
      </c>
      <c r="D1460" s="1" t="s">
        <v>2011</v>
      </c>
      <c r="E1460" s="25" t="s">
        <v>10</v>
      </c>
      <c r="F1460" s="27" t="str">
        <f t="shared" si="22"/>
        <v>5050148</v>
      </c>
    </row>
    <row r="1461" spans="1:6" x14ac:dyDescent="0.25">
      <c r="A1461" s="2" t="s">
        <v>1976</v>
      </c>
      <c r="B1461" s="2" t="s">
        <v>52</v>
      </c>
      <c r="C1461" s="2" t="s">
        <v>2012</v>
      </c>
      <c r="D1461" s="1" t="s">
        <v>2013</v>
      </c>
      <c r="E1461" s="25" t="s">
        <v>10</v>
      </c>
      <c r="F1461" s="27" t="str">
        <f t="shared" si="22"/>
        <v>5050149</v>
      </c>
    </row>
    <row r="1462" spans="1:6" x14ac:dyDescent="0.25">
      <c r="A1462" s="2" t="s">
        <v>1976</v>
      </c>
      <c r="B1462" s="2" t="s">
        <v>56</v>
      </c>
      <c r="C1462" s="2" t="s">
        <v>2014</v>
      </c>
      <c r="D1462" s="1" t="s">
        <v>2015</v>
      </c>
      <c r="E1462" s="25" t="s">
        <v>10</v>
      </c>
      <c r="F1462" s="27" t="str">
        <f t="shared" si="22"/>
        <v>5061004</v>
      </c>
    </row>
    <row r="1463" spans="1:6" x14ac:dyDescent="0.25">
      <c r="A1463" s="2" t="s">
        <v>1976</v>
      </c>
      <c r="B1463" s="2" t="s">
        <v>243</v>
      </c>
      <c r="C1463" s="2" t="s">
        <v>12</v>
      </c>
      <c r="D1463" s="1" t="s">
        <v>2016</v>
      </c>
      <c r="E1463" s="25" t="s">
        <v>10</v>
      </c>
      <c r="F1463" s="27" t="str">
        <f t="shared" si="22"/>
        <v>5070001</v>
      </c>
    </row>
    <row r="1464" spans="1:6" x14ac:dyDescent="0.25">
      <c r="A1464" s="2" t="s">
        <v>1976</v>
      </c>
      <c r="B1464" s="2" t="s">
        <v>243</v>
      </c>
      <c r="C1464" s="2" t="s">
        <v>2017</v>
      </c>
      <c r="D1464" s="1" t="s">
        <v>2018</v>
      </c>
      <c r="E1464" s="25" t="s">
        <v>10</v>
      </c>
      <c r="F1464" s="27" t="str">
        <f t="shared" si="22"/>
        <v>5070346</v>
      </c>
    </row>
    <row r="1465" spans="1:6" x14ac:dyDescent="0.25">
      <c r="A1465" s="2" t="s">
        <v>2019</v>
      </c>
      <c r="B1465" s="2" t="s">
        <v>7</v>
      </c>
      <c r="C1465" s="2" t="s">
        <v>8</v>
      </c>
      <c r="D1465" s="1" t="s">
        <v>2020</v>
      </c>
      <c r="E1465" s="25" t="s">
        <v>10</v>
      </c>
      <c r="F1465" s="27" t="str">
        <f t="shared" si="22"/>
        <v>5110000</v>
      </c>
    </row>
    <row r="1466" spans="1:6" x14ac:dyDescent="0.25">
      <c r="A1466" s="2" t="s">
        <v>2019</v>
      </c>
      <c r="B1466" s="2" t="s">
        <v>11</v>
      </c>
      <c r="C1466" s="2" t="s">
        <v>12</v>
      </c>
      <c r="D1466" s="1" t="s">
        <v>155</v>
      </c>
      <c r="E1466" s="25" t="s">
        <v>10</v>
      </c>
      <c r="F1466" s="27" t="str">
        <f t="shared" si="22"/>
        <v>5120001</v>
      </c>
    </row>
    <row r="1467" spans="1:6" x14ac:dyDescent="0.25">
      <c r="A1467" s="2" t="s">
        <v>2019</v>
      </c>
      <c r="B1467" s="2" t="s">
        <v>11</v>
      </c>
      <c r="C1467" s="2" t="s">
        <v>14</v>
      </c>
      <c r="D1467" s="1" t="s">
        <v>2021</v>
      </c>
      <c r="E1467" s="25" t="s">
        <v>10</v>
      </c>
      <c r="F1467" s="27" t="str">
        <f t="shared" si="22"/>
        <v>5120002</v>
      </c>
    </row>
    <row r="1468" spans="1:6" x14ac:dyDescent="0.25">
      <c r="A1468" s="2" t="s">
        <v>2019</v>
      </c>
      <c r="B1468" s="2" t="s">
        <v>11</v>
      </c>
      <c r="C1468" s="2" t="s">
        <v>16</v>
      </c>
      <c r="D1468" s="1" t="s">
        <v>2022</v>
      </c>
      <c r="E1468" s="25" t="s">
        <v>10</v>
      </c>
      <c r="F1468" s="27" t="str">
        <f t="shared" si="22"/>
        <v>5120003</v>
      </c>
    </row>
    <row r="1469" spans="1:6" x14ac:dyDescent="0.25">
      <c r="A1469" s="2" t="s">
        <v>2019</v>
      </c>
      <c r="B1469" s="2" t="s">
        <v>11</v>
      </c>
      <c r="C1469" s="2" t="s">
        <v>18</v>
      </c>
      <c r="D1469" s="1" t="s">
        <v>2023</v>
      </c>
      <c r="E1469" s="25" t="s">
        <v>10</v>
      </c>
      <c r="F1469" s="27" t="str">
        <f t="shared" si="22"/>
        <v>5120004</v>
      </c>
    </row>
    <row r="1470" spans="1:6" x14ac:dyDescent="0.25">
      <c r="A1470" s="2" t="s">
        <v>2019</v>
      </c>
      <c r="B1470" s="2" t="s">
        <v>11</v>
      </c>
      <c r="C1470" s="2" t="s">
        <v>20</v>
      </c>
      <c r="D1470" s="1" t="s">
        <v>74</v>
      </c>
      <c r="E1470" s="25" t="s">
        <v>10</v>
      </c>
      <c r="F1470" s="27" t="str">
        <f t="shared" si="22"/>
        <v>5120005</v>
      </c>
    </row>
    <row r="1471" spans="1:6" x14ac:dyDescent="0.25">
      <c r="A1471" s="2" t="s">
        <v>2019</v>
      </c>
      <c r="B1471" s="2" t="s">
        <v>11</v>
      </c>
      <c r="C1471" s="2" t="s">
        <v>22</v>
      </c>
      <c r="D1471" s="1" t="s">
        <v>2024</v>
      </c>
      <c r="E1471" s="25" t="s">
        <v>10</v>
      </c>
      <c r="F1471" s="27" t="str">
        <f t="shared" si="22"/>
        <v>5120006</v>
      </c>
    </row>
    <row r="1472" spans="1:6" x14ac:dyDescent="0.25">
      <c r="A1472" s="2" t="s">
        <v>2019</v>
      </c>
      <c r="B1472" s="2" t="s">
        <v>36</v>
      </c>
      <c r="C1472" s="2" t="s">
        <v>2025</v>
      </c>
      <c r="D1472" s="1" t="s">
        <v>2026</v>
      </c>
      <c r="E1472" s="25" t="s">
        <v>10</v>
      </c>
      <c r="F1472" s="27" t="str">
        <f t="shared" si="22"/>
        <v>5130454</v>
      </c>
    </row>
    <row r="1473" spans="1:6" x14ac:dyDescent="0.25">
      <c r="A1473" s="2" t="s">
        <v>2019</v>
      </c>
      <c r="B1473" s="2" t="s">
        <v>36</v>
      </c>
      <c r="C1473" s="2" t="s">
        <v>2027</v>
      </c>
      <c r="D1473" s="1" t="s">
        <v>2028</v>
      </c>
      <c r="E1473" s="25" t="s">
        <v>10</v>
      </c>
      <c r="F1473" s="27" t="str">
        <f t="shared" si="22"/>
        <v>5130780</v>
      </c>
    </row>
    <row r="1474" spans="1:6" x14ac:dyDescent="0.25">
      <c r="A1474" s="2" t="s">
        <v>2019</v>
      </c>
      <c r="B1474" s="2" t="s">
        <v>36</v>
      </c>
      <c r="C1474" s="2" t="s">
        <v>2029</v>
      </c>
      <c r="D1474" s="1" t="s">
        <v>2030</v>
      </c>
      <c r="E1474" s="25" t="s">
        <v>10</v>
      </c>
      <c r="F1474" s="27" t="str">
        <f t="shared" ref="F1474:F1537" si="23">A1474&amp;B1474&amp;C1474</f>
        <v>5130781</v>
      </c>
    </row>
    <row r="1475" spans="1:6" x14ac:dyDescent="0.25">
      <c r="A1475" s="2" t="s">
        <v>2019</v>
      </c>
      <c r="B1475" s="2" t="s">
        <v>45</v>
      </c>
      <c r="C1475" s="2" t="s">
        <v>2031</v>
      </c>
      <c r="D1475" s="1" t="s">
        <v>2032</v>
      </c>
      <c r="E1475" s="25" t="s">
        <v>10</v>
      </c>
      <c r="F1475" s="27" t="str">
        <f t="shared" si="23"/>
        <v>5145520</v>
      </c>
    </row>
    <row r="1476" spans="1:6" x14ac:dyDescent="0.25">
      <c r="A1476" s="2" t="s">
        <v>2019</v>
      </c>
      <c r="B1476" s="2" t="s">
        <v>45</v>
      </c>
      <c r="C1476" s="2" t="s">
        <v>2033</v>
      </c>
      <c r="D1476" s="1" t="s">
        <v>2034</v>
      </c>
      <c r="E1476" s="25" t="s">
        <v>10</v>
      </c>
      <c r="F1476" s="27" t="str">
        <f t="shared" si="23"/>
        <v>5145525</v>
      </c>
    </row>
    <row r="1477" spans="1:6" x14ac:dyDescent="0.25">
      <c r="A1477" s="2" t="s">
        <v>2019</v>
      </c>
      <c r="B1477" s="2" t="s">
        <v>52</v>
      </c>
      <c r="C1477" s="2" t="s">
        <v>2035</v>
      </c>
      <c r="D1477" s="1" t="s">
        <v>2036</v>
      </c>
      <c r="E1477" s="25" t="s">
        <v>10</v>
      </c>
      <c r="F1477" s="27" t="str">
        <f t="shared" si="23"/>
        <v>5150150</v>
      </c>
    </row>
    <row r="1478" spans="1:6" x14ac:dyDescent="0.25">
      <c r="A1478" s="2" t="s">
        <v>2019</v>
      </c>
      <c r="B1478" s="2" t="s">
        <v>52</v>
      </c>
      <c r="C1478" s="2" t="s">
        <v>2037</v>
      </c>
      <c r="D1478" s="1" t="s">
        <v>2038</v>
      </c>
      <c r="E1478" s="25" t="s">
        <v>10</v>
      </c>
      <c r="F1478" s="27" t="str">
        <f t="shared" si="23"/>
        <v>5150151</v>
      </c>
    </row>
    <row r="1479" spans="1:6" x14ac:dyDescent="0.25">
      <c r="A1479" s="2" t="s">
        <v>2019</v>
      </c>
      <c r="B1479" s="2" t="s">
        <v>56</v>
      </c>
      <c r="C1479" s="2" t="s">
        <v>2039</v>
      </c>
      <c r="D1479" s="1" t="s">
        <v>2040</v>
      </c>
      <c r="E1479" s="25" t="s">
        <v>10</v>
      </c>
      <c r="F1479" s="27" t="str">
        <f t="shared" si="23"/>
        <v>5161059</v>
      </c>
    </row>
    <row r="1480" spans="1:6" x14ac:dyDescent="0.25">
      <c r="A1480" s="2" t="s">
        <v>2041</v>
      </c>
      <c r="B1480" s="2" t="s">
        <v>7</v>
      </c>
      <c r="C1480" s="2" t="s">
        <v>8</v>
      </c>
      <c r="D1480" s="1" t="s">
        <v>2042</v>
      </c>
      <c r="E1480" s="25" t="s">
        <v>10</v>
      </c>
      <c r="F1480" s="27" t="str">
        <f t="shared" si="23"/>
        <v>5210000</v>
      </c>
    </row>
    <row r="1481" spans="1:6" x14ac:dyDescent="0.25">
      <c r="A1481" s="2" t="s">
        <v>2041</v>
      </c>
      <c r="B1481" s="2" t="s">
        <v>11</v>
      </c>
      <c r="C1481" s="2" t="s">
        <v>12</v>
      </c>
      <c r="D1481" s="1" t="s">
        <v>2043</v>
      </c>
      <c r="E1481" s="25" t="s">
        <v>10</v>
      </c>
      <c r="F1481" s="27" t="str">
        <f t="shared" si="23"/>
        <v>5220001</v>
      </c>
    </row>
    <row r="1482" spans="1:6" x14ac:dyDescent="0.25">
      <c r="A1482" s="2" t="s">
        <v>2041</v>
      </c>
      <c r="B1482" s="2" t="s">
        <v>11</v>
      </c>
      <c r="C1482" s="2" t="s">
        <v>14</v>
      </c>
      <c r="D1482" s="1" t="s">
        <v>564</v>
      </c>
      <c r="E1482" s="25" t="s">
        <v>10</v>
      </c>
      <c r="F1482" s="27" t="str">
        <f t="shared" si="23"/>
        <v>5220002</v>
      </c>
    </row>
    <row r="1483" spans="1:6" x14ac:dyDescent="0.25">
      <c r="A1483" s="2" t="s">
        <v>2041</v>
      </c>
      <c r="B1483" s="2" t="s">
        <v>11</v>
      </c>
      <c r="C1483" s="2" t="s">
        <v>16</v>
      </c>
      <c r="D1483" s="1" t="s">
        <v>123</v>
      </c>
      <c r="E1483" s="25" t="s">
        <v>10</v>
      </c>
      <c r="F1483" s="27" t="str">
        <f t="shared" si="23"/>
        <v>5220003</v>
      </c>
    </row>
    <row r="1484" spans="1:6" x14ac:dyDescent="0.25">
      <c r="A1484" s="2" t="s">
        <v>2041</v>
      </c>
      <c r="B1484" s="2" t="s">
        <v>11</v>
      </c>
      <c r="C1484" s="2" t="s">
        <v>18</v>
      </c>
      <c r="D1484" s="1" t="s">
        <v>250</v>
      </c>
      <c r="E1484" s="25" t="s">
        <v>10</v>
      </c>
      <c r="F1484" s="27" t="str">
        <f t="shared" si="23"/>
        <v>5220004</v>
      </c>
    </row>
    <row r="1485" spans="1:6" x14ac:dyDescent="0.25">
      <c r="A1485" s="2" t="s">
        <v>2041</v>
      </c>
      <c r="B1485" s="2" t="s">
        <v>11</v>
      </c>
      <c r="C1485" s="2" t="s">
        <v>20</v>
      </c>
      <c r="D1485" s="1" t="s">
        <v>2044</v>
      </c>
      <c r="E1485" s="25" t="s">
        <v>10</v>
      </c>
      <c r="F1485" s="27" t="str">
        <f t="shared" si="23"/>
        <v>5220005</v>
      </c>
    </row>
    <row r="1486" spans="1:6" x14ac:dyDescent="0.25">
      <c r="A1486" s="2" t="s">
        <v>2041</v>
      </c>
      <c r="B1486" s="2" t="s">
        <v>11</v>
      </c>
      <c r="C1486" s="2" t="s">
        <v>22</v>
      </c>
      <c r="D1486" s="1" t="s">
        <v>128</v>
      </c>
      <c r="E1486" s="25" t="s">
        <v>10</v>
      </c>
      <c r="F1486" s="27" t="str">
        <f t="shared" si="23"/>
        <v>5220006</v>
      </c>
    </row>
    <row r="1487" spans="1:6" x14ac:dyDescent="0.25">
      <c r="A1487" s="2" t="s">
        <v>2041</v>
      </c>
      <c r="B1487" s="2" t="s">
        <v>11</v>
      </c>
      <c r="C1487" s="2" t="s">
        <v>24</v>
      </c>
      <c r="D1487" s="1" t="s">
        <v>65</v>
      </c>
      <c r="E1487" s="25" t="s">
        <v>10</v>
      </c>
      <c r="F1487" s="27" t="str">
        <f t="shared" si="23"/>
        <v>5220007</v>
      </c>
    </row>
    <row r="1488" spans="1:6" x14ac:dyDescent="0.25">
      <c r="A1488" s="2" t="s">
        <v>2041</v>
      </c>
      <c r="B1488" s="2" t="s">
        <v>11</v>
      </c>
      <c r="C1488" s="2" t="s">
        <v>26</v>
      </c>
      <c r="D1488" s="1" t="s">
        <v>19</v>
      </c>
      <c r="E1488" s="25" t="s">
        <v>10</v>
      </c>
      <c r="F1488" s="27" t="str">
        <f t="shared" si="23"/>
        <v>5220008</v>
      </c>
    </row>
    <row r="1489" spans="1:6" x14ac:dyDescent="0.25">
      <c r="A1489" s="2" t="s">
        <v>2041</v>
      </c>
      <c r="B1489" s="2" t="s">
        <v>11</v>
      </c>
      <c r="C1489" s="2" t="s">
        <v>28</v>
      </c>
      <c r="D1489" s="1" t="s">
        <v>74</v>
      </c>
      <c r="E1489" s="25" t="s">
        <v>10</v>
      </c>
      <c r="F1489" s="27" t="str">
        <f t="shared" si="23"/>
        <v>5220009</v>
      </c>
    </row>
    <row r="1490" spans="1:6" x14ac:dyDescent="0.25">
      <c r="A1490" s="2" t="s">
        <v>2041</v>
      </c>
      <c r="B1490" s="2" t="s">
        <v>11</v>
      </c>
      <c r="C1490" s="2" t="s">
        <v>30</v>
      </c>
      <c r="D1490" s="1" t="s">
        <v>2045</v>
      </c>
      <c r="E1490" s="25" t="s">
        <v>10</v>
      </c>
      <c r="F1490" s="27" t="str">
        <f t="shared" si="23"/>
        <v>5220010</v>
      </c>
    </row>
    <row r="1491" spans="1:6" x14ac:dyDescent="0.25">
      <c r="A1491" s="2" t="s">
        <v>2041</v>
      </c>
      <c r="B1491" s="2" t="s">
        <v>11</v>
      </c>
      <c r="C1491" s="2" t="s">
        <v>32</v>
      </c>
      <c r="D1491" s="1" t="s">
        <v>1848</v>
      </c>
      <c r="E1491" s="25" t="s">
        <v>10</v>
      </c>
      <c r="F1491" s="27" t="str">
        <f t="shared" si="23"/>
        <v>5220011</v>
      </c>
    </row>
    <row r="1492" spans="1:6" x14ac:dyDescent="0.25">
      <c r="A1492" s="2" t="s">
        <v>2041</v>
      </c>
      <c r="B1492" s="2" t="s">
        <v>11</v>
      </c>
      <c r="C1492" s="2" t="s">
        <v>34</v>
      </c>
      <c r="D1492" s="1" t="s">
        <v>162</v>
      </c>
      <c r="E1492" s="25" t="s">
        <v>10</v>
      </c>
      <c r="F1492" s="27" t="str">
        <f t="shared" si="23"/>
        <v>5220012</v>
      </c>
    </row>
    <row r="1493" spans="1:6" x14ac:dyDescent="0.25">
      <c r="A1493" s="2" t="s">
        <v>2041</v>
      </c>
      <c r="B1493" s="2" t="s">
        <v>11</v>
      </c>
      <c r="C1493" s="2" t="s">
        <v>72</v>
      </c>
      <c r="D1493" s="1" t="s">
        <v>31</v>
      </c>
      <c r="E1493" s="25" t="s">
        <v>10</v>
      </c>
      <c r="F1493" s="27" t="str">
        <f t="shared" si="23"/>
        <v>5220013</v>
      </c>
    </row>
    <row r="1494" spans="1:6" x14ac:dyDescent="0.25">
      <c r="A1494" s="2" t="s">
        <v>2041</v>
      </c>
      <c r="B1494" s="2" t="s">
        <v>11</v>
      </c>
      <c r="C1494" s="2" t="s">
        <v>73</v>
      </c>
      <c r="D1494" s="1" t="s">
        <v>35</v>
      </c>
      <c r="E1494" s="25" t="s">
        <v>10</v>
      </c>
      <c r="F1494" s="27" t="str">
        <f t="shared" si="23"/>
        <v>5220014</v>
      </c>
    </row>
    <row r="1495" spans="1:6" x14ac:dyDescent="0.25">
      <c r="A1495" s="2" t="s">
        <v>2041</v>
      </c>
      <c r="B1495" s="2" t="s">
        <v>36</v>
      </c>
      <c r="C1495" s="2" t="s">
        <v>2046</v>
      </c>
      <c r="D1495" s="1" t="s">
        <v>2047</v>
      </c>
      <c r="E1495" s="25" t="s">
        <v>10</v>
      </c>
      <c r="F1495" s="27" t="str">
        <f t="shared" si="23"/>
        <v>5230310</v>
      </c>
    </row>
    <row r="1496" spans="1:6" x14ac:dyDescent="0.25">
      <c r="A1496" s="2" t="s">
        <v>2041</v>
      </c>
      <c r="B1496" s="2" t="s">
        <v>36</v>
      </c>
      <c r="C1496" s="2" t="s">
        <v>2048</v>
      </c>
      <c r="D1496" s="1" t="s">
        <v>2049</v>
      </c>
      <c r="E1496" s="25" t="s">
        <v>10</v>
      </c>
      <c r="F1496" s="27" t="str">
        <f t="shared" si="23"/>
        <v>5230782</v>
      </c>
    </row>
    <row r="1497" spans="1:6" x14ac:dyDescent="0.25">
      <c r="A1497" s="2" t="s">
        <v>2041</v>
      </c>
      <c r="B1497" s="2" t="s">
        <v>36</v>
      </c>
      <c r="C1497" s="2" t="s">
        <v>2050</v>
      </c>
      <c r="D1497" s="1" t="s">
        <v>2051</v>
      </c>
      <c r="E1497" s="25" t="s">
        <v>10</v>
      </c>
      <c r="F1497" s="27" t="str">
        <f t="shared" si="23"/>
        <v>5230783</v>
      </c>
    </row>
    <row r="1498" spans="1:6" x14ac:dyDescent="0.25">
      <c r="A1498" s="2" t="s">
        <v>2041</v>
      </c>
      <c r="B1498" s="2" t="s">
        <v>36</v>
      </c>
      <c r="C1498" s="2" t="s">
        <v>2052</v>
      </c>
      <c r="D1498" s="1" t="s">
        <v>2053</v>
      </c>
      <c r="E1498" s="25" t="s">
        <v>174</v>
      </c>
      <c r="F1498" s="27" t="str">
        <f t="shared" si="23"/>
        <v>5230784</v>
      </c>
    </row>
    <row r="1499" spans="1:6" x14ac:dyDescent="0.25">
      <c r="A1499" s="2" t="s">
        <v>2041</v>
      </c>
      <c r="B1499" s="2" t="s">
        <v>36</v>
      </c>
      <c r="C1499" s="2" t="s">
        <v>2054</v>
      </c>
      <c r="D1499" s="1" t="s">
        <v>2055</v>
      </c>
      <c r="E1499" s="25" t="s">
        <v>10</v>
      </c>
      <c r="F1499" s="27" t="str">
        <f t="shared" si="23"/>
        <v>5230785</v>
      </c>
    </row>
    <row r="1500" spans="1:6" x14ac:dyDescent="0.25">
      <c r="A1500" s="2" t="s">
        <v>2041</v>
      </c>
      <c r="B1500" s="2" t="s">
        <v>36</v>
      </c>
      <c r="C1500" s="2" t="s">
        <v>2056</v>
      </c>
      <c r="D1500" s="1" t="s">
        <v>2057</v>
      </c>
      <c r="E1500" s="25" t="s">
        <v>10</v>
      </c>
      <c r="F1500" s="27" t="str">
        <f t="shared" si="23"/>
        <v>5230786</v>
      </c>
    </row>
    <row r="1501" spans="1:6" x14ac:dyDescent="0.25">
      <c r="A1501" s="2" t="s">
        <v>2041</v>
      </c>
      <c r="B1501" s="2" t="s">
        <v>45</v>
      </c>
      <c r="C1501" s="2" t="s">
        <v>2058</v>
      </c>
      <c r="D1501" s="1" t="s">
        <v>2059</v>
      </c>
      <c r="E1501" s="25" t="s">
        <v>10</v>
      </c>
      <c r="F1501" s="27" t="str">
        <f t="shared" si="23"/>
        <v>5245615</v>
      </c>
    </row>
    <row r="1502" spans="1:6" x14ac:dyDescent="0.25">
      <c r="A1502" s="2" t="s">
        <v>2041</v>
      </c>
      <c r="B1502" s="2" t="s">
        <v>45</v>
      </c>
      <c r="C1502" s="2" t="s">
        <v>2060</v>
      </c>
      <c r="D1502" s="1" t="s">
        <v>2061</v>
      </c>
      <c r="E1502" s="25" t="s">
        <v>10</v>
      </c>
      <c r="F1502" s="27" t="str">
        <f t="shared" si="23"/>
        <v>5245620</v>
      </c>
    </row>
    <row r="1503" spans="1:6" x14ac:dyDescent="0.25">
      <c r="A1503" s="2" t="s">
        <v>2041</v>
      </c>
      <c r="B1503" s="2" t="s">
        <v>45</v>
      </c>
      <c r="C1503" s="2" t="s">
        <v>2062</v>
      </c>
      <c r="D1503" s="1" t="s">
        <v>2063</v>
      </c>
      <c r="E1503" s="25" t="s">
        <v>10</v>
      </c>
      <c r="F1503" s="27" t="str">
        <f t="shared" si="23"/>
        <v>5245635</v>
      </c>
    </row>
    <row r="1504" spans="1:6" x14ac:dyDescent="0.25">
      <c r="A1504" s="2" t="s">
        <v>2041</v>
      </c>
      <c r="B1504" s="2" t="s">
        <v>52</v>
      </c>
      <c r="C1504" s="2" t="s">
        <v>2064</v>
      </c>
      <c r="D1504" s="1" t="s">
        <v>2065</v>
      </c>
      <c r="E1504" s="25" t="s">
        <v>174</v>
      </c>
      <c r="F1504" s="27" t="str">
        <f t="shared" si="23"/>
        <v>5250152</v>
      </c>
    </row>
    <row r="1505" spans="1:6" x14ac:dyDescent="0.25">
      <c r="A1505" s="2" t="s">
        <v>2041</v>
      </c>
      <c r="B1505" s="2" t="s">
        <v>52</v>
      </c>
      <c r="C1505" s="2" t="s">
        <v>2066</v>
      </c>
      <c r="D1505" s="1" t="s">
        <v>2067</v>
      </c>
      <c r="E1505" s="25" t="s">
        <v>10</v>
      </c>
      <c r="F1505" s="27" t="str">
        <f t="shared" si="23"/>
        <v>5250153</v>
      </c>
    </row>
    <row r="1506" spans="1:6" x14ac:dyDescent="0.25">
      <c r="A1506" s="2" t="s">
        <v>2041</v>
      </c>
      <c r="B1506" s="2" t="s">
        <v>56</v>
      </c>
      <c r="C1506" s="2" t="s">
        <v>2068</v>
      </c>
      <c r="D1506" s="1" t="s">
        <v>2069</v>
      </c>
      <c r="E1506" s="25" t="s">
        <v>10</v>
      </c>
      <c r="F1506" s="27" t="str">
        <f t="shared" si="23"/>
        <v>5261060</v>
      </c>
    </row>
    <row r="1507" spans="1:6" x14ac:dyDescent="0.25">
      <c r="A1507" s="2" t="s">
        <v>2070</v>
      </c>
      <c r="B1507" s="2" t="s">
        <v>7</v>
      </c>
      <c r="C1507" s="2" t="s">
        <v>8</v>
      </c>
      <c r="D1507" s="1" t="s">
        <v>2071</v>
      </c>
      <c r="E1507" s="25" t="s">
        <v>10</v>
      </c>
      <c r="F1507" s="27" t="str">
        <f t="shared" si="23"/>
        <v>5310000</v>
      </c>
    </row>
    <row r="1508" spans="1:6" x14ac:dyDescent="0.25">
      <c r="A1508" s="2" t="s">
        <v>2070</v>
      </c>
      <c r="B1508" s="2" t="s">
        <v>11</v>
      </c>
      <c r="C1508" s="2" t="s">
        <v>12</v>
      </c>
      <c r="D1508" s="1" t="s">
        <v>2072</v>
      </c>
      <c r="E1508" s="25" t="s">
        <v>10</v>
      </c>
      <c r="F1508" s="27" t="str">
        <f t="shared" si="23"/>
        <v>5320001</v>
      </c>
    </row>
    <row r="1509" spans="1:6" x14ac:dyDescent="0.25">
      <c r="A1509" s="2" t="s">
        <v>2070</v>
      </c>
      <c r="B1509" s="2" t="s">
        <v>11</v>
      </c>
      <c r="C1509" s="2" t="s">
        <v>14</v>
      </c>
      <c r="D1509" s="1" t="s">
        <v>690</v>
      </c>
      <c r="E1509" s="25" t="s">
        <v>10</v>
      </c>
      <c r="F1509" s="27" t="str">
        <f t="shared" si="23"/>
        <v>5320002</v>
      </c>
    </row>
    <row r="1510" spans="1:6" x14ac:dyDescent="0.25">
      <c r="A1510" s="2" t="s">
        <v>2070</v>
      </c>
      <c r="B1510" s="2" t="s">
        <v>11</v>
      </c>
      <c r="C1510" s="2" t="s">
        <v>16</v>
      </c>
      <c r="D1510" s="1" t="s">
        <v>2073</v>
      </c>
      <c r="E1510" s="25" t="s">
        <v>10</v>
      </c>
      <c r="F1510" s="27" t="str">
        <f t="shared" si="23"/>
        <v>5320003</v>
      </c>
    </row>
    <row r="1511" spans="1:6" x14ac:dyDescent="0.25">
      <c r="A1511" s="2" t="s">
        <v>2070</v>
      </c>
      <c r="B1511" s="2" t="s">
        <v>11</v>
      </c>
      <c r="C1511" s="2" t="s">
        <v>18</v>
      </c>
      <c r="D1511" s="1" t="s">
        <v>1278</v>
      </c>
      <c r="E1511" s="25" t="s">
        <v>10</v>
      </c>
      <c r="F1511" s="27" t="str">
        <f t="shared" si="23"/>
        <v>5320004</v>
      </c>
    </row>
    <row r="1512" spans="1:6" x14ac:dyDescent="0.25">
      <c r="A1512" s="2" t="s">
        <v>2070</v>
      </c>
      <c r="B1512" s="2" t="s">
        <v>11</v>
      </c>
      <c r="C1512" s="2" t="s">
        <v>20</v>
      </c>
      <c r="D1512" s="1" t="s">
        <v>1823</v>
      </c>
      <c r="E1512" s="25" t="s">
        <v>10</v>
      </c>
      <c r="F1512" s="27" t="str">
        <f t="shared" si="23"/>
        <v>5320005</v>
      </c>
    </row>
    <row r="1513" spans="1:6" x14ac:dyDescent="0.25">
      <c r="A1513" s="2" t="s">
        <v>2070</v>
      </c>
      <c r="B1513" s="2" t="s">
        <v>11</v>
      </c>
      <c r="C1513" s="2" t="s">
        <v>22</v>
      </c>
      <c r="D1513" s="1" t="s">
        <v>74</v>
      </c>
      <c r="E1513" s="25" t="s">
        <v>10</v>
      </c>
      <c r="F1513" s="27" t="str">
        <f t="shared" si="23"/>
        <v>5320006</v>
      </c>
    </row>
    <row r="1514" spans="1:6" x14ac:dyDescent="0.25">
      <c r="A1514" s="2" t="s">
        <v>2070</v>
      </c>
      <c r="B1514" s="2" t="s">
        <v>11</v>
      </c>
      <c r="C1514" s="2" t="s">
        <v>24</v>
      </c>
      <c r="D1514" s="1" t="s">
        <v>1282</v>
      </c>
      <c r="E1514" s="25" t="s">
        <v>10</v>
      </c>
      <c r="F1514" s="27" t="str">
        <f t="shared" si="23"/>
        <v>5320007</v>
      </c>
    </row>
    <row r="1515" spans="1:6" x14ac:dyDescent="0.25">
      <c r="A1515" s="2" t="s">
        <v>2070</v>
      </c>
      <c r="B1515" s="2" t="s">
        <v>11</v>
      </c>
      <c r="C1515" s="2" t="s">
        <v>26</v>
      </c>
      <c r="D1515" s="1" t="s">
        <v>162</v>
      </c>
      <c r="E1515" s="25" t="s">
        <v>10</v>
      </c>
      <c r="F1515" s="27" t="str">
        <f t="shared" si="23"/>
        <v>5320008</v>
      </c>
    </row>
    <row r="1516" spans="1:6" x14ac:dyDescent="0.25">
      <c r="A1516" s="2" t="s">
        <v>2070</v>
      </c>
      <c r="B1516" s="2" t="s">
        <v>11</v>
      </c>
      <c r="C1516" s="2" t="s">
        <v>28</v>
      </c>
      <c r="D1516" s="1" t="s">
        <v>828</v>
      </c>
      <c r="E1516" s="25" t="s">
        <v>10</v>
      </c>
      <c r="F1516" s="27" t="str">
        <f t="shared" si="23"/>
        <v>5320009</v>
      </c>
    </row>
    <row r="1517" spans="1:6" x14ac:dyDescent="0.25">
      <c r="A1517" s="2" t="s">
        <v>2070</v>
      </c>
      <c r="B1517" s="2" t="s">
        <v>11</v>
      </c>
      <c r="C1517" s="2" t="s">
        <v>30</v>
      </c>
      <c r="D1517" s="1" t="s">
        <v>234</v>
      </c>
      <c r="E1517" s="25" t="s">
        <v>10</v>
      </c>
      <c r="F1517" s="27" t="str">
        <f t="shared" si="23"/>
        <v>5320010</v>
      </c>
    </row>
    <row r="1518" spans="1:6" x14ac:dyDescent="0.25">
      <c r="A1518" s="2" t="s">
        <v>2070</v>
      </c>
      <c r="B1518" s="2" t="s">
        <v>11</v>
      </c>
      <c r="C1518" s="2" t="s">
        <v>32</v>
      </c>
      <c r="D1518" s="1" t="s">
        <v>35</v>
      </c>
      <c r="E1518" s="25" t="s">
        <v>10</v>
      </c>
      <c r="F1518" s="27" t="str">
        <f t="shared" si="23"/>
        <v>5320011</v>
      </c>
    </row>
    <row r="1519" spans="1:6" x14ac:dyDescent="0.25">
      <c r="A1519" s="2" t="s">
        <v>2070</v>
      </c>
      <c r="B1519" s="2" t="s">
        <v>36</v>
      </c>
      <c r="C1519" s="2" t="s">
        <v>1489</v>
      </c>
      <c r="D1519" s="1" t="s">
        <v>2074</v>
      </c>
      <c r="E1519" s="25" t="s">
        <v>10</v>
      </c>
      <c r="F1519" s="27" t="str">
        <f t="shared" si="23"/>
        <v>5330113</v>
      </c>
    </row>
    <row r="1520" spans="1:6" x14ac:dyDescent="0.25">
      <c r="A1520" s="2" t="s">
        <v>2070</v>
      </c>
      <c r="B1520" s="2" t="s">
        <v>36</v>
      </c>
      <c r="C1520" s="2" t="s">
        <v>2075</v>
      </c>
      <c r="D1520" s="1" t="s">
        <v>2076</v>
      </c>
      <c r="E1520" s="25" t="s">
        <v>10</v>
      </c>
      <c r="F1520" s="27" t="str">
        <f t="shared" si="23"/>
        <v>5330788</v>
      </c>
    </row>
    <row r="1521" spans="1:6" x14ac:dyDescent="0.25">
      <c r="A1521" s="2" t="s">
        <v>2070</v>
      </c>
      <c r="B1521" s="2" t="s">
        <v>36</v>
      </c>
      <c r="C1521" s="2" t="s">
        <v>2077</v>
      </c>
      <c r="D1521" s="1" t="s">
        <v>2078</v>
      </c>
      <c r="E1521" s="25" t="s">
        <v>10</v>
      </c>
      <c r="F1521" s="27" t="str">
        <f t="shared" si="23"/>
        <v>5330789</v>
      </c>
    </row>
    <row r="1522" spans="1:6" x14ac:dyDescent="0.25">
      <c r="A1522" s="2" t="s">
        <v>2070</v>
      </c>
      <c r="B1522" s="2" t="s">
        <v>45</v>
      </c>
      <c r="C1522" s="2" t="s">
        <v>2079</v>
      </c>
      <c r="D1522" s="1" t="s">
        <v>2080</v>
      </c>
      <c r="E1522" s="25" t="s">
        <v>10</v>
      </c>
      <c r="F1522" s="27" t="str">
        <f t="shared" si="23"/>
        <v>5345705</v>
      </c>
    </row>
    <row r="1523" spans="1:6" x14ac:dyDescent="0.25">
      <c r="A1523" s="2" t="s">
        <v>2070</v>
      </c>
      <c r="B1523" s="2" t="s">
        <v>45</v>
      </c>
      <c r="C1523" s="2" t="s">
        <v>2081</v>
      </c>
      <c r="D1523" s="1" t="s">
        <v>2082</v>
      </c>
      <c r="E1523" s="25" t="s">
        <v>10</v>
      </c>
      <c r="F1523" s="27" t="str">
        <f t="shared" si="23"/>
        <v>5345740</v>
      </c>
    </row>
    <row r="1524" spans="1:6" x14ac:dyDescent="0.25">
      <c r="A1524" s="2" t="s">
        <v>2070</v>
      </c>
      <c r="B1524" s="2" t="s">
        <v>52</v>
      </c>
      <c r="C1524" s="2" t="s">
        <v>2083</v>
      </c>
      <c r="D1524" s="1" t="s">
        <v>2084</v>
      </c>
      <c r="E1524" s="25" t="s">
        <v>10</v>
      </c>
      <c r="F1524" s="27" t="str">
        <f t="shared" si="23"/>
        <v>5350154</v>
      </c>
    </row>
    <row r="1525" spans="1:6" x14ac:dyDescent="0.25">
      <c r="A1525" s="2" t="s">
        <v>2070</v>
      </c>
      <c r="B1525" s="2" t="s">
        <v>56</v>
      </c>
      <c r="C1525" s="2" t="s">
        <v>192</v>
      </c>
      <c r="D1525" s="1" t="s">
        <v>2085</v>
      </c>
      <c r="E1525" s="25" t="s">
        <v>10</v>
      </c>
      <c r="F1525" s="27" t="str">
        <f t="shared" si="23"/>
        <v>5360951</v>
      </c>
    </row>
    <row r="1526" spans="1:6" x14ac:dyDescent="0.25">
      <c r="A1526" s="2" t="s">
        <v>2070</v>
      </c>
      <c r="B1526" s="2" t="s">
        <v>56</v>
      </c>
      <c r="C1526" s="2" t="s">
        <v>350</v>
      </c>
      <c r="D1526" s="1" t="s">
        <v>2086</v>
      </c>
      <c r="E1526" s="25" t="s">
        <v>10</v>
      </c>
      <c r="F1526" s="27" t="str">
        <f t="shared" si="23"/>
        <v>5360972</v>
      </c>
    </row>
    <row r="1527" spans="1:6" x14ac:dyDescent="0.25">
      <c r="A1527" s="2" t="s">
        <v>2070</v>
      </c>
      <c r="B1527" s="2" t="s">
        <v>56</v>
      </c>
      <c r="C1527" s="2" t="s">
        <v>2087</v>
      </c>
      <c r="D1527" s="1" t="s">
        <v>2088</v>
      </c>
      <c r="E1527" s="25" t="s">
        <v>10</v>
      </c>
      <c r="F1527" s="27" t="str">
        <f t="shared" si="23"/>
        <v>5360990</v>
      </c>
    </row>
    <row r="1528" spans="1:6" x14ac:dyDescent="0.25">
      <c r="A1528" s="2" t="s">
        <v>2070</v>
      </c>
      <c r="B1528" s="2" t="s">
        <v>243</v>
      </c>
      <c r="C1528" s="2" t="s">
        <v>861</v>
      </c>
      <c r="D1528" s="1" t="s">
        <v>2089</v>
      </c>
      <c r="E1528" s="25" t="s">
        <v>174</v>
      </c>
      <c r="F1528" s="27" t="str">
        <f t="shared" si="23"/>
        <v>5370055</v>
      </c>
    </row>
    <row r="1529" spans="1:6" x14ac:dyDescent="0.25">
      <c r="A1529" s="2" t="s">
        <v>2090</v>
      </c>
      <c r="B1529" s="2" t="s">
        <v>7</v>
      </c>
      <c r="C1529" s="2" t="s">
        <v>8</v>
      </c>
      <c r="D1529" s="1" t="s">
        <v>2091</v>
      </c>
      <c r="E1529" s="25" t="s">
        <v>10</v>
      </c>
      <c r="F1529" s="27" t="str">
        <f t="shared" si="23"/>
        <v>5410000</v>
      </c>
    </row>
    <row r="1530" spans="1:6" x14ac:dyDescent="0.25">
      <c r="A1530" s="2" t="s">
        <v>2090</v>
      </c>
      <c r="B1530" s="2" t="s">
        <v>11</v>
      </c>
      <c r="C1530" s="2" t="s">
        <v>12</v>
      </c>
      <c r="D1530" s="1" t="s">
        <v>1057</v>
      </c>
      <c r="E1530" s="25" t="s">
        <v>10</v>
      </c>
      <c r="F1530" s="27" t="str">
        <f t="shared" si="23"/>
        <v>5420001</v>
      </c>
    </row>
    <row r="1531" spans="1:6" x14ac:dyDescent="0.25">
      <c r="A1531" s="2" t="s">
        <v>2090</v>
      </c>
      <c r="B1531" s="2" t="s">
        <v>11</v>
      </c>
      <c r="C1531" s="2" t="s">
        <v>14</v>
      </c>
      <c r="D1531" s="1" t="s">
        <v>1454</v>
      </c>
      <c r="E1531" s="25" t="s">
        <v>10</v>
      </c>
      <c r="F1531" s="27" t="str">
        <f t="shared" si="23"/>
        <v>5420002</v>
      </c>
    </row>
    <row r="1532" spans="1:6" x14ac:dyDescent="0.25">
      <c r="A1532" s="2" t="s">
        <v>2090</v>
      </c>
      <c r="B1532" s="2" t="s">
        <v>11</v>
      </c>
      <c r="C1532" s="2" t="s">
        <v>16</v>
      </c>
      <c r="D1532" s="1" t="s">
        <v>2092</v>
      </c>
      <c r="E1532" s="25" t="s">
        <v>10</v>
      </c>
      <c r="F1532" s="27" t="str">
        <f t="shared" si="23"/>
        <v>5420003</v>
      </c>
    </row>
    <row r="1533" spans="1:6" x14ac:dyDescent="0.25">
      <c r="A1533" s="2" t="s">
        <v>2090</v>
      </c>
      <c r="B1533" s="2" t="s">
        <v>11</v>
      </c>
      <c r="C1533" s="2" t="s">
        <v>18</v>
      </c>
      <c r="D1533" s="1" t="s">
        <v>567</v>
      </c>
      <c r="E1533" s="25" t="s">
        <v>10</v>
      </c>
      <c r="F1533" s="27" t="str">
        <f t="shared" si="23"/>
        <v>5420004</v>
      </c>
    </row>
    <row r="1534" spans="1:6" x14ac:dyDescent="0.25">
      <c r="A1534" s="2" t="s">
        <v>2090</v>
      </c>
      <c r="B1534" s="2" t="s">
        <v>11</v>
      </c>
      <c r="C1534" s="2" t="s">
        <v>20</v>
      </c>
      <c r="D1534" s="1" t="s">
        <v>68</v>
      </c>
      <c r="E1534" s="25" t="s">
        <v>10</v>
      </c>
      <c r="F1534" s="27" t="str">
        <f t="shared" si="23"/>
        <v>5420005</v>
      </c>
    </row>
    <row r="1535" spans="1:6" x14ac:dyDescent="0.25">
      <c r="A1535" s="2" t="s">
        <v>2090</v>
      </c>
      <c r="B1535" s="2" t="s">
        <v>11</v>
      </c>
      <c r="C1535" s="2" t="s">
        <v>22</v>
      </c>
      <c r="D1535" s="1" t="s">
        <v>2093</v>
      </c>
      <c r="E1535" s="25" t="s">
        <v>10</v>
      </c>
      <c r="F1535" s="27" t="str">
        <f t="shared" si="23"/>
        <v>5420006</v>
      </c>
    </row>
    <row r="1536" spans="1:6" x14ac:dyDescent="0.25">
      <c r="A1536" s="2" t="s">
        <v>2090</v>
      </c>
      <c r="B1536" s="2" t="s">
        <v>11</v>
      </c>
      <c r="C1536" s="2" t="s">
        <v>24</v>
      </c>
      <c r="D1536" s="1" t="s">
        <v>1556</v>
      </c>
      <c r="E1536" s="25" t="s">
        <v>10</v>
      </c>
      <c r="F1536" s="27" t="str">
        <f t="shared" si="23"/>
        <v>5420007</v>
      </c>
    </row>
    <row r="1537" spans="1:6" x14ac:dyDescent="0.25">
      <c r="A1537" s="2" t="s">
        <v>2090</v>
      </c>
      <c r="B1537" s="2" t="s">
        <v>11</v>
      </c>
      <c r="C1537" s="2" t="s">
        <v>26</v>
      </c>
      <c r="D1537" s="1" t="s">
        <v>203</v>
      </c>
      <c r="E1537" s="25" t="s">
        <v>10</v>
      </c>
      <c r="F1537" s="27" t="str">
        <f t="shared" si="23"/>
        <v>5420008</v>
      </c>
    </row>
    <row r="1538" spans="1:6" x14ac:dyDescent="0.25">
      <c r="A1538" s="2" t="s">
        <v>2090</v>
      </c>
      <c r="B1538" s="2" t="s">
        <v>11</v>
      </c>
      <c r="C1538" s="2" t="s">
        <v>28</v>
      </c>
      <c r="D1538" s="1" t="s">
        <v>31</v>
      </c>
      <c r="E1538" s="25" t="s">
        <v>10</v>
      </c>
      <c r="F1538" s="27" t="str">
        <f t="shared" ref="F1538:F1601" si="24">A1538&amp;B1538&amp;C1538</f>
        <v>5420009</v>
      </c>
    </row>
    <row r="1539" spans="1:6" x14ac:dyDescent="0.25">
      <c r="A1539" s="2" t="s">
        <v>2090</v>
      </c>
      <c r="B1539" s="2" t="s">
        <v>11</v>
      </c>
      <c r="C1539" s="2" t="s">
        <v>30</v>
      </c>
      <c r="D1539" s="1" t="s">
        <v>1979</v>
      </c>
      <c r="E1539" s="25" t="s">
        <v>10</v>
      </c>
      <c r="F1539" s="27" t="str">
        <f t="shared" si="24"/>
        <v>5420010</v>
      </c>
    </row>
    <row r="1540" spans="1:6" x14ac:dyDescent="0.25">
      <c r="A1540" s="2" t="s">
        <v>2090</v>
      </c>
      <c r="B1540" s="2" t="s">
        <v>11</v>
      </c>
      <c r="C1540" s="2" t="s">
        <v>32</v>
      </c>
      <c r="D1540" s="1" t="s">
        <v>84</v>
      </c>
      <c r="E1540" s="25" t="s">
        <v>10</v>
      </c>
      <c r="F1540" s="27" t="str">
        <f t="shared" si="24"/>
        <v>5420011</v>
      </c>
    </row>
    <row r="1541" spans="1:6" x14ac:dyDescent="0.25">
      <c r="A1541" s="2" t="s">
        <v>2090</v>
      </c>
      <c r="B1541" s="2" t="s">
        <v>36</v>
      </c>
      <c r="C1541" s="2" t="s">
        <v>2094</v>
      </c>
      <c r="D1541" s="1" t="s">
        <v>2095</v>
      </c>
      <c r="E1541" s="25" t="s">
        <v>10</v>
      </c>
      <c r="F1541" s="27" t="str">
        <f t="shared" si="24"/>
        <v>5430311</v>
      </c>
    </row>
    <row r="1542" spans="1:6" x14ac:dyDescent="0.25">
      <c r="A1542" s="2" t="s">
        <v>2090</v>
      </c>
      <c r="B1542" s="2" t="s">
        <v>36</v>
      </c>
      <c r="C1542" s="2" t="s">
        <v>2096</v>
      </c>
      <c r="D1542" s="1" t="s">
        <v>2097</v>
      </c>
      <c r="E1542" s="25" t="s">
        <v>10</v>
      </c>
      <c r="F1542" s="27" t="str">
        <f t="shared" si="24"/>
        <v>5430790</v>
      </c>
    </row>
    <row r="1543" spans="1:6" x14ac:dyDescent="0.25">
      <c r="A1543" s="2" t="s">
        <v>2090</v>
      </c>
      <c r="B1543" s="2" t="s">
        <v>36</v>
      </c>
      <c r="C1543" s="2" t="s">
        <v>2098</v>
      </c>
      <c r="D1543" s="1" t="s">
        <v>2099</v>
      </c>
      <c r="E1543" s="25" t="s">
        <v>10</v>
      </c>
      <c r="F1543" s="27" t="str">
        <f t="shared" si="24"/>
        <v>5430791</v>
      </c>
    </row>
    <row r="1544" spans="1:6" x14ac:dyDescent="0.25">
      <c r="A1544" s="2" t="s">
        <v>2090</v>
      </c>
      <c r="B1544" s="2" t="s">
        <v>36</v>
      </c>
      <c r="C1544" s="2" t="s">
        <v>2100</v>
      </c>
      <c r="D1544" s="1" t="s">
        <v>2101</v>
      </c>
      <c r="E1544" s="25" t="s">
        <v>10</v>
      </c>
      <c r="F1544" s="27" t="str">
        <f t="shared" si="24"/>
        <v>5430792</v>
      </c>
    </row>
    <row r="1545" spans="1:6" x14ac:dyDescent="0.25">
      <c r="A1545" s="2" t="s">
        <v>2090</v>
      </c>
      <c r="B1545" s="2" t="s">
        <v>36</v>
      </c>
      <c r="C1545" s="2" t="s">
        <v>2102</v>
      </c>
      <c r="D1545" s="1" t="s">
        <v>2103</v>
      </c>
      <c r="E1545" s="25" t="s">
        <v>10</v>
      </c>
      <c r="F1545" s="27" t="str">
        <f t="shared" si="24"/>
        <v>5430793</v>
      </c>
    </row>
    <row r="1546" spans="1:6" x14ac:dyDescent="0.25">
      <c r="A1546" s="2" t="s">
        <v>2090</v>
      </c>
      <c r="B1546" s="2" t="s">
        <v>36</v>
      </c>
      <c r="C1546" s="2" t="s">
        <v>2104</v>
      </c>
      <c r="D1546" s="1" t="s">
        <v>2105</v>
      </c>
      <c r="E1546" s="25" t="s">
        <v>10</v>
      </c>
      <c r="F1546" s="27" t="str">
        <f t="shared" si="24"/>
        <v>5430794</v>
      </c>
    </row>
    <row r="1547" spans="1:6" x14ac:dyDescent="0.25">
      <c r="A1547" s="2" t="s">
        <v>2090</v>
      </c>
      <c r="B1547" s="2" t="s">
        <v>36</v>
      </c>
      <c r="C1547" s="2" t="s">
        <v>2106</v>
      </c>
      <c r="D1547" s="1" t="s">
        <v>2107</v>
      </c>
      <c r="E1547" s="25" t="s">
        <v>10</v>
      </c>
      <c r="F1547" s="27" t="str">
        <f t="shared" si="24"/>
        <v>5430795</v>
      </c>
    </row>
    <row r="1548" spans="1:6" x14ac:dyDescent="0.25">
      <c r="A1548" s="2" t="s">
        <v>2090</v>
      </c>
      <c r="B1548" s="2" t="s">
        <v>36</v>
      </c>
      <c r="C1548" s="2" t="s">
        <v>2108</v>
      </c>
      <c r="D1548" s="1" t="s">
        <v>2109</v>
      </c>
      <c r="E1548" s="25" t="s">
        <v>10</v>
      </c>
      <c r="F1548" s="27" t="str">
        <f t="shared" si="24"/>
        <v>5430796</v>
      </c>
    </row>
    <row r="1549" spans="1:6" x14ac:dyDescent="0.25">
      <c r="A1549" s="2" t="s">
        <v>2090</v>
      </c>
      <c r="B1549" s="2" t="s">
        <v>36</v>
      </c>
      <c r="C1549" s="2" t="s">
        <v>2110</v>
      </c>
      <c r="D1549" s="1" t="s">
        <v>2111</v>
      </c>
      <c r="E1549" s="25" t="s">
        <v>10</v>
      </c>
      <c r="F1549" s="27" t="str">
        <f t="shared" si="24"/>
        <v>5430797</v>
      </c>
    </row>
    <row r="1550" spans="1:6" x14ac:dyDescent="0.25">
      <c r="A1550" s="2" t="s">
        <v>2090</v>
      </c>
      <c r="B1550" s="2" t="s">
        <v>36</v>
      </c>
      <c r="C1550" s="2" t="s">
        <v>1739</v>
      </c>
      <c r="D1550" s="1" t="s">
        <v>2112</v>
      </c>
      <c r="E1550" s="25" t="s">
        <v>10</v>
      </c>
      <c r="F1550" s="27" t="str">
        <f t="shared" si="24"/>
        <v>5430959</v>
      </c>
    </row>
    <row r="1551" spans="1:6" x14ac:dyDescent="0.25">
      <c r="A1551" s="2" t="s">
        <v>2090</v>
      </c>
      <c r="B1551" s="2" t="s">
        <v>36</v>
      </c>
      <c r="C1551" s="2" t="s">
        <v>111</v>
      </c>
      <c r="D1551" s="1" t="s">
        <v>2113</v>
      </c>
      <c r="E1551" s="25" t="s">
        <v>10</v>
      </c>
      <c r="F1551" s="27" t="str">
        <f t="shared" si="24"/>
        <v>5430960</v>
      </c>
    </row>
    <row r="1552" spans="1:6" x14ac:dyDescent="0.25">
      <c r="A1552" s="2" t="s">
        <v>2090</v>
      </c>
      <c r="B1552" s="2" t="s">
        <v>45</v>
      </c>
      <c r="C1552" s="2" t="s">
        <v>2114</v>
      </c>
      <c r="D1552" s="1" t="s">
        <v>2115</v>
      </c>
      <c r="E1552" s="25" t="s">
        <v>10</v>
      </c>
      <c r="F1552" s="27" t="str">
        <f t="shared" si="24"/>
        <v>5445835</v>
      </c>
    </row>
    <row r="1553" spans="1:6" x14ac:dyDescent="0.25">
      <c r="A1553" s="2" t="s">
        <v>2090</v>
      </c>
      <c r="B1553" s="2" t="s">
        <v>45</v>
      </c>
      <c r="C1553" s="2" t="s">
        <v>2116</v>
      </c>
      <c r="D1553" s="1" t="s">
        <v>2117</v>
      </c>
      <c r="E1553" s="25" t="s">
        <v>10</v>
      </c>
      <c r="F1553" s="27" t="str">
        <f t="shared" si="24"/>
        <v>5445845</v>
      </c>
    </row>
    <row r="1554" spans="1:6" x14ac:dyDescent="0.25">
      <c r="A1554" s="2" t="s">
        <v>2090</v>
      </c>
      <c r="B1554" s="2" t="s">
        <v>45</v>
      </c>
      <c r="C1554" s="2" t="s">
        <v>2118</v>
      </c>
      <c r="D1554" s="1" t="s">
        <v>2119</v>
      </c>
      <c r="E1554" s="25" t="s">
        <v>10</v>
      </c>
      <c r="F1554" s="27" t="str">
        <f t="shared" si="24"/>
        <v>5445855</v>
      </c>
    </row>
    <row r="1555" spans="1:6" x14ac:dyDescent="0.25">
      <c r="A1555" s="2" t="s">
        <v>2090</v>
      </c>
      <c r="B1555" s="2" t="s">
        <v>52</v>
      </c>
      <c r="C1555" s="2" t="s">
        <v>2120</v>
      </c>
      <c r="D1555" s="1" t="s">
        <v>2121</v>
      </c>
      <c r="E1555" s="25" t="s">
        <v>10</v>
      </c>
      <c r="F1555" s="27" t="str">
        <f t="shared" si="24"/>
        <v>5450155</v>
      </c>
    </row>
    <row r="1556" spans="1:6" x14ac:dyDescent="0.25">
      <c r="A1556" s="2" t="s">
        <v>2090</v>
      </c>
      <c r="B1556" s="2" t="s">
        <v>52</v>
      </c>
      <c r="C1556" s="2" t="s">
        <v>2122</v>
      </c>
      <c r="D1556" s="1" t="s">
        <v>2123</v>
      </c>
      <c r="E1556" s="25" t="s">
        <v>10</v>
      </c>
      <c r="F1556" s="27" t="str">
        <f t="shared" si="24"/>
        <v>5450156</v>
      </c>
    </row>
    <row r="1557" spans="1:6" x14ac:dyDescent="0.25">
      <c r="A1557" s="2" t="s">
        <v>2090</v>
      </c>
      <c r="B1557" s="2" t="s">
        <v>52</v>
      </c>
      <c r="C1557" s="2" t="s">
        <v>2124</v>
      </c>
      <c r="D1557" s="1" t="s">
        <v>2125</v>
      </c>
      <c r="E1557" s="25" t="s">
        <v>10</v>
      </c>
      <c r="F1557" s="27" t="str">
        <f t="shared" si="24"/>
        <v>5450157</v>
      </c>
    </row>
    <row r="1558" spans="1:6" x14ac:dyDescent="0.25">
      <c r="A1558" s="2" t="s">
        <v>2090</v>
      </c>
      <c r="B1558" s="2" t="s">
        <v>52</v>
      </c>
      <c r="C1558" s="2" t="s">
        <v>2126</v>
      </c>
      <c r="D1558" s="1" t="s">
        <v>2127</v>
      </c>
      <c r="E1558" s="25" t="s">
        <v>10</v>
      </c>
      <c r="F1558" s="27" t="str">
        <f t="shared" si="24"/>
        <v>5450158</v>
      </c>
    </row>
    <row r="1559" spans="1:6" x14ac:dyDescent="0.25">
      <c r="A1559" s="2" t="s">
        <v>2090</v>
      </c>
      <c r="B1559" s="2" t="s">
        <v>52</v>
      </c>
      <c r="C1559" s="2" t="s">
        <v>2128</v>
      </c>
      <c r="D1559" s="1" t="s">
        <v>2129</v>
      </c>
      <c r="E1559" s="25" t="s">
        <v>10</v>
      </c>
      <c r="F1559" s="27" t="str">
        <f t="shared" si="24"/>
        <v>5450159</v>
      </c>
    </row>
    <row r="1560" spans="1:6" x14ac:dyDescent="0.25">
      <c r="A1560" s="2" t="s">
        <v>2090</v>
      </c>
      <c r="B1560" s="2" t="s">
        <v>56</v>
      </c>
      <c r="C1560" s="2" t="s">
        <v>603</v>
      </c>
      <c r="D1560" s="1" t="s">
        <v>2130</v>
      </c>
      <c r="E1560" s="25" t="s">
        <v>10</v>
      </c>
      <c r="F1560" s="27" t="str">
        <f t="shared" si="24"/>
        <v>5460039</v>
      </c>
    </row>
    <row r="1561" spans="1:6" x14ac:dyDescent="0.25">
      <c r="A1561" s="2" t="s">
        <v>2090</v>
      </c>
      <c r="B1561" s="2" t="s">
        <v>243</v>
      </c>
      <c r="C1561" s="2" t="s">
        <v>2131</v>
      </c>
      <c r="D1561" s="1" t="s">
        <v>2132</v>
      </c>
      <c r="E1561" s="25" t="s">
        <v>10</v>
      </c>
      <c r="F1561" s="27" t="str">
        <f t="shared" si="24"/>
        <v>5472000</v>
      </c>
    </row>
    <row r="1562" spans="1:6" x14ac:dyDescent="0.25">
      <c r="A1562" s="2" t="s">
        <v>2133</v>
      </c>
      <c r="B1562" s="2" t="s">
        <v>7</v>
      </c>
      <c r="C1562" s="2" t="s">
        <v>8</v>
      </c>
      <c r="D1562" s="1" t="s">
        <v>2134</v>
      </c>
      <c r="E1562" s="25" t="s">
        <v>10</v>
      </c>
      <c r="F1562" s="27" t="str">
        <f t="shared" si="24"/>
        <v>5510000</v>
      </c>
    </row>
    <row r="1563" spans="1:6" x14ac:dyDescent="0.25">
      <c r="A1563" s="2" t="s">
        <v>2133</v>
      </c>
      <c r="B1563" s="2" t="s">
        <v>11</v>
      </c>
      <c r="C1563" s="2" t="s">
        <v>12</v>
      </c>
      <c r="D1563" s="1" t="s">
        <v>62</v>
      </c>
      <c r="E1563" s="25" t="s">
        <v>10</v>
      </c>
      <c r="F1563" s="27" t="str">
        <f t="shared" si="24"/>
        <v>5520001</v>
      </c>
    </row>
    <row r="1564" spans="1:6" x14ac:dyDescent="0.25">
      <c r="A1564" s="2" t="s">
        <v>2133</v>
      </c>
      <c r="B1564" s="2" t="s">
        <v>11</v>
      </c>
      <c r="C1564" s="2" t="s">
        <v>14</v>
      </c>
      <c r="D1564" s="1" t="s">
        <v>2135</v>
      </c>
      <c r="E1564" s="25" t="s">
        <v>10</v>
      </c>
      <c r="F1564" s="27" t="str">
        <f t="shared" si="24"/>
        <v>5520002</v>
      </c>
    </row>
    <row r="1565" spans="1:6" x14ac:dyDescent="0.25">
      <c r="A1565" s="2" t="s">
        <v>2133</v>
      </c>
      <c r="B1565" s="2" t="s">
        <v>11</v>
      </c>
      <c r="C1565" s="2" t="s">
        <v>16</v>
      </c>
      <c r="D1565" s="1" t="s">
        <v>2136</v>
      </c>
      <c r="E1565" s="25" t="s">
        <v>10</v>
      </c>
      <c r="F1565" s="27" t="str">
        <f t="shared" si="24"/>
        <v>5520003</v>
      </c>
    </row>
    <row r="1566" spans="1:6" x14ac:dyDescent="0.25">
      <c r="A1566" s="2" t="s">
        <v>2133</v>
      </c>
      <c r="B1566" s="2" t="s">
        <v>11</v>
      </c>
      <c r="C1566" s="2" t="s">
        <v>18</v>
      </c>
      <c r="D1566" s="1" t="s">
        <v>1057</v>
      </c>
      <c r="E1566" s="25" t="s">
        <v>10</v>
      </c>
      <c r="F1566" s="27" t="str">
        <f t="shared" si="24"/>
        <v>5520004</v>
      </c>
    </row>
    <row r="1567" spans="1:6" x14ac:dyDescent="0.25">
      <c r="A1567" s="2" t="s">
        <v>2133</v>
      </c>
      <c r="B1567" s="2" t="s">
        <v>11</v>
      </c>
      <c r="C1567" s="2" t="s">
        <v>20</v>
      </c>
      <c r="D1567" s="1" t="s">
        <v>123</v>
      </c>
      <c r="E1567" s="25" t="s">
        <v>10</v>
      </c>
      <c r="F1567" s="27" t="str">
        <f t="shared" si="24"/>
        <v>5520005</v>
      </c>
    </row>
    <row r="1568" spans="1:6" x14ac:dyDescent="0.25">
      <c r="A1568" s="2" t="s">
        <v>2133</v>
      </c>
      <c r="B1568" s="2" t="s">
        <v>11</v>
      </c>
      <c r="C1568" s="2" t="s">
        <v>22</v>
      </c>
      <c r="D1568" s="1" t="s">
        <v>919</v>
      </c>
      <c r="E1568" s="25" t="s">
        <v>10</v>
      </c>
      <c r="F1568" s="27" t="str">
        <f t="shared" si="24"/>
        <v>5520006</v>
      </c>
    </row>
    <row r="1569" spans="1:6" x14ac:dyDescent="0.25">
      <c r="A1569" s="2" t="s">
        <v>2133</v>
      </c>
      <c r="B1569" s="2" t="s">
        <v>11</v>
      </c>
      <c r="C1569" s="2" t="s">
        <v>24</v>
      </c>
      <c r="D1569" s="1" t="s">
        <v>2137</v>
      </c>
      <c r="E1569" s="25" t="s">
        <v>10</v>
      </c>
      <c r="F1569" s="27" t="str">
        <f t="shared" si="24"/>
        <v>5520007</v>
      </c>
    </row>
    <row r="1570" spans="1:6" x14ac:dyDescent="0.25">
      <c r="A1570" s="2" t="s">
        <v>2133</v>
      </c>
      <c r="B1570" s="2" t="s">
        <v>11</v>
      </c>
      <c r="C1570" s="2" t="s">
        <v>26</v>
      </c>
      <c r="D1570" s="1" t="s">
        <v>128</v>
      </c>
      <c r="E1570" s="25" t="s">
        <v>10</v>
      </c>
      <c r="F1570" s="27" t="str">
        <f t="shared" si="24"/>
        <v>5520008</v>
      </c>
    </row>
    <row r="1571" spans="1:6" x14ac:dyDescent="0.25">
      <c r="A1571" s="2" t="s">
        <v>2133</v>
      </c>
      <c r="B1571" s="2" t="s">
        <v>11</v>
      </c>
      <c r="C1571" s="2" t="s">
        <v>28</v>
      </c>
      <c r="D1571" s="1" t="s">
        <v>65</v>
      </c>
      <c r="E1571" s="25" t="s">
        <v>10</v>
      </c>
      <c r="F1571" s="27" t="str">
        <f t="shared" si="24"/>
        <v>5520009</v>
      </c>
    </row>
    <row r="1572" spans="1:6" x14ac:dyDescent="0.25">
      <c r="A1572" s="2" t="s">
        <v>2133</v>
      </c>
      <c r="B1572" s="2" t="s">
        <v>11</v>
      </c>
      <c r="C1572" s="2" t="s">
        <v>30</v>
      </c>
      <c r="D1572" s="1" t="s">
        <v>19</v>
      </c>
      <c r="E1572" s="25" t="s">
        <v>10</v>
      </c>
      <c r="F1572" s="27" t="str">
        <f t="shared" si="24"/>
        <v>5520010</v>
      </c>
    </row>
    <row r="1573" spans="1:6" x14ac:dyDescent="0.25">
      <c r="A1573" s="2" t="s">
        <v>2133</v>
      </c>
      <c r="B1573" s="2" t="s">
        <v>11</v>
      </c>
      <c r="C1573" s="2" t="s">
        <v>32</v>
      </c>
      <c r="D1573" s="1" t="s">
        <v>68</v>
      </c>
      <c r="E1573" s="25" t="s">
        <v>10</v>
      </c>
      <c r="F1573" s="27" t="str">
        <f t="shared" si="24"/>
        <v>5520011</v>
      </c>
    </row>
    <row r="1574" spans="1:6" x14ac:dyDescent="0.25">
      <c r="A1574" s="2" t="s">
        <v>2133</v>
      </c>
      <c r="B1574" s="2" t="s">
        <v>11</v>
      </c>
      <c r="C1574" s="2" t="s">
        <v>34</v>
      </c>
      <c r="D1574" s="1" t="s">
        <v>23</v>
      </c>
      <c r="E1574" s="25" t="s">
        <v>10</v>
      </c>
      <c r="F1574" s="27" t="str">
        <f t="shared" si="24"/>
        <v>5520012</v>
      </c>
    </row>
    <row r="1575" spans="1:6" x14ac:dyDescent="0.25">
      <c r="A1575" s="2" t="s">
        <v>2133</v>
      </c>
      <c r="B1575" s="2" t="s">
        <v>11</v>
      </c>
      <c r="C1575" s="2" t="s">
        <v>72</v>
      </c>
      <c r="D1575" s="1" t="s">
        <v>827</v>
      </c>
      <c r="E1575" s="25" t="s">
        <v>10</v>
      </c>
      <c r="F1575" s="27" t="str">
        <f t="shared" si="24"/>
        <v>5520013</v>
      </c>
    </row>
    <row r="1576" spans="1:6" x14ac:dyDescent="0.25">
      <c r="A1576" s="2" t="s">
        <v>2133</v>
      </c>
      <c r="B1576" s="2" t="s">
        <v>11</v>
      </c>
      <c r="C1576" s="2" t="s">
        <v>73</v>
      </c>
      <c r="D1576" s="1" t="s">
        <v>35</v>
      </c>
      <c r="E1576" s="25" t="s">
        <v>10</v>
      </c>
      <c r="F1576" s="27" t="str">
        <f t="shared" si="24"/>
        <v>5520014</v>
      </c>
    </row>
    <row r="1577" spans="1:6" x14ac:dyDescent="0.25">
      <c r="A1577" s="2" t="s">
        <v>2133</v>
      </c>
      <c r="B1577" s="2" t="s">
        <v>36</v>
      </c>
      <c r="C1577" s="2" t="s">
        <v>2138</v>
      </c>
      <c r="D1577" s="1" t="s">
        <v>2139</v>
      </c>
      <c r="E1577" s="25" t="s">
        <v>10</v>
      </c>
      <c r="F1577" s="27" t="str">
        <f t="shared" si="24"/>
        <v>5530403</v>
      </c>
    </row>
    <row r="1578" spans="1:6" x14ac:dyDescent="0.25">
      <c r="A1578" s="2" t="s">
        <v>2133</v>
      </c>
      <c r="B1578" s="2" t="s">
        <v>36</v>
      </c>
      <c r="C1578" s="2" t="s">
        <v>2140</v>
      </c>
      <c r="D1578" s="1" t="s">
        <v>2141</v>
      </c>
      <c r="E1578" s="25" t="s">
        <v>10</v>
      </c>
      <c r="F1578" s="27" t="str">
        <f t="shared" si="24"/>
        <v>5530509</v>
      </c>
    </row>
    <row r="1579" spans="1:6" x14ac:dyDescent="0.25">
      <c r="A1579" s="2" t="s">
        <v>2133</v>
      </c>
      <c r="B1579" s="2" t="s">
        <v>36</v>
      </c>
      <c r="C1579" s="2" t="s">
        <v>2142</v>
      </c>
      <c r="D1579" s="1" t="s">
        <v>2143</v>
      </c>
      <c r="E1579" s="25" t="s">
        <v>10</v>
      </c>
      <c r="F1579" s="27" t="str">
        <f t="shared" si="24"/>
        <v>5530798</v>
      </c>
    </row>
    <row r="1580" spans="1:6" x14ac:dyDescent="0.25">
      <c r="A1580" s="2" t="s">
        <v>2133</v>
      </c>
      <c r="B1580" s="2" t="s">
        <v>36</v>
      </c>
      <c r="C1580" s="2" t="s">
        <v>2144</v>
      </c>
      <c r="D1580" s="1" t="s">
        <v>2145</v>
      </c>
      <c r="E1580" s="25" t="s">
        <v>10</v>
      </c>
      <c r="F1580" s="27" t="str">
        <f t="shared" si="24"/>
        <v>5530799</v>
      </c>
    </row>
    <row r="1581" spans="1:6" x14ac:dyDescent="0.25">
      <c r="A1581" s="2" t="s">
        <v>2133</v>
      </c>
      <c r="B1581" s="2" t="s">
        <v>36</v>
      </c>
      <c r="C1581" s="2" t="s">
        <v>109</v>
      </c>
      <c r="D1581" s="1" t="s">
        <v>2146</v>
      </c>
      <c r="E1581" s="25" t="s">
        <v>10</v>
      </c>
      <c r="F1581" s="27" t="str">
        <f t="shared" si="24"/>
        <v>5530800</v>
      </c>
    </row>
    <row r="1582" spans="1:6" x14ac:dyDescent="0.25">
      <c r="A1582" s="2" t="s">
        <v>2133</v>
      </c>
      <c r="B1582" s="2" t="s">
        <v>36</v>
      </c>
      <c r="C1582" s="2" t="s">
        <v>2147</v>
      </c>
      <c r="D1582" s="1" t="s">
        <v>2148</v>
      </c>
      <c r="E1582" s="25" t="s">
        <v>10</v>
      </c>
      <c r="F1582" s="27" t="str">
        <f t="shared" si="24"/>
        <v>5530801</v>
      </c>
    </row>
    <row r="1583" spans="1:6" x14ac:dyDescent="0.25">
      <c r="A1583" s="2" t="s">
        <v>2133</v>
      </c>
      <c r="B1583" s="2" t="s">
        <v>36</v>
      </c>
      <c r="C1583" s="2" t="s">
        <v>1491</v>
      </c>
      <c r="D1583" s="1" t="s">
        <v>2149</v>
      </c>
      <c r="E1583" s="25" t="s">
        <v>10</v>
      </c>
      <c r="F1583" s="27" t="str">
        <f t="shared" si="24"/>
        <v>5530970</v>
      </c>
    </row>
    <row r="1584" spans="1:6" x14ac:dyDescent="0.25">
      <c r="A1584" s="2" t="s">
        <v>2133</v>
      </c>
      <c r="B1584" s="2" t="s">
        <v>45</v>
      </c>
      <c r="C1584" s="2" t="s">
        <v>2150</v>
      </c>
      <c r="D1584" s="1" t="s">
        <v>2151</v>
      </c>
      <c r="E1584" s="25" t="s">
        <v>10</v>
      </c>
      <c r="F1584" s="27" t="str">
        <f t="shared" si="24"/>
        <v>5545900</v>
      </c>
    </row>
    <row r="1585" spans="1:6" x14ac:dyDescent="0.25">
      <c r="A1585" s="2" t="s">
        <v>2133</v>
      </c>
      <c r="B1585" s="2" t="s">
        <v>45</v>
      </c>
      <c r="C1585" s="2" t="s">
        <v>2152</v>
      </c>
      <c r="D1585" s="1" t="s">
        <v>2153</v>
      </c>
      <c r="E1585" s="25" t="s">
        <v>10</v>
      </c>
      <c r="F1585" s="27" t="str">
        <f t="shared" si="24"/>
        <v>5545910</v>
      </c>
    </row>
    <row r="1586" spans="1:6" x14ac:dyDescent="0.25">
      <c r="A1586" s="2" t="s">
        <v>2133</v>
      </c>
      <c r="B1586" s="2" t="s">
        <v>45</v>
      </c>
      <c r="C1586" s="2" t="s">
        <v>2154</v>
      </c>
      <c r="D1586" s="1" t="s">
        <v>2155</v>
      </c>
      <c r="E1586" s="25" t="s">
        <v>10</v>
      </c>
      <c r="F1586" s="27" t="str">
        <f t="shared" si="24"/>
        <v>5545925</v>
      </c>
    </row>
    <row r="1587" spans="1:6" x14ac:dyDescent="0.25">
      <c r="A1587" s="2" t="s">
        <v>2133</v>
      </c>
      <c r="B1587" s="2" t="s">
        <v>45</v>
      </c>
      <c r="C1587" s="2" t="s">
        <v>2156</v>
      </c>
      <c r="D1587" s="1" t="s">
        <v>2157</v>
      </c>
      <c r="E1587" s="25" t="s">
        <v>10</v>
      </c>
      <c r="F1587" s="27" t="str">
        <f t="shared" si="24"/>
        <v>5545930</v>
      </c>
    </row>
    <row r="1588" spans="1:6" x14ac:dyDescent="0.25">
      <c r="A1588" s="2" t="s">
        <v>2133</v>
      </c>
      <c r="B1588" s="2" t="s">
        <v>52</v>
      </c>
      <c r="C1588" s="2" t="s">
        <v>2158</v>
      </c>
      <c r="D1588" s="1" t="s">
        <v>2159</v>
      </c>
      <c r="E1588" s="25" t="s">
        <v>10</v>
      </c>
      <c r="F1588" s="27" t="str">
        <f t="shared" si="24"/>
        <v>5550160</v>
      </c>
    </row>
    <row r="1589" spans="1:6" x14ac:dyDescent="0.25">
      <c r="A1589" s="2" t="s">
        <v>2133</v>
      </c>
      <c r="B1589" s="2" t="s">
        <v>52</v>
      </c>
      <c r="C1589" s="2" t="s">
        <v>2160</v>
      </c>
      <c r="D1589" s="1" t="s">
        <v>2161</v>
      </c>
      <c r="E1589" s="25" t="s">
        <v>10</v>
      </c>
      <c r="F1589" s="27" t="str">
        <f t="shared" si="24"/>
        <v>5550161</v>
      </c>
    </row>
    <row r="1590" spans="1:6" x14ac:dyDescent="0.25">
      <c r="A1590" s="2" t="s">
        <v>2133</v>
      </c>
      <c r="B1590" s="2" t="s">
        <v>56</v>
      </c>
      <c r="C1590" s="2" t="s">
        <v>625</v>
      </c>
      <c r="D1590" s="1" t="s">
        <v>2162</v>
      </c>
      <c r="E1590" s="25" t="s">
        <v>10</v>
      </c>
      <c r="F1590" s="27" t="str">
        <f t="shared" si="24"/>
        <v>5560963</v>
      </c>
    </row>
    <row r="1591" spans="1:6" x14ac:dyDescent="0.25">
      <c r="A1591" s="2" t="s">
        <v>2133</v>
      </c>
      <c r="B1591" s="2" t="s">
        <v>56</v>
      </c>
      <c r="C1591" s="2" t="s">
        <v>1344</v>
      </c>
      <c r="D1591" s="1" t="s">
        <v>2163</v>
      </c>
      <c r="E1591" s="25" t="s">
        <v>10</v>
      </c>
      <c r="F1591" s="27" t="str">
        <f t="shared" si="24"/>
        <v>5561085</v>
      </c>
    </row>
    <row r="1592" spans="1:6" x14ac:dyDescent="0.25">
      <c r="A1592" s="2" t="s">
        <v>2133</v>
      </c>
      <c r="B1592" s="2" t="s">
        <v>56</v>
      </c>
      <c r="C1592" s="2" t="s">
        <v>2164</v>
      </c>
      <c r="D1592" s="1" t="s">
        <v>2165</v>
      </c>
      <c r="E1592" s="25" t="s">
        <v>10</v>
      </c>
      <c r="F1592" s="27" t="str">
        <f t="shared" si="24"/>
        <v>5561191</v>
      </c>
    </row>
    <row r="1593" spans="1:6" x14ac:dyDescent="0.25">
      <c r="A1593" s="2" t="s">
        <v>2133</v>
      </c>
      <c r="B1593" s="2" t="s">
        <v>243</v>
      </c>
      <c r="C1593" s="2" t="s">
        <v>78</v>
      </c>
      <c r="D1593" s="1" t="s">
        <v>2166</v>
      </c>
      <c r="E1593" s="25" t="s">
        <v>10</v>
      </c>
      <c r="F1593" s="27" t="str">
        <f t="shared" si="24"/>
        <v>5570017</v>
      </c>
    </row>
    <row r="1594" spans="1:6" x14ac:dyDescent="0.25">
      <c r="A1594" s="2" t="s">
        <v>2133</v>
      </c>
      <c r="B1594" s="2" t="s">
        <v>243</v>
      </c>
      <c r="C1594" s="2" t="s">
        <v>1640</v>
      </c>
      <c r="D1594" s="1" t="s">
        <v>2167</v>
      </c>
      <c r="E1594" s="25" t="s">
        <v>10</v>
      </c>
      <c r="F1594" s="27" t="str">
        <f t="shared" si="24"/>
        <v>5570101</v>
      </c>
    </row>
    <row r="1595" spans="1:6" x14ac:dyDescent="0.25">
      <c r="A1595" s="2" t="s">
        <v>2133</v>
      </c>
      <c r="B1595" s="2" t="s">
        <v>243</v>
      </c>
      <c r="C1595" s="2" t="s">
        <v>1378</v>
      </c>
      <c r="D1595" s="1" t="s">
        <v>2168</v>
      </c>
      <c r="E1595" s="25" t="s">
        <v>10</v>
      </c>
      <c r="F1595" s="27" t="str">
        <f t="shared" si="24"/>
        <v>5570103</v>
      </c>
    </row>
    <row r="1596" spans="1:6" x14ac:dyDescent="0.25">
      <c r="A1596" s="2" t="s">
        <v>2133</v>
      </c>
      <c r="B1596" s="2" t="s">
        <v>243</v>
      </c>
      <c r="C1596" s="2" t="s">
        <v>1408</v>
      </c>
      <c r="D1596" s="1" t="s">
        <v>2169</v>
      </c>
      <c r="E1596" s="25" t="s">
        <v>10</v>
      </c>
      <c r="F1596" s="27" t="str">
        <f t="shared" si="24"/>
        <v>5570106</v>
      </c>
    </row>
    <row r="1597" spans="1:6" x14ac:dyDescent="0.25">
      <c r="A1597" s="2" t="s">
        <v>2133</v>
      </c>
      <c r="B1597" s="2" t="s">
        <v>243</v>
      </c>
      <c r="C1597" s="2" t="s">
        <v>2170</v>
      </c>
      <c r="D1597" s="1" t="s">
        <v>2171</v>
      </c>
      <c r="E1597" s="25" t="s">
        <v>10</v>
      </c>
      <c r="F1597" s="27" t="str">
        <f t="shared" si="24"/>
        <v>5570325</v>
      </c>
    </row>
    <row r="1598" spans="1:6" x14ac:dyDescent="0.25">
      <c r="A1598" s="2" t="s">
        <v>2133</v>
      </c>
      <c r="B1598" s="2" t="s">
        <v>243</v>
      </c>
      <c r="C1598" s="2" t="s">
        <v>2172</v>
      </c>
      <c r="D1598" s="1" t="s">
        <v>2173</v>
      </c>
      <c r="E1598" s="25" t="s">
        <v>10</v>
      </c>
      <c r="F1598" s="27" t="str">
        <f t="shared" si="24"/>
        <v>5570345</v>
      </c>
    </row>
    <row r="1599" spans="1:6" x14ac:dyDescent="0.25">
      <c r="A1599" s="2" t="s">
        <v>2174</v>
      </c>
      <c r="B1599" s="2" t="s">
        <v>7</v>
      </c>
      <c r="C1599" s="2" t="s">
        <v>8</v>
      </c>
      <c r="D1599" s="1" t="s">
        <v>2175</v>
      </c>
      <c r="E1599" s="25" t="s">
        <v>10</v>
      </c>
      <c r="F1599" s="27" t="str">
        <f t="shared" si="24"/>
        <v>5610000</v>
      </c>
    </row>
    <row r="1600" spans="1:6" x14ac:dyDescent="0.25">
      <c r="A1600" s="2" t="s">
        <v>2174</v>
      </c>
      <c r="B1600" s="2" t="s">
        <v>11</v>
      </c>
      <c r="C1600" s="2" t="s">
        <v>12</v>
      </c>
      <c r="D1600" s="1" t="s">
        <v>2176</v>
      </c>
      <c r="E1600" s="25" t="s">
        <v>10</v>
      </c>
      <c r="F1600" s="27" t="str">
        <f t="shared" si="24"/>
        <v>5620001</v>
      </c>
    </row>
    <row r="1601" spans="1:6" x14ac:dyDescent="0.25">
      <c r="A1601" s="2" t="s">
        <v>2174</v>
      </c>
      <c r="B1601" s="2" t="s">
        <v>11</v>
      </c>
      <c r="C1601" s="2" t="s">
        <v>14</v>
      </c>
      <c r="D1601" s="1" t="s">
        <v>2177</v>
      </c>
      <c r="E1601" s="25" t="s">
        <v>10</v>
      </c>
      <c r="F1601" s="27" t="str">
        <f t="shared" si="24"/>
        <v>5620002</v>
      </c>
    </row>
    <row r="1602" spans="1:6" x14ac:dyDescent="0.25">
      <c r="A1602" s="2" t="s">
        <v>2174</v>
      </c>
      <c r="B1602" s="2" t="s">
        <v>11</v>
      </c>
      <c r="C1602" s="2" t="s">
        <v>16</v>
      </c>
      <c r="D1602" s="1" t="s">
        <v>157</v>
      </c>
      <c r="E1602" s="25" t="s">
        <v>10</v>
      </c>
      <c r="F1602" s="27" t="str">
        <f t="shared" ref="F1602:F1665" si="25">A1602&amp;B1602&amp;C1602</f>
        <v>5620003</v>
      </c>
    </row>
    <row r="1603" spans="1:6" x14ac:dyDescent="0.25">
      <c r="A1603" s="2" t="s">
        <v>2174</v>
      </c>
      <c r="B1603" s="2" t="s">
        <v>11</v>
      </c>
      <c r="C1603" s="2" t="s">
        <v>18</v>
      </c>
      <c r="D1603" s="1" t="s">
        <v>2178</v>
      </c>
      <c r="E1603" s="25" t="s">
        <v>10</v>
      </c>
      <c r="F1603" s="27" t="str">
        <f t="shared" si="25"/>
        <v>5620004</v>
      </c>
    </row>
    <row r="1604" spans="1:6" x14ac:dyDescent="0.25">
      <c r="A1604" s="2" t="s">
        <v>2174</v>
      </c>
      <c r="B1604" s="2" t="s">
        <v>11</v>
      </c>
      <c r="C1604" s="2" t="s">
        <v>20</v>
      </c>
      <c r="D1604" s="1" t="s">
        <v>65</v>
      </c>
      <c r="E1604" s="25" t="s">
        <v>10</v>
      </c>
      <c r="F1604" s="27" t="str">
        <f t="shared" si="25"/>
        <v>5620005</v>
      </c>
    </row>
    <row r="1605" spans="1:6" x14ac:dyDescent="0.25">
      <c r="A1605" s="2" t="s">
        <v>2174</v>
      </c>
      <c r="B1605" s="2" t="s">
        <v>11</v>
      </c>
      <c r="C1605" s="2" t="s">
        <v>22</v>
      </c>
      <c r="D1605" s="1" t="s">
        <v>19</v>
      </c>
      <c r="E1605" s="25" t="s">
        <v>10</v>
      </c>
      <c r="F1605" s="27" t="str">
        <f t="shared" si="25"/>
        <v>5620006</v>
      </c>
    </row>
    <row r="1606" spans="1:6" x14ac:dyDescent="0.25">
      <c r="A1606" s="2" t="s">
        <v>2174</v>
      </c>
      <c r="B1606" s="2" t="s">
        <v>11</v>
      </c>
      <c r="C1606" s="2" t="s">
        <v>24</v>
      </c>
      <c r="D1606" s="1" t="s">
        <v>67</v>
      </c>
      <c r="E1606" s="25" t="s">
        <v>10</v>
      </c>
      <c r="F1606" s="27" t="str">
        <f t="shared" si="25"/>
        <v>5620007</v>
      </c>
    </row>
    <row r="1607" spans="1:6" x14ac:dyDescent="0.25">
      <c r="A1607" s="2" t="s">
        <v>2174</v>
      </c>
      <c r="B1607" s="2" t="s">
        <v>11</v>
      </c>
      <c r="C1607" s="2" t="s">
        <v>26</v>
      </c>
      <c r="D1607" s="1" t="s">
        <v>1139</v>
      </c>
      <c r="E1607" s="25" t="s">
        <v>10</v>
      </c>
      <c r="F1607" s="27" t="str">
        <f t="shared" si="25"/>
        <v>5620008</v>
      </c>
    </row>
    <row r="1608" spans="1:6" x14ac:dyDescent="0.25">
      <c r="A1608" s="2" t="s">
        <v>2174</v>
      </c>
      <c r="B1608" s="2" t="s">
        <v>11</v>
      </c>
      <c r="C1608" s="2" t="s">
        <v>28</v>
      </c>
      <c r="D1608" s="1" t="s">
        <v>2179</v>
      </c>
      <c r="E1608" s="25" t="s">
        <v>10</v>
      </c>
      <c r="F1608" s="27" t="str">
        <f t="shared" si="25"/>
        <v>5620009</v>
      </c>
    </row>
    <row r="1609" spans="1:6" x14ac:dyDescent="0.25">
      <c r="A1609" s="2" t="s">
        <v>2174</v>
      </c>
      <c r="B1609" s="2" t="s">
        <v>11</v>
      </c>
      <c r="C1609" s="2" t="s">
        <v>30</v>
      </c>
      <c r="D1609" s="1" t="s">
        <v>35</v>
      </c>
      <c r="E1609" s="25" t="s">
        <v>10</v>
      </c>
      <c r="F1609" s="27" t="str">
        <f t="shared" si="25"/>
        <v>5620010</v>
      </c>
    </row>
    <row r="1610" spans="1:6" x14ac:dyDescent="0.25">
      <c r="A1610" s="2" t="s">
        <v>2174</v>
      </c>
      <c r="B1610" s="2" t="s">
        <v>36</v>
      </c>
      <c r="C1610" s="2" t="s">
        <v>343</v>
      </c>
      <c r="D1610" s="1" t="s">
        <v>2180</v>
      </c>
      <c r="E1610" s="25" t="s">
        <v>10</v>
      </c>
      <c r="F1610" s="27" t="str">
        <f t="shared" si="25"/>
        <v>5630802</v>
      </c>
    </row>
    <row r="1611" spans="1:6" x14ac:dyDescent="0.25">
      <c r="A1611" s="2" t="s">
        <v>2174</v>
      </c>
      <c r="B1611" s="2" t="s">
        <v>36</v>
      </c>
      <c r="C1611" s="2" t="s">
        <v>2181</v>
      </c>
      <c r="D1611" s="1" t="s">
        <v>2182</v>
      </c>
      <c r="E1611" s="25" t="s">
        <v>10</v>
      </c>
      <c r="F1611" s="27" t="str">
        <f t="shared" si="25"/>
        <v>5630803</v>
      </c>
    </row>
    <row r="1612" spans="1:6" x14ac:dyDescent="0.25">
      <c r="A1612" s="2" t="s">
        <v>2174</v>
      </c>
      <c r="B1612" s="2" t="s">
        <v>36</v>
      </c>
      <c r="C1612" s="2" t="s">
        <v>2183</v>
      </c>
      <c r="D1612" s="1" t="s">
        <v>2184</v>
      </c>
      <c r="E1612" s="25" t="s">
        <v>10</v>
      </c>
      <c r="F1612" s="27" t="str">
        <f t="shared" si="25"/>
        <v>5630804</v>
      </c>
    </row>
    <row r="1613" spans="1:6" x14ac:dyDescent="0.25">
      <c r="A1613" s="2" t="s">
        <v>2174</v>
      </c>
      <c r="B1613" s="2" t="s">
        <v>36</v>
      </c>
      <c r="C1613" s="2" t="s">
        <v>2185</v>
      </c>
      <c r="D1613" s="1" t="s">
        <v>2186</v>
      </c>
      <c r="E1613" s="25" t="s">
        <v>10</v>
      </c>
      <c r="F1613" s="27" t="str">
        <f t="shared" si="25"/>
        <v>5630805</v>
      </c>
    </row>
    <row r="1614" spans="1:6" x14ac:dyDescent="0.25">
      <c r="A1614" s="2" t="s">
        <v>2174</v>
      </c>
      <c r="B1614" s="2" t="s">
        <v>36</v>
      </c>
      <c r="C1614" s="2" t="s">
        <v>645</v>
      </c>
      <c r="D1614" s="1" t="s">
        <v>2187</v>
      </c>
      <c r="E1614" s="25" t="s">
        <v>10</v>
      </c>
      <c r="F1614" s="27" t="str">
        <f t="shared" si="25"/>
        <v>5630806</v>
      </c>
    </row>
    <row r="1615" spans="1:6" x14ac:dyDescent="0.25">
      <c r="A1615" s="2" t="s">
        <v>2174</v>
      </c>
      <c r="B1615" s="2" t="s">
        <v>45</v>
      </c>
      <c r="C1615" s="2" t="s">
        <v>2188</v>
      </c>
      <c r="D1615" s="1" t="s">
        <v>2189</v>
      </c>
      <c r="E1615" s="25" t="s">
        <v>10</v>
      </c>
      <c r="F1615" s="27" t="str">
        <f t="shared" si="25"/>
        <v>5645945</v>
      </c>
    </row>
    <row r="1616" spans="1:6" x14ac:dyDescent="0.25">
      <c r="A1616" s="2" t="s">
        <v>2174</v>
      </c>
      <c r="B1616" s="2" t="s">
        <v>45</v>
      </c>
      <c r="C1616" s="2" t="s">
        <v>2190</v>
      </c>
      <c r="D1616" s="1" t="s">
        <v>2191</v>
      </c>
      <c r="E1616" s="25" t="s">
        <v>174</v>
      </c>
      <c r="F1616" s="27" t="str">
        <f t="shared" si="25"/>
        <v>5645995</v>
      </c>
    </row>
    <row r="1617" spans="1:6" x14ac:dyDescent="0.25">
      <c r="A1617" s="2" t="s">
        <v>2174</v>
      </c>
      <c r="B1617" s="2" t="s">
        <v>52</v>
      </c>
      <c r="C1617" s="2" t="s">
        <v>2192</v>
      </c>
      <c r="D1617" s="1" t="s">
        <v>2193</v>
      </c>
      <c r="E1617" s="25" t="s">
        <v>10</v>
      </c>
      <c r="F1617" s="27" t="str">
        <f t="shared" si="25"/>
        <v>5650162</v>
      </c>
    </row>
    <row r="1618" spans="1:6" x14ac:dyDescent="0.25">
      <c r="A1618" s="2" t="s">
        <v>2174</v>
      </c>
      <c r="B1618" s="2" t="s">
        <v>52</v>
      </c>
      <c r="C1618" s="2" t="s">
        <v>2194</v>
      </c>
      <c r="D1618" s="1" t="s">
        <v>2195</v>
      </c>
      <c r="E1618" s="25" t="s">
        <v>10</v>
      </c>
      <c r="F1618" s="27" t="str">
        <f t="shared" si="25"/>
        <v>5650163</v>
      </c>
    </row>
    <row r="1619" spans="1:6" x14ac:dyDescent="0.25">
      <c r="A1619" s="2" t="s">
        <v>2174</v>
      </c>
      <c r="B1619" s="2" t="s">
        <v>52</v>
      </c>
      <c r="C1619" s="2" t="s">
        <v>2196</v>
      </c>
      <c r="D1619" s="1" t="s">
        <v>2197</v>
      </c>
      <c r="E1619" s="25" t="s">
        <v>10</v>
      </c>
      <c r="F1619" s="27" t="str">
        <f t="shared" si="25"/>
        <v>5650164</v>
      </c>
    </row>
    <row r="1620" spans="1:6" x14ac:dyDescent="0.25">
      <c r="A1620" s="2" t="s">
        <v>2174</v>
      </c>
      <c r="B1620" s="2" t="s">
        <v>52</v>
      </c>
      <c r="C1620" s="2" t="s">
        <v>2198</v>
      </c>
      <c r="D1620" s="1" t="s">
        <v>2199</v>
      </c>
      <c r="E1620" s="25" t="s">
        <v>10</v>
      </c>
      <c r="F1620" s="27" t="str">
        <f t="shared" si="25"/>
        <v>5650166</v>
      </c>
    </row>
    <row r="1621" spans="1:6" x14ac:dyDescent="0.25">
      <c r="A1621" s="2" t="s">
        <v>2174</v>
      </c>
      <c r="B1621" s="2" t="s">
        <v>243</v>
      </c>
      <c r="C1621" s="2" t="s">
        <v>82</v>
      </c>
      <c r="D1621" s="1" t="s">
        <v>2200</v>
      </c>
      <c r="E1621" s="25" t="s">
        <v>10</v>
      </c>
      <c r="F1621" s="27" t="str">
        <f t="shared" si="25"/>
        <v>5670019</v>
      </c>
    </row>
    <row r="1622" spans="1:6" x14ac:dyDescent="0.25">
      <c r="A1622" s="2" t="s">
        <v>2174</v>
      </c>
      <c r="B1622" s="2" t="s">
        <v>243</v>
      </c>
      <c r="C1622" s="2" t="s">
        <v>809</v>
      </c>
      <c r="D1622" s="1" t="s">
        <v>2201</v>
      </c>
      <c r="E1622" s="25" t="s">
        <v>10</v>
      </c>
      <c r="F1622" s="27" t="str">
        <f t="shared" si="25"/>
        <v>5670052</v>
      </c>
    </row>
    <row r="1623" spans="1:6" x14ac:dyDescent="0.25">
      <c r="A1623" s="2" t="s">
        <v>2202</v>
      </c>
      <c r="B1623" s="2" t="s">
        <v>7</v>
      </c>
      <c r="C1623" s="2" t="s">
        <v>8</v>
      </c>
      <c r="D1623" s="1" t="s">
        <v>2203</v>
      </c>
      <c r="E1623" s="25" t="s">
        <v>10</v>
      </c>
      <c r="F1623" s="27" t="str">
        <f t="shared" si="25"/>
        <v>5710000</v>
      </c>
    </row>
    <row r="1624" spans="1:6" x14ac:dyDescent="0.25">
      <c r="A1624" s="2" t="s">
        <v>2202</v>
      </c>
      <c r="B1624" s="2" t="s">
        <v>11</v>
      </c>
      <c r="C1624" s="2" t="s">
        <v>12</v>
      </c>
      <c r="D1624" s="1" t="s">
        <v>2204</v>
      </c>
      <c r="E1624" s="25" t="s">
        <v>10</v>
      </c>
      <c r="F1624" s="27" t="str">
        <f t="shared" si="25"/>
        <v>5720001</v>
      </c>
    </row>
    <row r="1625" spans="1:6" x14ac:dyDescent="0.25">
      <c r="A1625" s="2" t="s">
        <v>2202</v>
      </c>
      <c r="B1625" s="2" t="s">
        <v>11</v>
      </c>
      <c r="C1625" s="2" t="s">
        <v>14</v>
      </c>
      <c r="D1625" s="1" t="s">
        <v>2043</v>
      </c>
      <c r="E1625" s="25" t="s">
        <v>10</v>
      </c>
      <c r="F1625" s="27" t="str">
        <f t="shared" si="25"/>
        <v>5720002</v>
      </c>
    </row>
    <row r="1626" spans="1:6" x14ac:dyDescent="0.25">
      <c r="A1626" s="2" t="s">
        <v>2202</v>
      </c>
      <c r="B1626" s="2" t="s">
        <v>11</v>
      </c>
      <c r="C1626" s="2" t="s">
        <v>16</v>
      </c>
      <c r="D1626" s="1" t="s">
        <v>692</v>
      </c>
      <c r="E1626" s="25" t="s">
        <v>10</v>
      </c>
      <c r="F1626" s="27" t="str">
        <f t="shared" si="25"/>
        <v>5720003</v>
      </c>
    </row>
    <row r="1627" spans="1:6" x14ac:dyDescent="0.25">
      <c r="A1627" s="2" t="s">
        <v>2202</v>
      </c>
      <c r="B1627" s="2" t="s">
        <v>11</v>
      </c>
      <c r="C1627" s="2" t="s">
        <v>18</v>
      </c>
      <c r="D1627" s="1" t="s">
        <v>919</v>
      </c>
      <c r="E1627" s="25" t="s">
        <v>10</v>
      </c>
      <c r="F1627" s="27" t="str">
        <f t="shared" si="25"/>
        <v>5720004</v>
      </c>
    </row>
    <row r="1628" spans="1:6" x14ac:dyDescent="0.25">
      <c r="A1628" s="2" t="s">
        <v>2202</v>
      </c>
      <c r="B1628" s="2" t="s">
        <v>11</v>
      </c>
      <c r="C1628" s="2" t="s">
        <v>20</v>
      </c>
      <c r="D1628" s="1" t="s">
        <v>19</v>
      </c>
      <c r="E1628" s="25" t="s">
        <v>10</v>
      </c>
      <c r="F1628" s="27" t="str">
        <f t="shared" si="25"/>
        <v>5720005</v>
      </c>
    </row>
    <row r="1629" spans="1:6" x14ac:dyDescent="0.25">
      <c r="A1629" s="2" t="s">
        <v>2202</v>
      </c>
      <c r="B1629" s="2" t="s">
        <v>11</v>
      </c>
      <c r="C1629" s="2" t="s">
        <v>22</v>
      </c>
      <c r="D1629" s="1" t="s">
        <v>279</v>
      </c>
      <c r="E1629" s="25" t="s">
        <v>10</v>
      </c>
      <c r="F1629" s="27" t="str">
        <f t="shared" si="25"/>
        <v>5720006</v>
      </c>
    </row>
    <row r="1630" spans="1:6" x14ac:dyDescent="0.25">
      <c r="A1630" s="2" t="s">
        <v>2202</v>
      </c>
      <c r="B1630" s="2" t="s">
        <v>11</v>
      </c>
      <c r="C1630" s="2" t="s">
        <v>24</v>
      </c>
      <c r="D1630" s="1" t="s">
        <v>746</v>
      </c>
      <c r="E1630" s="25" t="s">
        <v>10</v>
      </c>
      <c r="F1630" s="27" t="str">
        <f t="shared" si="25"/>
        <v>5720007</v>
      </c>
    </row>
    <row r="1631" spans="1:6" x14ac:dyDescent="0.25">
      <c r="A1631" s="2" t="s">
        <v>2202</v>
      </c>
      <c r="B1631" s="2" t="s">
        <v>11</v>
      </c>
      <c r="C1631" s="2" t="s">
        <v>26</v>
      </c>
      <c r="D1631" s="1" t="s">
        <v>74</v>
      </c>
      <c r="E1631" s="25" t="s">
        <v>10</v>
      </c>
      <c r="F1631" s="27" t="str">
        <f t="shared" si="25"/>
        <v>5720008</v>
      </c>
    </row>
    <row r="1632" spans="1:6" x14ac:dyDescent="0.25">
      <c r="A1632" s="2" t="s">
        <v>2202</v>
      </c>
      <c r="B1632" s="2" t="s">
        <v>11</v>
      </c>
      <c r="C1632" s="2" t="s">
        <v>28</v>
      </c>
      <c r="D1632" s="1" t="s">
        <v>509</v>
      </c>
      <c r="E1632" s="25" t="s">
        <v>10</v>
      </c>
      <c r="F1632" s="27" t="str">
        <f t="shared" si="25"/>
        <v>5720009</v>
      </c>
    </row>
    <row r="1633" spans="1:6" x14ac:dyDescent="0.25">
      <c r="A1633" s="2" t="s">
        <v>2202</v>
      </c>
      <c r="B1633" s="2" t="s">
        <v>11</v>
      </c>
      <c r="C1633" s="2" t="s">
        <v>30</v>
      </c>
      <c r="D1633" s="1" t="s">
        <v>2205</v>
      </c>
      <c r="E1633" s="25" t="s">
        <v>10</v>
      </c>
      <c r="F1633" s="27" t="str">
        <f t="shared" si="25"/>
        <v>5720010</v>
      </c>
    </row>
    <row r="1634" spans="1:6" x14ac:dyDescent="0.25">
      <c r="A1634" s="2" t="s">
        <v>2202</v>
      </c>
      <c r="B1634" s="2" t="s">
        <v>11</v>
      </c>
      <c r="C1634" s="2" t="s">
        <v>32</v>
      </c>
      <c r="D1634" s="1" t="s">
        <v>35</v>
      </c>
      <c r="E1634" s="25" t="s">
        <v>10</v>
      </c>
      <c r="F1634" s="27" t="str">
        <f t="shared" si="25"/>
        <v>5720011</v>
      </c>
    </row>
    <row r="1635" spans="1:6" x14ac:dyDescent="0.25">
      <c r="A1635" s="2" t="s">
        <v>2202</v>
      </c>
      <c r="B1635" s="2" t="s">
        <v>11</v>
      </c>
      <c r="C1635" s="2" t="s">
        <v>34</v>
      </c>
      <c r="D1635" s="1" t="s">
        <v>84</v>
      </c>
      <c r="E1635" s="25" t="s">
        <v>10</v>
      </c>
      <c r="F1635" s="27" t="str">
        <f t="shared" si="25"/>
        <v>5720012</v>
      </c>
    </row>
    <row r="1636" spans="1:6" x14ac:dyDescent="0.25">
      <c r="A1636" s="2" t="s">
        <v>2202</v>
      </c>
      <c r="B1636" s="2" t="s">
        <v>11</v>
      </c>
      <c r="C1636" s="2" t="s">
        <v>72</v>
      </c>
      <c r="D1636" s="1" t="s">
        <v>163</v>
      </c>
      <c r="E1636" s="25" t="s">
        <v>10</v>
      </c>
      <c r="F1636" s="27" t="str">
        <f t="shared" si="25"/>
        <v>5720013</v>
      </c>
    </row>
    <row r="1637" spans="1:6" x14ac:dyDescent="0.25">
      <c r="A1637" s="2" t="s">
        <v>2202</v>
      </c>
      <c r="B1637" s="2" t="s">
        <v>36</v>
      </c>
      <c r="C1637" s="2" t="s">
        <v>2206</v>
      </c>
      <c r="D1637" s="1" t="s">
        <v>2207</v>
      </c>
      <c r="E1637" s="25" t="s">
        <v>10</v>
      </c>
      <c r="F1637" s="27" t="str">
        <f t="shared" si="25"/>
        <v>5730418</v>
      </c>
    </row>
    <row r="1638" spans="1:6" x14ac:dyDescent="0.25">
      <c r="A1638" s="2" t="s">
        <v>2202</v>
      </c>
      <c r="B1638" s="2" t="s">
        <v>36</v>
      </c>
      <c r="C1638" s="2" t="s">
        <v>2208</v>
      </c>
      <c r="D1638" s="1" t="s">
        <v>2209</v>
      </c>
      <c r="E1638" s="25" t="s">
        <v>10</v>
      </c>
      <c r="F1638" s="27" t="str">
        <f t="shared" si="25"/>
        <v>5730452</v>
      </c>
    </row>
    <row r="1639" spans="1:6" x14ac:dyDescent="0.25">
      <c r="A1639" s="2" t="s">
        <v>2202</v>
      </c>
      <c r="B1639" s="2" t="s">
        <v>36</v>
      </c>
      <c r="C1639" s="2" t="s">
        <v>769</v>
      </c>
      <c r="D1639" s="1" t="s">
        <v>2210</v>
      </c>
      <c r="E1639" s="25" t="s">
        <v>10</v>
      </c>
      <c r="F1639" s="27" t="str">
        <f t="shared" si="25"/>
        <v>5730807</v>
      </c>
    </row>
    <row r="1640" spans="1:6" x14ac:dyDescent="0.25">
      <c r="A1640" s="2" t="s">
        <v>2202</v>
      </c>
      <c r="B1640" s="2" t="s">
        <v>36</v>
      </c>
      <c r="C1640" s="2" t="s">
        <v>1723</v>
      </c>
      <c r="D1640" s="1" t="s">
        <v>2211</v>
      </c>
      <c r="E1640" s="25" t="s">
        <v>10</v>
      </c>
      <c r="F1640" s="27" t="str">
        <f t="shared" si="25"/>
        <v>5730808</v>
      </c>
    </row>
    <row r="1641" spans="1:6" x14ac:dyDescent="0.25">
      <c r="A1641" s="2" t="s">
        <v>2202</v>
      </c>
      <c r="B1641" s="2" t="s">
        <v>36</v>
      </c>
      <c r="C1641" s="2" t="s">
        <v>2212</v>
      </c>
      <c r="D1641" s="1" t="s">
        <v>2213</v>
      </c>
      <c r="E1641" s="25" t="s">
        <v>10</v>
      </c>
      <c r="F1641" s="27" t="str">
        <f t="shared" si="25"/>
        <v>5730809</v>
      </c>
    </row>
    <row r="1642" spans="1:6" x14ac:dyDescent="0.25">
      <c r="A1642" s="2" t="s">
        <v>2202</v>
      </c>
      <c r="B1642" s="2" t="s">
        <v>36</v>
      </c>
      <c r="C1642" s="2" t="s">
        <v>1725</v>
      </c>
      <c r="D1642" s="1" t="s">
        <v>2214</v>
      </c>
      <c r="E1642" s="25" t="s">
        <v>10</v>
      </c>
      <c r="F1642" s="27" t="str">
        <f t="shared" si="25"/>
        <v>5730810</v>
      </c>
    </row>
    <row r="1643" spans="1:6" x14ac:dyDescent="0.25">
      <c r="A1643" s="2" t="s">
        <v>2202</v>
      </c>
      <c r="B1643" s="2" t="s">
        <v>45</v>
      </c>
      <c r="C1643" s="2" t="s">
        <v>2215</v>
      </c>
      <c r="D1643" s="1" t="s">
        <v>2216</v>
      </c>
      <c r="E1643" s="25" t="s">
        <v>10</v>
      </c>
      <c r="F1643" s="27" t="str">
        <f t="shared" si="25"/>
        <v>5746055</v>
      </c>
    </row>
    <row r="1644" spans="1:6" x14ac:dyDescent="0.25">
      <c r="A1644" s="2" t="s">
        <v>2202</v>
      </c>
      <c r="B1644" s="2" t="s">
        <v>45</v>
      </c>
      <c r="C1644" s="2" t="s">
        <v>2217</v>
      </c>
      <c r="D1644" s="1" t="s">
        <v>2218</v>
      </c>
      <c r="E1644" s="25" t="s">
        <v>10</v>
      </c>
      <c r="F1644" s="27" t="str">
        <f t="shared" si="25"/>
        <v>5746060</v>
      </c>
    </row>
    <row r="1645" spans="1:6" x14ac:dyDescent="0.25">
      <c r="A1645" s="2" t="s">
        <v>2202</v>
      </c>
      <c r="B1645" s="2" t="s">
        <v>45</v>
      </c>
      <c r="C1645" s="2" t="s">
        <v>2219</v>
      </c>
      <c r="D1645" s="1" t="s">
        <v>2220</v>
      </c>
      <c r="E1645" s="25" t="s">
        <v>10</v>
      </c>
      <c r="F1645" s="27" t="str">
        <f t="shared" si="25"/>
        <v>5746065</v>
      </c>
    </row>
    <row r="1646" spans="1:6" x14ac:dyDescent="0.25">
      <c r="A1646" s="2" t="s">
        <v>2202</v>
      </c>
      <c r="B1646" s="2" t="s">
        <v>52</v>
      </c>
      <c r="C1646" s="2" t="s">
        <v>2221</v>
      </c>
      <c r="D1646" s="1" t="s">
        <v>2222</v>
      </c>
      <c r="E1646" s="25" t="s">
        <v>10</v>
      </c>
      <c r="F1646" s="27" t="str">
        <f t="shared" si="25"/>
        <v>5750167</v>
      </c>
    </row>
    <row r="1647" spans="1:6" x14ac:dyDescent="0.25">
      <c r="A1647" s="2" t="s">
        <v>2202</v>
      </c>
      <c r="B1647" s="2" t="s">
        <v>52</v>
      </c>
      <c r="C1647" s="2" t="s">
        <v>2223</v>
      </c>
      <c r="D1647" s="1" t="s">
        <v>2224</v>
      </c>
      <c r="E1647" s="25" t="s">
        <v>10</v>
      </c>
      <c r="F1647" s="27" t="str">
        <f t="shared" si="25"/>
        <v>5750168</v>
      </c>
    </row>
    <row r="1648" spans="1:6" x14ac:dyDescent="0.25">
      <c r="A1648" s="2" t="s">
        <v>2202</v>
      </c>
      <c r="B1648" s="2" t="s">
        <v>52</v>
      </c>
      <c r="C1648" s="2" t="s">
        <v>2225</v>
      </c>
      <c r="D1648" s="1" t="s">
        <v>2226</v>
      </c>
      <c r="E1648" s="25" t="s">
        <v>10</v>
      </c>
      <c r="F1648" s="27" t="str">
        <f t="shared" si="25"/>
        <v>5750169</v>
      </c>
    </row>
    <row r="1649" spans="1:6" x14ac:dyDescent="0.25">
      <c r="A1649" s="2" t="s">
        <v>2202</v>
      </c>
      <c r="B1649" s="2" t="s">
        <v>243</v>
      </c>
      <c r="C1649" s="2" t="s">
        <v>842</v>
      </c>
      <c r="D1649" s="1" t="s">
        <v>2227</v>
      </c>
      <c r="E1649" s="25" t="s">
        <v>10</v>
      </c>
      <c r="F1649" s="27" t="str">
        <f t="shared" si="25"/>
        <v>5770054</v>
      </c>
    </row>
    <row r="1650" spans="1:6" x14ac:dyDescent="0.25">
      <c r="A1650" s="2" t="s">
        <v>2228</v>
      </c>
      <c r="B1650" s="2" t="s">
        <v>7</v>
      </c>
      <c r="C1650" s="2" t="s">
        <v>8</v>
      </c>
      <c r="D1650" s="1" t="s">
        <v>2229</v>
      </c>
      <c r="E1650" s="25" t="s">
        <v>10</v>
      </c>
      <c r="F1650" s="27" t="str">
        <f t="shared" si="25"/>
        <v>5810000</v>
      </c>
    </row>
    <row r="1651" spans="1:6" x14ac:dyDescent="0.25">
      <c r="A1651" s="2" t="s">
        <v>2228</v>
      </c>
      <c r="B1651" s="2" t="s">
        <v>11</v>
      </c>
      <c r="C1651" s="2" t="s">
        <v>12</v>
      </c>
      <c r="D1651" s="1" t="s">
        <v>362</v>
      </c>
      <c r="E1651" s="25" t="s">
        <v>10</v>
      </c>
      <c r="F1651" s="27" t="str">
        <f t="shared" si="25"/>
        <v>5820001</v>
      </c>
    </row>
    <row r="1652" spans="1:6" x14ac:dyDescent="0.25">
      <c r="A1652" s="2" t="s">
        <v>2228</v>
      </c>
      <c r="B1652" s="2" t="s">
        <v>11</v>
      </c>
      <c r="C1652" s="2" t="s">
        <v>14</v>
      </c>
      <c r="D1652" s="1" t="s">
        <v>1393</v>
      </c>
      <c r="E1652" s="25" t="s">
        <v>10</v>
      </c>
      <c r="F1652" s="27" t="str">
        <f t="shared" si="25"/>
        <v>5820002</v>
      </c>
    </row>
    <row r="1653" spans="1:6" x14ac:dyDescent="0.25">
      <c r="A1653" s="2" t="s">
        <v>2228</v>
      </c>
      <c r="B1653" s="2" t="s">
        <v>11</v>
      </c>
      <c r="C1653" s="2" t="s">
        <v>16</v>
      </c>
      <c r="D1653" s="1" t="s">
        <v>2230</v>
      </c>
      <c r="E1653" s="25" t="s">
        <v>10</v>
      </c>
      <c r="F1653" s="27" t="str">
        <f t="shared" si="25"/>
        <v>5820003</v>
      </c>
    </row>
    <row r="1654" spans="1:6" x14ac:dyDescent="0.25">
      <c r="A1654" s="2" t="s">
        <v>2228</v>
      </c>
      <c r="B1654" s="2" t="s">
        <v>11</v>
      </c>
      <c r="C1654" s="2" t="s">
        <v>18</v>
      </c>
      <c r="D1654" s="1" t="s">
        <v>31</v>
      </c>
      <c r="E1654" s="25" t="s">
        <v>10</v>
      </c>
      <c r="F1654" s="27" t="str">
        <f t="shared" si="25"/>
        <v>5820004</v>
      </c>
    </row>
    <row r="1655" spans="1:6" x14ac:dyDescent="0.25">
      <c r="A1655" s="2" t="s">
        <v>2228</v>
      </c>
      <c r="B1655" s="2" t="s">
        <v>36</v>
      </c>
      <c r="C1655" s="2" t="s">
        <v>2231</v>
      </c>
      <c r="D1655" s="1" t="s">
        <v>2232</v>
      </c>
      <c r="E1655" s="25" t="s">
        <v>10</v>
      </c>
      <c r="F1655" s="27" t="str">
        <f t="shared" si="25"/>
        <v>5830462</v>
      </c>
    </row>
    <row r="1656" spans="1:6" x14ac:dyDescent="0.25">
      <c r="A1656" s="2" t="s">
        <v>2228</v>
      </c>
      <c r="B1656" s="2" t="s">
        <v>45</v>
      </c>
      <c r="C1656" s="2" t="s">
        <v>2233</v>
      </c>
      <c r="D1656" s="1" t="s">
        <v>2234</v>
      </c>
      <c r="E1656" s="25" t="s">
        <v>10</v>
      </c>
      <c r="F1656" s="27" t="str">
        <f t="shared" si="25"/>
        <v>5846080</v>
      </c>
    </row>
    <row r="1657" spans="1:6" x14ac:dyDescent="0.25">
      <c r="A1657" s="2" t="s">
        <v>2228</v>
      </c>
      <c r="B1657" s="2" t="s">
        <v>52</v>
      </c>
      <c r="C1657" s="2" t="s">
        <v>2235</v>
      </c>
      <c r="D1657" s="1" t="s">
        <v>2236</v>
      </c>
      <c r="E1657" s="25" t="s">
        <v>10</v>
      </c>
      <c r="F1657" s="27" t="str">
        <f t="shared" si="25"/>
        <v>5850170</v>
      </c>
    </row>
    <row r="1658" spans="1:6" x14ac:dyDescent="0.25">
      <c r="A1658" s="2" t="s">
        <v>2237</v>
      </c>
      <c r="B1658" s="2" t="s">
        <v>7</v>
      </c>
      <c r="C1658" s="2" t="s">
        <v>8</v>
      </c>
      <c r="D1658" s="1" t="s">
        <v>2238</v>
      </c>
      <c r="E1658" s="25" t="s">
        <v>10</v>
      </c>
      <c r="F1658" s="27" t="str">
        <f t="shared" si="25"/>
        <v>5910000</v>
      </c>
    </row>
    <row r="1659" spans="1:6" x14ac:dyDescent="0.25">
      <c r="A1659" s="2" t="s">
        <v>2237</v>
      </c>
      <c r="B1659" s="2" t="s">
        <v>11</v>
      </c>
      <c r="C1659" s="2" t="s">
        <v>12</v>
      </c>
      <c r="D1659" s="1" t="s">
        <v>2239</v>
      </c>
      <c r="E1659" s="25" t="s">
        <v>10</v>
      </c>
      <c r="F1659" s="27" t="str">
        <f t="shared" si="25"/>
        <v>5920001</v>
      </c>
    </row>
    <row r="1660" spans="1:6" x14ac:dyDescent="0.25">
      <c r="A1660" s="2" t="s">
        <v>2237</v>
      </c>
      <c r="B1660" s="2" t="s">
        <v>11</v>
      </c>
      <c r="C1660" s="2" t="s">
        <v>14</v>
      </c>
      <c r="D1660" s="1" t="s">
        <v>1613</v>
      </c>
      <c r="E1660" s="25" t="s">
        <v>10</v>
      </c>
      <c r="F1660" s="27" t="str">
        <f t="shared" si="25"/>
        <v>5920002</v>
      </c>
    </row>
    <row r="1661" spans="1:6" x14ac:dyDescent="0.25">
      <c r="A1661" s="2" t="s">
        <v>2237</v>
      </c>
      <c r="B1661" s="2" t="s">
        <v>11</v>
      </c>
      <c r="C1661" s="2" t="s">
        <v>16</v>
      </c>
      <c r="D1661" s="1" t="s">
        <v>65</v>
      </c>
      <c r="E1661" s="25" t="s">
        <v>10</v>
      </c>
      <c r="F1661" s="27" t="str">
        <f t="shared" si="25"/>
        <v>5920003</v>
      </c>
    </row>
    <row r="1662" spans="1:6" x14ac:dyDescent="0.25">
      <c r="A1662" s="2" t="s">
        <v>2237</v>
      </c>
      <c r="B1662" s="2" t="s">
        <v>11</v>
      </c>
      <c r="C1662" s="2" t="s">
        <v>18</v>
      </c>
      <c r="D1662" s="1" t="s">
        <v>2240</v>
      </c>
      <c r="E1662" s="25" t="s">
        <v>10</v>
      </c>
      <c r="F1662" s="27" t="str">
        <f t="shared" si="25"/>
        <v>5920004</v>
      </c>
    </row>
    <row r="1663" spans="1:6" x14ac:dyDescent="0.25">
      <c r="A1663" s="2" t="s">
        <v>2237</v>
      </c>
      <c r="B1663" s="2" t="s">
        <v>11</v>
      </c>
      <c r="C1663" s="2" t="s">
        <v>20</v>
      </c>
      <c r="D1663" s="1" t="s">
        <v>2241</v>
      </c>
      <c r="E1663" s="25" t="s">
        <v>10</v>
      </c>
      <c r="F1663" s="27" t="str">
        <f t="shared" si="25"/>
        <v>5920005</v>
      </c>
    </row>
    <row r="1664" spans="1:6" x14ac:dyDescent="0.25">
      <c r="A1664" s="2" t="s">
        <v>2237</v>
      </c>
      <c r="B1664" s="2" t="s">
        <v>11</v>
      </c>
      <c r="C1664" s="2" t="s">
        <v>22</v>
      </c>
      <c r="D1664" s="1" t="s">
        <v>2242</v>
      </c>
      <c r="E1664" s="25" t="s">
        <v>10</v>
      </c>
      <c r="F1664" s="27" t="str">
        <f t="shared" si="25"/>
        <v>5920006</v>
      </c>
    </row>
    <row r="1665" spans="1:6" x14ac:dyDescent="0.25">
      <c r="A1665" s="2" t="s">
        <v>2237</v>
      </c>
      <c r="B1665" s="2" t="s">
        <v>11</v>
      </c>
      <c r="C1665" s="2" t="s">
        <v>24</v>
      </c>
      <c r="D1665" s="1" t="s">
        <v>2243</v>
      </c>
      <c r="E1665" s="25" t="s">
        <v>10</v>
      </c>
      <c r="F1665" s="27" t="str">
        <f t="shared" si="25"/>
        <v>5920007</v>
      </c>
    </row>
    <row r="1666" spans="1:6" x14ac:dyDescent="0.25">
      <c r="A1666" s="2" t="s">
        <v>2237</v>
      </c>
      <c r="B1666" s="2" t="s">
        <v>11</v>
      </c>
      <c r="C1666" s="2" t="s">
        <v>26</v>
      </c>
      <c r="D1666" s="1" t="s">
        <v>2244</v>
      </c>
      <c r="E1666" s="25" t="s">
        <v>10</v>
      </c>
      <c r="F1666" s="27" t="str">
        <f t="shared" ref="F1666:F1729" si="26">A1666&amp;B1666&amp;C1666</f>
        <v>5920008</v>
      </c>
    </row>
    <row r="1667" spans="1:6" x14ac:dyDescent="0.25">
      <c r="A1667" s="2" t="s">
        <v>2237</v>
      </c>
      <c r="B1667" s="2" t="s">
        <v>11</v>
      </c>
      <c r="C1667" s="2" t="s">
        <v>28</v>
      </c>
      <c r="D1667" s="1" t="s">
        <v>2245</v>
      </c>
      <c r="E1667" s="25" t="s">
        <v>10</v>
      </c>
      <c r="F1667" s="27" t="str">
        <f t="shared" si="26"/>
        <v>5920009</v>
      </c>
    </row>
    <row r="1668" spans="1:6" x14ac:dyDescent="0.25">
      <c r="A1668" s="2" t="s">
        <v>2237</v>
      </c>
      <c r="B1668" s="2" t="s">
        <v>11</v>
      </c>
      <c r="C1668" s="2" t="s">
        <v>30</v>
      </c>
      <c r="D1668" s="1" t="s">
        <v>2246</v>
      </c>
      <c r="E1668" s="25" t="s">
        <v>10</v>
      </c>
      <c r="F1668" s="27" t="str">
        <f t="shared" si="26"/>
        <v>5920010</v>
      </c>
    </row>
    <row r="1669" spans="1:6" x14ac:dyDescent="0.25">
      <c r="A1669" s="2" t="s">
        <v>2237</v>
      </c>
      <c r="B1669" s="2" t="s">
        <v>36</v>
      </c>
      <c r="C1669" s="2" t="s">
        <v>1728</v>
      </c>
      <c r="D1669" s="1" t="s">
        <v>2247</v>
      </c>
      <c r="E1669" s="25" t="s">
        <v>10</v>
      </c>
      <c r="F1669" s="27" t="str">
        <f t="shared" si="26"/>
        <v>5930812</v>
      </c>
    </row>
    <row r="1670" spans="1:6" x14ac:dyDescent="0.25">
      <c r="A1670" s="2" t="s">
        <v>2237</v>
      </c>
      <c r="B1670" s="2" t="s">
        <v>36</v>
      </c>
      <c r="C1670" s="2" t="s">
        <v>1730</v>
      </c>
      <c r="D1670" s="1" t="s">
        <v>2248</v>
      </c>
      <c r="E1670" s="25" t="s">
        <v>10</v>
      </c>
      <c r="F1670" s="27" t="str">
        <f t="shared" si="26"/>
        <v>5930813</v>
      </c>
    </row>
    <row r="1671" spans="1:6" x14ac:dyDescent="0.25">
      <c r="A1671" s="2" t="s">
        <v>2237</v>
      </c>
      <c r="B1671" s="2" t="s">
        <v>36</v>
      </c>
      <c r="C1671" s="2" t="s">
        <v>1732</v>
      </c>
      <c r="D1671" s="1" t="s">
        <v>2249</v>
      </c>
      <c r="E1671" s="25" t="s">
        <v>10</v>
      </c>
      <c r="F1671" s="27" t="str">
        <f t="shared" si="26"/>
        <v>5930814</v>
      </c>
    </row>
    <row r="1672" spans="1:6" x14ac:dyDescent="0.25">
      <c r="A1672" s="2" t="s">
        <v>2237</v>
      </c>
      <c r="B1672" s="2" t="s">
        <v>36</v>
      </c>
      <c r="C1672" s="2" t="s">
        <v>293</v>
      </c>
      <c r="D1672" s="1" t="s">
        <v>2250</v>
      </c>
      <c r="E1672" s="25" t="s">
        <v>10</v>
      </c>
      <c r="F1672" s="27" t="str">
        <f t="shared" si="26"/>
        <v>5930815</v>
      </c>
    </row>
    <row r="1673" spans="1:6" x14ac:dyDescent="0.25">
      <c r="A1673" s="2" t="s">
        <v>2237</v>
      </c>
      <c r="B1673" s="2" t="s">
        <v>45</v>
      </c>
      <c r="C1673" s="2" t="s">
        <v>2251</v>
      </c>
      <c r="D1673" s="1" t="s">
        <v>2252</v>
      </c>
      <c r="E1673" s="25" t="s">
        <v>10</v>
      </c>
      <c r="F1673" s="27" t="str">
        <f t="shared" si="26"/>
        <v>5946145</v>
      </c>
    </row>
    <row r="1674" spans="1:6" x14ac:dyDescent="0.25">
      <c r="A1674" s="2" t="s">
        <v>2237</v>
      </c>
      <c r="B1674" s="2" t="s">
        <v>45</v>
      </c>
      <c r="C1674" s="2" t="s">
        <v>2253</v>
      </c>
      <c r="D1674" s="1" t="s">
        <v>2254</v>
      </c>
      <c r="E1674" s="25" t="s">
        <v>10</v>
      </c>
      <c r="F1674" s="27" t="str">
        <f t="shared" si="26"/>
        <v>5946155</v>
      </c>
    </row>
    <row r="1675" spans="1:6" x14ac:dyDescent="0.25">
      <c r="A1675" s="2" t="s">
        <v>2237</v>
      </c>
      <c r="B1675" s="2" t="s">
        <v>45</v>
      </c>
      <c r="C1675" s="2" t="s">
        <v>2255</v>
      </c>
      <c r="D1675" s="1" t="s">
        <v>2256</v>
      </c>
      <c r="E1675" s="25" t="s">
        <v>10</v>
      </c>
      <c r="F1675" s="27" t="str">
        <f t="shared" si="26"/>
        <v>5946160</v>
      </c>
    </row>
    <row r="1676" spans="1:6" x14ac:dyDescent="0.25">
      <c r="A1676" s="2" t="s">
        <v>2237</v>
      </c>
      <c r="B1676" s="2" t="s">
        <v>52</v>
      </c>
      <c r="C1676" s="2" t="s">
        <v>2257</v>
      </c>
      <c r="D1676" s="1" t="s">
        <v>2258</v>
      </c>
      <c r="E1676" s="25" t="s">
        <v>10</v>
      </c>
      <c r="F1676" s="27" t="str">
        <f t="shared" si="26"/>
        <v>5950171</v>
      </c>
    </row>
    <row r="1677" spans="1:6" x14ac:dyDescent="0.25">
      <c r="A1677" s="2" t="s">
        <v>2237</v>
      </c>
      <c r="B1677" s="2" t="s">
        <v>52</v>
      </c>
      <c r="C1677" s="2" t="s">
        <v>2259</v>
      </c>
      <c r="D1677" s="1" t="s">
        <v>2260</v>
      </c>
      <c r="E1677" s="25" t="s">
        <v>10</v>
      </c>
      <c r="F1677" s="27" t="str">
        <f t="shared" si="26"/>
        <v>5950172</v>
      </c>
    </row>
    <row r="1678" spans="1:6" x14ac:dyDescent="0.25">
      <c r="A1678" s="2" t="s">
        <v>2237</v>
      </c>
      <c r="B1678" s="2" t="s">
        <v>52</v>
      </c>
      <c r="C1678" s="2" t="s">
        <v>2261</v>
      </c>
      <c r="D1678" s="1" t="s">
        <v>2262</v>
      </c>
      <c r="E1678" s="25" t="s">
        <v>10</v>
      </c>
      <c r="F1678" s="27" t="str">
        <f t="shared" si="26"/>
        <v>5950173</v>
      </c>
    </row>
    <row r="1679" spans="1:6" x14ac:dyDescent="0.25">
      <c r="A1679" s="2" t="s">
        <v>2237</v>
      </c>
      <c r="B1679" s="2" t="s">
        <v>56</v>
      </c>
      <c r="C1679" s="2" t="s">
        <v>2263</v>
      </c>
      <c r="D1679" s="1" t="s">
        <v>2264</v>
      </c>
      <c r="E1679" s="25" t="s">
        <v>10</v>
      </c>
      <c r="F1679" s="27" t="str">
        <f t="shared" si="26"/>
        <v>5960992</v>
      </c>
    </row>
    <row r="1680" spans="1:6" x14ac:dyDescent="0.25">
      <c r="A1680" s="2" t="s">
        <v>2237</v>
      </c>
      <c r="B1680" s="2" t="s">
        <v>56</v>
      </c>
      <c r="C1680" s="2" t="s">
        <v>2265</v>
      </c>
      <c r="D1680" s="1" t="s">
        <v>2266</v>
      </c>
      <c r="E1680" s="25" t="s">
        <v>10</v>
      </c>
      <c r="F1680" s="27" t="str">
        <f t="shared" si="26"/>
        <v>5961063</v>
      </c>
    </row>
    <row r="1681" spans="1:6" x14ac:dyDescent="0.25">
      <c r="A1681" s="2" t="s">
        <v>2237</v>
      </c>
      <c r="B1681" s="2" t="s">
        <v>243</v>
      </c>
      <c r="C1681" s="2" t="s">
        <v>297</v>
      </c>
      <c r="D1681" s="1" t="s">
        <v>2267</v>
      </c>
      <c r="E1681" s="25" t="s">
        <v>10</v>
      </c>
      <c r="F1681" s="27" t="str">
        <f t="shared" si="26"/>
        <v>5970021</v>
      </c>
    </row>
    <row r="1682" spans="1:6" x14ac:dyDescent="0.25">
      <c r="A1682" s="2" t="s">
        <v>2268</v>
      </c>
      <c r="B1682" s="2" t="s">
        <v>7</v>
      </c>
      <c r="C1682" s="2" t="s">
        <v>8</v>
      </c>
      <c r="D1682" s="1" t="s">
        <v>2269</v>
      </c>
      <c r="E1682" s="25" t="s">
        <v>10</v>
      </c>
      <c r="F1682" s="27" t="str">
        <f t="shared" si="26"/>
        <v>6010000</v>
      </c>
    </row>
    <row r="1683" spans="1:6" x14ac:dyDescent="0.25">
      <c r="A1683" s="2" t="s">
        <v>2268</v>
      </c>
      <c r="B1683" s="2" t="s">
        <v>11</v>
      </c>
      <c r="C1683" s="2" t="s">
        <v>12</v>
      </c>
      <c r="D1683" s="1" t="s">
        <v>123</v>
      </c>
      <c r="E1683" s="25" t="s">
        <v>10</v>
      </c>
      <c r="F1683" s="27" t="str">
        <f t="shared" si="26"/>
        <v>6020001</v>
      </c>
    </row>
    <row r="1684" spans="1:6" x14ac:dyDescent="0.25">
      <c r="A1684" s="2" t="s">
        <v>2268</v>
      </c>
      <c r="B1684" s="2" t="s">
        <v>11</v>
      </c>
      <c r="C1684" s="2" t="s">
        <v>14</v>
      </c>
      <c r="D1684" s="1" t="s">
        <v>567</v>
      </c>
      <c r="E1684" s="25" t="s">
        <v>10</v>
      </c>
      <c r="F1684" s="27" t="str">
        <f t="shared" si="26"/>
        <v>6020002</v>
      </c>
    </row>
    <row r="1685" spans="1:6" x14ac:dyDescent="0.25">
      <c r="A1685" s="2" t="s">
        <v>2268</v>
      </c>
      <c r="B1685" s="2" t="s">
        <v>11</v>
      </c>
      <c r="C1685" s="2" t="s">
        <v>16</v>
      </c>
      <c r="D1685" s="1" t="s">
        <v>128</v>
      </c>
      <c r="E1685" s="25" t="s">
        <v>10</v>
      </c>
      <c r="F1685" s="27" t="str">
        <f t="shared" si="26"/>
        <v>6020003</v>
      </c>
    </row>
    <row r="1686" spans="1:6" x14ac:dyDescent="0.25">
      <c r="A1686" s="2" t="s">
        <v>2268</v>
      </c>
      <c r="B1686" s="2" t="s">
        <v>11</v>
      </c>
      <c r="C1686" s="2" t="s">
        <v>18</v>
      </c>
      <c r="D1686" s="1" t="s">
        <v>65</v>
      </c>
      <c r="E1686" s="25" t="s">
        <v>10</v>
      </c>
      <c r="F1686" s="27" t="str">
        <f t="shared" si="26"/>
        <v>6020004</v>
      </c>
    </row>
    <row r="1687" spans="1:6" x14ac:dyDescent="0.25">
      <c r="A1687" s="2" t="s">
        <v>2268</v>
      </c>
      <c r="B1687" s="2" t="s">
        <v>11</v>
      </c>
      <c r="C1687" s="2" t="s">
        <v>20</v>
      </c>
      <c r="D1687" s="1" t="s">
        <v>19</v>
      </c>
      <c r="E1687" s="25" t="s">
        <v>10</v>
      </c>
      <c r="F1687" s="27" t="str">
        <f t="shared" si="26"/>
        <v>6020005</v>
      </c>
    </row>
    <row r="1688" spans="1:6" x14ac:dyDescent="0.25">
      <c r="A1688" s="2" t="s">
        <v>2268</v>
      </c>
      <c r="B1688" s="2" t="s">
        <v>11</v>
      </c>
      <c r="C1688" s="2" t="s">
        <v>22</v>
      </c>
      <c r="D1688" s="1" t="s">
        <v>437</v>
      </c>
      <c r="E1688" s="25" t="s">
        <v>10</v>
      </c>
      <c r="F1688" s="27" t="str">
        <f t="shared" si="26"/>
        <v>6020006</v>
      </c>
    </row>
    <row r="1689" spans="1:6" x14ac:dyDescent="0.25">
      <c r="A1689" s="2" t="s">
        <v>2268</v>
      </c>
      <c r="B1689" s="2" t="s">
        <v>11</v>
      </c>
      <c r="C1689" s="2" t="s">
        <v>24</v>
      </c>
      <c r="D1689" s="1" t="s">
        <v>66</v>
      </c>
      <c r="E1689" s="25" t="s">
        <v>10</v>
      </c>
      <c r="F1689" s="27" t="str">
        <f t="shared" si="26"/>
        <v>6020007</v>
      </c>
    </row>
    <row r="1690" spans="1:6" x14ac:dyDescent="0.25">
      <c r="A1690" s="2" t="s">
        <v>2268</v>
      </c>
      <c r="B1690" s="2" t="s">
        <v>11</v>
      </c>
      <c r="C1690" s="2" t="s">
        <v>26</v>
      </c>
      <c r="D1690" s="1" t="s">
        <v>69</v>
      </c>
      <c r="E1690" s="25" t="s">
        <v>10</v>
      </c>
      <c r="F1690" s="27" t="str">
        <f t="shared" si="26"/>
        <v>6020008</v>
      </c>
    </row>
    <row r="1691" spans="1:6" x14ac:dyDescent="0.25">
      <c r="A1691" s="2" t="s">
        <v>2268</v>
      </c>
      <c r="B1691" s="2" t="s">
        <v>11</v>
      </c>
      <c r="C1691" s="2" t="s">
        <v>28</v>
      </c>
      <c r="D1691" s="1" t="s">
        <v>876</v>
      </c>
      <c r="E1691" s="25" t="s">
        <v>10</v>
      </c>
      <c r="F1691" s="27" t="str">
        <f t="shared" si="26"/>
        <v>6020009</v>
      </c>
    </row>
    <row r="1692" spans="1:6" x14ac:dyDescent="0.25">
      <c r="A1692" s="2" t="s">
        <v>2268</v>
      </c>
      <c r="B1692" s="2" t="s">
        <v>11</v>
      </c>
      <c r="C1692" s="2" t="s">
        <v>30</v>
      </c>
      <c r="D1692" s="1" t="s">
        <v>1092</v>
      </c>
      <c r="E1692" s="25" t="s">
        <v>10</v>
      </c>
      <c r="F1692" s="27" t="str">
        <f t="shared" si="26"/>
        <v>6020010</v>
      </c>
    </row>
    <row r="1693" spans="1:6" x14ac:dyDescent="0.25">
      <c r="A1693" s="2" t="s">
        <v>2268</v>
      </c>
      <c r="B1693" s="2" t="s">
        <v>11</v>
      </c>
      <c r="C1693" s="2" t="s">
        <v>32</v>
      </c>
      <c r="D1693" s="1" t="s">
        <v>973</v>
      </c>
      <c r="E1693" s="25" t="s">
        <v>10</v>
      </c>
      <c r="F1693" s="27" t="str">
        <f t="shared" si="26"/>
        <v>6020011</v>
      </c>
    </row>
    <row r="1694" spans="1:6" x14ac:dyDescent="0.25">
      <c r="A1694" s="2" t="s">
        <v>2268</v>
      </c>
      <c r="B1694" s="2" t="s">
        <v>11</v>
      </c>
      <c r="C1694" s="2" t="s">
        <v>34</v>
      </c>
      <c r="D1694" s="1" t="s">
        <v>35</v>
      </c>
      <c r="E1694" s="25" t="s">
        <v>10</v>
      </c>
      <c r="F1694" s="27" t="str">
        <f t="shared" si="26"/>
        <v>6020012</v>
      </c>
    </row>
    <row r="1695" spans="1:6" x14ac:dyDescent="0.25">
      <c r="A1695" s="2" t="s">
        <v>2268</v>
      </c>
      <c r="B1695" s="2" t="s">
        <v>11</v>
      </c>
      <c r="C1695" s="2" t="s">
        <v>72</v>
      </c>
      <c r="D1695" s="1" t="s">
        <v>84</v>
      </c>
      <c r="E1695" s="25" t="s">
        <v>10</v>
      </c>
      <c r="F1695" s="27" t="str">
        <f t="shared" si="26"/>
        <v>6020013</v>
      </c>
    </row>
    <row r="1696" spans="1:6" x14ac:dyDescent="0.25">
      <c r="A1696" s="2" t="s">
        <v>2268</v>
      </c>
      <c r="B1696" s="2" t="s">
        <v>36</v>
      </c>
      <c r="C1696" s="2" t="s">
        <v>1735</v>
      </c>
      <c r="D1696" s="1" t="s">
        <v>2270</v>
      </c>
      <c r="E1696" s="25" t="s">
        <v>10</v>
      </c>
      <c r="F1696" s="27" t="str">
        <f t="shared" si="26"/>
        <v>6030816</v>
      </c>
    </row>
    <row r="1697" spans="1:6" x14ac:dyDescent="0.25">
      <c r="A1697" s="2" t="s">
        <v>2268</v>
      </c>
      <c r="B1697" s="2" t="s">
        <v>36</v>
      </c>
      <c r="C1697" s="2" t="s">
        <v>1808</v>
      </c>
      <c r="D1697" s="1" t="s">
        <v>2271</v>
      </c>
      <c r="E1697" s="25" t="s">
        <v>10</v>
      </c>
      <c r="F1697" s="27" t="str">
        <f t="shared" si="26"/>
        <v>6030817</v>
      </c>
    </row>
    <row r="1698" spans="1:6" x14ac:dyDescent="0.25">
      <c r="A1698" s="2" t="s">
        <v>2268</v>
      </c>
      <c r="B1698" s="2" t="s">
        <v>45</v>
      </c>
      <c r="C1698" s="2" t="s">
        <v>2272</v>
      </c>
      <c r="D1698" s="1" t="s">
        <v>2273</v>
      </c>
      <c r="E1698" s="25" t="s">
        <v>10</v>
      </c>
      <c r="F1698" s="27" t="str">
        <f t="shared" si="26"/>
        <v>6046195</v>
      </c>
    </row>
    <row r="1699" spans="1:6" x14ac:dyDescent="0.25">
      <c r="A1699" s="2" t="s">
        <v>2268</v>
      </c>
      <c r="B1699" s="2" t="s">
        <v>52</v>
      </c>
      <c r="C1699" s="2" t="s">
        <v>2274</v>
      </c>
      <c r="D1699" s="1" t="s">
        <v>2275</v>
      </c>
      <c r="E1699" s="25" t="s">
        <v>10</v>
      </c>
      <c r="F1699" s="27" t="str">
        <f t="shared" si="26"/>
        <v>6050264</v>
      </c>
    </row>
    <row r="1700" spans="1:6" x14ac:dyDescent="0.25">
      <c r="A1700" s="2" t="s">
        <v>2268</v>
      </c>
      <c r="B1700" s="2" t="s">
        <v>56</v>
      </c>
      <c r="C1700" s="2" t="s">
        <v>2276</v>
      </c>
      <c r="D1700" s="1" t="s">
        <v>2277</v>
      </c>
      <c r="E1700" s="25" t="s">
        <v>174</v>
      </c>
      <c r="F1700" s="27" t="str">
        <f t="shared" si="26"/>
        <v>6061186</v>
      </c>
    </row>
    <row r="1701" spans="1:6" x14ac:dyDescent="0.25">
      <c r="A1701" s="2" t="s">
        <v>2268</v>
      </c>
      <c r="B1701" s="2" t="s">
        <v>243</v>
      </c>
      <c r="C1701" s="2" t="s">
        <v>2278</v>
      </c>
      <c r="D1701" s="1" t="s">
        <v>2279</v>
      </c>
      <c r="E1701" s="25" t="s">
        <v>10</v>
      </c>
      <c r="F1701" s="27" t="str">
        <f t="shared" si="26"/>
        <v>6070102</v>
      </c>
    </row>
    <row r="1702" spans="1:6" x14ac:dyDescent="0.25">
      <c r="A1702" s="2" t="s">
        <v>2280</v>
      </c>
      <c r="B1702" s="2" t="s">
        <v>7</v>
      </c>
      <c r="C1702" s="2" t="s">
        <v>8</v>
      </c>
      <c r="D1702" s="1" t="s">
        <v>2281</v>
      </c>
      <c r="E1702" s="25" t="s">
        <v>10</v>
      </c>
      <c r="F1702" s="27" t="str">
        <f t="shared" si="26"/>
        <v>6110000</v>
      </c>
    </row>
    <row r="1703" spans="1:6" x14ac:dyDescent="0.25">
      <c r="A1703" s="2" t="s">
        <v>2280</v>
      </c>
      <c r="B1703" s="2" t="s">
        <v>11</v>
      </c>
      <c r="C1703" s="2" t="s">
        <v>12</v>
      </c>
      <c r="D1703" s="1" t="s">
        <v>62</v>
      </c>
      <c r="E1703" s="25" t="s">
        <v>10</v>
      </c>
      <c r="F1703" s="27" t="str">
        <f t="shared" si="26"/>
        <v>6120001</v>
      </c>
    </row>
    <row r="1704" spans="1:6" x14ac:dyDescent="0.25">
      <c r="A1704" s="2" t="s">
        <v>2280</v>
      </c>
      <c r="B1704" s="2" t="s">
        <v>11</v>
      </c>
      <c r="C1704" s="2" t="s">
        <v>14</v>
      </c>
      <c r="D1704" s="1" t="s">
        <v>2282</v>
      </c>
      <c r="E1704" s="25" t="s">
        <v>10</v>
      </c>
      <c r="F1704" s="27" t="str">
        <f t="shared" si="26"/>
        <v>6120002</v>
      </c>
    </row>
    <row r="1705" spans="1:6" x14ac:dyDescent="0.25">
      <c r="A1705" s="2" t="s">
        <v>2280</v>
      </c>
      <c r="B1705" s="2" t="s">
        <v>11</v>
      </c>
      <c r="C1705" s="2" t="s">
        <v>16</v>
      </c>
      <c r="D1705" s="1" t="s">
        <v>1390</v>
      </c>
      <c r="E1705" s="25" t="s">
        <v>10</v>
      </c>
      <c r="F1705" s="27" t="str">
        <f t="shared" si="26"/>
        <v>6120003</v>
      </c>
    </row>
    <row r="1706" spans="1:6" x14ac:dyDescent="0.25">
      <c r="A1706" s="2" t="s">
        <v>2280</v>
      </c>
      <c r="B1706" s="2" t="s">
        <v>11</v>
      </c>
      <c r="C1706" s="2" t="s">
        <v>18</v>
      </c>
      <c r="D1706" s="1" t="s">
        <v>1253</v>
      </c>
      <c r="E1706" s="25" t="s">
        <v>10</v>
      </c>
      <c r="F1706" s="27" t="str">
        <f t="shared" si="26"/>
        <v>6120004</v>
      </c>
    </row>
    <row r="1707" spans="1:6" x14ac:dyDescent="0.25">
      <c r="A1707" s="2" t="s">
        <v>2280</v>
      </c>
      <c r="B1707" s="2" t="s">
        <v>11</v>
      </c>
      <c r="C1707" s="2" t="s">
        <v>20</v>
      </c>
      <c r="D1707" s="1" t="s">
        <v>65</v>
      </c>
      <c r="E1707" s="25" t="s">
        <v>10</v>
      </c>
      <c r="F1707" s="27" t="str">
        <f t="shared" si="26"/>
        <v>6120005</v>
      </c>
    </row>
    <row r="1708" spans="1:6" x14ac:dyDescent="0.25">
      <c r="A1708" s="2" t="s">
        <v>2280</v>
      </c>
      <c r="B1708" s="2" t="s">
        <v>11</v>
      </c>
      <c r="C1708" s="2" t="s">
        <v>22</v>
      </c>
      <c r="D1708" s="1" t="s">
        <v>252</v>
      </c>
      <c r="E1708" s="25" t="s">
        <v>10</v>
      </c>
      <c r="F1708" s="27" t="str">
        <f t="shared" si="26"/>
        <v>6120006</v>
      </c>
    </row>
    <row r="1709" spans="1:6" x14ac:dyDescent="0.25">
      <c r="A1709" s="2" t="s">
        <v>2280</v>
      </c>
      <c r="B1709" s="2" t="s">
        <v>11</v>
      </c>
      <c r="C1709" s="2" t="s">
        <v>24</v>
      </c>
      <c r="D1709" s="1" t="s">
        <v>1392</v>
      </c>
      <c r="E1709" s="25" t="s">
        <v>10</v>
      </c>
      <c r="F1709" s="27" t="str">
        <f t="shared" si="26"/>
        <v>6120007</v>
      </c>
    </row>
    <row r="1710" spans="1:6" x14ac:dyDescent="0.25">
      <c r="A1710" s="2" t="s">
        <v>2280</v>
      </c>
      <c r="B1710" s="2" t="s">
        <v>11</v>
      </c>
      <c r="C1710" s="2" t="s">
        <v>26</v>
      </c>
      <c r="D1710" s="1" t="s">
        <v>2283</v>
      </c>
      <c r="E1710" s="25" t="s">
        <v>10</v>
      </c>
      <c r="F1710" s="27" t="str">
        <f t="shared" si="26"/>
        <v>6120008</v>
      </c>
    </row>
    <row r="1711" spans="1:6" x14ac:dyDescent="0.25">
      <c r="A1711" s="2" t="s">
        <v>2280</v>
      </c>
      <c r="B1711" s="2" t="s">
        <v>11</v>
      </c>
      <c r="C1711" s="2" t="s">
        <v>28</v>
      </c>
      <c r="D1711" s="1" t="s">
        <v>2284</v>
      </c>
      <c r="E1711" s="25" t="s">
        <v>10</v>
      </c>
      <c r="F1711" s="27" t="str">
        <f t="shared" si="26"/>
        <v>6120009</v>
      </c>
    </row>
    <row r="1712" spans="1:6" x14ac:dyDescent="0.25">
      <c r="A1712" s="2" t="s">
        <v>2280</v>
      </c>
      <c r="B1712" s="2" t="s">
        <v>11</v>
      </c>
      <c r="C1712" s="2" t="s">
        <v>30</v>
      </c>
      <c r="D1712" s="1" t="s">
        <v>203</v>
      </c>
      <c r="E1712" s="25" t="s">
        <v>10</v>
      </c>
      <c r="F1712" s="27" t="str">
        <f t="shared" si="26"/>
        <v>6120010</v>
      </c>
    </row>
    <row r="1713" spans="1:6" x14ac:dyDescent="0.25">
      <c r="A1713" s="2" t="s">
        <v>2280</v>
      </c>
      <c r="B1713" s="2" t="s">
        <v>11</v>
      </c>
      <c r="C1713" s="2" t="s">
        <v>32</v>
      </c>
      <c r="D1713" s="1" t="s">
        <v>31</v>
      </c>
      <c r="E1713" s="25" t="s">
        <v>10</v>
      </c>
      <c r="F1713" s="27" t="str">
        <f t="shared" si="26"/>
        <v>6120011</v>
      </c>
    </row>
    <row r="1714" spans="1:6" x14ac:dyDescent="0.25">
      <c r="A1714" s="2" t="s">
        <v>2280</v>
      </c>
      <c r="B1714" s="2" t="s">
        <v>11</v>
      </c>
      <c r="C1714" s="2" t="s">
        <v>34</v>
      </c>
      <c r="D1714" s="1" t="s">
        <v>33</v>
      </c>
      <c r="E1714" s="25" t="s">
        <v>10</v>
      </c>
      <c r="F1714" s="27" t="str">
        <f t="shared" si="26"/>
        <v>6120012</v>
      </c>
    </row>
    <row r="1715" spans="1:6" x14ac:dyDescent="0.25">
      <c r="A1715" s="2" t="s">
        <v>2280</v>
      </c>
      <c r="B1715" s="2" t="s">
        <v>11</v>
      </c>
      <c r="C1715" s="2" t="s">
        <v>72</v>
      </c>
      <c r="D1715" s="1" t="s">
        <v>35</v>
      </c>
      <c r="E1715" s="25" t="s">
        <v>10</v>
      </c>
      <c r="F1715" s="27" t="str">
        <f t="shared" si="26"/>
        <v>6120013</v>
      </c>
    </row>
    <row r="1716" spans="1:6" x14ac:dyDescent="0.25">
      <c r="A1716" s="2" t="s">
        <v>2280</v>
      </c>
      <c r="B1716" s="2" t="s">
        <v>36</v>
      </c>
      <c r="C1716" s="2" t="s">
        <v>2285</v>
      </c>
      <c r="D1716" s="1" t="s">
        <v>2286</v>
      </c>
      <c r="E1716" s="25" t="s">
        <v>10</v>
      </c>
      <c r="F1716" s="27" t="str">
        <f t="shared" si="26"/>
        <v>6130818</v>
      </c>
    </row>
    <row r="1717" spans="1:6" x14ac:dyDescent="0.25">
      <c r="A1717" s="2" t="s">
        <v>2280</v>
      </c>
      <c r="B1717" s="2" t="s">
        <v>36</v>
      </c>
      <c r="C1717" s="2" t="s">
        <v>1954</v>
      </c>
      <c r="D1717" s="1" t="s">
        <v>2287</v>
      </c>
      <c r="E1717" s="25" t="s">
        <v>10</v>
      </c>
      <c r="F1717" s="27" t="str">
        <f t="shared" si="26"/>
        <v>6130820</v>
      </c>
    </row>
    <row r="1718" spans="1:6" x14ac:dyDescent="0.25">
      <c r="A1718" s="2" t="s">
        <v>2280</v>
      </c>
      <c r="B1718" s="2" t="s">
        <v>36</v>
      </c>
      <c r="C1718" s="2" t="s">
        <v>1956</v>
      </c>
      <c r="D1718" s="1" t="s">
        <v>2288</v>
      </c>
      <c r="E1718" s="25" t="s">
        <v>10</v>
      </c>
      <c r="F1718" s="27" t="str">
        <f t="shared" si="26"/>
        <v>6130821</v>
      </c>
    </row>
    <row r="1719" spans="1:6" x14ac:dyDescent="0.25">
      <c r="A1719" s="2" t="s">
        <v>2280</v>
      </c>
      <c r="B1719" s="2" t="s">
        <v>36</v>
      </c>
      <c r="C1719" s="2" t="s">
        <v>1958</v>
      </c>
      <c r="D1719" s="1" t="s">
        <v>2289</v>
      </c>
      <c r="E1719" s="25" t="s">
        <v>10</v>
      </c>
      <c r="F1719" s="27" t="str">
        <f t="shared" si="26"/>
        <v>6130822</v>
      </c>
    </row>
    <row r="1720" spans="1:6" x14ac:dyDescent="0.25">
      <c r="A1720" s="2" t="s">
        <v>2280</v>
      </c>
      <c r="B1720" s="2" t="s">
        <v>36</v>
      </c>
      <c r="C1720" s="2" t="s">
        <v>2290</v>
      </c>
      <c r="D1720" s="1" t="s">
        <v>2291</v>
      </c>
      <c r="E1720" s="25" t="s">
        <v>10</v>
      </c>
      <c r="F1720" s="27" t="str">
        <f t="shared" si="26"/>
        <v>6130823</v>
      </c>
    </row>
    <row r="1721" spans="1:6" x14ac:dyDescent="0.25">
      <c r="A1721" s="2" t="s">
        <v>2280</v>
      </c>
      <c r="B1721" s="2" t="s">
        <v>36</v>
      </c>
      <c r="C1721" s="2" t="s">
        <v>1547</v>
      </c>
      <c r="D1721" s="1" t="s">
        <v>2292</v>
      </c>
      <c r="E1721" s="25" t="s">
        <v>10</v>
      </c>
      <c r="F1721" s="27" t="str">
        <f t="shared" si="26"/>
        <v>6130954</v>
      </c>
    </row>
    <row r="1722" spans="1:6" x14ac:dyDescent="0.25">
      <c r="A1722" s="2" t="s">
        <v>2280</v>
      </c>
      <c r="B1722" s="2" t="s">
        <v>45</v>
      </c>
      <c r="C1722" s="2" t="s">
        <v>2293</v>
      </c>
      <c r="D1722" s="1" t="s">
        <v>2294</v>
      </c>
      <c r="E1722" s="25" t="s">
        <v>10</v>
      </c>
      <c r="F1722" s="27" t="str">
        <f t="shared" si="26"/>
        <v>6146260</v>
      </c>
    </row>
    <row r="1723" spans="1:6" x14ac:dyDescent="0.25">
      <c r="A1723" s="2" t="s">
        <v>2280</v>
      </c>
      <c r="B1723" s="2" t="s">
        <v>45</v>
      </c>
      <c r="C1723" s="2" t="s">
        <v>2295</v>
      </c>
      <c r="D1723" s="1" t="s">
        <v>2296</v>
      </c>
      <c r="E1723" s="25" t="s">
        <v>10</v>
      </c>
      <c r="F1723" s="27" t="str">
        <f t="shared" si="26"/>
        <v>6146375</v>
      </c>
    </row>
    <row r="1724" spans="1:6" x14ac:dyDescent="0.25">
      <c r="A1724" s="2" t="s">
        <v>2280</v>
      </c>
      <c r="B1724" s="2" t="s">
        <v>52</v>
      </c>
      <c r="C1724" s="2" t="s">
        <v>2297</v>
      </c>
      <c r="D1724" s="1" t="s">
        <v>2298</v>
      </c>
      <c r="E1724" s="25" t="s">
        <v>10</v>
      </c>
      <c r="F1724" s="27" t="str">
        <f t="shared" si="26"/>
        <v>6150176</v>
      </c>
    </row>
    <row r="1725" spans="1:6" x14ac:dyDescent="0.25">
      <c r="A1725" s="2" t="s">
        <v>2280</v>
      </c>
      <c r="B1725" s="2" t="s">
        <v>52</v>
      </c>
      <c r="C1725" s="2" t="s">
        <v>2299</v>
      </c>
      <c r="D1725" s="1" t="s">
        <v>2300</v>
      </c>
      <c r="E1725" s="25" t="s">
        <v>10</v>
      </c>
      <c r="F1725" s="27" t="str">
        <f t="shared" si="26"/>
        <v>6150292</v>
      </c>
    </row>
    <row r="1726" spans="1:6" x14ac:dyDescent="0.25">
      <c r="A1726" s="2" t="s">
        <v>2280</v>
      </c>
      <c r="B1726" s="2" t="s">
        <v>243</v>
      </c>
      <c r="C1726" s="2" t="s">
        <v>299</v>
      </c>
      <c r="D1726" s="1" t="s">
        <v>2301</v>
      </c>
      <c r="E1726" s="25" t="s">
        <v>174</v>
      </c>
      <c r="F1726" s="27" t="str">
        <f t="shared" si="26"/>
        <v>6170022</v>
      </c>
    </row>
    <row r="1727" spans="1:6" x14ac:dyDescent="0.25">
      <c r="A1727" s="2" t="s">
        <v>2302</v>
      </c>
      <c r="B1727" s="2" t="s">
        <v>7</v>
      </c>
      <c r="C1727" s="2" t="s">
        <v>8</v>
      </c>
      <c r="D1727" s="1" t="s">
        <v>2303</v>
      </c>
      <c r="E1727" s="25" t="s">
        <v>10</v>
      </c>
      <c r="F1727" s="27" t="str">
        <f t="shared" si="26"/>
        <v>6210000</v>
      </c>
    </row>
    <row r="1728" spans="1:6" x14ac:dyDescent="0.25">
      <c r="A1728" s="2" t="s">
        <v>2302</v>
      </c>
      <c r="B1728" s="2" t="s">
        <v>11</v>
      </c>
      <c r="C1728" s="2" t="s">
        <v>12</v>
      </c>
      <c r="D1728" s="1" t="s">
        <v>1846</v>
      </c>
      <c r="E1728" s="25" t="s">
        <v>10</v>
      </c>
      <c r="F1728" s="27" t="str">
        <f t="shared" si="26"/>
        <v>6220001</v>
      </c>
    </row>
    <row r="1729" spans="1:6" x14ac:dyDescent="0.25">
      <c r="A1729" s="2" t="s">
        <v>2302</v>
      </c>
      <c r="B1729" s="2" t="s">
        <v>11</v>
      </c>
      <c r="C1729" s="2" t="s">
        <v>14</v>
      </c>
      <c r="D1729" s="1" t="s">
        <v>1454</v>
      </c>
      <c r="E1729" s="25" t="s">
        <v>10</v>
      </c>
      <c r="F1729" s="27" t="str">
        <f t="shared" si="26"/>
        <v>6220002</v>
      </c>
    </row>
    <row r="1730" spans="1:6" x14ac:dyDescent="0.25">
      <c r="A1730" s="2" t="s">
        <v>2302</v>
      </c>
      <c r="B1730" s="2" t="s">
        <v>11</v>
      </c>
      <c r="C1730" s="2" t="s">
        <v>16</v>
      </c>
      <c r="D1730" s="1" t="s">
        <v>2304</v>
      </c>
      <c r="E1730" s="25" t="s">
        <v>10</v>
      </c>
      <c r="F1730" s="27" t="str">
        <f t="shared" ref="F1730:F1793" si="27">A1730&amp;B1730&amp;C1730</f>
        <v>6220003</v>
      </c>
    </row>
    <row r="1731" spans="1:6" x14ac:dyDescent="0.25">
      <c r="A1731" s="2" t="s">
        <v>2302</v>
      </c>
      <c r="B1731" s="2" t="s">
        <v>11</v>
      </c>
      <c r="C1731" s="2" t="s">
        <v>18</v>
      </c>
      <c r="D1731" s="1" t="s">
        <v>2305</v>
      </c>
      <c r="E1731" s="25" t="s">
        <v>10</v>
      </c>
      <c r="F1731" s="27" t="str">
        <f t="shared" si="27"/>
        <v>6220004</v>
      </c>
    </row>
    <row r="1732" spans="1:6" x14ac:dyDescent="0.25">
      <c r="A1732" s="2" t="s">
        <v>2302</v>
      </c>
      <c r="B1732" s="2" t="s">
        <v>11</v>
      </c>
      <c r="C1732" s="2" t="s">
        <v>20</v>
      </c>
      <c r="D1732" s="1" t="s">
        <v>2306</v>
      </c>
      <c r="E1732" s="25" t="s">
        <v>10</v>
      </c>
      <c r="F1732" s="27" t="str">
        <f t="shared" si="27"/>
        <v>6220005</v>
      </c>
    </row>
    <row r="1733" spans="1:6" x14ac:dyDescent="0.25">
      <c r="A1733" s="2" t="s">
        <v>2302</v>
      </c>
      <c r="B1733" s="2" t="s">
        <v>11</v>
      </c>
      <c r="C1733" s="2" t="s">
        <v>22</v>
      </c>
      <c r="D1733" s="1" t="s">
        <v>573</v>
      </c>
      <c r="E1733" s="25" t="s">
        <v>10</v>
      </c>
      <c r="F1733" s="27" t="str">
        <f t="shared" si="27"/>
        <v>6220006</v>
      </c>
    </row>
    <row r="1734" spans="1:6" x14ac:dyDescent="0.25">
      <c r="A1734" s="2" t="s">
        <v>2302</v>
      </c>
      <c r="B1734" s="2" t="s">
        <v>11</v>
      </c>
      <c r="C1734" s="2" t="s">
        <v>24</v>
      </c>
      <c r="D1734" s="1" t="s">
        <v>31</v>
      </c>
      <c r="E1734" s="25" t="s">
        <v>10</v>
      </c>
      <c r="F1734" s="27" t="str">
        <f t="shared" si="27"/>
        <v>6220007</v>
      </c>
    </row>
    <row r="1735" spans="1:6" x14ac:dyDescent="0.25">
      <c r="A1735" s="2" t="s">
        <v>2302</v>
      </c>
      <c r="B1735" s="2" t="s">
        <v>36</v>
      </c>
      <c r="C1735" s="2" t="s">
        <v>2307</v>
      </c>
      <c r="D1735" s="1" t="s">
        <v>2308</v>
      </c>
      <c r="E1735" s="25" t="s">
        <v>10</v>
      </c>
      <c r="F1735" s="27" t="str">
        <f t="shared" si="27"/>
        <v>6230411</v>
      </c>
    </row>
    <row r="1736" spans="1:6" x14ac:dyDescent="0.25">
      <c r="A1736" s="2" t="s">
        <v>2302</v>
      </c>
      <c r="B1736" s="2" t="s">
        <v>36</v>
      </c>
      <c r="C1736" s="2" t="s">
        <v>2309</v>
      </c>
      <c r="D1736" s="1" t="s">
        <v>2310</v>
      </c>
      <c r="E1736" s="25" t="s">
        <v>10</v>
      </c>
      <c r="F1736" s="27" t="str">
        <f t="shared" si="27"/>
        <v>6230463</v>
      </c>
    </row>
    <row r="1737" spans="1:6" x14ac:dyDescent="0.25">
      <c r="A1737" s="2" t="s">
        <v>2302</v>
      </c>
      <c r="B1737" s="2" t="s">
        <v>36</v>
      </c>
      <c r="C1737" s="2" t="s">
        <v>2311</v>
      </c>
      <c r="D1737" s="1" t="s">
        <v>2312</v>
      </c>
      <c r="E1737" s="25" t="s">
        <v>10</v>
      </c>
      <c r="F1737" s="27" t="str">
        <f t="shared" si="27"/>
        <v>6230824</v>
      </c>
    </row>
    <row r="1738" spans="1:6" x14ac:dyDescent="0.25">
      <c r="A1738" s="2" t="s">
        <v>2302</v>
      </c>
      <c r="B1738" s="2" t="s">
        <v>45</v>
      </c>
      <c r="C1738" s="2" t="s">
        <v>2313</v>
      </c>
      <c r="D1738" s="1" t="s">
        <v>2314</v>
      </c>
      <c r="E1738" s="25" t="s">
        <v>10</v>
      </c>
      <c r="F1738" s="27" t="str">
        <f t="shared" si="27"/>
        <v>6246325</v>
      </c>
    </row>
    <row r="1739" spans="1:6" x14ac:dyDescent="0.25">
      <c r="A1739" s="2" t="s">
        <v>2302</v>
      </c>
      <c r="B1739" s="2" t="s">
        <v>45</v>
      </c>
      <c r="C1739" s="2" t="s">
        <v>2315</v>
      </c>
      <c r="D1739" s="1" t="s">
        <v>2316</v>
      </c>
      <c r="E1739" s="25" t="s">
        <v>10</v>
      </c>
      <c r="F1739" s="27" t="str">
        <f t="shared" si="27"/>
        <v>6246340</v>
      </c>
    </row>
    <row r="1740" spans="1:6" x14ac:dyDescent="0.25">
      <c r="A1740" s="2" t="s">
        <v>2302</v>
      </c>
      <c r="B1740" s="2" t="s">
        <v>45</v>
      </c>
      <c r="C1740" s="2" t="s">
        <v>2317</v>
      </c>
      <c r="D1740" s="1" t="s">
        <v>2318</v>
      </c>
      <c r="E1740" s="25" t="s">
        <v>10</v>
      </c>
      <c r="F1740" s="27" t="str">
        <f t="shared" si="27"/>
        <v>6246350</v>
      </c>
    </row>
    <row r="1741" spans="1:6" x14ac:dyDescent="0.25">
      <c r="A1741" s="2" t="s">
        <v>2302</v>
      </c>
      <c r="B1741" s="2" t="s">
        <v>52</v>
      </c>
      <c r="C1741" s="2" t="s">
        <v>2319</v>
      </c>
      <c r="D1741" s="1" t="s">
        <v>2320</v>
      </c>
      <c r="E1741" s="25" t="s">
        <v>10</v>
      </c>
      <c r="F1741" s="27" t="str">
        <f t="shared" si="27"/>
        <v>6250324</v>
      </c>
    </row>
    <row r="1742" spans="1:6" x14ac:dyDescent="0.25">
      <c r="A1742" s="2" t="s">
        <v>2302</v>
      </c>
      <c r="B1742" s="2" t="s">
        <v>56</v>
      </c>
      <c r="C1742" s="2" t="s">
        <v>2321</v>
      </c>
      <c r="D1742" s="1" t="s">
        <v>2322</v>
      </c>
      <c r="E1742" s="25" t="s">
        <v>10</v>
      </c>
      <c r="F1742" s="27" t="str">
        <f t="shared" si="27"/>
        <v>6260993</v>
      </c>
    </row>
    <row r="1743" spans="1:6" x14ac:dyDescent="0.25">
      <c r="A1743" s="2" t="s">
        <v>2302</v>
      </c>
      <c r="B1743" s="2" t="s">
        <v>56</v>
      </c>
      <c r="C1743" s="2" t="s">
        <v>2323</v>
      </c>
      <c r="D1743" s="1" t="s">
        <v>2324</v>
      </c>
      <c r="E1743" s="25" t="s">
        <v>10</v>
      </c>
      <c r="F1743" s="27" t="str">
        <f t="shared" si="27"/>
        <v>6261064</v>
      </c>
    </row>
    <row r="1744" spans="1:6" x14ac:dyDescent="0.25">
      <c r="A1744" s="2" t="s">
        <v>2302</v>
      </c>
      <c r="B1744" s="2" t="s">
        <v>243</v>
      </c>
      <c r="C1744" s="2" t="s">
        <v>301</v>
      </c>
      <c r="D1744" s="1" t="s">
        <v>2325</v>
      </c>
      <c r="E1744" s="25" t="s">
        <v>10</v>
      </c>
      <c r="F1744" s="27" t="str">
        <f t="shared" si="27"/>
        <v>6270023</v>
      </c>
    </row>
    <row r="1745" spans="1:6" x14ac:dyDescent="0.25">
      <c r="A1745" s="2" t="s">
        <v>2326</v>
      </c>
      <c r="B1745" s="2" t="s">
        <v>7</v>
      </c>
      <c r="C1745" s="2" t="s">
        <v>8</v>
      </c>
      <c r="D1745" s="1" t="s">
        <v>2327</v>
      </c>
      <c r="E1745" s="25" t="s">
        <v>10</v>
      </c>
      <c r="F1745" s="27" t="str">
        <f t="shared" si="27"/>
        <v>6310000</v>
      </c>
    </row>
    <row r="1746" spans="1:6" x14ac:dyDescent="0.25">
      <c r="A1746" s="2" t="s">
        <v>2326</v>
      </c>
      <c r="B1746" s="2" t="s">
        <v>11</v>
      </c>
      <c r="C1746" s="2" t="s">
        <v>12</v>
      </c>
      <c r="D1746" s="1" t="s">
        <v>123</v>
      </c>
      <c r="E1746" s="25" t="s">
        <v>10</v>
      </c>
      <c r="F1746" s="27" t="str">
        <f t="shared" si="27"/>
        <v>6320001</v>
      </c>
    </row>
    <row r="1747" spans="1:6" x14ac:dyDescent="0.25">
      <c r="A1747" s="2" t="s">
        <v>2326</v>
      </c>
      <c r="B1747" s="2" t="s">
        <v>11</v>
      </c>
      <c r="C1747" s="2" t="s">
        <v>14</v>
      </c>
      <c r="D1747" s="1" t="s">
        <v>19</v>
      </c>
      <c r="E1747" s="25" t="s">
        <v>10</v>
      </c>
      <c r="F1747" s="27" t="str">
        <f t="shared" si="27"/>
        <v>6320002</v>
      </c>
    </row>
    <row r="1748" spans="1:6" x14ac:dyDescent="0.25">
      <c r="A1748" s="2" t="s">
        <v>2326</v>
      </c>
      <c r="B1748" s="2" t="s">
        <v>11</v>
      </c>
      <c r="C1748" s="2" t="s">
        <v>16</v>
      </c>
      <c r="D1748" s="1" t="s">
        <v>2328</v>
      </c>
      <c r="E1748" s="25" t="s">
        <v>10</v>
      </c>
      <c r="F1748" s="27" t="str">
        <f t="shared" si="27"/>
        <v>6320003</v>
      </c>
    </row>
    <row r="1749" spans="1:6" x14ac:dyDescent="0.25">
      <c r="A1749" s="2" t="s">
        <v>2326</v>
      </c>
      <c r="B1749" s="2" t="s">
        <v>11</v>
      </c>
      <c r="C1749" s="2" t="s">
        <v>18</v>
      </c>
      <c r="D1749" s="1" t="s">
        <v>506</v>
      </c>
      <c r="E1749" s="25" t="s">
        <v>10</v>
      </c>
      <c r="F1749" s="27" t="str">
        <f t="shared" si="27"/>
        <v>6320004</v>
      </c>
    </row>
    <row r="1750" spans="1:6" x14ac:dyDescent="0.25">
      <c r="A1750" s="2" t="s">
        <v>2326</v>
      </c>
      <c r="B1750" s="2" t="s">
        <v>11</v>
      </c>
      <c r="C1750" s="2" t="s">
        <v>20</v>
      </c>
      <c r="D1750" s="1" t="s">
        <v>68</v>
      </c>
      <c r="E1750" s="25" t="s">
        <v>10</v>
      </c>
      <c r="F1750" s="27" t="str">
        <f t="shared" si="27"/>
        <v>6320005</v>
      </c>
    </row>
    <row r="1751" spans="1:6" x14ac:dyDescent="0.25">
      <c r="A1751" s="2" t="s">
        <v>2326</v>
      </c>
      <c r="B1751" s="2" t="s">
        <v>11</v>
      </c>
      <c r="C1751" s="2" t="s">
        <v>22</v>
      </c>
      <c r="D1751" s="1" t="s">
        <v>69</v>
      </c>
      <c r="E1751" s="25" t="s">
        <v>10</v>
      </c>
      <c r="F1751" s="27" t="str">
        <f t="shared" si="27"/>
        <v>6320006</v>
      </c>
    </row>
    <row r="1752" spans="1:6" x14ac:dyDescent="0.25">
      <c r="A1752" s="2" t="s">
        <v>2326</v>
      </c>
      <c r="B1752" s="2" t="s">
        <v>11</v>
      </c>
      <c r="C1752" s="2" t="s">
        <v>24</v>
      </c>
      <c r="D1752" s="1" t="s">
        <v>23</v>
      </c>
      <c r="E1752" s="25" t="s">
        <v>10</v>
      </c>
      <c r="F1752" s="27" t="str">
        <f t="shared" si="27"/>
        <v>6320007</v>
      </c>
    </row>
    <row r="1753" spans="1:6" x14ac:dyDescent="0.25">
      <c r="A1753" s="2" t="s">
        <v>2326</v>
      </c>
      <c r="B1753" s="2" t="s">
        <v>11</v>
      </c>
      <c r="C1753" s="2" t="s">
        <v>26</v>
      </c>
      <c r="D1753" s="1" t="s">
        <v>438</v>
      </c>
      <c r="E1753" s="25" t="s">
        <v>10</v>
      </c>
      <c r="F1753" s="27" t="str">
        <f t="shared" si="27"/>
        <v>6320008</v>
      </c>
    </row>
    <row r="1754" spans="1:6" x14ac:dyDescent="0.25">
      <c r="A1754" s="2" t="s">
        <v>2326</v>
      </c>
      <c r="B1754" s="2" t="s">
        <v>11</v>
      </c>
      <c r="C1754" s="2" t="s">
        <v>28</v>
      </c>
      <c r="D1754" s="1" t="s">
        <v>35</v>
      </c>
      <c r="E1754" s="25" t="s">
        <v>10</v>
      </c>
      <c r="F1754" s="27" t="str">
        <f t="shared" si="27"/>
        <v>6320009</v>
      </c>
    </row>
    <row r="1755" spans="1:6" x14ac:dyDescent="0.25">
      <c r="A1755" s="2" t="s">
        <v>2326</v>
      </c>
      <c r="B1755" s="2" t="s">
        <v>36</v>
      </c>
      <c r="C1755" s="2" t="s">
        <v>2329</v>
      </c>
      <c r="D1755" s="1" t="s">
        <v>2330</v>
      </c>
      <c r="E1755" s="25" t="s">
        <v>10</v>
      </c>
      <c r="F1755" s="27" t="str">
        <f t="shared" si="27"/>
        <v>6330455</v>
      </c>
    </row>
    <row r="1756" spans="1:6" x14ac:dyDescent="0.25">
      <c r="A1756" s="2" t="s">
        <v>2326</v>
      </c>
      <c r="B1756" s="2" t="s">
        <v>36</v>
      </c>
      <c r="C1756" s="2" t="s">
        <v>2331</v>
      </c>
      <c r="D1756" s="1" t="s">
        <v>2332</v>
      </c>
      <c r="E1756" s="25" t="s">
        <v>10</v>
      </c>
      <c r="F1756" s="27" t="str">
        <f t="shared" si="27"/>
        <v>6330825</v>
      </c>
    </row>
    <row r="1757" spans="1:6" x14ac:dyDescent="0.25">
      <c r="A1757" s="2" t="s">
        <v>2326</v>
      </c>
      <c r="B1757" s="2" t="s">
        <v>36</v>
      </c>
      <c r="C1757" s="2" t="s">
        <v>2333</v>
      </c>
      <c r="D1757" s="1" t="s">
        <v>2334</v>
      </c>
      <c r="E1757" s="25" t="s">
        <v>10</v>
      </c>
      <c r="F1757" s="27" t="str">
        <f t="shared" si="27"/>
        <v>6330826</v>
      </c>
    </row>
    <row r="1758" spans="1:6" x14ac:dyDescent="0.25">
      <c r="A1758" s="2" t="s">
        <v>2326</v>
      </c>
      <c r="B1758" s="2" t="s">
        <v>45</v>
      </c>
      <c r="C1758" s="2" t="s">
        <v>2335</v>
      </c>
      <c r="D1758" s="1" t="s">
        <v>2336</v>
      </c>
      <c r="E1758" s="25" t="s">
        <v>10</v>
      </c>
      <c r="F1758" s="27" t="str">
        <f t="shared" si="27"/>
        <v>6346445</v>
      </c>
    </row>
    <row r="1759" spans="1:6" x14ac:dyDescent="0.25">
      <c r="A1759" s="2" t="s">
        <v>2326</v>
      </c>
      <c r="B1759" s="2" t="s">
        <v>52</v>
      </c>
      <c r="C1759" s="2" t="s">
        <v>2337</v>
      </c>
      <c r="D1759" s="1" t="s">
        <v>2338</v>
      </c>
      <c r="E1759" s="25" t="s">
        <v>10</v>
      </c>
      <c r="F1759" s="27" t="str">
        <f t="shared" si="27"/>
        <v>6350288</v>
      </c>
    </row>
    <row r="1760" spans="1:6" x14ac:dyDescent="0.25">
      <c r="A1760" s="2" t="s">
        <v>2326</v>
      </c>
      <c r="B1760" s="2" t="s">
        <v>56</v>
      </c>
      <c r="C1760" s="2" t="s">
        <v>2339</v>
      </c>
      <c r="D1760" s="1" t="s">
        <v>2340</v>
      </c>
      <c r="E1760" s="25" t="s">
        <v>10</v>
      </c>
      <c r="F1760" s="27" t="str">
        <f t="shared" si="27"/>
        <v>6360964</v>
      </c>
    </row>
    <row r="1761" spans="1:6" x14ac:dyDescent="0.25">
      <c r="A1761" s="2" t="s">
        <v>2326</v>
      </c>
      <c r="B1761" s="2" t="s">
        <v>56</v>
      </c>
      <c r="C1761" s="2" t="s">
        <v>97</v>
      </c>
      <c r="D1761" s="1" t="s">
        <v>2341</v>
      </c>
      <c r="E1761" s="25" t="s">
        <v>10</v>
      </c>
      <c r="F1761" s="27" t="str">
        <f t="shared" si="27"/>
        <v>6360968</v>
      </c>
    </row>
    <row r="1762" spans="1:6" x14ac:dyDescent="0.25">
      <c r="A1762" s="2" t="s">
        <v>2326</v>
      </c>
      <c r="B1762" s="2" t="s">
        <v>56</v>
      </c>
      <c r="C1762" s="2" t="s">
        <v>2342</v>
      </c>
      <c r="D1762" s="1" t="s">
        <v>2343</v>
      </c>
      <c r="E1762" s="25" t="s">
        <v>10</v>
      </c>
      <c r="F1762" s="27" t="str">
        <f t="shared" si="27"/>
        <v>6361065</v>
      </c>
    </row>
    <row r="1763" spans="1:6" x14ac:dyDescent="0.25">
      <c r="A1763" s="2" t="s">
        <v>2326</v>
      </c>
      <c r="B1763" s="2" t="s">
        <v>243</v>
      </c>
      <c r="C1763" s="2" t="s">
        <v>2344</v>
      </c>
      <c r="D1763" s="1" t="s">
        <v>2345</v>
      </c>
      <c r="E1763" s="25" t="s">
        <v>10</v>
      </c>
      <c r="F1763" s="27" t="str">
        <f t="shared" si="27"/>
        <v>6370024</v>
      </c>
    </row>
    <row r="1764" spans="1:6" x14ac:dyDescent="0.25">
      <c r="A1764" s="2" t="s">
        <v>2346</v>
      </c>
      <c r="B1764" s="2" t="s">
        <v>7</v>
      </c>
      <c r="C1764" s="2" t="s">
        <v>8</v>
      </c>
      <c r="D1764" s="1" t="s">
        <v>2347</v>
      </c>
      <c r="E1764" s="25" t="s">
        <v>10</v>
      </c>
      <c r="F1764" s="27" t="str">
        <f t="shared" si="27"/>
        <v>6410000</v>
      </c>
    </row>
    <row r="1765" spans="1:6" x14ac:dyDescent="0.25">
      <c r="A1765" s="2" t="s">
        <v>2346</v>
      </c>
      <c r="B1765" s="2" t="s">
        <v>11</v>
      </c>
      <c r="C1765" s="2" t="s">
        <v>12</v>
      </c>
      <c r="D1765" s="1" t="s">
        <v>276</v>
      </c>
      <c r="E1765" s="25" t="s">
        <v>10</v>
      </c>
      <c r="F1765" s="27" t="str">
        <f t="shared" si="27"/>
        <v>6420001</v>
      </c>
    </row>
    <row r="1766" spans="1:6" x14ac:dyDescent="0.25">
      <c r="A1766" s="2" t="s">
        <v>2346</v>
      </c>
      <c r="B1766" s="2" t="s">
        <v>11</v>
      </c>
      <c r="C1766" s="2" t="s">
        <v>14</v>
      </c>
      <c r="D1766" s="1" t="s">
        <v>155</v>
      </c>
      <c r="E1766" s="25" t="s">
        <v>10</v>
      </c>
      <c r="F1766" s="27" t="str">
        <f t="shared" si="27"/>
        <v>6420002</v>
      </c>
    </row>
    <row r="1767" spans="1:6" x14ac:dyDescent="0.25">
      <c r="A1767" s="2" t="s">
        <v>2346</v>
      </c>
      <c r="B1767" s="2" t="s">
        <v>11</v>
      </c>
      <c r="C1767" s="2" t="s">
        <v>16</v>
      </c>
      <c r="D1767" s="1" t="s">
        <v>65</v>
      </c>
      <c r="E1767" s="25" t="s">
        <v>10</v>
      </c>
      <c r="F1767" s="27" t="str">
        <f t="shared" si="27"/>
        <v>6420003</v>
      </c>
    </row>
    <row r="1768" spans="1:6" x14ac:dyDescent="0.25">
      <c r="A1768" s="2" t="s">
        <v>2346</v>
      </c>
      <c r="B1768" s="2" t="s">
        <v>11</v>
      </c>
      <c r="C1768" s="2" t="s">
        <v>18</v>
      </c>
      <c r="D1768" s="1" t="s">
        <v>252</v>
      </c>
      <c r="E1768" s="25" t="s">
        <v>10</v>
      </c>
      <c r="F1768" s="27" t="str">
        <f t="shared" si="27"/>
        <v>6420004</v>
      </c>
    </row>
    <row r="1769" spans="1:6" x14ac:dyDescent="0.25">
      <c r="A1769" s="2" t="s">
        <v>2346</v>
      </c>
      <c r="B1769" s="2" t="s">
        <v>11</v>
      </c>
      <c r="C1769" s="2" t="s">
        <v>20</v>
      </c>
      <c r="D1769" s="1" t="s">
        <v>1092</v>
      </c>
      <c r="E1769" s="25" t="s">
        <v>10</v>
      </c>
      <c r="F1769" s="27" t="str">
        <f t="shared" si="27"/>
        <v>6420005</v>
      </c>
    </row>
    <row r="1770" spans="1:6" x14ac:dyDescent="0.25">
      <c r="A1770" s="2" t="s">
        <v>2346</v>
      </c>
      <c r="B1770" s="2" t="s">
        <v>11</v>
      </c>
      <c r="C1770" s="2" t="s">
        <v>22</v>
      </c>
      <c r="D1770" s="1" t="s">
        <v>161</v>
      </c>
      <c r="E1770" s="25" t="s">
        <v>10</v>
      </c>
      <c r="F1770" s="27" t="str">
        <f t="shared" si="27"/>
        <v>6420006</v>
      </c>
    </row>
    <row r="1771" spans="1:6" x14ac:dyDescent="0.25">
      <c r="A1771" s="2" t="s">
        <v>2346</v>
      </c>
      <c r="B1771" s="2" t="s">
        <v>11</v>
      </c>
      <c r="C1771" s="2" t="s">
        <v>24</v>
      </c>
      <c r="D1771" s="1" t="s">
        <v>75</v>
      </c>
      <c r="E1771" s="25" t="s">
        <v>10</v>
      </c>
      <c r="F1771" s="27" t="str">
        <f t="shared" si="27"/>
        <v>6420007</v>
      </c>
    </row>
    <row r="1772" spans="1:6" x14ac:dyDescent="0.25">
      <c r="A1772" s="2" t="s">
        <v>2346</v>
      </c>
      <c r="B1772" s="2" t="s">
        <v>11</v>
      </c>
      <c r="C1772" s="2" t="s">
        <v>26</v>
      </c>
      <c r="D1772" s="1" t="s">
        <v>2348</v>
      </c>
      <c r="E1772" s="25" t="s">
        <v>10</v>
      </c>
      <c r="F1772" s="27" t="str">
        <f t="shared" si="27"/>
        <v>6420008</v>
      </c>
    </row>
    <row r="1773" spans="1:6" x14ac:dyDescent="0.25">
      <c r="A1773" s="2" t="s">
        <v>2346</v>
      </c>
      <c r="B1773" s="2" t="s">
        <v>11</v>
      </c>
      <c r="C1773" s="2" t="s">
        <v>28</v>
      </c>
      <c r="D1773" s="1" t="s">
        <v>2349</v>
      </c>
      <c r="E1773" s="25" t="s">
        <v>10</v>
      </c>
      <c r="F1773" s="27" t="str">
        <f t="shared" si="27"/>
        <v>6420009</v>
      </c>
    </row>
    <row r="1774" spans="1:6" x14ac:dyDescent="0.25">
      <c r="A1774" s="2" t="s">
        <v>2346</v>
      </c>
      <c r="B1774" s="2" t="s">
        <v>11</v>
      </c>
      <c r="C1774" s="2" t="s">
        <v>30</v>
      </c>
      <c r="D1774" s="1" t="s">
        <v>31</v>
      </c>
      <c r="E1774" s="25" t="s">
        <v>10</v>
      </c>
      <c r="F1774" s="27" t="str">
        <f t="shared" si="27"/>
        <v>6420010</v>
      </c>
    </row>
    <row r="1775" spans="1:6" x14ac:dyDescent="0.25">
      <c r="A1775" s="2" t="s">
        <v>2346</v>
      </c>
      <c r="B1775" s="2" t="s">
        <v>11</v>
      </c>
      <c r="C1775" s="2" t="s">
        <v>32</v>
      </c>
      <c r="D1775" s="1" t="s">
        <v>35</v>
      </c>
      <c r="E1775" s="25" t="s">
        <v>10</v>
      </c>
      <c r="F1775" s="27" t="str">
        <f t="shared" si="27"/>
        <v>6420011</v>
      </c>
    </row>
    <row r="1776" spans="1:6" x14ac:dyDescent="0.25">
      <c r="A1776" s="2" t="s">
        <v>2346</v>
      </c>
      <c r="B1776" s="2" t="s">
        <v>11</v>
      </c>
      <c r="C1776" s="2" t="s">
        <v>34</v>
      </c>
      <c r="D1776" s="1" t="s">
        <v>2350</v>
      </c>
      <c r="E1776" s="25" t="s">
        <v>10</v>
      </c>
      <c r="F1776" s="27" t="str">
        <f t="shared" si="27"/>
        <v>6420012</v>
      </c>
    </row>
    <row r="1777" spans="1:6" x14ac:dyDescent="0.25">
      <c r="A1777" s="2" t="s">
        <v>2346</v>
      </c>
      <c r="B1777" s="2" t="s">
        <v>36</v>
      </c>
      <c r="C1777" s="2" t="s">
        <v>2351</v>
      </c>
      <c r="D1777" s="1" t="s">
        <v>2352</v>
      </c>
      <c r="E1777" s="25" t="s">
        <v>10</v>
      </c>
      <c r="F1777" s="27" t="str">
        <f t="shared" si="27"/>
        <v>6430204</v>
      </c>
    </row>
    <row r="1778" spans="1:6" x14ac:dyDescent="0.25">
      <c r="A1778" s="2" t="s">
        <v>2346</v>
      </c>
      <c r="B1778" s="2" t="s">
        <v>36</v>
      </c>
      <c r="C1778" s="2" t="s">
        <v>1603</v>
      </c>
      <c r="D1778" s="1" t="s">
        <v>2353</v>
      </c>
      <c r="E1778" s="25" t="s">
        <v>10</v>
      </c>
      <c r="F1778" s="27" t="str">
        <f t="shared" si="27"/>
        <v>6430303</v>
      </c>
    </row>
    <row r="1779" spans="1:6" x14ac:dyDescent="0.25">
      <c r="A1779" s="2" t="s">
        <v>2346</v>
      </c>
      <c r="B1779" s="2" t="s">
        <v>36</v>
      </c>
      <c r="C1779" s="2" t="s">
        <v>2354</v>
      </c>
      <c r="D1779" s="1" t="s">
        <v>2355</v>
      </c>
      <c r="E1779" s="25" t="s">
        <v>10</v>
      </c>
      <c r="F1779" s="27" t="str">
        <f t="shared" si="27"/>
        <v>6430510</v>
      </c>
    </row>
    <row r="1780" spans="1:6" x14ac:dyDescent="0.25">
      <c r="A1780" s="2" t="s">
        <v>2346</v>
      </c>
      <c r="B1780" s="2" t="s">
        <v>36</v>
      </c>
      <c r="C1780" s="2" t="s">
        <v>2356</v>
      </c>
      <c r="D1780" s="1" t="s">
        <v>2357</v>
      </c>
      <c r="E1780" s="25" t="s">
        <v>10</v>
      </c>
      <c r="F1780" s="27" t="str">
        <f t="shared" si="27"/>
        <v>6430827</v>
      </c>
    </row>
    <row r="1781" spans="1:6" x14ac:dyDescent="0.25">
      <c r="A1781" s="2" t="s">
        <v>2346</v>
      </c>
      <c r="B1781" s="2" t="s">
        <v>36</v>
      </c>
      <c r="C1781" s="2" t="s">
        <v>2358</v>
      </c>
      <c r="D1781" s="1" t="s">
        <v>2359</v>
      </c>
      <c r="E1781" s="25" t="s">
        <v>10</v>
      </c>
      <c r="F1781" s="27" t="str">
        <f t="shared" si="27"/>
        <v>6430828</v>
      </c>
    </row>
    <row r="1782" spans="1:6" x14ac:dyDescent="0.25">
      <c r="A1782" s="2" t="s">
        <v>2346</v>
      </c>
      <c r="B1782" s="2" t="s">
        <v>36</v>
      </c>
      <c r="C1782" s="2" t="s">
        <v>2360</v>
      </c>
      <c r="D1782" s="1" t="s">
        <v>2361</v>
      </c>
      <c r="E1782" s="25" t="s">
        <v>10</v>
      </c>
      <c r="F1782" s="27" t="str">
        <f t="shared" si="27"/>
        <v>6430829</v>
      </c>
    </row>
    <row r="1783" spans="1:6" x14ac:dyDescent="0.25">
      <c r="A1783" s="2" t="s">
        <v>2346</v>
      </c>
      <c r="B1783" s="2" t="s">
        <v>36</v>
      </c>
      <c r="C1783" s="2" t="s">
        <v>2362</v>
      </c>
      <c r="D1783" s="1" t="s">
        <v>2363</v>
      </c>
      <c r="E1783" s="25" t="s">
        <v>10</v>
      </c>
      <c r="F1783" s="27" t="str">
        <f t="shared" si="27"/>
        <v>6430830</v>
      </c>
    </row>
    <row r="1784" spans="1:6" x14ac:dyDescent="0.25">
      <c r="A1784" s="2" t="s">
        <v>2346</v>
      </c>
      <c r="B1784" s="2" t="s">
        <v>36</v>
      </c>
      <c r="C1784" s="2" t="s">
        <v>2364</v>
      </c>
      <c r="D1784" s="1" t="s">
        <v>2365</v>
      </c>
      <c r="E1784" s="25" t="s">
        <v>10</v>
      </c>
      <c r="F1784" s="27" t="str">
        <f t="shared" si="27"/>
        <v>6430831</v>
      </c>
    </row>
    <row r="1785" spans="1:6" x14ac:dyDescent="0.25">
      <c r="A1785" s="2" t="s">
        <v>2346</v>
      </c>
      <c r="B1785" s="2" t="s">
        <v>36</v>
      </c>
      <c r="C1785" s="2" t="s">
        <v>2366</v>
      </c>
      <c r="D1785" s="1" t="s">
        <v>2367</v>
      </c>
      <c r="E1785" s="25" t="s">
        <v>10</v>
      </c>
      <c r="F1785" s="27" t="str">
        <f t="shared" si="27"/>
        <v>6430832</v>
      </c>
    </row>
    <row r="1786" spans="1:6" x14ac:dyDescent="0.25">
      <c r="A1786" s="2" t="s">
        <v>2346</v>
      </c>
      <c r="B1786" s="2" t="s">
        <v>36</v>
      </c>
      <c r="C1786" s="2" t="s">
        <v>2368</v>
      </c>
      <c r="D1786" s="1" t="s">
        <v>2369</v>
      </c>
      <c r="E1786" s="25" t="s">
        <v>10</v>
      </c>
      <c r="F1786" s="27" t="str">
        <f t="shared" si="27"/>
        <v>6430833</v>
      </c>
    </row>
    <row r="1787" spans="1:6" x14ac:dyDescent="0.25">
      <c r="A1787" s="2" t="s">
        <v>2346</v>
      </c>
      <c r="B1787" s="2" t="s">
        <v>36</v>
      </c>
      <c r="C1787" s="2" t="s">
        <v>2370</v>
      </c>
      <c r="D1787" s="1" t="s">
        <v>2371</v>
      </c>
      <c r="E1787" s="25" t="s">
        <v>10</v>
      </c>
      <c r="F1787" s="27" t="str">
        <f t="shared" si="27"/>
        <v>6430834</v>
      </c>
    </row>
    <row r="1788" spans="1:6" x14ac:dyDescent="0.25">
      <c r="A1788" s="2" t="s">
        <v>2346</v>
      </c>
      <c r="B1788" s="2" t="s">
        <v>45</v>
      </c>
      <c r="C1788" s="2" t="s">
        <v>2372</v>
      </c>
      <c r="D1788" s="1" t="s">
        <v>2373</v>
      </c>
      <c r="E1788" s="25" t="s">
        <v>10</v>
      </c>
      <c r="F1788" s="27" t="str">
        <f t="shared" si="27"/>
        <v>6446460</v>
      </c>
    </row>
    <row r="1789" spans="1:6" x14ac:dyDescent="0.25">
      <c r="A1789" s="2" t="s">
        <v>2346</v>
      </c>
      <c r="B1789" s="2" t="s">
        <v>45</v>
      </c>
      <c r="C1789" s="2" t="s">
        <v>2374</v>
      </c>
      <c r="D1789" s="1" t="s">
        <v>2375</v>
      </c>
      <c r="E1789" s="25" t="s">
        <v>10</v>
      </c>
      <c r="F1789" s="27" t="str">
        <f t="shared" si="27"/>
        <v>6446470</v>
      </c>
    </row>
    <row r="1790" spans="1:6" x14ac:dyDescent="0.25">
      <c r="A1790" s="2" t="s">
        <v>2346</v>
      </c>
      <c r="B1790" s="2" t="s">
        <v>45</v>
      </c>
      <c r="C1790" s="2" t="s">
        <v>2376</v>
      </c>
      <c r="D1790" s="1" t="s">
        <v>2377</v>
      </c>
      <c r="E1790" s="25" t="s">
        <v>10</v>
      </c>
      <c r="F1790" s="27" t="str">
        <f t="shared" si="27"/>
        <v>6446510</v>
      </c>
    </row>
    <row r="1791" spans="1:6" x14ac:dyDescent="0.25">
      <c r="A1791" s="2" t="s">
        <v>2346</v>
      </c>
      <c r="B1791" s="2" t="s">
        <v>45</v>
      </c>
      <c r="C1791" s="2" t="s">
        <v>2378</v>
      </c>
      <c r="D1791" s="1" t="s">
        <v>2379</v>
      </c>
      <c r="E1791" s="25" t="s">
        <v>10</v>
      </c>
      <c r="F1791" s="27" t="str">
        <f t="shared" si="27"/>
        <v>6446520</v>
      </c>
    </row>
    <row r="1792" spans="1:6" x14ac:dyDescent="0.25">
      <c r="A1792" s="2" t="s">
        <v>2346</v>
      </c>
      <c r="B1792" s="2" t="s">
        <v>45</v>
      </c>
      <c r="C1792" s="2" t="s">
        <v>2380</v>
      </c>
      <c r="D1792" s="1" t="s">
        <v>2381</v>
      </c>
      <c r="E1792" s="25" t="s">
        <v>10</v>
      </c>
      <c r="F1792" s="27" t="str">
        <f t="shared" si="27"/>
        <v>6446530</v>
      </c>
    </row>
    <row r="1793" spans="1:6" x14ac:dyDescent="0.25">
      <c r="A1793" s="2" t="s">
        <v>2346</v>
      </c>
      <c r="B1793" s="2" t="s">
        <v>45</v>
      </c>
      <c r="C1793" s="2" t="s">
        <v>2382</v>
      </c>
      <c r="D1793" s="1" t="s">
        <v>2383</v>
      </c>
      <c r="E1793" s="25" t="s">
        <v>10</v>
      </c>
      <c r="F1793" s="27" t="str">
        <f t="shared" si="27"/>
        <v>6446550</v>
      </c>
    </row>
    <row r="1794" spans="1:6" x14ac:dyDescent="0.25">
      <c r="A1794" s="2" t="s">
        <v>2346</v>
      </c>
      <c r="B1794" s="2" t="s">
        <v>45</v>
      </c>
      <c r="C1794" s="2" t="s">
        <v>2384</v>
      </c>
      <c r="D1794" s="1" t="s">
        <v>2385</v>
      </c>
      <c r="E1794" s="25" t="s">
        <v>10</v>
      </c>
      <c r="F1794" s="27" t="str">
        <f t="shared" ref="F1794:F1857" si="28">A1794&amp;B1794&amp;C1794</f>
        <v>6446560</v>
      </c>
    </row>
    <row r="1795" spans="1:6" x14ac:dyDescent="0.25">
      <c r="A1795" s="2" t="s">
        <v>2346</v>
      </c>
      <c r="B1795" s="2" t="s">
        <v>52</v>
      </c>
      <c r="C1795" s="2" t="s">
        <v>2386</v>
      </c>
      <c r="D1795" s="1" t="s">
        <v>2387</v>
      </c>
      <c r="E1795" s="25" t="s">
        <v>10</v>
      </c>
      <c r="F1795" s="27" t="str">
        <f t="shared" si="28"/>
        <v>6450184</v>
      </c>
    </row>
    <row r="1796" spans="1:6" x14ac:dyDescent="0.25">
      <c r="A1796" s="2" t="s">
        <v>2346</v>
      </c>
      <c r="B1796" s="2" t="s">
        <v>52</v>
      </c>
      <c r="C1796" s="2" t="s">
        <v>2388</v>
      </c>
      <c r="D1796" s="1" t="s">
        <v>2389</v>
      </c>
      <c r="E1796" s="25" t="s">
        <v>10</v>
      </c>
      <c r="F1796" s="27" t="str">
        <f t="shared" si="28"/>
        <v>6450185</v>
      </c>
    </row>
    <row r="1797" spans="1:6" x14ac:dyDescent="0.25">
      <c r="A1797" s="2" t="s">
        <v>2346</v>
      </c>
      <c r="B1797" s="2" t="s">
        <v>56</v>
      </c>
      <c r="C1797" s="2" t="s">
        <v>2390</v>
      </c>
      <c r="D1797" s="1" t="s">
        <v>2391</v>
      </c>
      <c r="E1797" s="25" t="s">
        <v>10</v>
      </c>
      <c r="F1797" s="27" t="str">
        <f t="shared" si="28"/>
        <v>6460975</v>
      </c>
    </row>
    <row r="1798" spans="1:6" x14ac:dyDescent="0.25">
      <c r="A1798" s="2" t="s">
        <v>2346</v>
      </c>
      <c r="B1798" s="2" t="s">
        <v>56</v>
      </c>
      <c r="C1798" s="2" t="s">
        <v>2392</v>
      </c>
      <c r="D1798" s="1" t="s">
        <v>2393</v>
      </c>
      <c r="E1798" s="25" t="s">
        <v>10</v>
      </c>
      <c r="F1798" s="27" t="str">
        <f t="shared" si="28"/>
        <v>6461066</v>
      </c>
    </row>
    <row r="1799" spans="1:6" x14ac:dyDescent="0.25">
      <c r="A1799" s="2" t="s">
        <v>2346</v>
      </c>
      <c r="B1799" s="2" t="s">
        <v>56</v>
      </c>
      <c r="C1799" s="2" t="s">
        <v>1342</v>
      </c>
      <c r="D1799" s="1" t="s">
        <v>2394</v>
      </c>
      <c r="E1799" s="25" t="s">
        <v>10</v>
      </c>
      <c r="F1799" s="27" t="str">
        <f t="shared" si="28"/>
        <v>6461084</v>
      </c>
    </row>
    <row r="1800" spans="1:6" x14ac:dyDescent="0.25">
      <c r="A1800" s="2" t="s">
        <v>2346</v>
      </c>
      <c r="B1800" s="2" t="s">
        <v>243</v>
      </c>
      <c r="C1800" s="2" t="s">
        <v>48</v>
      </c>
      <c r="D1800" s="1" t="s">
        <v>2395</v>
      </c>
      <c r="E1800" s="25" t="s">
        <v>10</v>
      </c>
      <c r="F1800" s="27" t="str">
        <f t="shared" si="28"/>
        <v>6470025</v>
      </c>
    </row>
    <row r="1801" spans="1:6" x14ac:dyDescent="0.25">
      <c r="A1801" s="2" t="s">
        <v>2346</v>
      </c>
      <c r="B1801" s="2" t="s">
        <v>243</v>
      </c>
      <c r="C1801" s="2" t="s">
        <v>385</v>
      </c>
      <c r="D1801" s="1" t="s">
        <v>2396</v>
      </c>
      <c r="E1801" s="25" t="s">
        <v>10</v>
      </c>
      <c r="F1801" s="27" t="str">
        <f t="shared" si="28"/>
        <v>6470026</v>
      </c>
    </row>
    <row r="1802" spans="1:6" x14ac:dyDescent="0.25">
      <c r="A1802" s="2" t="s">
        <v>2346</v>
      </c>
      <c r="B1802" s="2" t="s">
        <v>243</v>
      </c>
      <c r="C1802" s="2" t="s">
        <v>423</v>
      </c>
      <c r="D1802" s="1" t="s">
        <v>2397</v>
      </c>
      <c r="E1802" s="25" t="s">
        <v>10</v>
      </c>
      <c r="F1802" s="27" t="str">
        <f t="shared" si="28"/>
        <v>6470027</v>
      </c>
    </row>
    <row r="1803" spans="1:6" x14ac:dyDescent="0.25">
      <c r="A1803" s="2" t="s">
        <v>2346</v>
      </c>
      <c r="B1803" s="2" t="s">
        <v>243</v>
      </c>
      <c r="C1803" s="2" t="s">
        <v>425</v>
      </c>
      <c r="D1803" s="1" t="s">
        <v>2398</v>
      </c>
      <c r="E1803" s="25" t="s">
        <v>10</v>
      </c>
      <c r="F1803" s="27" t="str">
        <f t="shared" si="28"/>
        <v>6470028</v>
      </c>
    </row>
    <row r="1804" spans="1:6" x14ac:dyDescent="0.25">
      <c r="A1804" s="2" t="s">
        <v>2346</v>
      </c>
      <c r="B1804" s="2" t="s">
        <v>243</v>
      </c>
      <c r="C1804" s="2" t="s">
        <v>904</v>
      </c>
      <c r="D1804" s="1" t="s">
        <v>2399</v>
      </c>
      <c r="E1804" s="25" t="s">
        <v>10</v>
      </c>
      <c r="F1804" s="27" t="str">
        <f t="shared" si="28"/>
        <v>6470059</v>
      </c>
    </row>
    <row r="1805" spans="1:6" x14ac:dyDescent="0.25">
      <c r="A1805" s="2" t="s">
        <v>2346</v>
      </c>
      <c r="B1805" s="2" t="s">
        <v>243</v>
      </c>
      <c r="C1805" s="2" t="s">
        <v>1300</v>
      </c>
      <c r="D1805" s="1" t="s">
        <v>2400</v>
      </c>
      <c r="E1805" s="25" t="s">
        <v>10</v>
      </c>
      <c r="F1805" s="27" t="str">
        <f t="shared" si="28"/>
        <v>6470099</v>
      </c>
    </row>
    <row r="1806" spans="1:6" x14ac:dyDescent="0.25">
      <c r="A1806" s="2" t="s">
        <v>2401</v>
      </c>
      <c r="B1806" s="2" t="s">
        <v>7</v>
      </c>
      <c r="C1806" s="2" t="s">
        <v>8</v>
      </c>
      <c r="D1806" s="1" t="s">
        <v>2402</v>
      </c>
      <c r="E1806" s="25" t="s">
        <v>10</v>
      </c>
      <c r="F1806" s="27" t="str">
        <f t="shared" si="28"/>
        <v>6510000</v>
      </c>
    </row>
    <row r="1807" spans="1:6" x14ac:dyDescent="0.25">
      <c r="A1807" s="2" t="s">
        <v>2401</v>
      </c>
      <c r="B1807" s="2" t="s">
        <v>11</v>
      </c>
      <c r="C1807" s="2" t="s">
        <v>12</v>
      </c>
      <c r="D1807" s="1" t="s">
        <v>2403</v>
      </c>
      <c r="E1807" s="25" t="s">
        <v>10</v>
      </c>
      <c r="F1807" s="27" t="str">
        <f t="shared" si="28"/>
        <v>6520001</v>
      </c>
    </row>
    <row r="1808" spans="1:6" x14ac:dyDescent="0.25">
      <c r="A1808" s="2" t="s">
        <v>2401</v>
      </c>
      <c r="B1808" s="2" t="s">
        <v>11</v>
      </c>
      <c r="C1808" s="2" t="s">
        <v>14</v>
      </c>
      <c r="D1808" s="1" t="s">
        <v>2404</v>
      </c>
      <c r="E1808" s="25" t="s">
        <v>10</v>
      </c>
      <c r="F1808" s="27" t="str">
        <f t="shared" si="28"/>
        <v>6520002</v>
      </c>
    </row>
    <row r="1809" spans="1:6" x14ac:dyDescent="0.25">
      <c r="A1809" s="2" t="s">
        <v>2401</v>
      </c>
      <c r="B1809" s="2" t="s">
        <v>11</v>
      </c>
      <c r="C1809" s="2" t="s">
        <v>16</v>
      </c>
      <c r="D1809" s="1" t="s">
        <v>155</v>
      </c>
      <c r="E1809" s="25" t="s">
        <v>10</v>
      </c>
      <c r="F1809" s="27" t="str">
        <f t="shared" si="28"/>
        <v>6520003</v>
      </c>
    </row>
    <row r="1810" spans="1:6" x14ac:dyDescent="0.25">
      <c r="A1810" s="2" t="s">
        <v>2401</v>
      </c>
      <c r="B1810" s="2" t="s">
        <v>11</v>
      </c>
      <c r="C1810" s="2" t="s">
        <v>18</v>
      </c>
      <c r="D1810" s="1" t="s">
        <v>2405</v>
      </c>
      <c r="E1810" s="25" t="s">
        <v>10</v>
      </c>
      <c r="F1810" s="27" t="str">
        <f t="shared" si="28"/>
        <v>6520004</v>
      </c>
    </row>
    <row r="1811" spans="1:6" x14ac:dyDescent="0.25">
      <c r="A1811" s="2" t="s">
        <v>2401</v>
      </c>
      <c r="B1811" s="2" t="s">
        <v>11</v>
      </c>
      <c r="C1811" s="2" t="s">
        <v>20</v>
      </c>
      <c r="D1811" s="1" t="s">
        <v>2406</v>
      </c>
      <c r="E1811" s="25" t="s">
        <v>10</v>
      </c>
      <c r="F1811" s="27" t="str">
        <f t="shared" si="28"/>
        <v>6520005</v>
      </c>
    </row>
    <row r="1812" spans="1:6" x14ac:dyDescent="0.25">
      <c r="A1812" s="2" t="s">
        <v>2401</v>
      </c>
      <c r="B1812" s="2" t="s">
        <v>11</v>
      </c>
      <c r="C1812" s="2" t="s">
        <v>22</v>
      </c>
      <c r="D1812" s="1" t="s">
        <v>2407</v>
      </c>
      <c r="E1812" s="25" t="s">
        <v>10</v>
      </c>
      <c r="F1812" s="27" t="str">
        <f t="shared" si="28"/>
        <v>6520006</v>
      </c>
    </row>
    <row r="1813" spans="1:6" x14ac:dyDescent="0.25">
      <c r="A1813" s="2" t="s">
        <v>2401</v>
      </c>
      <c r="B1813" s="2" t="s">
        <v>11</v>
      </c>
      <c r="C1813" s="2" t="s">
        <v>24</v>
      </c>
      <c r="D1813" s="1" t="s">
        <v>2408</v>
      </c>
      <c r="E1813" s="25" t="s">
        <v>10</v>
      </c>
      <c r="F1813" s="27" t="str">
        <f t="shared" si="28"/>
        <v>6520007</v>
      </c>
    </row>
    <row r="1814" spans="1:6" x14ac:dyDescent="0.25">
      <c r="A1814" s="2" t="s">
        <v>2401</v>
      </c>
      <c r="B1814" s="2" t="s">
        <v>11</v>
      </c>
      <c r="C1814" s="2" t="s">
        <v>26</v>
      </c>
      <c r="D1814" s="1" t="s">
        <v>2409</v>
      </c>
      <c r="E1814" s="25" t="s">
        <v>10</v>
      </c>
      <c r="F1814" s="27" t="str">
        <f t="shared" si="28"/>
        <v>6520008</v>
      </c>
    </row>
    <row r="1815" spans="1:6" x14ac:dyDescent="0.25">
      <c r="A1815" s="2" t="s">
        <v>2401</v>
      </c>
      <c r="B1815" s="2" t="s">
        <v>11</v>
      </c>
      <c r="C1815" s="2" t="s">
        <v>28</v>
      </c>
      <c r="D1815" s="1" t="s">
        <v>2410</v>
      </c>
      <c r="E1815" s="25" t="s">
        <v>10</v>
      </c>
      <c r="F1815" s="27" t="str">
        <f t="shared" si="28"/>
        <v>6520009</v>
      </c>
    </row>
    <row r="1816" spans="1:6" x14ac:dyDescent="0.25">
      <c r="A1816" s="2" t="s">
        <v>2401</v>
      </c>
      <c r="B1816" s="2" t="s">
        <v>11</v>
      </c>
      <c r="C1816" s="2" t="s">
        <v>30</v>
      </c>
      <c r="D1816" s="1" t="s">
        <v>971</v>
      </c>
      <c r="E1816" s="25" t="s">
        <v>10</v>
      </c>
      <c r="F1816" s="27" t="str">
        <f t="shared" si="28"/>
        <v>6520010</v>
      </c>
    </row>
    <row r="1817" spans="1:6" x14ac:dyDescent="0.25">
      <c r="A1817" s="2" t="s">
        <v>2401</v>
      </c>
      <c r="B1817" s="2" t="s">
        <v>36</v>
      </c>
      <c r="C1817" s="2" t="s">
        <v>2411</v>
      </c>
      <c r="D1817" s="1" t="s">
        <v>2412</v>
      </c>
      <c r="E1817" s="25" t="s">
        <v>10</v>
      </c>
      <c r="F1817" s="27" t="str">
        <f t="shared" si="28"/>
        <v>6530419</v>
      </c>
    </row>
    <row r="1818" spans="1:6" x14ac:dyDescent="0.25">
      <c r="A1818" s="2" t="s">
        <v>2401</v>
      </c>
      <c r="B1818" s="2" t="s">
        <v>36</v>
      </c>
      <c r="C1818" s="2" t="s">
        <v>2413</v>
      </c>
      <c r="D1818" s="1" t="s">
        <v>2414</v>
      </c>
      <c r="E1818" s="25" t="s">
        <v>10</v>
      </c>
      <c r="F1818" s="27" t="str">
        <f t="shared" si="28"/>
        <v>6530835</v>
      </c>
    </row>
    <row r="1819" spans="1:6" x14ac:dyDescent="0.25">
      <c r="A1819" s="2" t="s">
        <v>2401</v>
      </c>
      <c r="B1819" s="2" t="s">
        <v>36</v>
      </c>
      <c r="C1819" s="2" t="s">
        <v>2415</v>
      </c>
      <c r="D1819" s="1" t="s">
        <v>2416</v>
      </c>
      <c r="E1819" s="25" t="s">
        <v>10</v>
      </c>
      <c r="F1819" s="27" t="str">
        <f t="shared" si="28"/>
        <v>6530836</v>
      </c>
    </row>
    <row r="1820" spans="1:6" x14ac:dyDescent="0.25">
      <c r="A1820" s="2" t="s">
        <v>2401</v>
      </c>
      <c r="B1820" s="2" t="s">
        <v>36</v>
      </c>
      <c r="C1820" s="2" t="s">
        <v>2417</v>
      </c>
      <c r="D1820" s="1" t="s">
        <v>2418</v>
      </c>
      <c r="E1820" s="25" t="s">
        <v>10</v>
      </c>
      <c r="F1820" s="27" t="str">
        <f t="shared" si="28"/>
        <v>6530837</v>
      </c>
    </row>
    <row r="1821" spans="1:6" x14ac:dyDescent="0.25">
      <c r="A1821" s="2" t="s">
        <v>2401</v>
      </c>
      <c r="B1821" s="2" t="s">
        <v>36</v>
      </c>
      <c r="C1821" s="2" t="s">
        <v>2419</v>
      </c>
      <c r="D1821" s="1" t="s">
        <v>2420</v>
      </c>
      <c r="E1821" s="25" t="s">
        <v>10</v>
      </c>
      <c r="F1821" s="27" t="str">
        <f t="shared" si="28"/>
        <v>6530838</v>
      </c>
    </row>
    <row r="1822" spans="1:6" x14ac:dyDescent="0.25">
      <c r="A1822" s="2" t="s">
        <v>2401</v>
      </c>
      <c r="B1822" s="2" t="s">
        <v>45</v>
      </c>
      <c r="C1822" s="2" t="s">
        <v>2421</v>
      </c>
      <c r="D1822" s="1" t="s">
        <v>2422</v>
      </c>
      <c r="E1822" s="25" t="s">
        <v>10</v>
      </c>
      <c r="F1822" s="27" t="str">
        <f t="shared" si="28"/>
        <v>6546590</v>
      </c>
    </row>
    <row r="1823" spans="1:6" x14ac:dyDescent="0.25">
      <c r="A1823" s="2" t="s">
        <v>2401</v>
      </c>
      <c r="B1823" s="2" t="s">
        <v>45</v>
      </c>
      <c r="C1823" s="2" t="s">
        <v>2423</v>
      </c>
      <c r="D1823" s="1" t="s">
        <v>2424</v>
      </c>
      <c r="E1823" s="25" t="s">
        <v>10</v>
      </c>
      <c r="F1823" s="27" t="str">
        <f t="shared" si="28"/>
        <v>6546600</v>
      </c>
    </row>
    <row r="1824" spans="1:6" x14ac:dyDescent="0.25">
      <c r="A1824" s="2" t="s">
        <v>2401</v>
      </c>
      <c r="B1824" s="2" t="s">
        <v>52</v>
      </c>
      <c r="C1824" s="2" t="s">
        <v>2425</v>
      </c>
      <c r="D1824" s="1" t="s">
        <v>2426</v>
      </c>
      <c r="E1824" s="25" t="s">
        <v>10</v>
      </c>
      <c r="F1824" s="27" t="str">
        <f t="shared" si="28"/>
        <v>6550187</v>
      </c>
    </row>
    <row r="1825" spans="1:6" x14ac:dyDescent="0.25">
      <c r="A1825" s="2" t="s">
        <v>2401</v>
      </c>
      <c r="B1825" s="2" t="s">
        <v>52</v>
      </c>
      <c r="C1825" s="2" t="s">
        <v>2427</v>
      </c>
      <c r="D1825" s="1" t="s">
        <v>2428</v>
      </c>
      <c r="E1825" s="25" t="s">
        <v>10</v>
      </c>
      <c r="F1825" s="27" t="str">
        <f t="shared" si="28"/>
        <v>6550188</v>
      </c>
    </row>
    <row r="1826" spans="1:6" x14ac:dyDescent="0.25">
      <c r="A1826" s="2" t="s">
        <v>2401</v>
      </c>
      <c r="B1826" s="2" t="s">
        <v>52</v>
      </c>
      <c r="C1826" s="2" t="s">
        <v>2429</v>
      </c>
      <c r="D1826" s="1" t="s">
        <v>2430</v>
      </c>
      <c r="E1826" s="25" t="s">
        <v>10</v>
      </c>
      <c r="F1826" s="27" t="str">
        <f t="shared" si="28"/>
        <v>6550269</v>
      </c>
    </row>
    <row r="1827" spans="1:6" x14ac:dyDescent="0.25">
      <c r="A1827" s="2" t="s">
        <v>2401</v>
      </c>
      <c r="B1827" s="2" t="s">
        <v>56</v>
      </c>
      <c r="C1827" s="2" t="s">
        <v>2431</v>
      </c>
      <c r="D1827" s="1" t="s">
        <v>2432</v>
      </c>
      <c r="E1827" s="25" t="s">
        <v>10</v>
      </c>
      <c r="F1827" s="27" t="str">
        <f t="shared" si="28"/>
        <v>6560920</v>
      </c>
    </row>
    <row r="1828" spans="1:6" x14ac:dyDescent="0.25">
      <c r="A1828" s="2" t="s">
        <v>2401</v>
      </c>
      <c r="B1828" s="2" t="s">
        <v>56</v>
      </c>
      <c r="C1828" s="2" t="s">
        <v>2433</v>
      </c>
      <c r="D1828" s="1" t="s">
        <v>2434</v>
      </c>
      <c r="E1828" s="25" t="s">
        <v>10</v>
      </c>
      <c r="F1828" s="27" t="str">
        <f t="shared" si="28"/>
        <v>6560957</v>
      </c>
    </row>
    <row r="1829" spans="1:6" x14ac:dyDescent="0.25">
      <c r="A1829" s="2" t="s">
        <v>2401</v>
      </c>
      <c r="B1829" s="2" t="s">
        <v>56</v>
      </c>
      <c r="C1829" s="2" t="s">
        <v>2435</v>
      </c>
      <c r="D1829" s="1" t="s">
        <v>2436</v>
      </c>
      <c r="E1829" s="25" t="s">
        <v>10</v>
      </c>
      <c r="F1829" s="27" t="str">
        <f t="shared" si="28"/>
        <v>6561067</v>
      </c>
    </row>
    <row r="1830" spans="1:6" x14ac:dyDescent="0.25">
      <c r="A1830" s="2" t="s">
        <v>2437</v>
      </c>
      <c r="B1830" s="2" t="s">
        <v>7</v>
      </c>
      <c r="C1830" s="2" t="s">
        <v>8</v>
      </c>
      <c r="D1830" s="1" t="s">
        <v>2438</v>
      </c>
      <c r="E1830" s="25" t="s">
        <v>10</v>
      </c>
      <c r="F1830" s="27" t="str">
        <f t="shared" si="28"/>
        <v>6610000</v>
      </c>
    </row>
    <row r="1831" spans="1:6" x14ac:dyDescent="0.25">
      <c r="A1831" s="2" t="s">
        <v>2437</v>
      </c>
      <c r="B1831" s="2" t="s">
        <v>11</v>
      </c>
      <c r="C1831" s="2" t="s">
        <v>12</v>
      </c>
      <c r="D1831" s="1" t="s">
        <v>2176</v>
      </c>
      <c r="E1831" s="25" t="s">
        <v>10</v>
      </c>
      <c r="F1831" s="27" t="str">
        <f t="shared" si="28"/>
        <v>6620001</v>
      </c>
    </row>
    <row r="1832" spans="1:6" x14ac:dyDescent="0.25">
      <c r="A1832" s="2" t="s">
        <v>2437</v>
      </c>
      <c r="B1832" s="2" t="s">
        <v>11</v>
      </c>
      <c r="C1832" s="2" t="s">
        <v>14</v>
      </c>
      <c r="D1832" s="1" t="s">
        <v>362</v>
      </c>
      <c r="E1832" s="25" t="s">
        <v>10</v>
      </c>
      <c r="F1832" s="27" t="str">
        <f t="shared" si="28"/>
        <v>6620002</v>
      </c>
    </row>
    <row r="1833" spans="1:6" x14ac:dyDescent="0.25">
      <c r="A1833" s="2" t="s">
        <v>2437</v>
      </c>
      <c r="B1833" s="2" t="s">
        <v>11</v>
      </c>
      <c r="C1833" s="2" t="s">
        <v>16</v>
      </c>
      <c r="D1833" s="1" t="s">
        <v>567</v>
      </c>
      <c r="E1833" s="25" t="s">
        <v>10</v>
      </c>
      <c r="F1833" s="27" t="str">
        <f t="shared" si="28"/>
        <v>6620003</v>
      </c>
    </row>
    <row r="1834" spans="1:6" x14ac:dyDescent="0.25">
      <c r="A1834" s="2" t="s">
        <v>2437</v>
      </c>
      <c r="B1834" s="2" t="s">
        <v>11</v>
      </c>
      <c r="C1834" s="2" t="s">
        <v>18</v>
      </c>
      <c r="D1834" s="1" t="s">
        <v>128</v>
      </c>
      <c r="E1834" s="25" t="s">
        <v>10</v>
      </c>
      <c r="F1834" s="27" t="str">
        <f t="shared" si="28"/>
        <v>6620004</v>
      </c>
    </row>
    <row r="1835" spans="1:6" x14ac:dyDescent="0.25">
      <c r="A1835" s="2" t="s">
        <v>2437</v>
      </c>
      <c r="B1835" s="2" t="s">
        <v>11</v>
      </c>
      <c r="C1835" s="2" t="s">
        <v>20</v>
      </c>
      <c r="D1835" s="1" t="s">
        <v>1823</v>
      </c>
      <c r="E1835" s="25" t="s">
        <v>10</v>
      </c>
      <c r="F1835" s="27" t="str">
        <f t="shared" si="28"/>
        <v>6620005</v>
      </c>
    </row>
    <row r="1836" spans="1:6" x14ac:dyDescent="0.25">
      <c r="A1836" s="2" t="s">
        <v>2437</v>
      </c>
      <c r="B1836" s="2" t="s">
        <v>11</v>
      </c>
      <c r="C1836" s="2" t="s">
        <v>22</v>
      </c>
      <c r="D1836" s="1" t="s">
        <v>19</v>
      </c>
      <c r="E1836" s="25" t="s">
        <v>10</v>
      </c>
      <c r="F1836" s="27" t="str">
        <f t="shared" si="28"/>
        <v>6620006</v>
      </c>
    </row>
    <row r="1837" spans="1:6" x14ac:dyDescent="0.25">
      <c r="A1837" s="2" t="s">
        <v>2437</v>
      </c>
      <c r="B1837" s="2" t="s">
        <v>11</v>
      </c>
      <c r="C1837" s="2" t="s">
        <v>24</v>
      </c>
      <c r="D1837" s="1" t="s">
        <v>23</v>
      </c>
      <c r="E1837" s="25" t="s">
        <v>10</v>
      </c>
      <c r="F1837" s="27" t="str">
        <f t="shared" si="28"/>
        <v>6620007</v>
      </c>
    </row>
    <row r="1838" spans="1:6" x14ac:dyDescent="0.25">
      <c r="A1838" s="2" t="s">
        <v>2437</v>
      </c>
      <c r="B1838" s="2" t="s">
        <v>11</v>
      </c>
      <c r="C1838" s="2" t="s">
        <v>26</v>
      </c>
      <c r="D1838" s="1" t="s">
        <v>2439</v>
      </c>
      <c r="E1838" s="25" t="s">
        <v>10</v>
      </c>
      <c r="F1838" s="27" t="str">
        <f t="shared" si="28"/>
        <v>6620008</v>
      </c>
    </row>
    <row r="1839" spans="1:6" x14ac:dyDescent="0.25">
      <c r="A1839" s="2" t="s">
        <v>2437</v>
      </c>
      <c r="B1839" s="2" t="s">
        <v>11</v>
      </c>
      <c r="C1839" s="2" t="s">
        <v>28</v>
      </c>
      <c r="D1839" s="1" t="s">
        <v>612</v>
      </c>
      <c r="E1839" s="25" t="s">
        <v>10</v>
      </c>
      <c r="F1839" s="27" t="str">
        <f t="shared" si="28"/>
        <v>6620009</v>
      </c>
    </row>
    <row r="1840" spans="1:6" x14ac:dyDescent="0.25">
      <c r="A1840" s="2" t="s">
        <v>2437</v>
      </c>
      <c r="B1840" s="2" t="s">
        <v>11</v>
      </c>
      <c r="C1840" s="2" t="s">
        <v>30</v>
      </c>
      <c r="D1840" s="1" t="s">
        <v>254</v>
      </c>
      <c r="E1840" s="25" t="s">
        <v>10</v>
      </c>
      <c r="F1840" s="27" t="str">
        <f t="shared" si="28"/>
        <v>6620010</v>
      </c>
    </row>
    <row r="1841" spans="1:6" x14ac:dyDescent="0.25">
      <c r="A1841" s="2" t="s">
        <v>2437</v>
      </c>
      <c r="B1841" s="2" t="s">
        <v>11</v>
      </c>
      <c r="C1841" s="2" t="s">
        <v>32</v>
      </c>
      <c r="D1841" s="1" t="s">
        <v>234</v>
      </c>
      <c r="E1841" s="25" t="s">
        <v>10</v>
      </c>
      <c r="F1841" s="27" t="str">
        <f t="shared" si="28"/>
        <v>6620011</v>
      </c>
    </row>
    <row r="1842" spans="1:6" x14ac:dyDescent="0.25">
      <c r="A1842" s="2" t="s">
        <v>2437</v>
      </c>
      <c r="B1842" s="2" t="s">
        <v>11</v>
      </c>
      <c r="C1842" s="2" t="s">
        <v>34</v>
      </c>
      <c r="D1842" s="1" t="s">
        <v>2440</v>
      </c>
      <c r="E1842" s="25" t="s">
        <v>10</v>
      </c>
      <c r="F1842" s="27" t="str">
        <f t="shared" si="28"/>
        <v>6620012</v>
      </c>
    </row>
    <row r="1843" spans="1:6" x14ac:dyDescent="0.25">
      <c r="A1843" s="2" t="s">
        <v>2437</v>
      </c>
      <c r="B1843" s="2" t="s">
        <v>36</v>
      </c>
      <c r="C1843" s="2" t="s">
        <v>2441</v>
      </c>
      <c r="D1843" s="1" t="s">
        <v>2442</v>
      </c>
      <c r="E1843" s="25" t="s">
        <v>10</v>
      </c>
      <c r="F1843" s="27" t="str">
        <f t="shared" si="28"/>
        <v>6630839</v>
      </c>
    </row>
    <row r="1844" spans="1:6" x14ac:dyDescent="0.25">
      <c r="A1844" s="2" t="s">
        <v>2437</v>
      </c>
      <c r="B1844" s="2" t="s">
        <v>36</v>
      </c>
      <c r="C1844" s="2" t="s">
        <v>2443</v>
      </c>
      <c r="D1844" s="1" t="s">
        <v>2444</v>
      </c>
      <c r="E1844" s="25" t="s">
        <v>10</v>
      </c>
      <c r="F1844" s="27" t="str">
        <f t="shared" si="28"/>
        <v>6630840</v>
      </c>
    </row>
    <row r="1845" spans="1:6" x14ac:dyDescent="0.25">
      <c r="A1845" s="2" t="s">
        <v>2437</v>
      </c>
      <c r="B1845" s="2" t="s">
        <v>36</v>
      </c>
      <c r="C1845" s="2" t="s">
        <v>2445</v>
      </c>
      <c r="D1845" s="1" t="s">
        <v>2446</v>
      </c>
      <c r="E1845" s="25" t="s">
        <v>10</v>
      </c>
      <c r="F1845" s="27" t="str">
        <f t="shared" si="28"/>
        <v>6630841</v>
      </c>
    </row>
    <row r="1846" spans="1:6" x14ac:dyDescent="0.25">
      <c r="A1846" s="2" t="s">
        <v>2437</v>
      </c>
      <c r="B1846" s="2" t="s">
        <v>36</v>
      </c>
      <c r="C1846" s="2" t="s">
        <v>2447</v>
      </c>
      <c r="D1846" s="1" t="s">
        <v>2448</v>
      </c>
      <c r="E1846" s="25" t="s">
        <v>10</v>
      </c>
      <c r="F1846" s="27" t="str">
        <f t="shared" si="28"/>
        <v>6630842</v>
      </c>
    </row>
    <row r="1847" spans="1:6" x14ac:dyDescent="0.25">
      <c r="A1847" s="2" t="s">
        <v>2437</v>
      </c>
      <c r="B1847" s="2" t="s">
        <v>45</v>
      </c>
      <c r="C1847" s="2" t="s">
        <v>2449</v>
      </c>
      <c r="D1847" s="1" t="s">
        <v>2450</v>
      </c>
      <c r="E1847" s="25" t="s">
        <v>174</v>
      </c>
      <c r="F1847" s="27" t="str">
        <f t="shared" si="28"/>
        <v>6646620</v>
      </c>
    </row>
    <row r="1848" spans="1:6" x14ac:dyDescent="0.25">
      <c r="A1848" s="2" t="s">
        <v>2437</v>
      </c>
      <c r="B1848" s="2" t="s">
        <v>45</v>
      </c>
      <c r="C1848" s="2" t="s">
        <v>2451</v>
      </c>
      <c r="D1848" s="1" t="s">
        <v>2452</v>
      </c>
      <c r="E1848" s="25" t="s">
        <v>174</v>
      </c>
      <c r="F1848" s="27" t="str">
        <f t="shared" si="28"/>
        <v>6646630</v>
      </c>
    </row>
    <row r="1849" spans="1:6" x14ac:dyDescent="0.25">
      <c r="A1849" s="2" t="s">
        <v>2437</v>
      </c>
      <c r="B1849" s="2" t="s">
        <v>52</v>
      </c>
      <c r="C1849" s="2" t="s">
        <v>2453</v>
      </c>
      <c r="D1849" s="1" t="s">
        <v>2454</v>
      </c>
      <c r="E1849" s="25" t="s">
        <v>10</v>
      </c>
      <c r="F1849" s="27" t="str">
        <f t="shared" si="28"/>
        <v>6650189</v>
      </c>
    </row>
    <row r="1850" spans="1:6" x14ac:dyDescent="0.25">
      <c r="A1850" s="2" t="s">
        <v>2437</v>
      </c>
      <c r="B1850" s="2" t="s">
        <v>52</v>
      </c>
      <c r="C1850" s="2" t="s">
        <v>2455</v>
      </c>
      <c r="D1850" s="1" t="s">
        <v>2456</v>
      </c>
      <c r="E1850" s="25" t="s">
        <v>10</v>
      </c>
      <c r="F1850" s="27" t="str">
        <f t="shared" si="28"/>
        <v>6650190</v>
      </c>
    </row>
    <row r="1851" spans="1:6" x14ac:dyDescent="0.25">
      <c r="A1851" s="2" t="s">
        <v>2437</v>
      </c>
      <c r="B1851" s="2" t="s">
        <v>52</v>
      </c>
      <c r="C1851" s="2" t="s">
        <v>2457</v>
      </c>
      <c r="D1851" s="1" t="s">
        <v>2458</v>
      </c>
      <c r="E1851" s="25" t="s">
        <v>10</v>
      </c>
      <c r="F1851" s="27" t="str">
        <f t="shared" si="28"/>
        <v>6650191</v>
      </c>
    </row>
    <row r="1852" spans="1:6" x14ac:dyDescent="0.25">
      <c r="A1852" s="2" t="s">
        <v>2459</v>
      </c>
      <c r="B1852" s="2" t="s">
        <v>7</v>
      </c>
      <c r="C1852" s="2" t="s">
        <v>8</v>
      </c>
      <c r="D1852" s="1" t="s">
        <v>2460</v>
      </c>
      <c r="E1852" s="25" t="s">
        <v>10</v>
      </c>
      <c r="F1852" s="27" t="str">
        <f t="shared" si="28"/>
        <v>6710000</v>
      </c>
    </row>
    <row r="1853" spans="1:6" x14ac:dyDescent="0.25">
      <c r="A1853" s="2" t="s">
        <v>2459</v>
      </c>
      <c r="B1853" s="2" t="s">
        <v>11</v>
      </c>
      <c r="C1853" s="2" t="s">
        <v>12</v>
      </c>
      <c r="D1853" s="1" t="s">
        <v>202</v>
      </c>
      <c r="E1853" s="25" t="s">
        <v>10</v>
      </c>
      <c r="F1853" s="27" t="str">
        <f t="shared" si="28"/>
        <v>6720001</v>
      </c>
    </row>
    <row r="1854" spans="1:6" x14ac:dyDescent="0.25">
      <c r="A1854" s="2" t="s">
        <v>2459</v>
      </c>
      <c r="B1854" s="2" t="s">
        <v>11</v>
      </c>
      <c r="C1854" s="2" t="s">
        <v>14</v>
      </c>
      <c r="D1854" s="1" t="s">
        <v>2461</v>
      </c>
      <c r="E1854" s="25" t="s">
        <v>10</v>
      </c>
      <c r="F1854" s="27" t="str">
        <f t="shared" si="28"/>
        <v>6720002</v>
      </c>
    </row>
    <row r="1855" spans="1:6" x14ac:dyDescent="0.25">
      <c r="A1855" s="2" t="s">
        <v>2459</v>
      </c>
      <c r="B1855" s="2" t="s">
        <v>11</v>
      </c>
      <c r="C1855" s="2" t="s">
        <v>16</v>
      </c>
      <c r="D1855" s="1" t="s">
        <v>2462</v>
      </c>
      <c r="E1855" s="25" t="s">
        <v>10</v>
      </c>
      <c r="F1855" s="27" t="str">
        <f t="shared" si="28"/>
        <v>6720003</v>
      </c>
    </row>
    <row r="1856" spans="1:6" x14ac:dyDescent="0.25">
      <c r="A1856" s="2" t="s">
        <v>2459</v>
      </c>
      <c r="B1856" s="2" t="s">
        <v>11</v>
      </c>
      <c r="C1856" s="2" t="s">
        <v>18</v>
      </c>
      <c r="D1856" s="1" t="s">
        <v>567</v>
      </c>
      <c r="E1856" s="25" t="s">
        <v>10</v>
      </c>
      <c r="F1856" s="27" t="str">
        <f t="shared" si="28"/>
        <v>6720004</v>
      </c>
    </row>
    <row r="1857" spans="1:6" x14ac:dyDescent="0.25">
      <c r="A1857" s="2" t="s">
        <v>2459</v>
      </c>
      <c r="B1857" s="2" t="s">
        <v>11</v>
      </c>
      <c r="C1857" s="2" t="s">
        <v>20</v>
      </c>
      <c r="D1857" s="1" t="s">
        <v>2463</v>
      </c>
      <c r="E1857" s="25" t="s">
        <v>10</v>
      </c>
      <c r="F1857" s="27" t="str">
        <f t="shared" si="28"/>
        <v>6720005</v>
      </c>
    </row>
    <row r="1858" spans="1:6" x14ac:dyDescent="0.25">
      <c r="A1858" s="2" t="s">
        <v>2459</v>
      </c>
      <c r="B1858" s="2" t="s">
        <v>11</v>
      </c>
      <c r="C1858" s="2" t="s">
        <v>22</v>
      </c>
      <c r="D1858" s="1" t="s">
        <v>65</v>
      </c>
      <c r="E1858" s="25" t="s">
        <v>10</v>
      </c>
      <c r="F1858" s="27" t="str">
        <f t="shared" ref="F1858:F1921" si="29">A1858&amp;B1858&amp;C1858</f>
        <v>6720006</v>
      </c>
    </row>
    <row r="1859" spans="1:6" x14ac:dyDescent="0.25">
      <c r="A1859" s="2" t="s">
        <v>2459</v>
      </c>
      <c r="B1859" s="2" t="s">
        <v>11</v>
      </c>
      <c r="C1859" s="2" t="s">
        <v>24</v>
      </c>
      <c r="D1859" s="1" t="s">
        <v>19</v>
      </c>
      <c r="E1859" s="25" t="s">
        <v>10</v>
      </c>
      <c r="F1859" s="27" t="str">
        <f t="shared" si="29"/>
        <v>6720007</v>
      </c>
    </row>
    <row r="1860" spans="1:6" x14ac:dyDescent="0.25">
      <c r="A1860" s="2" t="s">
        <v>2459</v>
      </c>
      <c r="B1860" s="2" t="s">
        <v>11</v>
      </c>
      <c r="C1860" s="2" t="s">
        <v>26</v>
      </c>
      <c r="D1860" s="1" t="s">
        <v>68</v>
      </c>
      <c r="E1860" s="25" t="s">
        <v>10</v>
      </c>
      <c r="F1860" s="27" t="str">
        <f t="shared" si="29"/>
        <v>6720008</v>
      </c>
    </row>
    <row r="1861" spans="1:6" x14ac:dyDescent="0.25">
      <c r="A1861" s="2" t="s">
        <v>2459</v>
      </c>
      <c r="B1861" s="2" t="s">
        <v>11</v>
      </c>
      <c r="C1861" s="2" t="s">
        <v>28</v>
      </c>
      <c r="D1861" s="1" t="s">
        <v>69</v>
      </c>
      <c r="E1861" s="25" t="s">
        <v>10</v>
      </c>
      <c r="F1861" s="27" t="str">
        <f t="shared" si="29"/>
        <v>6720009</v>
      </c>
    </row>
    <row r="1862" spans="1:6" x14ac:dyDescent="0.25">
      <c r="A1862" s="2" t="s">
        <v>2459</v>
      </c>
      <c r="B1862" s="2" t="s">
        <v>11</v>
      </c>
      <c r="C1862" s="2" t="s">
        <v>30</v>
      </c>
      <c r="D1862" s="1" t="s">
        <v>23</v>
      </c>
      <c r="E1862" s="25" t="s">
        <v>10</v>
      </c>
      <c r="F1862" s="27" t="str">
        <f t="shared" si="29"/>
        <v>6720010</v>
      </c>
    </row>
    <row r="1863" spans="1:6" x14ac:dyDescent="0.25">
      <c r="A1863" s="2" t="s">
        <v>2459</v>
      </c>
      <c r="B1863" s="2" t="s">
        <v>11</v>
      </c>
      <c r="C1863" s="2" t="s">
        <v>32</v>
      </c>
      <c r="D1863" s="1" t="s">
        <v>2464</v>
      </c>
      <c r="E1863" s="25" t="s">
        <v>10</v>
      </c>
      <c r="F1863" s="27" t="str">
        <f t="shared" si="29"/>
        <v>6720011</v>
      </c>
    </row>
    <row r="1864" spans="1:6" x14ac:dyDescent="0.25">
      <c r="A1864" s="2" t="s">
        <v>2459</v>
      </c>
      <c r="B1864" s="2" t="s">
        <v>11</v>
      </c>
      <c r="C1864" s="2" t="s">
        <v>34</v>
      </c>
      <c r="D1864" s="1" t="s">
        <v>402</v>
      </c>
      <c r="E1864" s="25" t="s">
        <v>10</v>
      </c>
      <c r="F1864" s="27" t="str">
        <f t="shared" si="29"/>
        <v>6720012</v>
      </c>
    </row>
    <row r="1865" spans="1:6" x14ac:dyDescent="0.25">
      <c r="A1865" s="2" t="s">
        <v>2459</v>
      </c>
      <c r="B1865" s="2" t="s">
        <v>11</v>
      </c>
      <c r="C1865" s="2" t="s">
        <v>72</v>
      </c>
      <c r="D1865" s="1" t="s">
        <v>35</v>
      </c>
      <c r="E1865" s="25" t="s">
        <v>10</v>
      </c>
      <c r="F1865" s="27" t="str">
        <f t="shared" si="29"/>
        <v>6720013</v>
      </c>
    </row>
    <row r="1866" spans="1:6" x14ac:dyDescent="0.25">
      <c r="A1866" s="2" t="s">
        <v>2459</v>
      </c>
      <c r="B1866" s="2" t="s">
        <v>36</v>
      </c>
      <c r="C1866" s="2" t="s">
        <v>2465</v>
      </c>
      <c r="D1866" s="1" t="s">
        <v>2466</v>
      </c>
      <c r="E1866" s="25" t="s">
        <v>10</v>
      </c>
      <c r="F1866" s="27" t="str">
        <f t="shared" si="29"/>
        <v>6730404</v>
      </c>
    </row>
    <row r="1867" spans="1:6" x14ac:dyDescent="0.25">
      <c r="A1867" s="2" t="s">
        <v>2459</v>
      </c>
      <c r="B1867" s="2" t="s">
        <v>36</v>
      </c>
      <c r="C1867" s="2" t="s">
        <v>2467</v>
      </c>
      <c r="D1867" s="1" t="s">
        <v>2468</v>
      </c>
      <c r="E1867" s="25" t="s">
        <v>10</v>
      </c>
      <c r="F1867" s="27" t="str">
        <f t="shared" si="29"/>
        <v>6730843</v>
      </c>
    </row>
    <row r="1868" spans="1:6" x14ac:dyDescent="0.25">
      <c r="A1868" s="2" t="s">
        <v>2459</v>
      </c>
      <c r="B1868" s="2" t="s">
        <v>36</v>
      </c>
      <c r="C1868" s="2" t="s">
        <v>2469</v>
      </c>
      <c r="D1868" s="1" t="s">
        <v>2470</v>
      </c>
      <c r="E1868" s="25" t="s">
        <v>10</v>
      </c>
      <c r="F1868" s="27" t="str">
        <f t="shared" si="29"/>
        <v>6730844</v>
      </c>
    </row>
    <row r="1869" spans="1:6" x14ac:dyDescent="0.25">
      <c r="A1869" s="2" t="s">
        <v>2459</v>
      </c>
      <c r="B1869" s="2" t="s">
        <v>36</v>
      </c>
      <c r="C1869" s="2" t="s">
        <v>2471</v>
      </c>
      <c r="D1869" s="1" t="s">
        <v>2472</v>
      </c>
      <c r="E1869" s="25" t="s">
        <v>10</v>
      </c>
      <c r="F1869" s="27" t="str">
        <f t="shared" si="29"/>
        <v>6730845</v>
      </c>
    </row>
    <row r="1870" spans="1:6" x14ac:dyDescent="0.25">
      <c r="A1870" s="2" t="s">
        <v>2459</v>
      </c>
      <c r="B1870" s="2" t="s">
        <v>36</v>
      </c>
      <c r="C1870" s="2" t="s">
        <v>2473</v>
      </c>
      <c r="D1870" s="1" t="s">
        <v>2474</v>
      </c>
      <c r="E1870" s="25" t="s">
        <v>10</v>
      </c>
      <c r="F1870" s="27" t="str">
        <f t="shared" si="29"/>
        <v>6730846</v>
      </c>
    </row>
    <row r="1871" spans="1:6" x14ac:dyDescent="0.25">
      <c r="A1871" s="2" t="s">
        <v>2459</v>
      </c>
      <c r="B1871" s="2" t="s">
        <v>36</v>
      </c>
      <c r="C1871" s="2" t="s">
        <v>453</v>
      </c>
      <c r="D1871" s="1" t="s">
        <v>2475</v>
      </c>
      <c r="E1871" s="25" t="s">
        <v>10</v>
      </c>
      <c r="F1871" s="27" t="str">
        <f t="shared" si="29"/>
        <v>6730965</v>
      </c>
    </row>
    <row r="1872" spans="1:6" x14ac:dyDescent="0.25">
      <c r="A1872" s="2" t="s">
        <v>2459</v>
      </c>
      <c r="B1872" s="2" t="s">
        <v>45</v>
      </c>
      <c r="C1872" s="2" t="s">
        <v>2476</v>
      </c>
      <c r="D1872" s="1" t="s">
        <v>2477</v>
      </c>
      <c r="E1872" s="25" t="s">
        <v>10</v>
      </c>
      <c r="F1872" s="27" t="str">
        <f t="shared" si="29"/>
        <v>6746705</v>
      </c>
    </row>
    <row r="1873" spans="1:6" x14ac:dyDescent="0.25">
      <c r="A1873" s="2" t="s">
        <v>2459</v>
      </c>
      <c r="B1873" s="2" t="s">
        <v>45</v>
      </c>
      <c r="C1873" s="2" t="s">
        <v>2478</v>
      </c>
      <c r="D1873" s="1" t="s">
        <v>2479</v>
      </c>
      <c r="E1873" s="25" t="s">
        <v>10</v>
      </c>
      <c r="F1873" s="27" t="str">
        <f t="shared" si="29"/>
        <v>6746715</v>
      </c>
    </row>
    <row r="1874" spans="1:6" x14ac:dyDescent="0.25">
      <c r="A1874" s="2" t="s">
        <v>2459</v>
      </c>
      <c r="B1874" s="2" t="s">
        <v>45</v>
      </c>
      <c r="C1874" s="2" t="s">
        <v>2480</v>
      </c>
      <c r="D1874" s="1" t="s">
        <v>2481</v>
      </c>
      <c r="E1874" s="25" t="s">
        <v>174</v>
      </c>
      <c r="F1874" s="27" t="str">
        <f t="shared" si="29"/>
        <v>6746750</v>
      </c>
    </row>
    <row r="1875" spans="1:6" x14ac:dyDescent="0.25">
      <c r="A1875" s="2" t="s">
        <v>2459</v>
      </c>
      <c r="B1875" s="2" t="s">
        <v>45</v>
      </c>
      <c r="C1875" s="2" t="s">
        <v>2482</v>
      </c>
      <c r="D1875" s="1" t="s">
        <v>2483</v>
      </c>
      <c r="E1875" s="25" t="s">
        <v>10</v>
      </c>
      <c r="F1875" s="27" t="str">
        <f t="shared" si="29"/>
        <v>6746755</v>
      </c>
    </row>
    <row r="1876" spans="1:6" x14ac:dyDescent="0.25">
      <c r="A1876" s="2" t="s">
        <v>2459</v>
      </c>
      <c r="B1876" s="2" t="s">
        <v>52</v>
      </c>
      <c r="C1876" s="2" t="s">
        <v>2484</v>
      </c>
      <c r="D1876" s="1" t="s">
        <v>2485</v>
      </c>
      <c r="E1876" s="25" t="s">
        <v>10</v>
      </c>
      <c r="F1876" s="27" t="str">
        <f t="shared" si="29"/>
        <v>6750192</v>
      </c>
    </row>
    <row r="1877" spans="1:6" x14ac:dyDescent="0.25">
      <c r="A1877" s="2" t="s">
        <v>2459</v>
      </c>
      <c r="B1877" s="2" t="s">
        <v>52</v>
      </c>
      <c r="C1877" s="2" t="s">
        <v>2486</v>
      </c>
      <c r="D1877" s="1" t="s">
        <v>2487</v>
      </c>
      <c r="E1877" s="25" t="s">
        <v>10</v>
      </c>
      <c r="F1877" s="27" t="str">
        <f t="shared" si="29"/>
        <v>6750193</v>
      </c>
    </row>
    <row r="1878" spans="1:6" x14ac:dyDescent="0.25">
      <c r="A1878" s="2" t="s">
        <v>2459</v>
      </c>
      <c r="B1878" s="2" t="s">
        <v>56</v>
      </c>
      <c r="C1878" s="2" t="s">
        <v>2488</v>
      </c>
      <c r="D1878" s="1" t="s">
        <v>2489</v>
      </c>
      <c r="E1878" s="25" t="s">
        <v>10</v>
      </c>
      <c r="F1878" s="27" t="str">
        <f t="shared" si="29"/>
        <v>6760337</v>
      </c>
    </row>
    <row r="1879" spans="1:6" x14ac:dyDescent="0.25">
      <c r="A1879" s="2" t="s">
        <v>2459</v>
      </c>
      <c r="B1879" s="2" t="s">
        <v>56</v>
      </c>
      <c r="C1879" s="2" t="s">
        <v>2490</v>
      </c>
      <c r="D1879" s="1" t="s">
        <v>2491</v>
      </c>
      <c r="E1879" s="25" t="s">
        <v>10</v>
      </c>
      <c r="F1879" s="27" t="str">
        <f t="shared" si="29"/>
        <v>6760976</v>
      </c>
    </row>
    <row r="1880" spans="1:6" x14ac:dyDescent="0.25">
      <c r="A1880" s="2" t="s">
        <v>2459</v>
      </c>
      <c r="B1880" s="2" t="s">
        <v>56</v>
      </c>
      <c r="C1880" s="2" t="s">
        <v>2492</v>
      </c>
      <c r="D1880" s="1" t="s">
        <v>2493</v>
      </c>
      <c r="E1880" s="25" t="s">
        <v>10</v>
      </c>
      <c r="F1880" s="27" t="str">
        <f t="shared" si="29"/>
        <v>6760977</v>
      </c>
    </row>
    <row r="1881" spans="1:6" x14ac:dyDescent="0.25">
      <c r="A1881" s="2" t="s">
        <v>2459</v>
      </c>
      <c r="B1881" s="2" t="s">
        <v>56</v>
      </c>
      <c r="C1881" s="2" t="s">
        <v>1810</v>
      </c>
      <c r="D1881" s="1" t="s">
        <v>2494</v>
      </c>
      <c r="E1881" s="25" t="s">
        <v>10</v>
      </c>
      <c r="F1881" s="27" t="str">
        <f t="shared" si="29"/>
        <v>6760978</v>
      </c>
    </row>
    <row r="1882" spans="1:6" x14ac:dyDescent="0.25">
      <c r="A1882" s="2" t="s">
        <v>2459</v>
      </c>
      <c r="B1882" s="2" t="s">
        <v>56</v>
      </c>
      <c r="C1882" s="2" t="s">
        <v>2495</v>
      </c>
      <c r="D1882" s="1" t="s">
        <v>2496</v>
      </c>
      <c r="E1882" s="25" t="s">
        <v>174</v>
      </c>
      <c r="F1882" s="27" t="str">
        <f t="shared" si="29"/>
        <v>6761079</v>
      </c>
    </row>
    <row r="1883" spans="1:6" x14ac:dyDescent="0.25">
      <c r="A1883" s="2" t="s">
        <v>2459</v>
      </c>
      <c r="B1883" s="2" t="s">
        <v>243</v>
      </c>
      <c r="C1883" s="2" t="s">
        <v>451</v>
      </c>
      <c r="D1883" s="1" t="s">
        <v>2497</v>
      </c>
      <c r="E1883" s="25" t="s">
        <v>10</v>
      </c>
      <c r="F1883" s="27" t="str">
        <f t="shared" si="29"/>
        <v>6770030</v>
      </c>
    </row>
    <row r="1884" spans="1:6" x14ac:dyDescent="0.25">
      <c r="A1884" s="2" t="s">
        <v>2459</v>
      </c>
      <c r="B1884" s="2" t="s">
        <v>243</v>
      </c>
      <c r="C1884" s="2" t="s">
        <v>489</v>
      </c>
      <c r="D1884" s="1" t="s">
        <v>2498</v>
      </c>
      <c r="E1884" s="25" t="s">
        <v>10</v>
      </c>
      <c r="F1884" s="27" t="str">
        <f t="shared" si="29"/>
        <v>6770031</v>
      </c>
    </row>
    <row r="1885" spans="1:6" x14ac:dyDescent="0.25">
      <c r="A1885" s="2" t="s">
        <v>2459</v>
      </c>
      <c r="B1885" s="2" t="s">
        <v>243</v>
      </c>
      <c r="C1885" s="2" t="s">
        <v>2499</v>
      </c>
      <c r="D1885" s="1" t="s">
        <v>2500</v>
      </c>
      <c r="E1885" s="25" t="s">
        <v>10</v>
      </c>
      <c r="F1885" s="27" t="str">
        <f t="shared" si="29"/>
        <v>6779996</v>
      </c>
    </row>
    <row r="1886" spans="1:6" x14ac:dyDescent="0.25">
      <c r="A1886" s="2" t="s">
        <v>2501</v>
      </c>
      <c r="B1886" s="2" t="s">
        <v>7</v>
      </c>
      <c r="C1886" s="2" t="s">
        <v>8</v>
      </c>
      <c r="D1886" s="1" t="s">
        <v>2502</v>
      </c>
      <c r="E1886" s="25" t="s">
        <v>10</v>
      </c>
      <c r="F1886" s="27" t="str">
        <f t="shared" si="29"/>
        <v>6810000</v>
      </c>
    </row>
    <row r="1887" spans="1:6" x14ac:dyDescent="0.25">
      <c r="A1887" s="2" t="s">
        <v>2501</v>
      </c>
      <c r="B1887" s="2" t="s">
        <v>11</v>
      </c>
      <c r="C1887" s="2" t="s">
        <v>12</v>
      </c>
      <c r="D1887" s="1" t="s">
        <v>567</v>
      </c>
      <c r="E1887" s="25" t="s">
        <v>10</v>
      </c>
      <c r="F1887" s="27" t="str">
        <f t="shared" si="29"/>
        <v>6820001</v>
      </c>
    </row>
    <row r="1888" spans="1:6" x14ac:dyDescent="0.25">
      <c r="A1888" s="2" t="s">
        <v>2501</v>
      </c>
      <c r="B1888" s="2" t="s">
        <v>11</v>
      </c>
      <c r="C1888" s="2" t="s">
        <v>14</v>
      </c>
      <c r="D1888" s="1" t="s">
        <v>919</v>
      </c>
      <c r="E1888" s="25" t="s">
        <v>10</v>
      </c>
      <c r="F1888" s="27" t="str">
        <f t="shared" si="29"/>
        <v>6820002</v>
      </c>
    </row>
    <row r="1889" spans="1:6" x14ac:dyDescent="0.25">
      <c r="A1889" s="2" t="s">
        <v>2501</v>
      </c>
      <c r="B1889" s="2" t="s">
        <v>11</v>
      </c>
      <c r="C1889" s="2" t="s">
        <v>16</v>
      </c>
      <c r="D1889" s="1" t="s">
        <v>2503</v>
      </c>
      <c r="E1889" s="25" t="s">
        <v>10</v>
      </c>
      <c r="F1889" s="27" t="str">
        <f t="shared" si="29"/>
        <v>6820003</v>
      </c>
    </row>
    <row r="1890" spans="1:6" x14ac:dyDescent="0.25">
      <c r="A1890" s="2" t="s">
        <v>2501</v>
      </c>
      <c r="B1890" s="2" t="s">
        <v>11</v>
      </c>
      <c r="C1890" s="2" t="s">
        <v>18</v>
      </c>
      <c r="D1890" s="1" t="s">
        <v>65</v>
      </c>
      <c r="E1890" s="25" t="s">
        <v>10</v>
      </c>
      <c r="F1890" s="27" t="str">
        <f t="shared" si="29"/>
        <v>6820004</v>
      </c>
    </row>
    <row r="1891" spans="1:6" x14ac:dyDescent="0.25">
      <c r="A1891" s="2" t="s">
        <v>2501</v>
      </c>
      <c r="B1891" s="2" t="s">
        <v>11</v>
      </c>
      <c r="C1891" s="2" t="s">
        <v>20</v>
      </c>
      <c r="D1891" s="1" t="s">
        <v>23</v>
      </c>
      <c r="E1891" s="25" t="s">
        <v>10</v>
      </c>
      <c r="F1891" s="27" t="str">
        <f t="shared" si="29"/>
        <v>6820005</v>
      </c>
    </row>
    <row r="1892" spans="1:6" x14ac:dyDescent="0.25">
      <c r="A1892" s="2" t="s">
        <v>2501</v>
      </c>
      <c r="B1892" s="2" t="s">
        <v>11</v>
      </c>
      <c r="C1892" s="2" t="s">
        <v>22</v>
      </c>
      <c r="D1892" s="1" t="s">
        <v>1198</v>
      </c>
      <c r="E1892" s="25" t="s">
        <v>10</v>
      </c>
      <c r="F1892" s="27" t="str">
        <f t="shared" si="29"/>
        <v>6820006</v>
      </c>
    </row>
    <row r="1893" spans="1:6" x14ac:dyDescent="0.25">
      <c r="A1893" s="2" t="s">
        <v>2501</v>
      </c>
      <c r="B1893" s="2" t="s">
        <v>11</v>
      </c>
      <c r="C1893" s="2" t="s">
        <v>24</v>
      </c>
      <c r="D1893" s="1" t="s">
        <v>31</v>
      </c>
      <c r="E1893" s="25" t="s">
        <v>10</v>
      </c>
      <c r="F1893" s="27" t="str">
        <f t="shared" si="29"/>
        <v>6820007</v>
      </c>
    </row>
    <row r="1894" spans="1:6" x14ac:dyDescent="0.25">
      <c r="A1894" s="2" t="s">
        <v>2501</v>
      </c>
      <c r="B1894" s="2" t="s">
        <v>11</v>
      </c>
      <c r="C1894" s="2" t="s">
        <v>26</v>
      </c>
      <c r="D1894" s="1" t="s">
        <v>2504</v>
      </c>
      <c r="E1894" s="25" t="s">
        <v>10</v>
      </c>
      <c r="F1894" s="27" t="str">
        <f t="shared" si="29"/>
        <v>6820008</v>
      </c>
    </row>
    <row r="1895" spans="1:6" x14ac:dyDescent="0.25">
      <c r="A1895" s="2" t="s">
        <v>2501</v>
      </c>
      <c r="B1895" s="2" t="s">
        <v>11</v>
      </c>
      <c r="C1895" s="2" t="s">
        <v>28</v>
      </c>
      <c r="D1895" s="1" t="s">
        <v>35</v>
      </c>
      <c r="E1895" s="25" t="s">
        <v>10</v>
      </c>
      <c r="F1895" s="27" t="str">
        <f t="shared" si="29"/>
        <v>6820009</v>
      </c>
    </row>
    <row r="1896" spans="1:6" x14ac:dyDescent="0.25">
      <c r="A1896" s="2" t="s">
        <v>2501</v>
      </c>
      <c r="B1896" s="2" t="s">
        <v>11</v>
      </c>
      <c r="C1896" s="2" t="s">
        <v>30</v>
      </c>
      <c r="D1896" s="1" t="s">
        <v>84</v>
      </c>
      <c r="E1896" s="25" t="s">
        <v>10</v>
      </c>
      <c r="F1896" s="27" t="str">
        <f t="shared" si="29"/>
        <v>6820010</v>
      </c>
    </row>
    <row r="1897" spans="1:6" x14ac:dyDescent="0.25">
      <c r="A1897" s="2" t="s">
        <v>2501</v>
      </c>
      <c r="B1897" s="2" t="s">
        <v>11</v>
      </c>
      <c r="C1897" s="2" t="s">
        <v>32</v>
      </c>
      <c r="D1897" s="1" t="s">
        <v>877</v>
      </c>
      <c r="E1897" s="25" t="s">
        <v>10</v>
      </c>
      <c r="F1897" s="27" t="str">
        <f t="shared" si="29"/>
        <v>6820011</v>
      </c>
    </row>
    <row r="1898" spans="1:6" x14ac:dyDescent="0.25">
      <c r="A1898" s="2" t="s">
        <v>2501</v>
      </c>
      <c r="B1898" s="2" t="s">
        <v>36</v>
      </c>
      <c r="C1898" s="2" t="s">
        <v>2505</v>
      </c>
      <c r="D1898" s="1" t="s">
        <v>2506</v>
      </c>
      <c r="E1898" s="25" t="s">
        <v>10</v>
      </c>
      <c r="F1898" s="27" t="str">
        <f t="shared" si="29"/>
        <v>6830425</v>
      </c>
    </row>
    <row r="1899" spans="1:6" x14ac:dyDescent="0.25">
      <c r="A1899" s="2" t="s">
        <v>2501</v>
      </c>
      <c r="B1899" s="2" t="s">
        <v>36</v>
      </c>
      <c r="C1899" s="2" t="s">
        <v>2507</v>
      </c>
      <c r="D1899" s="1" t="s">
        <v>2508</v>
      </c>
      <c r="E1899" s="25" t="s">
        <v>10</v>
      </c>
      <c r="F1899" s="27" t="str">
        <f t="shared" si="29"/>
        <v>6830446</v>
      </c>
    </row>
    <row r="1900" spans="1:6" x14ac:dyDescent="0.25">
      <c r="A1900" s="2" t="s">
        <v>2501</v>
      </c>
      <c r="B1900" s="2" t="s">
        <v>36</v>
      </c>
      <c r="C1900" s="2" t="s">
        <v>2509</v>
      </c>
      <c r="D1900" s="1" t="s">
        <v>2510</v>
      </c>
      <c r="E1900" s="25" t="s">
        <v>10</v>
      </c>
      <c r="F1900" s="27" t="str">
        <f t="shared" si="29"/>
        <v>6830847</v>
      </c>
    </row>
    <row r="1901" spans="1:6" x14ac:dyDescent="0.25">
      <c r="A1901" s="2" t="s">
        <v>2501</v>
      </c>
      <c r="B1901" s="2" t="s">
        <v>36</v>
      </c>
      <c r="C1901" s="2" t="s">
        <v>2511</v>
      </c>
      <c r="D1901" s="1" t="s">
        <v>2512</v>
      </c>
      <c r="E1901" s="25" t="s">
        <v>10</v>
      </c>
      <c r="F1901" s="27" t="str">
        <f t="shared" si="29"/>
        <v>6830848</v>
      </c>
    </row>
    <row r="1902" spans="1:6" x14ac:dyDescent="0.25">
      <c r="A1902" s="2" t="s">
        <v>2501</v>
      </c>
      <c r="B1902" s="2" t="s">
        <v>36</v>
      </c>
      <c r="C1902" s="2" t="s">
        <v>2513</v>
      </c>
      <c r="D1902" s="1" t="s">
        <v>2514</v>
      </c>
      <c r="E1902" s="25" t="s">
        <v>10</v>
      </c>
      <c r="F1902" s="27" t="str">
        <f t="shared" si="29"/>
        <v>6830849</v>
      </c>
    </row>
    <row r="1903" spans="1:6" x14ac:dyDescent="0.25">
      <c r="A1903" s="2" t="s">
        <v>2501</v>
      </c>
      <c r="B1903" s="2" t="s">
        <v>36</v>
      </c>
      <c r="C1903" s="2" t="s">
        <v>2515</v>
      </c>
      <c r="D1903" s="1" t="s">
        <v>2516</v>
      </c>
      <c r="E1903" s="25" t="s">
        <v>10</v>
      </c>
      <c r="F1903" s="27" t="str">
        <f t="shared" si="29"/>
        <v>6830850</v>
      </c>
    </row>
    <row r="1904" spans="1:6" x14ac:dyDescent="0.25">
      <c r="A1904" s="2" t="s">
        <v>2501</v>
      </c>
      <c r="B1904" s="2" t="s">
        <v>36</v>
      </c>
      <c r="C1904" s="2" t="s">
        <v>2517</v>
      </c>
      <c r="D1904" s="1" t="s">
        <v>2518</v>
      </c>
      <c r="E1904" s="25" t="s">
        <v>10</v>
      </c>
      <c r="F1904" s="27" t="str">
        <f t="shared" si="29"/>
        <v>6830851</v>
      </c>
    </row>
    <row r="1905" spans="1:6" x14ac:dyDescent="0.25">
      <c r="A1905" s="2" t="s">
        <v>2501</v>
      </c>
      <c r="B1905" s="2" t="s">
        <v>36</v>
      </c>
      <c r="C1905" s="2" t="s">
        <v>2519</v>
      </c>
      <c r="D1905" s="1" t="s">
        <v>2520</v>
      </c>
      <c r="E1905" s="25" t="s">
        <v>10</v>
      </c>
      <c r="F1905" s="27" t="str">
        <f t="shared" si="29"/>
        <v>6830852</v>
      </c>
    </row>
    <row r="1906" spans="1:6" x14ac:dyDescent="0.25">
      <c r="A1906" s="2" t="s">
        <v>2501</v>
      </c>
      <c r="B1906" s="2" t="s">
        <v>36</v>
      </c>
      <c r="C1906" s="2" t="s">
        <v>2521</v>
      </c>
      <c r="D1906" s="1" t="s">
        <v>2522</v>
      </c>
      <c r="E1906" s="25" t="s">
        <v>10</v>
      </c>
      <c r="F1906" s="27" t="str">
        <f t="shared" si="29"/>
        <v>6830853</v>
      </c>
    </row>
    <row r="1907" spans="1:6" x14ac:dyDescent="0.25">
      <c r="A1907" s="2" t="s">
        <v>2501</v>
      </c>
      <c r="B1907" s="2" t="s">
        <v>45</v>
      </c>
      <c r="C1907" s="2" t="s">
        <v>2523</v>
      </c>
      <c r="D1907" s="1" t="s">
        <v>2524</v>
      </c>
      <c r="E1907" s="25" t="s">
        <v>174</v>
      </c>
      <c r="F1907" s="27" t="str">
        <f t="shared" si="29"/>
        <v>6846795</v>
      </c>
    </row>
    <row r="1908" spans="1:6" x14ac:dyDescent="0.25">
      <c r="A1908" s="2" t="s">
        <v>2501</v>
      </c>
      <c r="B1908" s="2" t="s">
        <v>45</v>
      </c>
      <c r="C1908" s="2" t="s">
        <v>2525</v>
      </c>
      <c r="D1908" s="1" t="s">
        <v>2526</v>
      </c>
      <c r="E1908" s="25" t="s">
        <v>10</v>
      </c>
      <c r="F1908" s="27" t="str">
        <f t="shared" si="29"/>
        <v>6846805</v>
      </c>
    </row>
    <row r="1909" spans="1:6" x14ac:dyDescent="0.25">
      <c r="A1909" s="2" t="s">
        <v>2501</v>
      </c>
      <c r="B1909" s="2" t="s">
        <v>45</v>
      </c>
      <c r="C1909" s="2" t="s">
        <v>2527</v>
      </c>
      <c r="D1909" s="1" t="s">
        <v>2528</v>
      </c>
      <c r="E1909" s="25" t="s">
        <v>10</v>
      </c>
      <c r="F1909" s="27" t="str">
        <f t="shared" si="29"/>
        <v>6846820</v>
      </c>
    </row>
    <row r="1910" spans="1:6" x14ac:dyDescent="0.25">
      <c r="A1910" s="2" t="s">
        <v>2501</v>
      </c>
      <c r="B1910" s="2" t="s">
        <v>45</v>
      </c>
      <c r="C1910" s="2" t="s">
        <v>2529</v>
      </c>
      <c r="D1910" s="1" t="s">
        <v>2530</v>
      </c>
      <c r="E1910" s="25" t="s">
        <v>10</v>
      </c>
      <c r="F1910" s="27" t="str">
        <f t="shared" si="29"/>
        <v>6846825</v>
      </c>
    </row>
    <row r="1911" spans="1:6" x14ac:dyDescent="0.25">
      <c r="A1911" s="2" t="s">
        <v>2501</v>
      </c>
      <c r="B1911" s="2" t="s">
        <v>45</v>
      </c>
      <c r="C1911" s="2" t="s">
        <v>2531</v>
      </c>
      <c r="D1911" s="1" t="s">
        <v>2532</v>
      </c>
      <c r="E1911" s="25" t="s">
        <v>10</v>
      </c>
      <c r="F1911" s="27" t="str">
        <f t="shared" si="29"/>
        <v>6846835</v>
      </c>
    </row>
    <row r="1912" spans="1:6" x14ac:dyDescent="0.25">
      <c r="A1912" s="2" t="s">
        <v>2501</v>
      </c>
      <c r="B1912" s="2" t="s">
        <v>52</v>
      </c>
      <c r="C1912" s="2" t="s">
        <v>2533</v>
      </c>
      <c r="D1912" s="1" t="s">
        <v>2534</v>
      </c>
      <c r="E1912" s="25" t="s">
        <v>10</v>
      </c>
      <c r="F1912" s="27" t="str">
        <f t="shared" si="29"/>
        <v>6850194</v>
      </c>
    </row>
    <row r="1913" spans="1:6" x14ac:dyDescent="0.25">
      <c r="A1913" s="2" t="s">
        <v>2501</v>
      </c>
      <c r="B1913" s="2" t="s">
        <v>52</v>
      </c>
      <c r="C1913" s="2" t="s">
        <v>2535</v>
      </c>
      <c r="D1913" s="1" t="s">
        <v>2536</v>
      </c>
      <c r="E1913" s="25" t="s">
        <v>10</v>
      </c>
      <c r="F1913" s="27" t="str">
        <f t="shared" si="29"/>
        <v>6850195</v>
      </c>
    </row>
    <row r="1914" spans="1:6" x14ac:dyDescent="0.25">
      <c r="A1914" s="2" t="s">
        <v>2501</v>
      </c>
      <c r="B1914" s="2" t="s">
        <v>52</v>
      </c>
      <c r="C1914" s="2" t="s">
        <v>2537</v>
      </c>
      <c r="D1914" s="1" t="s">
        <v>2538</v>
      </c>
      <c r="E1914" s="25" t="s">
        <v>10</v>
      </c>
      <c r="F1914" s="27" t="str">
        <f t="shared" si="29"/>
        <v>6850196</v>
      </c>
    </row>
    <row r="1915" spans="1:6" x14ac:dyDescent="0.25">
      <c r="A1915" s="2" t="s">
        <v>2501</v>
      </c>
      <c r="B1915" s="2" t="s">
        <v>52</v>
      </c>
      <c r="C1915" s="2" t="s">
        <v>2539</v>
      </c>
      <c r="D1915" s="1" t="s">
        <v>2540</v>
      </c>
      <c r="E1915" s="25" t="s">
        <v>10</v>
      </c>
      <c r="F1915" s="27" t="str">
        <f t="shared" si="29"/>
        <v>6850197</v>
      </c>
    </row>
    <row r="1916" spans="1:6" x14ac:dyDescent="0.25">
      <c r="A1916" s="2" t="s">
        <v>2501</v>
      </c>
      <c r="B1916" s="2" t="s">
        <v>52</v>
      </c>
      <c r="C1916" s="2" t="s">
        <v>2541</v>
      </c>
      <c r="D1916" s="1" t="s">
        <v>2542</v>
      </c>
      <c r="E1916" s="25" t="s">
        <v>10</v>
      </c>
      <c r="F1916" s="27" t="str">
        <f t="shared" si="29"/>
        <v>6850198</v>
      </c>
    </row>
    <row r="1917" spans="1:6" x14ac:dyDescent="0.25">
      <c r="A1917" s="2" t="s">
        <v>2501</v>
      </c>
      <c r="B1917" s="2" t="s">
        <v>56</v>
      </c>
      <c r="C1917" s="2" t="s">
        <v>2543</v>
      </c>
      <c r="D1917" s="1" t="s">
        <v>2544</v>
      </c>
      <c r="E1917" s="25" t="s">
        <v>10</v>
      </c>
      <c r="F1917" s="27" t="str">
        <f t="shared" si="29"/>
        <v>6861099</v>
      </c>
    </row>
    <row r="1918" spans="1:6" x14ac:dyDescent="0.25">
      <c r="A1918" s="2" t="s">
        <v>2545</v>
      </c>
      <c r="B1918" s="2" t="s">
        <v>7</v>
      </c>
      <c r="C1918" s="2" t="s">
        <v>8</v>
      </c>
      <c r="D1918" s="1" t="s">
        <v>2546</v>
      </c>
      <c r="E1918" s="25" t="s">
        <v>10</v>
      </c>
      <c r="F1918" s="27" t="str">
        <f t="shared" si="29"/>
        <v>6910000</v>
      </c>
    </row>
    <row r="1919" spans="1:6" x14ac:dyDescent="0.25">
      <c r="A1919" s="2" t="s">
        <v>2545</v>
      </c>
      <c r="B1919" s="2" t="s">
        <v>11</v>
      </c>
      <c r="C1919" s="2" t="s">
        <v>12</v>
      </c>
      <c r="D1919" s="1" t="s">
        <v>62</v>
      </c>
      <c r="E1919" s="25" t="s">
        <v>10</v>
      </c>
      <c r="F1919" s="27" t="str">
        <f t="shared" si="29"/>
        <v>6920001</v>
      </c>
    </row>
    <row r="1920" spans="1:6" x14ac:dyDescent="0.25">
      <c r="A1920" s="2" t="s">
        <v>2545</v>
      </c>
      <c r="B1920" s="2" t="s">
        <v>11</v>
      </c>
      <c r="C1920" s="2" t="s">
        <v>14</v>
      </c>
      <c r="D1920" s="1" t="s">
        <v>1057</v>
      </c>
      <c r="E1920" s="25" t="s">
        <v>10</v>
      </c>
      <c r="F1920" s="27" t="str">
        <f t="shared" si="29"/>
        <v>6920002</v>
      </c>
    </row>
    <row r="1921" spans="1:6" x14ac:dyDescent="0.25">
      <c r="A1921" s="2" t="s">
        <v>2545</v>
      </c>
      <c r="B1921" s="2" t="s">
        <v>11</v>
      </c>
      <c r="C1921" s="2" t="s">
        <v>16</v>
      </c>
      <c r="D1921" s="1" t="s">
        <v>155</v>
      </c>
      <c r="E1921" s="25" t="s">
        <v>10</v>
      </c>
      <c r="F1921" s="27" t="str">
        <f t="shared" si="29"/>
        <v>6920003</v>
      </c>
    </row>
    <row r="1922" spans="1:6" x14ac:dyDescent="0.25">
      <c r="A1922" s="2" t="s">
        <v>2545</v>
      </c>
      <c r="B1922" s="2" t="s">
        <v>11</v>
      </c>
      <c r="C1922" s="2" t="s">
        <v>18</v>
      </c>
      <c r="D1922" s="1" t="s">
        <v>609</v>
      </c>
      <c r="E1922" s="25" t="s">
        <v>10</v>
      </c>
      <c r="F1922" s="27" t="str">
        <f t="shared" ref="F1922:F1985" si="30">A1922&amp;B1922&amp;C1922</f>
        <v>6920004</v>
      </c>
    </row>
    <row r="1923" spans="1:6" x14ac:dyDescent="0.25">
      <c r="A1923" s="2" t="s">
        <v>2545</v>
      </c>
      <c r="B1923" s="2" t="s">
        <v>11</v>
      </c>
      <c r="C1923" s="2" t="s">
        <v>20</v>
      </c>
      <c r="D1923" s="1" t="s">
        <v>567</v>
      </c>
      <c r="E1923" s="25" t="s">
        <v>10</v>
      </c>
      <c r="F1923" s="27" t="str">
        <f t="shared" si="30"/>
        <v>6920005</v>
      </c>
    </row>
    <row r="1924" spans="1:6" x14ac:dyDescent="0.25">
      <c r="A1924" s="2" t="s">
        <v>2545</v>
      </c>
      <c r="B1924" s="2" t="s">
        <v>11</v>
      </c>
      <c r="C1924" s="2" t="s">
        <v>22</v>
      </c>
      <c r="D1924" s="1" t="s">
        <v>65</v>
      </c>
      <c r="E1924" s="25" t="s">
        <v>10</v>
      </c>
      <c r="F1924" s="27" t="str">
        <f t="shared" si="30"/>
        <v>6920006</v>
      </c>
    </row>
    <row r="1925" spans="1:6" x14ac:dyDescent="0.25">
      <c r="A1925" s="2" t="s">
        <v>2545</v>
      </c>
      <c r="B1925" s="2" t="s">
        <v>11</v>
      </c>
      <c r="C1925" s="2" t="s">
        <v>24</v>
      </c>
      <c r="D1925" s="1" t="s">
        <v>398</v>
      </c>
      <c r="E1925" s="25" t="s">
        <v>10</v>
      </c>
      <c r="F1925" s="27" t="str">
        <f t="shared" si="30"/>
        <v>6920007</v>
      </c>
    </row>
    <row r="1926" spans="1:6" x14ac:dyDescent="0.25">
      <c r="A1926" s="2" t="s">
        <v>2545</v>
      </c>
      <c r="B1926" s="2" t="s">
        <v>11</v>
      </c>
      <c r="C1926" s="2" t="s">
        <v>26</v>
      </c>
      <c r="D1926" s="1" t="s">
        <v>2547</v>
      </c>
      <c r="E1926" s="25" t="s">
        <v>10</v>
      </c>
      <c r="F1926" s="27" t="str">
        <f t="shared" si="30"/>
        <v>6920008</v>
      </c>
    </row>
    <row r="1927" spans="1:6" x14ac:dyDescent="0.25">
      <c r="A1927" s="2" t="s">
        <v>2545</v>
      </c>
      <c r="B1927" s="2" t="s">
        <v>11</v>
      </c>
      <c r="C1927" s="2" t="s">
        <v>28</v>
      </c>
      <c r="D1927" s="1" t="s">
        <v>2548</v>
      </c>
      <c r="E1927" s="25" t="s">
        <v>10</v>
      </c>
      <c r="F1927" s="27" t="str">
        <f t="shared" si="30"/>
        <v>6920009</v>
      </c>
    </row>
    <row r="1928" spans="1:6" x14ac:dyDescent="0.25">
      <c r="A1928" s="2" t="s">
        <v>2545</v>
      </c>
      <c r="B1928" s="2" t="s">
        <v>11</v>
      </c>
      <c r="C1928" s="2" t="s">
        <v>30</v>
      </c>
      <c r="D1928" s="1" t="s">
        <v>1422</v>
      </c>
      <c r="E1928" s="25" t="s">
        <v>10</v>
      </c>
      <c r="F1928" s="27" t="str">
        <f t="shared" si="30"/>
        <v>6920010</v>
      </c>
    </row>
    <row r="1929" spans="1:6" x14ac:dyDescent="0.25">
      <c r="A1929" s="2" t="s">
        <v>2545</v>
      </c>
      <c r="B1929" s="2" t="s">
        <v>11</v>
      </c>
      <c r="C1929" s="2" t="s">
        <v>32</v>
      </c>
      <c r="D1929" s="1" t="s">
        <v>35</v>
      </c>
      <c r="E1929" s="25" t="s">
        <v>10</v>
      </c>
      <c r="F1929" s="27" t="str">
        <f t="shared" si="30"/>
        <v>6920011</v>
      </c>
    </row>
    <row r="1930" spans="1:6" x14ac:dyDescent="0.25">
      <c r="A1930" s="2" t="s">
        <v>2545</v>
      </c>
      <c r="B1930" s="2" t="s">
        <v>36</v>
      </c>
      <c r="C1930" s="2" t="s">
        <v>2549</v>
      </c>
      <c r="D1930" s="1" t="s">
        <v>2550</v>
      </c>
      <c r="E1930" s="25" t="s">
        <v>174</v>
      </c>
      <c r="F1930" s="27" t="str">
        <f t="shared" si="30"/>
        <v>6930447</v>
      </c>
    </row>
    <row r="1931" spans="1:6" x14ac:dyDescent="0.25">
      <c r="A1931" s="2" t="s">
        <v>2545</v>
      </c>
      <c r="B1931" s="2" t="s">
        <v>36</v>
      </c>
      <c r="C1931" s="2" t="s">
        <v>2551</v>
      </c>
      <c r="D1931" s="1" t="s">
        <v>2552</v>
      </c>
      <c r="E1931" s="25" t="s">
        <v>10</v>
      </c>
      <c r="F1931" s="27" t="str">
        <f t="shared" si="30"/>
        <v>6930854</v>
      </c>
    </row>
    <row r="1932" spans="1:6" x14ac:dyDescent="0.25">
      <c r="A1932" s="2" t="s">
        <v>2545</v>
      </c>
      <c r="B1932" s="2" t="s">
        <v>36</v>
      </c>
      <c r="C1932" s="2" t="s">
        <v>2553</v>
      </c>
      <c r="D1932" s="1" t="s">
        <v>2554</v>
      </c>
      <c r="E1932" s="25" t="s">
        <v>10</v>
      </c>
      <c r="F1932" s="27" t="str">
        <f t="shared" si="30"/>
        <v>6930855</v>
      </c>
    </row>
    <row r="1933" spans="1:6" x14ac:dyDescent="0.25">
      <c r="A1933" s="2" t="s">
        <v>2545</v>
      </c>
      <c r="B1933" s="2" t="s">
        <v>36</v>
      </c>
      <c r="C1933" s="2" t="s">
        <v>2555</v>
      </c>
      <c r="D1933" s="1" t="s">
        <v>2556</v>
      </c>
      <c r="E1933" s="25" t="s">
        <v>10</v>
      </c>
      <c r="F1933" s="27" t="str">
        <f t="shared" si="30"/>
        <v>6930856</v>
      </c>
    </row>
    <row r="1934" spans="1:6" x14ac:dyDescent="0.25">
      <c r="A1934" s="2" t="s">
        <v>2545</v>
      </c>
      <c r="B1934" s="2" t="s">
        <v>36</v>
      </c>
      <c r="C1934" s="2" t="s">
        <v>2557</v>
      </c>
      <c r="D1934" s="1" t="s">
        <v>2558</v>
      </c>
      <c r="E1934" s="25" t="s">
        <v>10</v>
      </c>
      <c r="F1934" s="27" t="str">
        <f t="shared" si="30"/>
        <v>6930857</v>
      </c>
    </row>
    <row r="1935" spans="1:6" x14ac:dyDescent="0.25">
      <c r="A1935" s="2" t="s">
        <v>2545</v>
      </c>
      <c r="B1935" s="2" t="s">
        <v>36</v>
      </c>
      <c r="C1935" s="2" t="s">
        <v>2559</v>
      </c>
      <c r="D1935" s="1" t="s">
        <v>2560</v>
      </c>
      <c r="E1935" s="25" t="s">
        <v>10</v>
      </c>
      <c r="F1935" s="27" t="str">
        <f t="shared" si="30"/>
        <v>6930858</v>
      </c>
    </row>
    <row r="1936" spans="1:6" x14ac:dyDescent="0.25">
      <c r="A1936" s="2" t="s">
        <v>2545</v>
      </c>
      <c r="B1936" s="2" t="s">
        <v>36</v>
      </c>
      <c r="C1936" s="2" t="s">
        <v>1897</v>
      </c>
      <c r="D1936" s="1" t="s">
        <v>2561</v>
      </c>
      <c r="E1936" s="25" t="s">
        <v>10</v>
      </c>
      <c r="F1936" s="27" t="str">
        <f t="shared" si="30"/>
        <v>6930955</v>
      </c>
    </row>
    <row r="1937" spans="1:6" x14ac:dyDescent="0.25">
      <c r="A1937" s="2" t="s">
        <v>2545</v>
      </c>
      <c r="B1937" s="2" t="s">
        <v>45</v>
      </c>
      <c r="C1937" s="2" t="s">
        <v>2562</v>
      </c>
      <c r="D1937" s="1" t="s">
        <v>2563</v>
      </c>
      <c r="E1937" s="25" t="s">
        <v>10</v>
      </c>
      <c r="F1937" s="27" t="str">
        <f t="shared" si="30"/>
        <v>6946865</v>
      </c>
    </row>
    <row r="1938" spans="1:6" x14ac:dyDescent="0.25">
      <c r="A1938" s="2" t="s">
        <v>2545</v>
      </c>
      <c r="B1938" s="2" t="s">
        <v>45</v>
      </c>
      <c r="C1938" s="2" t="s">
        <v>2564</v>
      </c>
      <c r="D1938" s="1" t="s">
        <v>2565</v>
      </c>
      <c r="E1938" s="25" t="s">
        <v>174</v>
      </c>
      <c r="F1938" s="27" t="str">
        <f t="shared" si="30"/>
        <v>6946895</v>
      </c>
    </row>
    <row r="1939" spans="1:6" x14ac:dyDescent="0.25">
      <c r="A1939" s="2" t="s">
        <v>2545</v>
      </c>
      <c r="B1939" s="2" t="s">
        <v>45</v>
      </c>
      <c r="C1939" s="2" t="s">
        <v>2566</v>
      </c>
      <c r="D1939" s="1" t="s">
        <v>2567</v>
      </c>
      <c r="E1939" s="25" t="s">
        <v>10</v>
      </c>
      <c r="F1939" s="27" t="str">
        <f t="shared" si="30"/>
        <v>6946900</v>
      </c>
    </row>
    <row r="1940" spans="1:6" x14ac:dyDescent="0.25">
      <c r="A1940" s="2" t="s">
        <v>2545</v>
      </c>
      <c r="B1940" s="2" t="s">
        <v>45</v>
      </c>
      <c r="C1940" s="2" t="s">
        <v>2568</v>
      </c>
      <c r="D1940" s="1" t="s">
        <v>2569</v>
      </c>
      <c r="E1940" s="25" t="s">
        <v>10</v>
      </c>
      <c r="F1940" s="27" t="str">
        <f t="shared" si="30"/>
        <v>6946910</v>
      </c>
    </row>
    <row r="1941" spans="1:6" x14ac:dyDescent="0.25">
      <c r="A1941" s="2" t="s">
        <v>2545</v>
      </c>
      <c r="B1941" s="2" t="s">
        <v>52</v>
      </c>
      <c r="C1941" s="2" t="s">
        <v>2570</v>
      </c>
      <c r="D1941" s="1" t="s">
        <v>2571</v>
      </c>
      <c r="E1941" s="25" t="s">
        <v>174</v>
      </c>
      <c r="F1941" s="27" t="str">
        <f t="shared" si="30"/>
        <v>6950199</v>
      </c>
    </row>
    <row r="1942" spans="1:6" x14ac:dyDescent="0.25">
      <c r="A1942" s="2" t="s">
        <v>2545</v>
      </c>
      <c r="B1942" s="2" t="s">
        <v>52</v>
      </c>
      <c r="C1942" s="2" t="s">
        <v>133</v>
      </c>
      <c r="D1942" s="1" t="s">
        <v>2572</v>
      </c>
      <c r="E1942" s="25" t="s">
        <v>10</v>
      </c>
      <c r="F1942" s="27" t="str">
        <f t="shared" si="30"/>
        <v>6950200</v>
      </c>
    </row>
    <row r="1943" spans="1:6" x14ac:dyDescent="0.25">
      <c r="A1943" s="2" t="s">
        <v>2545</v>
      </c>
      <c r="B1943" s="2" t="s">
        <v>56</v>
      </c>
      <c r="C1943" s="2" t="s">
        <v>2573</v>
      </c>
      <c r="D1943" s="1" t="s">
        <v>2574</v>
      </c>
      <c r="E1943" s="25" t="s">
        <v>174</v>
      </c>
      <c r="F1943" s="27" t="str">
        <f t="shared" si="30"/>
        <v>6961006</v>
      </c>
    </row>
    <row r="1944" spans="1:6" x14ac:dyDescent="0.25">
      <c r="A1944" s="2" t="s">
        <v>2575</v>
      </c>
      <c r="B1944" s="2" t="s">
        <v>7</v>
      </c>
      <c r="C1944" s="2" t="s">
        <v>8</v>
      </c>
      <c r="D1944" s="1" t="s">
        <v>2576</v>
      </c>
      <c r="E1944" s="25" t="s">
        <v>10</v>
      </c>
      <c r="F1944" s="27" t="str">
        <f t="shared" si="30"/>
        <v>7010000</v>
      </c>
    </row>
    <row r="1945" spans="1:6" x14ac:dyDescent="0.25">
      <c r="A1945" s="2" t="s">
        <v>2575</v>
      </c>
      <c r="B1945" s="2" t="s">
        <v>11</v>
      </c>
      <c r="C1945" s="2" t="s">
        <v>12</v>
      </c>
      <c r="D1945" s="1" t="s">
        <v>1846</v>
      </c>
      <c r="E1945" s="25" t="s">
        <v>10</v>
      </c>
      <c r="F1945" s="27" t="str">
        <f t="shared" si="30"/>
        <v>7020001</v>
      </c>
    </row>
    <row r="1946" spans="1:6" x14ac:dyDescent="0.25">
      <c r="A1946" s="2" t="s">
        <v>2575</v>
      </c>
      <c r="B1946" s="2" t="s">
        <v>11</v>
      </c>
      <c r="C1946" s="2" t="s">
        <v>14</v>
      </c>
      <c r="D1946" s="1" t="s">
        <v>155</v>
      </c>
      <c r="E1946" s="25" t="s">
        <v>10</v>
      </c>
      <c r="F1946" s="27" t="str">
        <f t="shared" si="30"/>
        <v>7020002</v>
      </c>
    </row>
    <row r="1947" spans="1:6" x14ac:dyDescent="0.25">
      <c r="A1947" s="2" t="s">
        <v>2575</v>
      </c>
      <c r="B1947" s="2" t="s">
        <v>11</v>
      </c>
      <c r="C1947" s="2" t="s">
        <v>16</v>
      </c>
      <c r="D1947" s="1" t="s">
        <v>65</v>
      </c>
      <c r="E1947" s="25" t="s">
        <v>10</v>
      </c>
      <c r="F1947" s="27" t="str">
        <f t="shared" si="30"/>
        <v>7020003</v>
      </c>
    </row>
    <row r="1948" spans="1:6" x14ac:dyDescent="0.25">
      <c r="A1948" s="2" t="s">
        <v>2575</v>
      </c>
      <c r="B1948" s="2" t="s">
        <v>11</v>
      </c>
      <c r="C1948" s="2" t="s">
        <v>18</v>
      </c>
      <c r="D1948" s="1" t="s">
        <v>279</v>
      </c>
      <c r="E1948" s="25" t="s">
        <v>10</v>
      </c>
      <c r="F1948" s="27" t="str">
        <f t="shared" si="30"/>
        <v>7020004</v>
      </c>
    </row>
    <row r="1949" spans="1:6" x14ac:dyDescent="0.25">
      <c r="A1949" s="2" t="s">
        <v>2575</v>
      </c>
      <c r="B1949" s="2" t="s">
        <v>11</v>
      </c>
      <c r="C1949" s="2" t="s">
        <v>20</v>
      </c>
      <c r="D1949" s="1" t="s">
        <v>746</v>
      </c>
      <c r="E1949" s="25" t="s">
        <v>10</v>
      </c>
      <c r="F1949" s="27" t="str">
        <f t="shared" si="30"/>
        <v>7020005</v>
      </c>
    </row>
    <row r="1950" spans="1:6" x14ac:dyDescent="0.25">
      <c r="A1950" s="2" t="s">
        <v>2575</v>
      </c>
      <c r="B1950" s="2" t="s">
        <v>11</v>
      </c>
      <c r="C1950" s="2" t="s">
        <v>22</v>
      </c>
      <c r="D1950" s="1" t="s">
        <v>365</v>
      </c>
      <c r="E1950" s="25" t="s">
        <v>10</v>
      </c>
      <c r="F1950" s="27" t="str">
        <f t="shared" si="30"/>
        <v>7020006</v>
      </c>
    </row>
    <row r="1951" spans="1:6" x14ac:dyDescent="0.25">
      <c r="A1951" s="2" t="s">
        <v>2575</v>
      </c>
      <c r="B1951" s="2" t="s">
        <v>11</v>
      </c>
      <c r="C1951" s="2" t="s">
        <v>24</v>
      </c>
      <c r="D1951" s="1" t="s">
        <v>162</v>
      </c>
      <c r="E1951" s="25" t="s">
        <v>10</v>
      </c>
      <c r="F1951" s="27" t="str">
        <f t="shared" si="30"/>
        <v>7020007</v>
      </c>
    </row>
    <row r="1952" spans="1:6" x14ac:dyDescent="0.25">
      <c r="A1952" s="2" t="s">
        <v>2575</v>
      </c>
      <c r="B1952" s="2" t="s">
        <v>11</v>
      </c>
      <c r="C1952" s="2" t="s">
        <v>26</v>
      </c>
      <c r="D1952" s="1" t="s">
        <v>2093</v>
      </c>
      <c r="E1952" s="25" t="s">
        <v>10</v>
      </c>
      <c r="F1952" s="27" t="str">
        <f t="shared" si="30"/>
        <v>7020008</v>
      </c>
    </row>
    <row r="1953" spans="1:6" x14ac:dyDescent="0.25">
      <c r="A1953" s="2" t="s">
        <v>2575</v>
      </c>
      <c r="B1953" s="2" t="s">
        <v>11</v>
      </c>
      <c r="C1953" s="2" t="s">
        <v>28</v>
      </c>
      <c r="D1953" s="1" t="s">
        <v>2577</v>
      </c>
      <c r="E1953" s="25" t="s">
        <v>10</v>
      </c>
      <c r="F1953" s="27" t="str">
        <f t="shared" si="30"/>
        <v>7020009</v>
      </c>
    </row>
    <row r="1954" spans="1:6" x14ac:dyDescent="0.25">
      <c r="A1954" s="2" t="s">
        <v>2575</v>
      </c>
      <c r="B1954" s="2" t="s">
        <v>11</v>
      </c>
      <c r="C1954" s="2" t="s">
        <v>30</v>
      </c>
      <c r="D1954" s="1" t="s">
        <v>31</v>
      </c>
      <c r="E1954" s="25" t="s">
        <v>10</v>
      </c>
      <c r="F1954" s="27" t="str">
        <f t="shared" si="30"/>
        <v>7020010</v>
      </c>
    </row>
    <row r="1955" spans="1:6" x14ac:dyDescent="0.25">
      <c r="A1955" s="2" t="s">
        <v>2575</v>
      </c>
      <c r="B1955" s="2" t="s">
        <v>11</v>
      </c>
      <c r="C1955" s="2" t="s">
        <v>32</v>
      </c>
      <c r="D1955" s="1" t="s">
        <v>1364</v>
      </c>
      <c r="E1955" s="25" t="s">
        <v>10</v>
      </c>
      <c r="F1955" s="27" t="str">
        <f t="shared" si="30"/>
        <v>7020011</v>
      </c>
    </row>
    <row r="1956" spans="1:6" x14ac:dyDescent="0.25">
      <c r="A1956" s="2" t="s">
        <v>2575</v>
      </c>
      <c r="B1956" s="2" t="s">
        <v>11</v>
      </c>
      <c r="C1956" s="2" t="s">
        <v>34</v>
      </c>
      <c r="D1956" s="1" t="s">
        <v>35</v>
      </c>
      <c r="E1956" s="25" t="s">
        <v>10</v>
      </c>
      <c r="F1956" s="27" t="str">
        <f t="shared" si="30"/>
        <v>7020012</v>
      </c>
    </row>
    <row r="1957" spans="1:6" x14ac:dyDescent="0.25">
      <c r="A1957" s="2" t="s">
        <v>2575</v>
      </c>
      <c r="B1957" s="2" t="s">
        <v>36</v>
      </c>
      <c r="C1957" s="2" t="s">
        <v>2578</v>
      </c>
      <c r="D1957" s="1" t="s">
        <v>2579</v>
      </c>
      <c r="E1957" s="25" t="s">
        <v>10</v>
      </c>
      <c r="F1957" s="27" t="str">
        <f t="shared" si="30"/>
        <v>7030420</v>
      </c>
    </row>
    <row r="1958" spans="1:6" x14ac:dyDescent="0.25">
      <c r="A1958" s="2" t="s">
        <v>2575</v>
      </c>
      <c r="B1958" s="2" t="s">
        <v>36</v>
      </c>
      <c r="C1958" s="2" t="s">
        <v>2580</v>
      </c>
      <c r="D1958" s="1" t="s">
        <v>2581</v>
      </c>
      <c r="E1958" s="25" t="s">
        <v>10</v>
      </c>
      <c r="F1958" s="27" t="str">
        <f t="shared" si="30"/>
        <v>7030859</v>
      </c>
    </row>
    <row r="1959" spans="1:6" x14ac:dyDescent="0.25">
      <c r="A1959" s="2" t="s">
        <v>2575</v>
      </c>
      <c r="B1959" s="2" t="s">
        <v>36</v>
      </c>
      <c r="C1959" s="2" t="s">
        <v>2582</v>
      </c>
      <c r="D1959" s="1" t="s">
        <v>2583</v>
      </c>
      <c r="E1959" s="25" t="s">
        <v>174</v>
      </c>
      <c r="F1959" s="27" t="str">
        <f t="shared" si="30"/>
        <v>7030860</v>
      </c>
    </row>
    <row r="1960" spans="1:6" x14ac:dyDescent="0.25">
      <c r="A1960" s="2" t="s">
        <v>2575</v>
      </c>
      <c r="B1960" s="2" t="s">
        <v>45</v>
      </c>
      <c r="C1960" s="2" t="s">
        <v>2584</v>
      </c>
      <c r="D1960" s="1" t="s">
        <v>2585</v>
      </c>
      <c r="E1960" s="25" t="s">
        <v>10</v>
      </c>
      <c r="F1960" s="27" t="str">
        <f t="shared" si="30"/>
        <v>7046995</v>
      </c>
    </row>
    <row r="1961" spans="1:6" x14ac:dyDescent="0.25">
      <c r="A1961" s="2" t="s">
        <v>2575</v>
      </c>
      <c r="B1961" s="2" t="s">
        <v>52</v>
      </c>
      <c r="C1961" s="2" t="s">
        <v>1766</v>
      </c>
      <c r="D1961" s="1" t="s">
        <v>2586</v>
      </c>
      <c r="E1961" s="25" t="s">
        <v>10</v>
      </c>
      <c r="F1961" s="27" t="str">
        <f t="shared" si="30"/>
        <v>7050201</v>
      </c>
    </row>
    <row r="1962" spans="1:6" x14ac:dyDescent="0.25">
      <c r="A1962" s="2" t="s">
        <v>2575</v>
      </c>
      <c r="B1962" s="2" t="s">
        <v>52</v>
      </c>
      <c r="C1962" s="2" t="s">
        <v>1646</v>
      </c>
      <c r="D1962" s="1" t="s">
        <v>2587</v>
      </c>
      <c r="E1962" s="25" t="s">
        <v>10</v>
      </c>
      <c r="F1962" s="27" t="str">
        <f t="shared" si="30"/>
        <v>7050202</v>
      </c>
    </row>
    <row r="1963" spans="1:6" x14ac:dyDescent="0.25">
      <c r="A1963" s="2" t="s">
        <v>2575</v>
      </c>
      <c r="B1963" s="2" t="s">
        <v>56</v>
      </c>
      <c r="C1963" s="2" t="s">
        <v>2588</v>
      </c>
      <c r="D1963" s="1" t="s">
        <v>2589</v>
      </c>
      <c r="E1963" s="25" t="s">
        <v>10</v>
      </c>
      <c r="F1963" s="27" t="str">
        <f t="shared" si="30"/>
        <v>7061183</v>
      </c>
    </row>
    <row r="1964" spans="1:6" x14ac:dyDescent="0.25">
      <c r="A1964" s="2" t="s">
        <v>2590</v>
      </c>
      <c r="B1964" s="2" t="s">
        <v>7</v>
      </c>
      <c r="C1964" s="2" t="s">
        <v>8</v>
      </c>
      <c r="D1964" s="1" t="s">
        <v>2591</v>
      </c>
      <c r="E1964" s="25" t="s">
        <v>10</v>
      </c>
      <c r="F1964" s="27" t="str">
        <f t="shared" si="30"/>
        <v>7110000</v>
      </c>
    </row>
    <row r="1965" spans="1:6" x14ac:dyDescent="0.25">
      <c r="A1965" s="2" t="s">
        <v>2590</v>
      </c>
      <c r="B1965" s="2" t="s">
        <v>11</v>
      </c>
      <c r="C1965" s="2" t="s">
        <v>12</v>
      </c>
      <c r="D1965" s="1" t="s">
        <v>2592</v>
      </c>
      <c r="E1965" s="25" t="s">
        <v>10</v>
      </c>
      <c r="F1965" s="27" t="str">
        <f t="shared" si="30"/>
        <v>7120001</v>
      </c>
    </row>
    <row r="1966" spans="1:6" x14ac:dyDescent="0.25">
      <c r="A1966" s="2" t="s">
        <v>2590</v>
      </c>
      <c r="B1966" s="2" t="s">
        <v>11</v>
      </c>
      <c r="C1966" s="2" t="s">
        <v>14</v>
      </c>
      <c r="D1966" s="1" t="s">
        <v>123</v>
      </c>
      <c r="E1966" s="25" t="s">
        <v>10</v>
      </c>
      <c r="F1966" s="27" t="str">
        <f t="shared" si="30"/>
        <v>7120002</v>
      </c>
    </row>
    <row r="1967" spans="1:6" x14ac:dyDescent="0.25">
      <c r="A1967" s="2" t="s">
        <v>2590</v>
      </c>
      <c r="B1967" s="2" t="s">
        <v>11</v>
      </c>
      <c r="C1967" s="2" t="s">
        <v>16</v>
      </c>
      <c r="D1967" s="1" t="s">
        <v>127</v>
      </c>
      <c r="E1967" s="25" t="s">
        <v>10</v>
      </c>
      <c r="F1967" s="27" t="str">
        <f t="shared" si="30"/>
        <v>7120003</v>
      </c>
    </row>
    <row r="1968" spans="1:6" x14ac:dyDescent="0.25">
      <c r="A1968" s="2" t="s">
        <v>2590</v>
      </c>
      <c r="B1968" s="2" t="s">
        <v>11</v>
      </c>
      <c r="C1968" s="2" t="s">
        <v>18</v>
      </c>
      <c r="D1968" s="1" t="s">
        <v>1390</v>
      </c>
      <c r="E1968" s="25" t="s">
        <v>10</v>
      </c>
      <c r="F1968" s="27" t="str">
        <f t="shared" si="30"/>
        <v>7120004</v>
      </c>
    </row>
    <row r="1969" spans="1:6" x14ac:dyDescent="0.25">
      <c r="A1969" s="2" t="s">
        <v>2590</v>
      </c>
      <c r="B1969" s="2" t="s">
        <v>11</v>
      </c>
      <c r="C1969" s="2" t="s">
        <v>20</v>
      </c>
      <c r="D1969" s="1" t="s">
        <v>2593</v>
      </c>
      <c r="E1969" s="25" t="s">
        <v>10</v>
      </c>
      <c r="F1969" s="27" t="str">
        <f t="shared" si="30"/>
        <v>7120005</v>
      </c>
    </row>
    <row r="1970" spans="1:6" x14ac:dyDescent="0.25">
      <c r="A1970" s="2" t="s">
        <v>2590</v>
      </c>
      <c r="B1970" s="2" t="s">
        <v>11</v>
      </c>
      <c r="C1970" s="2" t="s">
        <v>22</v>
      </c>
      <c r="D1970" s="1" t="s">
        <v>252</v>
      </c>
      <c r="E1970" s="25" t="s">
        <v>10</v>
      </c>
      <c r="F1970" s="27" t="str">
        <f t="shared" si="30"/>
        <v>7120006</v>
      </c>
    </row>
    <row r="1971" spans="1:6" x14ac:dyDescent="0.25">
      <c r="A1971" s="2" t="s">
        <v>2590</v>
      </c>
      <c r="B1971" s="2" t="s">
        <v>11</v>
      </c>
      <c r="C1971" s="2" t="s">
        <v>24</v>
      </c>
      <c r="D1971" s="1" t="s">
        <v>1139</v>
      </c>
      <c r="E1971" s="25" t="s">
        <v>10</v>
      </c>
      <c r="F1971" s="27" t="str">
        <f t="shared" si="30"/>
        <v>7120007</v>
      </c>
    </row>
    <row r="1972" spans="1:6" x14ac:dyDescent="0.25">
      <c r="A1972" s="2" t="s">
        <v>2590</v>
      </c>
      <c r="B1972" s="2" t="s">
        <v>11</v>
      </c>
      <c r="C1972" s="2" t="s">
        <v>26</v>
      </c>
      <c r="D1972" s="1" t="s">
        <v>68</v>
      </c>
      <c r="E1972" s="25" t="s">
        <v>10</v>
      </c>
      <c r="F1972" s="27" t="str">
        <f t="shared" si="30"/>
        <v>7120008</v>
      </c>
    </row>
    <row r="1973" spans="1:6" x14ac:dyDescent="0.25">
      <c r="A1973" s="2" t="s">
        <v>2590</v>
      </c>
      <c r="B1973" s="2" t="s">
        <v>11</v>
      </c>
      <c r="C1973" s="2" t="s">
        <v>28</v>
      </c>
      <c r="D1973" s="1" t="s">
        <v>695</v>
      </c>
      <c r="E1973" s="25" t="s">
        <v>10</v>
      </c>
      <c r="F1973" s="27" t="str">
        <f t="shared" si="30"/>
        <v>7120009</v>
      </c>
    </row>
    <row r="1974" spans="1:6" x14ac:dyDescent="0.25">
      <c r="A1974" s="2" t="s">
        <v>2590</v>
      </c>
      <c r="B1974" s="2" t="s">
        <v>11</v>
      </c>
      <c r="C1974" s="2" t="s">
        <v>30</v>
      </c>
      <c r="D1974" s="1" t="s">
        <v>1392</v>
      </c>
      <c r="E1974" s="25" t="s">
        <v>10</v>
      </c>
      <c r="F1974" s="27" t="str">
        <f t="shared" si="30"/>
        <v>7120010</v>
      </c>
    </row>
    <row r="1975" spans="1:6" x14ac:dyDescent="0.25">
      <c r="A1975" s="2" t="s">
        <v>2590</v>
      </c>
      <c r="B1975" s="2" t="s">
        <v>11</v>
      </c>
      <c r="C1975" s="2" t="s">
        <v>32</v>
      </c>
      <c r="D1975" s="1" t="s">
        <v>2348</v>
      </c>
      <c r="E1975" s="25" t="s">
        <v>10</v>
      </c>
      <c r="F1975" s="27" t="str">
        <f t="shared" si="30"/>
        <v>7120011</v>
      </c>
    </row>
    <row r="1976" spans="1:6" x14ac:dyDescent="0.25">
      <c r="A1976" s="2" t="s">
        <v>2590</v>
      </c>
      <c r="B1976" s="2" t="s">
        <v>11</v>
      </c>
      <c r="C1976" s="2" t="s">
        <v>34</v>
      </c>
      <c r="D1976" s="1" t="s">
        <v>31</v>
      </c>
      <c r="E1976" s="25" t="s">
        <v>10</v>
      </c>
      <c r="F1976" s="27" t="str">
        <f t="shared" si="30"/>
        <v>7120012</v>
      </c>
    </row>
    <row r="1977" spans="1:6" x14ac:dyDescent="0.25">
      <c r="A1977" s="2" t="s">
        <v>2590</v>
      </c>
      <c r="B1977" s="2" t="s">
        <v>11</v>
      </c>
      <c r="C1977" s="2" t="s">
        <v>72</v>
      </c>
      <c r="D1977" s="1" t="s">
        <v>402</v>
      </c>
      <c r="E1977" s="25" t="s">
        <v>10</v>
      </c>
      <c r="F1977" s="27" t="str">
        <f t="shared" si="30"/>
        <v>7120013</v>
      </c>
    </row>
    <row r="1978" spans="1:6" x14ac:dyDescent="0.25">
      <c r="A1978" s="2" t="s">
        <v>2590</v>
      </c>
      <c r="B1978" s="2" t="s">
        <v>36</v>
      </c>
      <c r="C1978" s="2" t="s">
        <v>1378</v>
      </c>
      <c r="D1978" s="1" t="s">
        <v>2594</v>
      </c>
      <c r="E1978" s="25" t="s">
        <v>10</v>
      </c>
      <c r="F1978" s="27" t="str">
        <f t="shared" si="30"/>
        <v>7130103</v>
      </c>
    </row>
    <row r="1979" spans="1:6" x14ac:dyDescent="0.25">
      <c r="A1979" s="2" t="s">
        <v>2590</v>
      </c>
      <c r="B1979" s="2" t="s">
        <v>36</v>
      </c>
      <c r="C1979" s="2" t="s">
        <v>2595</v>
      </c>
      <c r="D1979" s="1" t="s">
        <v>2596</v>
      </c>
      <c r="E1979" s="25" t="s">
        <v>10</v>
      </c>
      <c r="F1979" s="27" t="str">
        <f t="shared" si="30"/>
        <v>7130117</v>
      </c>
    </row>
    <row r="1980" spans="1:6" x14ac:dyDescent="0.25">
      <c r="A1980" s="2" t="s">
        <v>2590</v>
      </c>
      <c r="B1980" s="2" t="s">
        <v>36</v>
      </c>
      <c r="C1980" s="2" t="s">
        <v>2597</v>
      </c>
      <c r="D1980" s="1" t="s">
        <v>2598</v>
      </c>
      <c r="E1980" s="25" t="s">
        <v>10</v>
      </c>
      <c r="F1980" s="27" t="str">
        <f t="shared" si="30"/>
        <v>7130861</v>
      </c>
    </row>
    <row r="1981" spans="1:6" x14ac:dyDescent="0.25">
      <c r="A1981" s="2" t="s">
        <v>2590</v>
      </c>
      <c r="B1981" s="2" t="s">
        <v>36</v>
      </c>
      <c r="C1981" s="2" t="s">
        <v>2599</v>
      </c>
      <c r="D1981" s="1" t="s">
        <v>2600</v>
      </c>
      <c r="E1981" s="25" t="s">
        <v>10</v>
      </c>
      <c r="F1981" s="27" t="str">
        <f t="shared" si="30"/>
        <v>7130862</v>
      </c>
    </row>
    <row r="1982" spans="1:6" x14ac:dyDescent="0.25">
      <c r="A1982" s="2" t="s">
        <v>2590</v>
      </c>
      <c r="B1982" s="2" t="s">
        <v>36</v>
      </c>
      <c r="C1982" s="2" t="s">
        <v>2601</v>
      </c>
      <c r="D1982" s="1" t="s">
        <v>2602</v>
      </c>
      <c r="E1982" s="25" t="s">
        <v>10</v>
      </c>
      <c r="F1982" s="27" t="str">
        <f t="shared" si="30"/>
        <v>7130863</v>
      </c>
    </row>
    <row r="1983" spans="1:6" x14ac:dyDescent="0.25">
      <c r="A1983" s="2" t="s">
        <v>2590</v>
      </c>
      <c r="B1983" s="2" t="s">
        <v>36</v>
      </c>
      <c r="C1983" s="2" t="s">
        <v>2603</v>
      </c>
      <c r="D1983" s="1" t="s">
        <v>2604</v>
      </c>
      <c r="E1983" s="25" t="s">
        <v>10</v>
      </c>
      <c r="F1983" s="27" t="str">
        <f t="shared" si="30"/>
        <v>7130864</v>
      </c>
    </row>
    <row r="1984" spans="1:6" x14ac:dyDescent="0.25">
      <c r="A1984" s="2" t="s">
        <v>2590</v>
      </c>
      <c r="B1984" s="2" t="s">
        <v>36</v>
      </c>
      <c r="C1984" s="2" t="s">
        <v>2605</v>
      </c>
      <c r="D1984" s="1" t="s">
        <v>2606</v>
      </c>
      <c r="E1984" s="25" t="s">
        <v>10</v>
      </c>
      <c r="F1984" s="27" t="str">
        <f t="shared" si="30"/>
        <v>7130865</v>
      </c>
    </row>
    <row r="1985" spans="1:6" x14ac:dyDescent="0.25">
      <c r="A1985" s="2" t="s">
        <v>2590</v>
      </c>
      <c r="B1985" s="2" t="s">
        <v>36</v>
      </c>
      <c r="C1985" s="2" t="s">
        <v>2607</v>
      </c>
      <c r="D1985" s="1" t="s">
        <v>2608</v>
      </c>
      <c r="E1985" s="25" t="s">
        <v>10</v>
      </c>
      <c r="F1985" s="27" t="str">
        <f t="shared" si="30"/>
        <v>7130866</v>
      </c>
    </row>
    <row r="1986" spans="1:6" x14ac:dyDescent="0.25">
      <c r="A1986" s="2" t="s">
        <v>2590</v>
      </c>
      <c r="B1986" s="2" t="s">
        <v>36</v>
      </c>
      <c r="C1986" s="2" t="s">
        <v>2609</v>
      </c>
      <c r="D1986" s="1" t="s">
        <v>2610</v>
      </c>
      <c r="E1986" s="25" t="s">
        <v>10</v>
      </c>
      <c r="F1986" s="27" t="str">
        <f t="shared" ref="F1986:F2049" si="31">A1986&amp;B1986&amp;C1986</f>
        <v>7130867</v>
      </c>
    </row>
    <row r="1987" spans="1:6" x14ac:dyDescent="0.25">
      <c r="A1987" s="2" t="s">
        <v>2590</v>
      </c>
      <c r="B1987" s="2" t="s">
        <v>45</v>
      </c>
      <c r="C1987" s="2" t="s">
        <v>2611</v>
      </c>
      <c r="D1987" s="1" t="s">
        <v>2612</v>
      </c>
      <c r="E1987" s="25" t="s">
        <v>174</v>
      </c>
      <c r="F1987" s="27" t="str">
        <f t="shared" si="31"/>
        <v>7147150</v>
      </c>
    </row>
    <row r="1988" spans="1:6" x14ac:dyDescent="0.25">
      <c r="A1988" s="2" t="s">
        <v>2590</v>
      </c>
      <c r="B1988" s="2" t="s">
        <v>45</v>
      </c>
      <c r="C1988" s="2" t="s">
        <v>2613</v>
      </c>
      <c r="D1988" s="1" t="s">
        <v>2614</v>
      </c>
      <c r="E1988" s="25" t="s">
        <v>10</v>
      </c>
      <c r="F1988" s="27" t="str">
        <f t="shared" si="31"/>
        <v>7147175</v>
      </c>
    </row>
    <row r="1989" spans="1:6" x14ac:dyDescent="0.25">
      <c r="A1989" s="2" t="s">
        <v>2590</v>
      </c>
      <c r="B1989" s="2" t="s">
        <v>45</v>
      </c>
      <c r="C1989" s="2" t="s">
        <v>2615</v>
      </c>
      <c r="D1989" s="1" t="s">
        <v>2616</v>
      </c>
      <c r="E1989" s="25" t="s">
        <v>10</v>
      </c>
      <c r="F1989" s="27" t="str">
        <f t="shared" si="31"/>
        <v>7147200</v>
      </c>
    </row>
    <row r="1990" spans="1:6" x14ac:dyDescent="0.25">
      <c r="A1990" s="2" t="s">
        <v>2590</v>
      </c>
      <c r="B1990" s="2" t="s">
        <v>45</v>
      </c>
      <c r="C1990" s="2" t="s">
        <v>2617</v>
      </c>
      <c r="D1990" s="1" t="s">
        <v>2618</v>
      </c>
      <c r="E1990" s="25" t="s">
        <v>10</v>
      </c>
      <c r="F1990" s="27" t="str">
        <f t="shared" si="31"/>
        <v>7147205</v>
      </c>
    </row>
    <row r="1991" spans="1:6" x14ac:dyDescent="0.25">
      <c r="A1991" s="2" t="s">
        <v>2590</v>
      </c>
      <c r="B1991" s="2" t="s">
        <v>52</v>
      </c>
      <c r="C1991" s="2" t="s">
        <v>1199</v>
      </c>
      <c r="D1991" s="1" t="s">
        <v>2619</v>
      </c>
      <c r="E1991" s="25" t="s">
        <v>10</v>
      </c>
      <c r="F1991" s="27" t="str">
        <f t="shared" si="31"/>
        <v>7150203</v>
      </c>
    </row>
    <row r="1992" spans="1:6" x14ac:dyDescent="0.25">
      <c r="A1992" s="2" t="s">
        <v>2590</v>
      </c>
      <c r="B1992" s="2" t="s">
        <v>52</v>
      </c>
      <c r="C1992" s="2" t="s">
        <v>2351</v>
      </c>
      <c r="D1992" s="1" t="s">
        <v>2620</v>
      </c>
      <c r="E1992" s="25" t="s">
        <v>10</v>
      </c>
      <c r="F1992" s="27" t="str">
        <f t="shared" si="31"/>
        <v>7150204</v>
      </c>
    </row>
    <row r="1993" spans="1:6" x14ac:dyDescent="0.25">
      <c r="A1993" s="2" t="s">
        <v>2590</v>
      </c>
      <c r="B1993" s="2" t="s">
        <v>52</v>
      </c>
      <c r="C1993" s="2" t="s">
        <v>320</v>
      </c>
      <c r="D1993" s="1" t="s">
        <v>2621</v>
      </c>
      <c r="E1993" s="25" t="s">
        <v>10</v>
      </c>
      <c r="F1993" s="27" t="str">
        <f t="shared" si="31"/>
        <v>7150205</v>
      </c>
    </row>
    <row r="1994" spans="1:6" x14ac:dyDescent="0.25">
      <c r="A1994" s="2" t="s">
        <v>2590</v>
      </c>
      <c r="B1994" s="2" t="s">
        <v>52</v>
      </c>
      <c r="C1994" s="2" t="s">
        <v>2622</v>
      </c>
      <c r="D1994" s="1" t="s">
        <v>2623</v>
      </c>
      <c r="E1994" s="25" t="s">
        <v>10</v>
      </c>
      <c r="F1994" s="27" t="str">
        <f t="shared" si="31"/>
        <v>7150206</v>
      </c>
    </row>
    <row r="1995" spans="1:6" x14ac:dyDescent="0.25">
      <c r="A1995" s="2" t="s">
        <v>2590</v>
      </c>
      <c r="B1995" s="2" t="s">
        <v>56</v>
      </c>
      <c r="C1995" s="2" t="s">
        <v>2607</v>
      </c>
      <c r="D1995" s="1" t="s">
        <v>2624</v>
      </c>
      <c r="E1995" s="25" t="s">
        <v>10</v>
      </c>
      <c r="F1995" s="27" t="str">
        <f t="shared" si="31"/>
        <v>7160866</v>
      </c>
    </row>
    <row r="1996" spans="1:6" x14ac:dyDescent="0.25">
      <c r="A1996" s="2" t="s">
        <v>2590</v>
      </c>
      <c r="B1996" s="2" t="s">
        <v>56</v>
      </c>
      <c r="C1996" s="2" t="s">
        <v>2609</v>
      </c>
      <c r="D1996" s="1" t="s">
        <v>2625</v>
      </c>
      <c r="E1996" s="25" t="s">
        <v>10</v>
      </c>
      <c r="F1996" s="27" t="str">
        <f t="shared" si="31"/>
        <v>7160867</v>
      </c>
    </row>
    <row r="1997" spans="1:6" x14ac:dyDescent="0.25">
      <c r="A1997" s="2" t="s">
        <v>2590</v>
      </c>
      <c r="B1997" s="2" t="s">
        <v>56</v>
      </c>
      <c r="C1997" s="2" t="s">
        <v>2626</v>
      </c>
      <c r="D1997" s="1" t="s">
        <v>2627</v>
      </c>
      <c r="E1997" s="25" t="s">
        <v>10</v>
      </c>
      <c r="F1997" s="27" t="str">
        <f t="shared" si="31"/>
        <v>7161008</v>
      </c>
    </row>
    <row r="1998" spans="1:6" x14ac:dyDescent="0.25">
      <c r="A1998" s="2" t="s">
        <v>2628</v>
      </c>
      <c r="B1998" s="2" t="s">
        <v>7</v>
      </c>
      <c r="C1998" s="2" t="s">
        <v>8</v>
      </c>
      <c r="D1998" s="1" t="s">
        <v>2629</v>
      </c>
      <c r="E1998" s="25" t="s">
        <v>10</v>
      </c>
      <c r="F1998" s="27" t="str">
        <f t="shared" si="31"/>
        <v>7210000</v>
      </c>
    </row>
    <row r="1999" spans="1:6" x14ac:dyDescent="0.25">
      <c r="A1999" s="2" t="s">
        <v>2628</v>
      </c>
      <c r="B1999" s="2" t="s">
        <v>11</v>
      </c>
      <c r="C1999" s="2" t="s">
        <v>12</v>
      </c>
      <c r="D1999" s="1" t="s">
        <v>2630</v>
      </c>
      <c r="E1999" s="25" t="s">
        <v>10</v>
      </c>
      <c r="F1999" s="27" t="str">
        <f t="shared" si="31"/>
        <v>7220001</v>
      </c>
    </row>
    <row r="2000" spans="1:6" x14ac:dyDescent="0.25">
      <c r="A2000" s="2" t="s">
        <v>2628</v>
      </c>
      <c r="B2000" s="2" t="s">
        <v>11</v>
      </c>
      <c r="C2000" s="2" t="s">
        <v>14</v>
      </c>
      <c r="D2000" s="1" t="s">
        <v>437</v>
      </c>
      <c r="E2000" s="25" t="s">
        <v>10</v>
      </c>
      <c r="F2000" s="27" t="str">
        <f t="shared" si="31"/>
        <v>7220002</v>
      </c>
    </row>
    <row r="2001" spans="1:6" x14ac:dyDescent="0.25">
      <c r="A2001" s="2" t="s">
        <v>2628</v>
      </c>
      <c r="B2001" s="2" t="s">
        <v>11</v>
      </c>
      <c r="C2001" s="2" t="s">
        <v>16</v>
      </c>
      <c r="D2001" s="1" t="s">
        <v>398</v>
      </c>
      <c r="E2001" s="25" t="s">
        <v>10</v>
      </c>
      <c r="F2001" s="27" t="str">
        <f t="shared" si="31"/>
        <v>7220003</v>
      </c>
    </row>
    <row r="2002" spans="1:6" x14ac:dyDescent="0.25">
      <c r="A2002" s="2" t="s">
        <v>2628</v>
      </c>
      <c r="B2002" s="2" t="s">
        <v>11</v>
      </c>
      <c r="C2002" s="2" t="s">
        <v>18</v>
      </c>
      <c r="D2002" s="1" t="s">
        <v>2631</v>
      </c>
      <c r="E2002" s="25" t="s">
        <v>10</v>
      </c>
      <c r="F2002" s="27" t="str">
        <f t="shared" si="31"/>
        <v>7220004</v>
      </c>
    </row>
    <row r="2003" spans="1:6" x14ac:dyDescent="0.25">
      <c r="A2003" s="2" t="s">
        <v>2628</v>
      </c>
      <c r="B2003" s="2" t="s">
        <v>11</v>
      </c>
      <c r="C2003" s="2" t="s">
        <v>20</v>
      </c>
      <c r="D2003" s="1" t="s">
        <v>2632</v>
      </c>
      <c r="E2003" s="25" t="s">
        <v>10</v>
      </c>
      <c r="F2003" s="27" t="str">
        <f t="shared" si="31"/>
        <v>7220005</v>
      </c>
    </row>
    <row r="2004" spans="1:6" x14ac:dyDescent="0.25">
      <c r="A2004" s="2" t="s">
        <v>2628</v>
      </c>
      <c r="B2004" s="2" t="s">
        <v>36</v>
      </c>
      <c r="C2004" s="2" t="s">
        <v>2633</v>
      </c>
      <c r="D2004" s="1" t="s">
        <v>2634</v>
      </c>
      <c r="E2004" s="25" t="s">
        <v>10</v>
      </c>
      <c r="F2004" s="27" t="str">
        <f t="shared" si="31"/>
        <v>7230435</v>
      </c>
    </row>
    <row r="2005" spans="1:6" x14ac:dyDescent="0.25">
      <c r="A2005" s="2" t="s">
        <v>2628</v>
      </c>
      <c r="B2005" s="2" t="s">
        <v>36</v>
      </c>
      <c r="C2005" s="2" t="s">
        <v>2635</v>
      </c>
      <c r="D2005" s="1" t="s">
        <v>2636</v>
      </c>
      <c r="E2005" s="25" t="s">
        <v>10</v>
      </c>
      <c r="F2005" s="27" t="str">
        <f t="shared" si="31"/>
        <v>7230868</v>
      </c>
    </row>
    <row r="2006" spans="1:6" x14ac:dyDescent="0.25">
      <c r="A2006" s="2" t="s">
        <v>2628</v>
      </c>
      <c r="B2006" s="2" t="s">
        <v>45</v>
      </c>
      <c r="C2006" s="2" t="s">
        <v>2637</v>
      </c>
      <c r="D2006" s="1" t="s">
        <v>2638</v>
      </c>
      <c r="E2006" s="25" t="s">
        <v>10</v>
      </c>
      <c r="F2006" s="27" t="str">
        <f t="shared" si="31"/>
        <v>7247230</v>
      </c>
    </row>
    <row r="2007" spans="1:6" x14ac:dyDescent="0.25">
      <c r="A2007" s="2" t="s">
        <v>2628</v>
      </c>
      <c r="B2007" s="2" t="s">
        <v>45</v>
      </c>
      <c r="C2007" s="2" t="s">
        <v>2639</v>
      </c>
      <c r="D2007" s="1" t="s">
        <v>2640</v>
      </c>
      <c r="E2007" s="25" t="s">
        <v>10</v>
      </c>
      <c r="F2007" s="27" t="str">
        <f t="shared" si="31"/>
        <v>7247255</v>
      </c>
    </row>
    <row r="2008" spans="1:6" x14ac:dyDescent="0.25">
      <c r="A2008" s="2" t="s">
        <v>2628</v>
      </c>
      <c r="B2008" s="2" t="s">
        <v>52</v>
      </c>
      <c r="C2008" s="2" t="s">
        <v>2641</v>
      </c>
      <c r="D2008" s="1" t="s">
        <v>2642</v>
      </c>
      <c r="E2008" s="25" t="s">
        <v>10</v>
      </c>
      <c r="F2008" s="27" t="str">
        <f t="shared" si="31"/>
        <v>7250207</v>
      </c>
    </row>
    <row r="2009" spans="1:6" x14ac:dyDescent="0.25">
      <c r="A2009" s="2" t="s">
        <v>2628</v>
      </c>
      <c r="B2009" s="2" t="s">
        <v>243</v>
      </c>
      <c r="C2009" s="2" t="s">
        <v>50</v>
      </c>
      <c r="D2009" s="1" t="s">
        <v>2643</v>
      </c>
      <c r="E2009" s="25" t="s">
        <v>174</v>
      </c>
      <c r="F2009" s="27" t="str">
        <f t="shared" si="31"/>
        <v>7270035</v>
      </c>
    </row>
    <row r="2010" spans="1:6" x14ac:dyDescent="0.25">
      <c r="A2010" s="2" t="s">
        <v>2644</v>
      </c>
      <c r="B2010" s="2" t="s">
        <v>7</v>
      </c>
      <c r="C2010" s="2" t="s">
        <v>8</v>
      </c>
      <c r="D2010" s="1" t="s">
        <v>2645</v>
      </c>
      <c r="E2010" s="25" t="s">
        <v>10</v>
      </c>
      <c r="F2010" s="27" t="str">
        <f t="shared" si="31"/>
        <v>7310000</v>
      </c>
    </row>
    <row r="2011" spans="1:6" x14ac:dyDescent="0.25">
      <c r="A2011" s="2" t="s">
        <v>2644</v>
      </c>
      <c r="B2011" s="2" t="s">
        <v>11</v>
      </c>
      <c r="C2011" s="2" t="s">
        <v>12</v>
      </c>
      <c r="D2011" s="1" t="s">
        <v>2646</v>
      </c>
      <c r="E2011" s="25" t="s">
        <v>10</v>
      </c>
      <c r="F2011" s="27" t="str">
        <f t="shared" si="31"/>
        <v>7320001</v>
      </c>
    </row>
    <row r="2012" spans="1:6" x14ac:dyDescent="0.25">
      <c r="A2012" s="2" t="s">
        <v>2644</v>
      </c>
      <c r="B2012" s="2" t="s">
        <v>11</v>
      </c>
      <c r="C2012" s="2" t="s">
        <v>14</v>
      </c>
      <c r="D2012" s="1" t="s">
        <v>1056</v>
      </c>
      <c r="E2012" s="25" t="s">
        <v>10</v>
      </c>
      <c r="F2012" s="27" t="str">
        <f t="shared" si="31"/>
        <v>7320002</v>
      </c>
    </row>
    <row r="2013" spans="1:6" x14ac:dyDescent="0.25">
      <c r="A2013" s="2" t="s">
        <v>2644</v>
      </c>
      <c r="B2013" s="2" t="s">
        <v>11</v>
      </c>
      <c r="C2013" s="2" t="s">
        <v>16</v>
      </c>
      <c r="D2013" s="1" t="s">
        <v>1418</v>
      </c>
      <c r="E2013" s="25" t="s">
        <v>10</v>
      </c>
      <c r="F2013" s="27" t="str">
        <f t="shared" si="31"/>
        <v>7320003</v>
      </c>
    </row>
    <row r="2014" spans="1:6" x14ac:dyDescent="0.25">
      <c r="A2014" s="2" t="s">
        <v>2644</v>
      </c>
      <c r="B2014" s="2" t="s">
        <v>11</v>
      </c>
      <c r="C2014" s="2" t="s">
        <v>18</v>
      </c>
      <c r="D2014" s="1" t="s">
        <v>2647</v>
      </c>
      <c r="E2014" s="25" t="s">
        <v>10</v>
      </c>
      <c r="F2014" s="27" t="str">
        <f t="shared" si="31"/>
        <v>7320004</v>
      </c>
    </row>
    <row r="2015" spans="1:6" x14ac:dyDescent="0.25">
      <c r="A2015" s="2" t="s">
        <v>2644</v>
      </c>
      <c r="B2015" s="2" t="s">
        <v>11</v>
      </c>
      <c r="C2015" s="2" t="s">
        <v>20</v>
      </c>
      <c r="D2015" s="1" t="s">
        <v>65</v>
      </c>
      <c r="E2015" s="25" t="s">
        <v>10</v>
      </c>
      <c r="F2015" s="27" t="str">
        <f t="shared" si="31"/>
        <v>7320005</v>
      </c>
    </row>
    <row r="2016" spans="1:6" x14ac:dyDescent="0.25">
      <c r="A2016" s="2" t="s">
        <v>2644</v>
      </c>
      <c r="B2016" s="2" t="s">
        <v>11</v>
      </c>
      <c r="C2016" s="2" t="s">
        <v>22</v>
      </c>
      <c r="D2016" s="1" t="s">
        <v>252</v>
      </c>
      <c r="E2016" s="25" t="s">
        <v>10</v>
      </c>
      <c r="F2016" s="27" t="str">
        <f t="shared" si="31"/>
        <v>7320006</v>
      </c>
    </row>
    <row r="2017" spans="1:6" x14ac:dyDescent="0.25">
      <c r="A2017" s="2" t="s">
        <v>2644</v>
      </c>
      <c r="B2017" s="2" t="s">
        <v>11</v>
      </c>
      <c r="C2017" s="2" t="s">
        <v>24</v>
      </c>
      <c r="D2017" s="1" t="s">
        <v>69</v>
      </c>
      <c r="E2017" s="25" t="s">
        <v>10</v>
      </c>
      <c r="F2017" s="27" t="str">
        <f t="shared" si="31"/>
        <v>7320007</v>
      </c>
    </row>
    <row r="2018" spans="1:6" x14ac:dyDescent="0.25">
      <c r="A2018" s="2" t="s">
        <v>2644</v>
      </c>
      <c r="B2018" s="2" t="s">
        <v>11</v>
      </c>
      <c r="C2018" s="2" t="s">
        <v>26</v>
      </c>
      <c r="D2018" s="1" t="s">
        <v>2648</v>
      </c>
      <c r="E2018" s="25" t="s">
        <v>10</v>
      </c>
      <c r="F2018" s="27" t="str">
        <f t="shared" si="31"/>
        <v>7320008</v>
      </c>
    </row>
    <row r="2019" spans="1:6" x14ac:dyDescent="0.25">
      <c r="A2019" s="2" t="s">
        <v>2644</v>
      </c>
      <c r="B2019" s="2" t="s">
        <v>11</v>
      </c>
      <c r="C2019" s="2" t="s">
        <v>28</v>
      </c>
      <c r="D2019" s="1" t="s">
        <v>279</v>
      </c>
      <c r="E2019" s="25" t="s">
        <v>10</v>
      </c>
      <c r="F2019" s="27" t="str">
        <f t="shared" si="31"/>
        <v>7320009</v>
      </c>
    </row>
    <row r="2020" spans="1:6" x14ac:dyDescent="0.25">
      <c r="A2020" s="2" t="s">
        <v>2644</v>
      </c>
      <c r="B2020" s="2" t="s">
        <v>11</v>
      </c>
      <c r="C2020" s="2" t="s">
        <v>30</v>
      </c>
      <c r="D2020" s="1" t="s">
        <v>1422</v>
      </c>
      <c r="E2020" s="25" t="s">
        <v>10</v>
      </c>
      <c r="F2020" s="27" t="str">
        <f t="shared" si="31"/>
        <v>7320010</v>
      </c>
    </row>
    <row r="2021" spans="1:6" x14ac:dyDescent="0.25">
      <c r="A2021" s="2" t="s">
        <v>2644</v>
      </c>
      <c r="B2021" s="2" t="s">
        <v>11</v>
      </c>
      <c r="C2021" s="2" t="s">
        <v>32</v>
      </c>
      <c r="D2021" s="1" t="s">
        <v>203</v>
      </c>
      <c r="E2021" s="25" t="s">
        <v>10</v>
      </c>
      <c r="F2021" s="27" t="str">
        <f t="shared" si="31"/>
        <v>7320011</v>
      </c>
    </row>
    <row r="2022" spans="1:6" x14ac:dyDescent="0.25">
      <c r="A2022" s="2" t="s">
        <v>2644</v>
      </c>
      <c r="B2022" s="2" t="s">
        <v>11</v>
      </c>
      <c r="C2022" s="2" t="s">
        <v>34</v>
      </c>
      <c r="D2022" s="1" t="s">
        <v>31</v>
      </c>
      <c r="E2022" s="25" t="s">
        <v>10</v>
      </c>
      <c r="F2022" s="27" t="str">
        <f t="shared" si="31"/>
        <v>7320012</v>
      </c>
    </row>
    <row r="2023" spans="1:6" x14ac:dyDescent="0.25">
      <c r="A2023" s="2" t="s">
        <v>2644</v>
      </c>
      <c r="B2023" s="2" t="s">
        <v>11</v>
      </c>
      <c r="C2023" s="2" t="s">
        <v>72</v>
      </c>
      <c r="D2023" s="1" t="s">
        <v>234</v>
      </c>
      <c r="E2023" s="25" t="s">
        <v>10</v>
      </c>
      <c r="F2023" s="27" t="str">
        <f t="shared" si="31"/>
        <v>7320013</v>
      </c>
    </row>
    <row r="2024" spans="1:6" x14ac:dyDescent="0.25">
      <c r="A2024" s="2" t="s">
        <v>2644</v>
      </c>
      <c r="B2024" s="2" t="s">
        <v>11</v>
      </c>
      <c r="C2024" s="2" t="s">
        <v>73</v>
      </c>
      <c r="D2024" s="1" t="s">
        <v>35</v>
      </c>
      <c r="E2024" s="25" t="s">
        <v>10</v>
      </c>
      <c r="F2024" s="27" t="str">
        <f t="shared" si="31"/>
        <v>7320014</v>
      </c>
    </row>
    <row r="2025" spans="1:6" x14ac:dyDescent="0.25">
      <c r="A2025" s="2" t="s">
        <v>2644</v>
      </c>
      <c r="B2025" s="2" t="s">
        <v>36</v>
      </c>
      <c r="C2025" s="2" t="s">
        <v>2649</v>
      </c>
      <c r="D2025" s="1" t="s">
        <v>2650</v>
      </c>
      <c r="E2025" s="25" t="s">
        <v>10</v>
      </c>
      <c r="F2025" s="27" t="str">
        <f t="shared" si="31"/>
        <v>7330308</v>
      </c>
    </row>
    <row r="2026" spans="1:6" x14ac:dyDescent="0.25">
      <c r="A2026" s="2" t="s">
        <v>2644</v>
      </c>
      <c r="B2026" s="2" t="s">
        <v>36</v>
      </c>
      <c r="C2026" s="2" t="s">
        <v>2651</v>
      </c>
      <c r="D2026" s="1" t="s">
        <v>2652</v>
      </c>
      <c r="E2026" s="25" t="s">
        <v>10</v>
      </c>
      <c r="F2026" s="27" t="str">
        <f t="shared" si="31"/>
        <v>7330869</v>
      </c>
    </row>
    <row r="2027" spans="1:6" x14ac:dyDescent="0.25">
      <c r="A2027" s="2" t="s">
        <v>2644</v>
      </c>
      <c r="B2027" s="2" t="s">
        <v>36</v>
      </c>
      <c r="C2027" s="2" t="s">
        <v>350</v>
      </c>
      <c r="D2027" s="1" t="s">
        <v>2653</v>
      </c>
      <c r="E2027" s="25" t="s">
        <v>10</v>
      </c>
      <c r="F2027" s="27" t="str">
        <f t="shared" si="31"/>
        <v>7330972</v>
      </c>
    </row>
    <row r="2028" spans="1:6" x14ac:dyDescent="0.25">
      <c r="A2028" s="2" t="s">
        <v>2644</v>
      </c>
      <c r="B2028" s="2" t="s">
        <v>45</v>
      </c>
      <c r="C2028" s="2" t="s">
        <v>2654</v>
      </c>
      <c r="D2028" s="1" t="s">
        <v>2655</v>
      </c>
      <c r="E2028" s="25" t="s">
        <v>10</v>
      </c>
      <c r="F2028" s="27" t="str">
        <f t="shared" si="31"/>
        <v>7347285</v>
      </c>
    </row>
    <row r="2029" spans="1:6" x14ac:dyDescent="0.25">
      <c r="A2029" s="2" t="s">
        <v>2644</v>
      </c>
      <c r="B2029" s="2" t="s">
        <v>45</v>
      </c>
      <c r="C2029" s="2" t="s">
        <v>2656</v>
      </c>
      <c r="D2029" s="1" t="s">
        <v>2657</v>
      </c>
      <c r="E2029" s="25" t="s">
        <v>10</v>
      </c>
      <c r="F2029" s="27" t="str">
        <f t="shared" si="31"/>
        <v>7347350</v>
      </c>
    </row>
    <row r="2030" spans="1:6" x14ac:dyDescent="0.25">
      <c r="A2030" s="2" t="s">
        <v>2644</v>
      </c>
      <c r="B2030" s="2" t="s">
        <v>45</v>
      </c>
      <c r="C2030" s="2" t="s">
        <v>2658</v>
      </c>
      <c r="D2030" s="1" t="s">
        <v>2659</v>
      </c>
      <c r="E2030" s="25" t="s">
        <v>10</v>
      </c>
      <c r="F2030" s="27" t="str">
        <f t="shared" si="31"/>
        <v>7347360</v>
      </c>
    </row>
    <row r="2031" spans="1:6" x14ac:dyDescent="0.25">
      <c r="A2031" s="2" t="s">
        <v>2644</v>
      </c>
      <c r="B2031" s="2" t="s">
        <v>45</v>
      </c>
      <c r="C2031" s="2" t="s">
        <v>2660</v>
      </c>
      <c r="D2031" s="1" t="s">
        <v>2661</v>
      </c>
      <c r="E2031" s="25" t="s">
        <v>10</v>
      </c>
      <c r="F2031" s="27" t="str">
        <f t="shared" si="31"/>
        <v>7347365</v>
      </c>
    </row>
    <row r="2032" spans="1:6" x14ac:dyDescent="0.25">
      <c r="A2032" s="2" t="s">
        <v>2644</v>
      </c>
      <c r="B2032" s="2" t="s">
        <v>52</v>
      </c>
      <c r="C2032" s="2" t="s">
        <v>2662</v>
      </c>
      <c r="D2032" s="1" t="s">
        <v>2663</v>
      </c>
      <c r="E2032" s="25" t="s">
        <v>10</v>
      </c>
      <c r="F2032" s="27" t="str">
        <f t="shared" si="31"/>
        <v>7350208</v>
      </c>
    </row>
    <row r="2033" spans="1:6" x14ac:dyDescent="0.25">
      <c r="A2033" s="2" t="s">
        <v>2644</v>
      </c>
      <c r="B2033" s="2" t="s">
        <v>56</v>
      </c>
      <c r="C2033" s="2" t="s">
        <v>2664</v>
      </c>
      <c r="D2033" s="1" t="s">
        <v>2665</v>
      </c>
      <c r="E2033" s="25" t="s">
        <v>10</v>
      </c>
      <c r="F2033" s="27" t="str">
        <f t="shared" si="31"/>
        <v>7361013</v>
      </c>
    </row>
    <row r="2034" spans="1:6" x14ac:dyDescent="0.25">
      <c r="A2034" s="2" t="s">
        <v>2644</v>
      </c>
      <c r="B2034" s="2" t="s">
        <v>243</v>
      </c>
      <c r="C2034" s="2" t="s">
        <v>597</v>
      </c>
      <c r="D2034" s="1" t="s">
        <v>2666</v>
      </c>
      <c r="E2034" s="25" t="s">
        <v>10</v>
      </c>
      <c r="F2034" s="27" t="str">
        <f t="shared" si="31"/>
        <v>7370036</v>
      </c>
    </row>
    <row r="2035" spans="1:6" x14ac:dyDescent="0.25">
      <c r="A2035" s="2" t="s">
        <v>2667</v>
      </c>
      <c r="B2035" s="2" t="s">
        <v>7</v>
      </c>
      <c r="C2035" s="2" t="s">
        <v>8</v>
      </c>
      <c r="D2035" s="1" t="s">
        <v>2668</v>
      </c>
      <c r="E2035" s="25" t="s">
        <v>10</v>
      </c>
      <c r="F2035" s="27" t="str">
        <f t="shared" si="31"/>
        <v>7410000</v>
      </c>
    </row>
    <row r="2036" spans="1:6" x14ac:dyDescent="0.25">
      <c r="A2036" s="2" t="s">
        <v>2667</v>
      </c>
      <c r="B2036" s="2" t="s">
        <v>11</v>
      </c>
      <c r="C2036" s="2" t="s">
        <v>12</v>
      </c>
      <c r="D2036" s="1" t="s">
        <v>2669</v>
      </c>
      <c r="E2036" s="25" t="s">
        <v>10</v>
      </c>
      <c r="F2036" s="27" t="str">
        <f t="shared" si="31"/>
        <v>7420001</v>
      </c>
    </row>
    <row r="2037" spans="1:6" x14ac:dyDescent="0.25">
      <c r="A2037" s="2" t="s">
        <v>2667</v>
      </c>
      <c r="B2037" s="2" t="s">
        <v>11</v>
      </c>
      <c r="C2037" s="2" t="s">
        <v>14</v>
      </c>
      <c r="D2037" s="1" t="s">
        <v>123</v>
      </c>
      <c r="E2037" s="25" t="s">
        <v>10</v>
      </c>
      <c r="F2037" s="27" t="str">
        <f t="shared" si="31"/>
        <v>7420002</v>
      </c>
    </row>
    <row r="2038" spans="1:6" x14ac:dyDescent="0.25">
      <c r="A2038" s="2" t="s">
        <v>2667</v>
      </c>
      <c r="B2038" s="2" t="s">
        <v>11</v>
      </c>
      <c r="C2038" s="2" t="s">
        <v>16</v>
      </c>
      <c r="D2038" s="1" t="s">
        <v>2670</v>
      </c>
      <c r="E2038" s="25" t="s">
        <v>10</v>
      </c>
      <c r="F2038" s="27" t="str">
        <f t="shared" si="31"/>
        <v>7420003</v>
      </c>
    </row>
    <row r="2039" spans="1:6" x14ac:dyDescent="0.25">
      <c r="A2039" s="2" t="s">
        <v>2667</v>
      </c>
      <c r="B2039" s="2" t="s">
        <v>11</v>
      </c>
      <c r="C2039" s="2" t="s">
        <v>18</v>
      </c>
      <c r="D2039" s="1" t="s">
        <v>2671</v>
      </c>
      <c r="E2039" s="25" t="s">
        <v>10</v>
      </c>
      <c r="F2039" s="27" t="str">
        <f t="shared" si="31"/>
        <v>7420004</v>
      </c>
    </row>
    <row r="2040" spans="1:6" x14ac:dyDescent="0.25">
      <c r="A2040" s="2" t="s">
        <v>2667</v>
      </c>
      <c r="B2040" s="2" t="s">
        <v>11</v>
      </c>
      <c r="C2040" s="2" t="s">
        <v>20</v>
      </c>
      <c r="D2040" s="1" t="s">
        <v>128</v>
      </c>
      <c r="E2040" s="25" t="s">
        <v>10</v>
      </c>
      <c r="F2040" s="27" t="str">
        <f t="shared" si="31"/>
        <v>7420005</v>
      </c>
    </row>
    <row r="2041" spans="1:6" x14ac:dyDescent="0.25">
      <c r="A2041" s="2" t="s">
        <v>2667</v>
      </c>
      <c r="B2041" s="2" t="s">
        <v>11</v>
      </c>
      <c r="C2041" s="2" t="s">
        <v>22</v>
      </c>
      <c r="D2041" s="1" t="s">
        <v>2672</v>
      </c>
      <c r="E2041" s="25" t="s">
        <v>10</v>
      </c>
      <c r="F2041" s="27" t="str">
        <f t="shared" si="31"/>
        <v>7420006</v>
      </c>
    </row>
    <row r="2042" spans="1:6" x14ac:dyDescent="0.25">
      <c r="A2042" s="2" t="s">
        <v>2667</v>
      </c>
      <c r="B2042" s="2" t="s">
        <v>11</v>
      </c>
      <c r="C2042" s="2" t="s">
        <v>24</v>
      </c>
      <c r="D2042" s="1" t="s">
        <v>65</v>
      </c>
      <c r="E2042" s="25" t="s">
        <v>10</v>
      </c>
      <c r="F2042" s="27" t="str">
        <f t="shared" si="31"/>
        <v>7420007</v>
      </c>
    </row>
    <row r="2043" spans="1:6" x14ac:dyDescent="0.25">
      <c r="A2043" s="2" t="s">
        <v>2667</v>
      </c>
      <c r="B2043" s="2" t="s">
        <v>11</v>
      </c>
      <c r="C2043" s="2" t="s">
        <v>26</v>
      </c>
      <c r="D2043" s="1" t="s">
        <v>2673</v>
      </c>
      <c r="E2043" s="25" t="s">
        <v>10</v>
      </c>
      <c r="F2043" s="27" t="str">
        <f t="shared" si="31"/>
        <v>7420008</v>
      </c>
    </row>
    <row r="2044" spans="1:6" x14ac:dyDescent="0.25">
      <c r="A2044" s="2" t="s">
        <v>2667</v>
      </c>
      <c r="B2044" s="2" t="s">
        <v>11</v>
      </c>
      <c r="C2044" s="2" t="s">
        <v>28</v>
      </c>
      <c r="D2044" s="1" t="s">
        <v>130</v>
      </c>
      <c r="E2044" s="25" t="s">
        <v>10</v>
      </c>
      <c r="F2044" s="27" t="str">
        <f t="shared" si="31"/>
        <v>7420009</v>
      </c>
    </row>
    <row r="2045" spans="1:6" x14ac:dyDescent="0.25">
      <c r="A2045" s="2" t="s">
        <v>2667</v>
      </c>
      <c r="B2045" s="2" t="s">
        <v>36</v>
      </c>
      <c r="C2045" s="2" t="s">
        <v>2674</v>
      </c>
      <c r="D2045" s="1" t="s">
        <v>2675</v>
      </c>
      <c r="E2045" s="25" t="s">
        <v>10</v>
      </c>
      <c r="F2045" s="27" t="str">
        <f t="shared" si="31"/>
        <v>7430458</v>
      </c>
    </row>
    <row r="2046" spans="1:6" x14ac:dyDescent="0.25">
      <c r="A2046" s="2" t="s">
        <v>2667</v>
      </c>
      <c r="B2046" s="2" t="s">
        <v>36</v>
      </c>
      <c r="C2046" s="2" t="s">
        <v>2676</v>
      </c>
      <c r="D2046" s="1" t="s">
        <v>2677</v>
      </c>
      <c r="E2046" s="25" t="s">
        <v>10</v>
      </c>
      <c r="F2046" s="27" t="str">
        <f t="shared" si="31"/>
        <v>7430870</v>
      </c>
    </row>
    <row r="2047" spans="1:6" x14ac:dyDescent="0.25">
      <c r="A2047" s="2" t="s">
        <v>2667</v>
      </c>
      <c r="B2047" s="2" t="s">
        <v>36</v>
      </c>
      <c r="C2047" s="2" t="s">
        <v>2678</v>
      </c>
      <c r="D2047" s="1" t="s">
        <v>2679</v>
      </c>
      <c r="E2047" s="25" t="s">
        <v>10</v>
      </c>
      <c r="F2047" s="27" t="str">
        <f t="shared" si="31"/>
        <v>7430871</v>
      </c>
    </row>
    <row r="2048" spans="1:6" x14ac:dyDescent="0.25">
      <c r="A2048" s="2" t="s">
        <v>2667</v>
      </c>
      <c r="B2048" s="2" t="s">
        <v>36</v>
      </c>
      <c r="C2048" s="2" t="s">
        <v>2680</v>
      </c>
      <c r="D2048" s="1" t="s">
        <v>2681</v>
      </c>
      <c r="E2048" s="25" t="s">
        <v>10</v>
      </c>
      <c r="F2048" s="27" t="str">
        <f t="shared" si="31"/>
        <v>7430872</v>
      </c>
    </row>
    <row r="2049" spans="1:6" x14ac:dyDescent="0.25">
      <c r="A2049" s="2" t="s">
        <v>2667</v>
      </c>
      <c r="B2049" s="2" t="s">
        <v>36</v>
      </c>
      <c r="C2049" s="2" t="s">
        <v>2682</v>
      </c>
      <c r="D2049" s="1" t="s">
        <v>2683</v>
      </c>
      <c r="E2049" s="25" t="s">
        <v>10</v>
      </c>
      <c r="F2049" s="27" t="str">
        <f t="shared" si="31"/>
        <v>7430873</v>
      </c>
    </row>
    <row r="2050" spans="1:6" x14ac:dyDescent="0.25">
      <c r="A2050" s="2" t="s">
        <v>2667</v>
      </c>
      <c r="B2050" s="2" t="s">
        <v>36</v>
      </c>
      <c r="C2050" s="2" t="s">
        <v>2684</v>
      </c>
      <c r="D2050" s="1" t="s">
        <v>2685</v>
      </c>
      <c r="E2050" s="25" t="s">
        <v>10</v>
      </c>
      <c r="F2050" s="27" t="str">
        <f t="shared" ref="F2050:F2113" si="32">A2050&amp;B2050&amp;C2050</f>
        <v>7430874</v>
      </c>
    </row>
    <row r="2051" spans="1:6" x14ac:dyDescent="0.25">
      <c r="A2051" s="2" t="s">
        <v>2667</v>
      </c>
      <c r="B2051" s="2" t="s">
        <v>36</v>
      </c>
      <c r="C2051" s="2" t="s">
        <v>1126</v>
      </c>
      <c r="D2051" s="1" t="s">
        <v>2686</v>
      </c>
      <c r="E2051" s="25" t="s">
        <v>10</v>
      </c>
      <c r="F2051" s="27" t="str">
        <f t="shared" si="32"/>
        <v>7430973</v>
      </c>
    </row>
    <row r="2052" spans="1:6" x14ac:dyDescent="0.25">
      <c r="A2052" s="2" t="s">
        <v>2667</v>
      </c>
      <c r="B2052" s="2" t="s">
        <v>45</v>
      </c>
      <c r="C2052" s="2" t="s">
        <v>2687</v>
      </c>
      <c r="D2052" s="1" t="s">
        <v>2688</v>
      </c>
      <c r="E2052" s="25" t="s">
        <v>10</v>
      </c>
      <c r="F2052" s="27" t="str">
        <f t="shared" si="32"/>
        <v>7447385</v>
      </c>
    </row>
    <row r="2053" spans="1:6" x14ac:dyDescent="0.25">
      <c r="A2053" s="2" t="s">
        <v>2667</v>
      </c>
      <c r="B2053" s="2" t="s">
        <v>45</v>
      </c>
      <c r="C2053" s="2" t="s">
        <v>2689</v>
      </c>
      <c r="D2053" s="1" t="s">
        <v>2690</v>
      </c>
      <c r="E2053" s="25" t="s">
        <v>10</v>
      </c>
      <c r="F2053" s="27" t="str">
        <f t="shared" si="32"/>
        <v>7447445</v>
      </c>
    </row>
    <row r="2054" spans="1:6" x14ac:dyDescent="0.25">
      <c r="A2054" s="2" t="s">
        <v>2667</v>
      </c>
      <c r="B2054" s="2" t="s">
        <v>52</v>
      </c>
      <c r="C2054" s="2" t="s">
        <v>2691</v>
      </c>
      <c r="D2054" s="1" t="s">
        <v>2692</v>
      </c>
      <c r="E2054" s="25" t="s">
        <v>10</v>
      </c>
      <c r="F2054" s="27" t="str">
        <f t="shared" si="32"/>
        <v>7450294</v>
      </c>
    </row>
    <row r="2055" spans="1:6" x14ac:dyDescent="0.25">
      <c r="A2055" s="2" t="s">
        <v>2667</v>
      </c>
      <c r="B2055" s="2" t="s">
        <v>52</v>
      </c>
      <c r="C2055" s="2" t="s">
        <v>281</v>
      </c>
      <c r="D2055" s="1" t="s">
        <v>2693</v>
      </c>
      <c r="E2055" s="25" t="s">
        <v>10</v>
      </c>
      <c r="F2055" s="27" t="str">
        <f t="shared" si="32"/>
        <v>7450301</v>
      </c>
    </row>
    <row r="2056" spans="1:6" x14ac:dyDescent="0.25">
      <c r="A2056" s="2" t="s">
        <v>2667</v>
      </c>
      <c r="B2056" s="2" t="s">
        <v>56</v>
      </c>
      <c r="C2056" s="2" t="s">
        <v>111</v>
      </c>
      <c r="D2056" s="1" t="s">
        <v>2694</v>
      </c>
      <c r="E2056" s="25" t="s">
        <v>10</v>
      </c>
      <c r="F2056" s="27" t="str">
        <f t="shared" si="32"/>
        <v>7460960</v>
      </c>
    </row>
    <row r="2057" spans="1:6" x14ac:dyDescent="0.25">
      <c r="A2057" s="2" t="s">
        <v>2667</v>
      </c>
      <c r="B2057" s="2" t="s">
        <v>56</v>
      </c>
      <c r="C2057" s="2" t="s">
        <v>2695</v>
      </c>
      <c r="D2057" s="1" t="s">
        <v>2696</v>
      </c>
      <c r="E2057" s="25" t="s">
        <v>10</v>
      </c>
      <c r="F2057" s="27" t="str">
        <f t="shared" si="32"/>
        <v>7461068</v>
      </c>
    </row>
    <row r="2058" spans="1:6" x14ac:dyDescent="0.25">
      <c r="A2058" s="2" t="s">
        <v>2697</v>
      </c>
      <c r="B2058" s="2" t="s">
        <v>7</v>
      </c>
      <c r="C2058" s="2" t="s">
        <v>8</v>
      </c>
      <c r="D2058" s="1" t="s">
        <v>2698</v>
      </c>
      <c r="E2058" s="25" t="s">
        <v>10</v>
      </c>
      <c r="F2058" s="27" t="str">
        <f t="shared" si="32"/>
        <v>7510000</v>
      </c>
    </row>
    <row r="2059" spans="1:6" x14ac:dyDescent="0.25">
      <c r="A2059" s="2" t="s">
        <v>2697</v>
      </c>
      <c r="B2059" s="2" t="s">
        <v>11</v>
      </c>
      <c r="C2059" s="2" t="s">
        <v>12</v>
      </c>
      <c r="D2059" s="1" t="s">
        <v>2699</v>
      </c>
      <c r="E2059" s="25" t="s">
        <v>10</v>
      </c>
      <c r="F2059" s="27" t="str">
        <f t="shared" si="32"/>
        <v>7520001</v>
      </c>
    </row>
    <row r="2060" spans="1:6" x14ac:dyDescent="0.25">
      <c r="A2060" s="2" t="s">
        <v>2697</v>
      </c>
      <c r="B2060" s="2" t="s">
        <v>11</v>
      </c>
      <c r="C2060" s="2" t="s">
        <v>14</v>
      </c>
      <c r="D2060" s="1" t="s">
        <v>155</v>
      </c>
      <c r="E2060" s="25" t="s">
        <v>10</v>
      </c>
      <c r="F2060" s="27" t="str">
        <f t="shared" si="32"/>
        <v>7520002</v>
      </c>
    </row>
    <row r="2061" spans="1:6" x14ac:dyDescent="0.25">
      <c r="A2061" s="2" t="s">
        <v>2697</v>
      </c>
      <c r="B2061" s="2" t="s">
        <v>11</v>
      </c>
      <c r="C2061" s="2" t="s">
        <v>16</v>
      </c>
      <c r="D2061" s="1" t="s">
        <v>783</v>
      </c>
      <c r="E2061" s="25" t="s">
        <v>10</v>
      </c>
      <c r="F2061" s="27" t="str">
        <f t="shared" si="32"/>
        <v>7520003</v>
      </c>
    </row>
    <row r="2062" spans="1:6" x14ac:dyDescent="0.25">
      <c r="A2062" s="2" t="s">
        <v>2697</v>
      </c>
      <c r="B2062" s="2" t="s">
        <v>11</v>
      </c>
      <c r="C2062" s="2" t="s">
        <v>18</v>
      </c>
      <c r="D2062" s="1" t="s">
        <v>65</v>
      </c>
      <c r="E2062" s="25" t="s">
        <v>10</v>
      </c>
      <c r="F2062" s="27" t="str">
        <f t="shared" si="32"/>
        <v>7520004</v>
      </c>
    </row>
    <row r="2063" spans="1:6" x14ac:dyDescent="0.25">
      <c r="A2063" s="2" t="s">
        <v>2697</v>
      </c>
      <c r="B2063" s="2" t="s">
        <v>11</v>
      </c>
      <c r="C2063" s="2" t="s">
        <v>20</v>
      </c>
      <c r="D2063" s="1" t="s">
        <v>2700</v>
      </c>
      <c r="E2063" s="25" t="s">
        <v>10</v>
      </c>
      <c r="F2063" s="27" t="str">
        <f t="shared" si="32"/>
        <v>7520005</v>
      </c>
    </row>
    <row r="2064" spans="1:6" x14ac:dyDescent="0.25">
      <c r="A2064" s="2" t="s">
        <v>2697</v>
      </c>
      <c r="B2064" s="2" t="s">
        <v>11</v>
      </c>
      <c r="C2064" s="2" t="s">
        <v>22</v>
      </c>
      <c r="D2064" s="1" t="s">
        <v>315</v>
      </c>
      <c r="E2064" s="25" t="s">
        <v>10</v>
      </c>
      <c r="F2064" s="27" t="str">
        <f t="shared" si="32"/>
        <v>7520006</v>
      </c>
    </row>
    <row r="2065" spans="1:6" x14ac:dyDescent="0.25">
      <c r="A2065" s="2" t="s">
        <v>2697</v>
      </c>
      <c r="B2065" s="2" t="s">
        <v>11</v>
      </c>
      <c r="C2065" s="2" t="s">
        <v>24</v>
      </c>
      <c r="D2065" s="1" t="s">
        <v>2701</v>
      </c>
      <c r="E2065" s="25" t="s">
        <v>10</v>
      </c>
      <c r="F2065" s="27" t="str">
        <f t="shared" si="32"/>
        <v>7520007</v>
      </c>
    </row>
    <row r="2066" spans="1:6" x14ac:dyDescent="0.25">
      <c r="A2066" s="2" t="s">
        <v>2697</v>
      </c>
      <c r="B2066" s="2" t="s">
        <v>11</v>
      </c>
      <c r="C2066" s="2" t="s">
        <v>26</v>
      </c>
      <c r="D2066" s="1" t="s">
        <v>35</v>
      </c>
      <c r="E2066" s="25" t="s">
        <v>10</v>
      </c>
      <c r="F2066" s="27" t="str">
        <f t="shared" si="32"/>
        <v>7520008</v>
      </c>
    </row>
    <row r="2067" spans="1:6" x14ac:dyDescent="0.25">
      <c r="A2067" s="2" t="s">
        <v>2697</v>
      </c>
      <c r="B2067" s="2" t="s">
        <v>11</v>
      </c>
      <c r="C2067" s="2" t="s">
        <v>28</v>
      </c>
      <c r="D2067" s="1" t="s">
        <v>84</v>
      </c>
      <c r="E2067" s="25" t="s">
        <v>10</v>
      </c>
      <c r="F2067" s="27" t="str">
        <f t="shared" si="32"/>
        <v>7520009</v>
      </c>
    </row>
    <row r="2068" spans="1:6" x14ac:dyDescent="0.25">
      <c r="A2068" s="2" t="s">
        <v>2697</v>
      </c>
      <c r="B2068" s="2" t="s">
        <v>36</v>
      </c>
      <c r="C2068" s="2" t="s">
        <v>2702</v>
      </c>
      <c r="D2068" s="1" t="s">
        <v>2703</v>
      </c>
      <c r="E2068" s="25" t="s">
        <v>10</v>
      </c>
      <c r="F2068" s="27" t="str">
        <f t="shared" si="32"/>
        <v>7530449</v>
      </c>
    </row>
    <row r="2069" spans="1:6" x14ac:dyDescent="0.25">
      <c r="A2069" s="2" t="s">
        <v>2697</v>
      </c>
      <c r="B2069" s="2" t="s">
        <v>36</v>
      </c>
      <c r="C2069" s="2" t="s">
        <v>295</v>
      </c>
      <c r="D2069" s="1" t="s">
        <v>2704</v>
      </c>
      <c r="E2069" s="25" t="s">
        <v>10</v>
      </c>
      <c r="F2069" s="27" t="str">
        <f t="shared" si="32"/>
        <v>7530875</v>
      </c>
    </row>
    <row r="2070" spans="1:6" x14ac:dyDescent="0.25">
      <c r="A2070" s="2" t="s">
        <v>2697</v>
      </c>
      <c r="B2070" s="2" t="s">
        <v>36</v>
      </c>
      <c r="C2070" s="2" t="s">
        <v>2705</v>
      </c>
      <c r="D2070" s="1" t="s">
        <v>2706</v>
      </c>
      <c r="E2070" s="25" t="s">
        <v>10</v>
      </c>
      <c r="F2070" s="27" t="str">
        <f t="shared" si="32"/>
        <v>7530876</v>
      </c>
    </row>
    <row r="2071" spans="1:6" x14ac:dyDescent="0.25">
      <c r="A2071" s="2" t="s">
        <v>2697</v>
      </c>
      <c r="B2071" s="2" t="s">
        <v>45</v>
      </c>
      <c r="C2071" s="2" t="s">
        <v>2707</v>
      </c>
      <c r="D2071" s="1" t="s">
        <v>2708</v>
      </c>
      <c r="E2071" s="25" t="s">
        <v>10</v>
      </c>
      <c r="F2071" s="27" t="str">
        <f t="shared" si="32"/>
        <v>7547495</v>
      </c>
    </row>
    <row r="2072" spans="1:6" x14ac:dyDescent="0.25">
      <c r="A2072" s="2" t="s">
        <v>2697</v>
      </c>
      <c r="B2072" s="2" t="s">
        <v>45</v>
      </c>
      <c r="C2072" s="2" t="s">
        <v>2709</v>
      </c>
      <c r="D2072" s="1" t="s">
        <v>2710</v>
      </c>
      <c r="E2072" s="25" t="s">
        <v>174</v>
      </c>
      <c r="F2072" s="27" t="str">
        <f t="shared" si="32"/>
        <v>7547515</v>
      </c>
    </row>
    <row r="2073" spans="1:6" x14ac:dyDescent="0.25">
      <c r="A2073" s="2" t="s">
        <v>2697</v>
      </c>
      <c r="B2073" s="2" t="s">
        <v>45</v>
      </c>
      <c r="C2073" s="2" t="s">
        <v>2711</v>
      </c>
      <c r="D2073" s="1" t="s">
        <v>2712</v>
      </c>
      <c r="E2073" s="25" t="s">
        <v>10</v>
      </c>
      <c r="F2073" s="27" t="str">
        <f t="shared" si="32"/>
        <v>7547525</v>
      </c>
    </row>
    <row r="2074" spans="1:6" x14ac:dyDescent="0.25">
      <c r="A2074" s="2" t="s">
        <v>2697</v>
      </c>
      <c r="B2074" s="2" t="s">
        <v>52</v>
      </c>
      <c r="C2074" s="2" t="s">
        <v>2713</v>
      </c>
      <c r="D2074" s="1" t="s">
        <v>2714</v>
      </c>
      <c r="E2074" s="25" t="s">
        <v>10</v>
      </c>
      <c r="F2074" s="27" t="str">
        <f t="shared" si="32"/>
        <v>7550213</v>
      </c>
    </row>
    <row r="2075" spans="1:6" x14ac:dyDescent="0.25">
      <c r="A2075" s="2" t="s">
        <v>2697</v>
      </c>
      <c r="B2075" s="2" t="s">
        <v>52</v>
      </c>
      <c r="C2075" s="2" t="s">
        <v>2715</v>
      </c>
      <c r="D2075" s="1" t="s">
        <v>2716</v>
      </c>
      <c r="E2075" s="25" t="s">
        <v>10</v>
      </c>
      <c r="F2075" s="27" t="str">
        <f t="shared" si="32"/>
        <v>7550214</v>
      </c>
    </row>
    <row r="2076" spans="1:6" x14ac:dyDescent="0.25">
      <c r="A2076" s="2" t="s">
        <v>2697</v>
      </c>
      <c r="B2076" s="2" t="s">
        <v>56</v>
      </c>
      <c r="C2076" s="2" t="s">
        <v>2492</v>
      </c>
      <c r="D2076" s="1" t="s">
        <v>2717</v>
      </c>
      <c r="E2076" s="25" t="s">
        <v>10</v>
      </c>
      <c r="F2076" s="27" t="str">
        <f t="shared" si="32"/>
        <v>7560977</v>
      </c>
    </row>
    <row r="2077" spans="1:6" x14ac:dyDescent="0.25">
      <c r="A2077" s="2" t="s">
        <v>2697</v>
      </c>
      <c r="B2077" s="2" t="s">
        <v>56</v>
      </c>
      <c r="C2077" s="2" t="s">
        <v>2718</v>
      </c>
      <c r="D2077" s="1" t="s">
        <v>2719</v>
      </c>
      <c r="E2077" s="25" t="s">
        <v>10</v>
      </c>
      <c r="F2077" s="27" t="str">
        <f t="shared" si="32"/>
        <v>7561069</v>
      </c>
    </row>
    <row r="2078" spans="1:6" x14ac:dyDescent="0.25">
      <c r="A2078" s="2" t="s">
        <v>2697</v>
      </c>
      <c r="B2078" s="2" t="s">
        <v>243</v>
      </c>
      <c r="C2078" s="2" t="s">
        <v>599</v>
      </c>
      <c r="D2078" s="1" t="s">
        <v>2720</v>
      </c>
      <c r="E2078" s="25" t="s">
        <v>10</v>
      </c>
      <c r="F2078" s="27" t="str">
        <f t="shared" si="32"/>
        <v>7570037</v>
      </c>
    </row>
    <row r="2079" spans="1:6" x14ac:dyDescent="0.25">
      <c r="A2079" s="2" t="s">
        <v>2697</v>
      </c>
      <c r="B2079" s="2" t="s">
        <v>243</v>
      </c>
      <c r="C2079" s="2" t="s">
        <v>2721</v>
      </c>
      <c r="D2079" s="1" t="s">
        <v>2722</v>
      </c>
      <c r="E2079" s="25" t="s">
        <v>174</v>
      </c>
      <c r="F2079" s="27" t="str">
        <f t="shared" si="32"/>
        <v>7570344</v>
      </c>
    </row>
    <row r="2080" spans="1:6" x14ac:dyDescent="0.25">
      <c r="A2080" s="2" t="s">
        <v>2723</v>
      </c>
      <c r="B2080" s="2" t="s">
        <v>7</v>
      </c>
      <c r="C2080" s="2" t="s">
        <v>8</v>
      </c>
      <c r="D2080" s="1" t="s">
        <v>2724</v>
      </c>
      <c r="E2080" s="25" t="s">
        <v>10</v>
      </c>
      <c r="F2080" s="27" t="str">
        <f t="shared" si="32"/>
        <v>7610000</v>
      </c>
    </row>
    <row r="2081" spans="1:6" x14ac:dyDescent="0.25">
      <c r="A2081" s="2" t="s">
        <v>2723</v>
      </c>
      <c r="B2081" s="2" t="s">
        <v>11</v>
      </c>
      <c r="C2081" s="2" t="s">
        <v>12</v>
      </c>
      <c r="D2081" s="1" t="s">
        <v>2725</v>
      </c>
      <c r="E2081" s="25" t="s">
        <v>10</v>
      </c>
      <c r="F2081" s="27" t="str">
        <f t="shared" si="32"/>
        <v>7620001</v>
      </c>
    </row>
    <row r="2082" spans="1:6" x14ac:dyDescent="0.25">
      <c r="A2082" s="2" t="s">
        <v>2723</v>
      </c>
      <c r="B2082" s="2" t="s">
        <v>11</v>
      </c>
      <c r="C2082" s="2" t="s">
        <v>14</v>
      </c>
      <c r="D2082" s="1" t="s">
        <v>2726</v>
      </c>
      <c r="E2082" s="25" t="s">
        <v>10</v>
      </c>
      <c r="F2082" s="27" t="str">
        <f t="shared" si="32"/>
        <v>7620002</v>
      </c>
    </row>
    <row r="2083" spans="1:6" x14ac:dyDescent="0.25">
      <c r="A2083" s="2" t="s">
        <v>2723</v>
      </c>
      <c r="B2083" s="2" t="s">
        <v>11</v>
      </c>
      <c r="C2083" s="2" t="s">
        <v>16</v>
      </c>
      <c r="D2083" s="1" t="s">
        <v>65</v>
      </c>
      <c r="E2083" s="25" t="s">
        <v>10</v>
      </c>
      <c r="F2083" s="27" t="str">
        <f t="shared" si="32"/>
        <v>7620003</v>
      </c>
    </row>
    <row r="2084" spans="1:6" x14ac:dyDescent="0.25">
      <c r="A2084" s="2" t="s">
        <v>2723</v>
      </c>
      <c r="B2084" s="2" t="s">
        <v>11</v>
      </c>
      <c r="C2084" s="2" t="s">
        <v>18</v>
      </c>
      <c r="D2084" s="1" t="s">
        <v>2727</v>
      </c>
      <c r="E2084" s="25" t="s">
        <v>10</v>
      </c>
      <c r="F2084" s="27" t="str">
        <f t="shared" si="32"/>
        <v>7620004</v>
      </c>
    </row>
    <row r="2085" spans="1:6" x14ac:dyDescent="0.25">
      <c r="A2085" s="2" t="s">
        <v>2723</v>
      </c>
      <c r="B2085" s="2" t="s">
        <v>11</v>
      </c>
      <c r="C2085" s="2" t="s">
        <v>20</v>
      </c>
      <c r="D2085" s="1" t="s">
        <v>2728</v>
      </c>
      <c r="E2085" s="25" t="s">
        <v>10</v>
      </c>
      <c r="F2085" s="27" t="str">
        <f t="shared" si="32"/>
        <v>7620005</v>
      </c>
    </row>
    <row r="2086" spans="1:6" x14ac:dyDescent="0.25">
      <c r="A2086" s="2" t="s">
        <v>2723</v>
      </c>
      <c r="B2086" s="2" t="s">
        <v>11</v>
      </c>
      <c r="C2086" s="2" t="s">
        <v>22</v>
      </c>
      <c r="D2086" s="1" t="s">
        <v>2729</v>
      </c>
      <c r="E2086" s="25" t="s">
        <v>10</v>
      </c>
      <c r="F2086" s="27" t="str">
        <f t="shared" si="32"/>
        <v>7620006</v>
      </c>
    </row>
    <row r="2087" spans="1:6" x14ac:dyDescent="0.25">
      <c r="A2087" s="2" t="s">
        <v>2723</v>
      </c>
      <c r="B2087" s="2" t="s">
        <v>11</v>
      </c>
      <c r="C2087" s="2" t="s">
        <v>24</v>
      </c>
      <c r="D2087" s="1" t="s">
        <v>75</v>
      </c>
      <c r="E2087" s="25" t="s">
        <v>10</v>
      </c>
      <c r="F2087" s="27" t="str">
        <f t="shared" si="32"/>
        <v>7620007</v>
      </c>
    </row>
    <row r="2088" spans="1:6" x14ac:dyDescent="0.25">
      <c r="A2088" s="2" t="s">
        <v>2723</v>
      </c>
      <c r="B2088" s="2" t="s">
        <v>11</v>
      </c>
      <c r="C2088" s="2" t="s">
        <v>26</v>
      </c>
      <c r="D2088" s="1" t="s">
        <v>162</v>
      </c>
      <c r="E2088" s="25" t="s">
        <v>10</v>
      </c>
      <c r="F2088" s="27" t="str">
        <f t="shared" si="32"/>
        <v>7620008</v>
      </c>
    </row>
    <row r="2089" spans="1:6" x14ac:dyDescent="0.25">
      <c r="A2089" s="2" t="s">
        <v>2723</v>
      </c>
      <c r="B2089" s="2" t="s">
        <v>11</v>
      </c>
      <c r="C2089" s="2" t="s">
        <v>28</v>
      </c>
      <c r="D2089" s="1" t="s">
        <v>612</v>
      </c>
      <c r="E2089" s="25" t="s">
        <v>10</v>
      </c>
      <c r="F2089" s="27" t="str">
        <f t="shared" si="32"/>
        <v>7620009</v>
      </c>
    </row>
    <row r="2090" spans="1:6" x14ac:dyDescent="0.25">
      <c r="A2090" s="2" t="s">
        <v>2723</v>
      </c>
      <c r="B2090" s="2" t="s">
        <v>11</v>
      </c>
      <c r="C2090" s="2" t="s">
        <v>30</v>
      </c>
      <c r="D2090" s="1" t="s">
        <v>1556</v>
      </c>
      <c r="E2090" s="25" t="s">
        <v>10</v>
      </c>
      <c r="F2090" s="27" t="str">
        <f t="shared" si="32"/>
        <v>7620010</v>
      </c>
    </row>
    <row r="2091" spans="1:6" x14ac:dyDescent="0.25">
      <c r="A2091" s="2" t="s">
        <v>2723</v>
      </c>
      <c r="B2091" s="2" t="s">
        <v>11</v>
      </c>
      <c r="C2091" s="2" t="s">
        <v>32</v>
      </c>
      <c r="D2091" s="1" t="s">
        <v>2730</v>
      </c>
      <c r="E2091" s="25" t="s">
        <v>10</v>
      </c>
      <c r="F2091" s="27" t="str">
        <f t="shared" si="32"/>
        <v>7620011</v>
      </c>
    </row>
    <row r="2092" spans="1:6" x14ac:dyDescent="0.25">
      <c r="A2092" s="2" t="s">
        <v>2723</v>
      </c>
      <c r="B2092" s="2" t="s">
        <v>11</v>
      </c>
      <c r="C2092" s="2" t="s">
        <v>34</v>
      </c>
      <c r="D2092" s="1" t="s">
        <v>163</v>
      </c>
      <c r="E2092" s="25" t="s">
        <v>10</v>
      </c>
      <c r="F2092" s="27" t="str">
        <f t="shared" si="32"/>
        <v>7620012</v>
      </c>
    </row>
    <row r="2093" spans="1:6" x14ac:dyDescent="0.25">
      <c r="A2093" s="2" t="s">
        <v>2723</v>
      </c>
      <c r="B2093" s="2" t="s">
        <v>36</v>
      </c>
      <c r="C2093" s="2" t="s">
        <v>2731</v>
      </c>
      <c r="D2093" s="1" t="s">
        <v>2732</v>
      </c>
      <c r="E2093" s="25" t="s">
        <v>10</v>
      </c>
      <c r="F2093" s="27" t="str">
        <f t="shared" si="32"/>
        <v>7630429</v>
      </c>
    </row>
    <row r="2094" spans="1:6" x14ac:dyDescent="0.25">
      <c r="A2094" s="2" t="s">
        <v>2723</v>
      </c>
      <c r="B2094" s="2" t="s">
        <v>36</v>
      </c>
      <c r="C2094" s="2" t="s">
        <v>1960</v>
      </c>
      <c r="D2094" s="1" t="s">
        <v>2733</v>
      </c>
      <c r="E2094" s="25" t="s">
        <v>10</v>
      </c>
      <c r="F2094" s="27" t="str">
        <f t="shared" si="32"/>
        <v>7630877</v>
      </c>
    </row>
    <row r="2095" spans="1:6" x14ac:dyDescent="0.25">
      <c r="A2095" s="2" t="s">
        <v>2723</v>
      </c>
      <c r="B2095" s="2" t="s">
        <v>36</v>
      </c>
      <c r="C2095" s="2" t="s">
        <v>2734</v>
      </c>
      <c r="D2095" s="1" t="s">
        <v>2735</v>
      </c>
      <c r="E2095" s="25" t="s">
        <v>10</v>
      </c>
      <c r="F2095" s="27" t="str">
        <f t="shared" si="32"/>
        <v>7630878</v>
      </c>
    </row>
    <row r="2096" spans="1:6" x14ac:dyDescent="0.25">
      <c r="A2096" s="2" t="s">
        <v>2723</v>
      </c>
      <c r="B2096" s="2" t="s">
        <v>36</v>
      </c>
      <c r="C2096" s="2" t="s">
        <v>2736</v>
      </c>
      <c r="D2096" s="1" t="s">
        <v>2737</v>
      </c>
      <c r="E2096" s="25" t="s">
        <v>174</v>
      </c>
      <c r="F2096" s="27" t="str">
        <f t="shared" si="32"/>
        <v>7630879</v>
      </c>
    </row>
    <row r="2097" spans="1:6" x14ac:dyDescent="0.25">
      <c r="A2097" s="2" t="s">
        <v>2723</v>
      </c>
      <c r="B2097" s="2" t="s">
        <v>36</v>
      </c>
      <c r="C2097" s="2" t="s">
        <v>2738</v>
      </c>
      <c r="D2097" s="1" t="s">
        <v>2739</v>
      </c>
      <c r="E2097" s="25" t="s">
        <v>10</v>
      </c>
      <c r="F2097" s="27" t="str">
        <f t="shared" si="32"/>
        <v>7630880</v>
      </c>
    </row>
    <row r="2098" spans="1:6" x14ac:dyDescent="0.25">
      <c r="A2098" s="2" t="s">
        <v>2723</v>
      </c>
      <c r="B2098" s="2" t="s">
        <v>36</v>
      </c>
      <c r="C2098" s="2" t="s">
        <v>2740</v>
      </c>
      <c r="D2098" s="1" t="s">
        <v>2741</v>
      </c>
      <c r="E2098" s="25" t="s">
        <v>10</v>
      </c>
      <c r="F2098" s="27" t="str">
        <f t="shared" si="32"/>
        <v>7630881</v>
      </c>
    </row>
    <row r="2099" spans="1:6" x14ac:dyDescent="0.25">
      <c r="A2099" s="2" t="s">
        <v>2723</v>
      </c>
      <c r="B2099" s="2" t="s">
        <v>45</v>
      </c>
      <c r="C2099" s="2" t="s">
        <v>2742</v>
      </c>
      <c r="D2099" s="1" t="s">
        <v>2743</v>
      </c>
      <c r="E2099" s="25" t="s">
        <v>174</v>
      </c>
      <c r="F2099" s="27" t="str">
        <f t="shared" si="32"/>
        <v>7644515</v>
      </c>
    </row>
    <row r="2100" spans="1:6" x14ac:dyDescent="0.25">
      <c r="A2100" s="2" t="s">
        <v>2723</v>
      </c>
      <c r="B2100" s="2" t="s">
        <v>45</v>
      </c>
      <c r="C2100" s="2" t="s">
        <v>2744</v>
      </c>
      <c r="D2100" s="1" t="s">
        <v>2745</v>
      </c>
      <c r="E2100" s="25" t="s">
        <v>10</v>
      </c>
      <c r="F2100" s="27" t="str">
        <f t="shared" si="32"/>
        <v>7647605</v>
      </c>
    </row>
    <row r="2101" spans="1:6" x14ac:dyDescent="0.25">
      <c r="A2101" s="2" t="s">
        <v>2723</v>
      </c>
      <c r="B2101" s="2" t="s">
        <v>45</v>
      </c>
      <c r="C2101" s="2" t="s">
        <v>2746</v>
      </c>
      <c r="D2101" s="1" t="s">
        <v>2747</v>
      </c>
      <c r="E2101" s="25" t="s">
        <v>174</v>
      </c>
      <c r="F2101" s="27" t="str">
        <f t="shared" si="32"/>
        <v>7647610</v>
      </c>
    </row>
    <row r="2102" spans="1:6" x14ac:dyDescent="0.25">
      <c r="A2102" s="2" t="s">
        <v>2723</v>
      </c>
      <c r="B2102" s="2" t="s">
        <v>45</v>
      </c>
      <c r="C2102" s="2" t="s">
        <v>2748</v>
      </c>
      <c r="D2102" s="1" t="s">
        <v>2749</v>
      </c>
      <c r="E2102" s="25" t="s">
        <v>10</v>
      </c>
      <c r="F2102" s="27" t="str">
        <f t="shared" si="32"/>
        <v>7647615</v>
      </c>
    </row>
    <row r="2103" spans="1:6" x14ac:dyDescent="0.25">
      <c r="A2103" s="2" t="s">
        <v>2723</v>
      </c>
      <c r="B2103" s="2" t="s">
        <v>52</v>
      </c>
      <c r="C2103" s="2" t="s">
        <v>2750</v>
      </c>
      <c r="D2103" s="1" t="s">
        <v>2751</v>
      </c>
      <c r="E2103" s="25" t="s">
        <v>10</v>
      </c>
      <c r="F2103" s="27" t="str">
        <f t="shared" si="32"/>
        <v>7650215</v>
      </c>
    </row>
    <row r="2104" spans="1:6" x14ac:dyDescent="0.25">
      <c r="A2104" s="2" t="s">
        <v>2723</v>
      </c>
      <c r="B2104" s="2" t="s">
        <v>52</v>
      </c>
      <c r="C2104" s="2" t="s">
        <v>2752</v>
      </c>
      <c r="D2104" s="1" t="s">
        <v>2753</v>
      </c>
      <c r="E2104" s="25" t="s">
        <v>10</v>
      </c>
      <c r="F2104" s="27" t="str">
        <f t="shared" si="32"/>
        <v>7650216</v>
      </c>
    </row>
    <row r="2105" spans="1:6" x14ac:dyDescent="0.25">
      <c r="A2105" s="2" t="s">
        <v>2723</v>
      </c>
      <c r="B2105" s="2" t="s">
        <v>56</v>
      </c>
      <c r="C2105" s="2" t="s">
        <v>2754</v>
      </c>
      <c r="D2105" s="1" t="s">
        <v>2755</v>
      </c>
      <c r="E2105" s="25" t="s">
        <v>174</v>
      </c>
      <c r="F2105" s="27" t="str">
        <f t="shared" si="32"/>
        <v>7660994</v>
      </c>
    </row>
    <row r="2106" spans="1:6" x14ac:dyDescent="0.25">
      <c r="A2106" s="2" t="s">
        <v>2756</v>
      </c>
      <c r="B2106" s="2" t="s">
        <v>7</v>
      </c>
      <c r="C2106" s="2" t="s">
        <v>8</v>
      </c>
      <c r="D2106" s="1" t="s">
        <v>2757</v>
      </c>
      <c r="E2106" s="25" t="s">
        <v>10</v>
      </c>
      <c r="F2106" s="27" t="str">
        <f t="shared" si="32"/>
        <v>7710000</v>
      </c>
    </row>
    <row r="2107" spans="1:6" x14ac:dyDescent="0.25">
      <c r="A2107" s="2" t="s">
        <v>2756</v>
      </c>
      <c r="B2107" s="2" t="s">
        <v>11</v>
      </c>
      <c r="C2107" s="2" t="s">
        <v>12</v>
      </c>
      <c r="D2107" s="1" t="s">
        <v>362</v>
      </c>
      <c r="E2107" s="25" t="s">
        <v>10</v>
      </c>
      <c r="F2107" s="27" t="str">
        <f t="shared" si="32"/>
        <v>7720001</v>
      </c>
    </row>
    <row r="2108" spans="1:6" x14ac:dyDescent="0.25">
      <c r="A2108" s="2" t="s">
        <v>2756</v>
      </c>
      <c r="B2108" s="2" t="s">
        <v>11</v>
      </c>
      <c r="C2108" s="2" t="s">
        <v>14</v>
      </c>
      <c r="D2108" s="1" t="s">
        <v>2758</v>
      </c>
      <c r="E2108" s="25" t="s">
        <v>10</v>
      </c>
      <c r="F2108" s="27" t="str">
        <f t="shared" si="32"/>
        <v>7720002</v>
      </c>
    </row>
    <row r="2109" spans="1:6" x14ac:dyDescent="0.25">
      <c r="A2109" s="2" t="s">
        <v>2756</v>
      </c>
      <c r="B2109" s="2" t="s">
        <v>11</v>
      </c>
      <c r="C2109" s="2" t="s">
        <v>16</v>
      </c>
      <c r="D2109" s="1" t="s">
        <v>2759</v>
      </c>
      <c r="E2109" s="25" t="s">
        <v>10</v>
      </c>
      <c r="F2109" s="27" t="str">
        <f t="shared" si="32"/>
        <v>7720003</v>
      </c>
    </row>
    <row r="2110" spans="1:6" x14ac:dyDescent="0.25">
      <c r="A2110" s="2" t="s">
        <v>2756</v>
      </c>
      <c r="B2110" s="2" t="s">
        <v>11</v>
      </c>
      <c r="C2110" s="2" t="s">
        <v>18</v>
      </c>
      <c r="D2110" s="1" t="s">
        <v>2760</v>
      </c>
      <c r="E2110" s="25" t="s">
        <v>10</v>
      </c>
      <c r="F2110" s="27" t="str">
        <f t="shared" si="32"/>
        <v>7720004</v>
      </c>
    </row>
    <row r="2111" spans="1:6" x14ac:dyDescent="0.25">
      <c r="A2111" s="2" t="s">
        <v>2756</v>
      </c>
      <c r="B2111" s="2" t="s">
        <v>11</v>
      </c>
      <c r="C2111" s="2" t="s">
        <v>20</v>
      </c>
      <c r="D2111" s="1" t="s">
        <v>2761</v>
      </c>
      <c r="E2111" s="25" t="s">
        <v>10</v>
      </c>
      <c r="F2111" s="27" t="str">
        <f t="shared" si="32"/>
        <v>7720005</v>
      </c>
    </row>
    <row r="2112" spans="1:6" x14ac:dyDescent="0.25">
      <c r="A2112" s="2" t="s">
        <v>2756</v>
      </c>
      <c r="B2112" s="2" t="s">
        <v>11</v>
      </c>
      <c r="C2112" s="2" t="s">
        <v>22</v>
      </c>
      <c r="D2112" s="1" t="s">
        <v>610</v>
      </c>
      <c r="E2112" s="25" t="s">
        <v>10</v>
      </c>
      <c r="F2112" s="27" t="str">
        <f t="shared" si="32"/>
        <v>7720006</v>
      </c>
    </row>
    <row r="2113" spans="1:6" x14ac:dyDescent="0.25">
      <c r="A2113" s="2" t="s">
        <v>2756</v>
      </c>
      <c r="B2113" s="2" t="s">
        <v>11</v>
      </c>
      <c r="C2113" s="2" t="s">
        <v>24</v>
      </c>
      <c r="D2113" s="1" t="s">
        <v>65</v>
      </c>
      <c r="E2113" s="25" t="s">
        <v>10</v>
      </c>
      <c r="F2113" s="27" t="str">
        <f t="shared" si="32"/>
        <v>7720007</v>
      </c>
    </row>
    <row r="2114" spans="1:6" x14ac:dyDescent="0.25">
      <c r="A2114" s="2" t="s">
        <v>2756</v>
      </c>
      <c r="B2114" s="2" t="s">
        <v>11</v>
      </c>
      <c r="C2114" s="2" t="s">
        <v>26</v>
      </c>
      <c r="D2114" s="1" t="s">
        <v>19</v>
      </c>
      <c r="E2114" s="25" t="s">
        <v>10</v>
      </c>
      <c r="F2114" s="27" t="str">
        <f t="shared" ref="F2114:F2177" si="33">A2114&amp;B2114&amp;C2114</f>
        <v>7720008</v>
      </c>
    </row>
    <row r="2115" spans="1:6" x14ac:dyDescent="0.25">
      <c r="A2115" s="2" t="s">
        <v>2756</v>
      </c>
      <c r="B2115" s="2" t="s">
        <v>11</v>
      </c>
      <c r="C2115" s="2" t="s">
        <v>28</v>
      </c>
      <c r="D2115" s="1" t="s">
        <v>2762</v>
      </c>
      <c r="E2115" s="25" t="s">
        <v>10</v>
      </c>
      <c r="F2115" s="27" t="str">
        <f t="shared" si="33"/>
        <v>7720009</v>
      </c>
    </row>
    <row r="2116" spans="1:6" x14ac:dyDescent="0.25">
      <c r="A2116" s="2" t="s">
        <v>2756</v>
      </c>
      <c r="B2116" s="2" t="s">
        <v>36</v>
      </c>
      <c r="C2116" s="2" t="s">
        <v>2763</v>
      </c>
      <c r="D2116" s="1" t="s">
        <v>2764</v>
      </c>
      <c r="E2116" s="25" t="s">
        <v>10</v>
      </c>
      <c r="F2116" s="27" t="str">
        <f t="shared" si="33"/>
        <v>7730438</v>
      </c>
    </row>
    <row r="2117" spans="1:6" x14ac:dyDescent="0.25">
      <c r="A2117" s="2" t="s">
        <v>2756</v>
      </c>
      <c r="B2117" s="2" t="s">
        <v>36</v>
      </c>
      <c r="C2117" s="2" t="s">
        <v>2765</v>
      </c>
      <c r="D2117" s="1" t="s">
        <v>2766</v>
      </c>
      <c r="E2117" s="25" t="s">
        <v>10</v>
      </c>
      <c r="F2117" s="27" t="str">
        <f t="shared" si="33"/>
        <v>7730882</v>
      </c>
    </row>
    <row r="2118" spans="1:6" x14ac:dyDescent="0.25">
      <c r="A2118" s="2" t="s">
        <v>2756</v>
      </c>
      <c r="B2118" s="2" t="s">
        <v>36</v>
      </c>
      <c r="C2118" s="2" t="s">
        <v>2767</v>
      </c>
      <c r="D2118" s="1" t="s">
        <v>2768</v>
      </c>
      <c r="E2118" s="25" t="s">
        <v>10</v>
      </c>
      <c r="F2118" s="27" t="str">
        <f t="shared" si="33"/>
        <v>7730883</v>
      </c>
    </row>
    <row r="2119" spans="1:6" x14ac:dyDescent="0.25">
      <c r="A2119" s="2" t="s">
        <v>2756</v>
      </c>
      <c r="B2119" s="2" t="s">
        <v>36</v>
      </c>
      <c r="C2119" s="2" t="s">
        <v>2769</v>
      </c>
      <c r="D2119" s="1" t="s">
        <v>2770</v>
      </c>
      <c r="E2119" s="25" t="s">
        <v>10</v>
      </c>
      <c r="F2119" s="27" t="str">
        <f t="shared" si="33"/>
        <v>7730884</v>
      </c>
    </row>
    <row r="2120" spans="1:6" x14ac:dyDescent="0.25">
      <c r="A2120" s="2" t="s">
        <v>2756</v>
      </c>
      <c r="B2120" s="2" t="s">
        <v>36</v>
      </c>
      <c r="C2120" s="2" t="s">
        <v>2771</v>
      </c>
      <c r="D2120" s="1" t="s">
        <v>2772</v>
      </c>
      <c r="E2120" s="25" t="s">
        <v>10</v>
      </c>
      <c r="F2120" s="27" t="str">
        <f t="shared" si="33"/>
        <v>7730885</v>
      </c>
    </row>
    <row r="2121" spans="1:6" x14ac:dyDescent="0.25">
      <c r="A2121" s="2" t="s">
        <v>2756</v>
      </c>
      <c r="B2121" s="2" t="s">
        <v>36</v>
      </c>
      <c r="C2121" s="2" t="s">
        <v>2773</v>
      </c>
      <c r="D2121" s="1" t="s">
        <v>2774</v>
      </c>
      <c r="E2121" s="25" t="s">
        <v>10</v>
      </c>
      <c r="F2121" s="27" t="str">
        <f t="shared" si="33"/>
        <v>7730886</v>
      </c>
    </row>
    <row r="2122" spans="1:6" x14ac:dyDescent="0.25">
      <c r="A2122" s="2" t="s">
        <v>2756</v>
      </c>
      <c r="B2122" s="2" t="s">
        <v>36</v>
      </c>
      <c r="C2122" s="2" t="s">
        <v>2775</v>
      </c>
      <c r="D2122" s="1" t="s">
        <v>2776</v>
      </c>
      <c r="E2122" s="25" t="s">
        <v>10</v>
      </c>
      <c r="F2122" s="27" t="str">
        <f t="shared" si="33"/>
        <v>7730887</v>
      </c>
    </row>
    <row r="2123" spans="1:6" x14ac:dyDescent="0.25">
      <c r="A2123" s="2" t="s">
        <v>2756</v>
      </c>
      <c r="B2123" s="2" t="s">
        <v>45</v>
      </c>
      <c r="C2123" s="2" t="s">
        <v>2777</v>
      </c>
      <c r="D2123" s="1" t="s">
        <v>2778</v>
      </c>
      <c r="E2123" s="25" t="s">
        <v>10</v>
      </c>
      <c r="F2123" s="27" t="str">
        <f t="shared" si="33"/>
        <v>7747645</v>
      </c>
    </row>
    <row r="2124" spans="1:6" x14ac:dyDescent="0.25">
      <c r="A2124" s="2" t="s">
        <v>2756</v>
      </c>
      <c r="B2124" s="2" t="s">
        <v>45</v>
      </c>
      <c r="C2124" s="2" t="s">
        <v>2779</v>
      </c>
      <c r="D2124" s="1" t="s">
        <v>2780</v>
      </c>
      <c r="E2124" s="25" t="s">
        <v>10</v>
      </c>
      <c r="F2124" s="27" t="str">
        <f t="shared" si="33"/>
        <v>7747715</v>
      </c>
    </row>
    <row r="2125" spans="1:6" x14ac:dyDescent="0.25">
      <c r="A2125" s="2" t="s">
        <v>2756</v>
      </c>
      <c r="B2125" s="2" t="s">
        <v>52</v>
      </c>
      <c r="C2125" s="2" t="s">
        <v>2781</v>
      </c>
      <c r="D2125" s="1" t="s">
        <v>2782</v>
      </c>
      <c r="E2125" s="25" t="s">
        <v>10</v>
      </c>
      <c r="F2125" s="27" t="str">
        <f t="shared" si="33"/>
        <v>7750217</v>
      </c>
    </row>
    <row r="2126" spans="1:6" x14ac:dyDescent="0.25">
      <c r="A2126" s="2" t="s">
        <v>2756</v>
      </c>
      <c r="B2126" s="2" t="s">
        <v>56</v>
      </c>
      <c r="C2126" s="2" t="s">
        <v>2783</v>
      </c>
      <c r="D2126" s="1" t="s">
        <v>2784</v>
      </c>
      <c r="E2126" s="25" t="s">
        <v>10</v>
      </c>
      <c r="F2126" s="27" t="str">
        <f t="shared" si="33"/>
        <v>7761070</v>
      </c>
    </row>
    <row r="2127" spans="1:6" x14ac:dyDescent="0.25">
      <c r="A2127" s="2" t="s">
        <v>2756</v>
      </c>
      <c r="B2127" s="2" t="s">
        <v>243</v>
      </c>
      <c r="C2127" s="2" t="s">
        <v>601</v>
      </c>
      <c r="D2127" s="1" t="s">
        <v>2785</v>
      </c>
      <c r="E2127" s="25" t="s">
        <v>10</v>
      </c>
      <c r="F2127" s="27" t="str">
        <f t="shared" si="33"/>
        <v>7770038</v>
      </c>
    </row>
    <row r="2128" spans="1:6" x14ac:dyDescent="0.25">
      <c r="A2128" s="2" t="s">
        <v>2756</v>
      </c>
      <c r="B2128" s="2" t="s">
        <v>243</v>
      </c>
      <c r="C2128" s="2" t="s">
        <v>603</v>
      </c>
      <c r="D2128" s="1" t="s">
        <v>2786</v>
      </c>
      <c r="E2128" s="25" t="s">
        <v>174</v>
      </c>
      <c r="F2128" s="27" t="str">
        <f t="shared" si="33"/>
        <v>7770039</v>
      </c>
    </row>
    <row r="2129" spans="1:6" x14ac:dyDescent="0.25">
      <c r="A2129" s="2" t="s">
        <v>2787</v>
      </c>
      <c r="B2129" s="2" t="s">
        <v>7</v>
      </c>
      <c r="C2129" s="2" t="s">
        <v>8</v>
      </c>
      <c r="D2129" s="1" t="s">
        <v>2788</v>
      </c>
      <c r="E2129" s="25" t="s">
        <v>10</v>
      </c>
      <c r="F2129" s="27" t="str">
        <f t="shared" si="33"/>
        <v>7810000</v>
      </c>
    </row>
    <row r="2130" spans="1:6" x14ac:dyDescent="0.25">
      <c r="A2130" s="2" t="s">
        <v>2787</v>
      </c>
      <c r="B2130" s="2" t="s">
        <v>11</v>
      </c>
      <c r="C2130" s="2" t="s">
        <v>12</v>
      </c>
      <c r="D2130" s="1" t="s">
        <v>2789</v>
      </c>
      <c r="E2130" s="25" t="s">
        <v>10</v>
      </c>
      <c r="F2130" s="27" t="str">
        <f t="shared" si="33"/>
        <v>7820001</v>
      </c>
    </row>
    <row r="2131" spans="1:6" x14ac:dyDescent="0.25">
      <c r="A2131" s="2" t="s">
        <v>2787</v>
      </c>
      <c r="B2131" s="2" t="s">
        <v>11</v>
      </c>
      <c r="C2131" s="2" t="s">
        <v>14</v>
      </c>
      <c r="D2131" s="1" t="s">
        <v>2790</v>
      </c>
      <c r="E2131" s="25" t="s">
        <v>10</v>
      </c>
      <c r="F2131" s="27" t="str">
        <f t="shared" si="33"/>
        <v>7820002</v>
      </c>
    </row>
    <row r="2132" spans="1:6" x14ac:dyDescent="0.25">
      <c r="A2132" s="2" t="s">
        <v>2787</v>
      </c>
      <c r="B2132" s="2" t="s">
        <v>11</v>
      </c>
      <c r="C2132" s="2" t="s">
        <v>16</v>
      </c>
      <c r="D2132" s="1" t="s">
        <v>19</v>
      </c>
      <c r="E2132" s="25" t="s">
        <v>10</v>
      </c>
      <c r="F2132" s="27" t="str">
        <f t="shared" si="33"/>
        <v>7820003</v>
      </c>
    </row>
    <row r="2133" spans="1:6" x14ac:dyDescent="0.25">
      <c r="A2133" s="2" t="s">
        <v>2787</v>
      </c>
      <c r="B2133" s="2" t="s">
        <v>11</v>
      </c>
      <c r="C2133" s="2" t="s">
        <v>18</v>
      </c>
      <c r="D2133" s="1" t="s">
        <v>75</v>
      </c>
      <c r="E2133" s="25" t="s">
        <v>10</v>
      </c>
      <c r="F2133" s="27" t="str">
        <f t="shared" si="33"/>
        <v>7820004</v>
      </c>
    </row>
    <row r="2134" spans="1:6" x14ac:dyDescent="0.25">
      <c r="A2134" s="2" t="s">
        <v>2787</v>
      </c>
      <c r="B2134" s="2" t="s">
        <v>11</v>
      </c>
      <c r="C2134" s="2" t="s">
        <v>20</v>
      </c>
      <c r="D2134" s="1" t="s">
        <v>365</v>
      </c>
      <c r="E2134" s="25" t="s">
        <v>10</v>
      </c>
      <c r="F2134" s="27" t="str">
        <f t="shared" si="33"/>
        <v>7820005</v>
      </c>
    </row>
    <row r="2135" spans="1:6" x14ac:dyDescent="0.25">
      <c r="A2135" s="2" t="s">
        <v>2787</v>
      </c>
      <c r="B2135" s="2" t="s">
        <v>11</v>
      </c>
      <c r="C2135" s="2" t="s">
        <v>22</v>
      </c>
      <c r="D2135" s="1" t="s">
        <v>163</v>
      </c>
      <c r="E2135" s="25" t="s">
        <v>10</v>
      </c>
      <c r="F2135" s="27" t="str">
        <f t="shared" si="33"/>
        <v>7820006</v>
      </c>
    </row>
    <row r="2136" spans="1:6" x14ac:dyDescent="0.25">
      <c r="A2136" s="2" t="s">
        <v>2787</v>
      </c>
      <c r="B2136" s="2" t="s">
        <v>36</v>
      </c>
      <c r="C2136" s="2" t="s">
        <v>2791</v>
      </c>
      <c r="D2136" s="1" t="s">
        <v>2792</v>
      </c>
      <c r="E2136" s="25" t="s">
        <v>10</v>
      </c>
      <c r="F2136" s="27" t="str">
        <f t="shared" si="33"/>
        <v>7830888</v>
      </c>
    </row>
    <row r="2137" spans="1:6" x14ac:dyDescent="0.25">
      <c r="A2137" s="2" t="s">
        <v>2787</v>
      </c>
      <c r="B2137" s="2" t="s">
        <v>36</v>
      </c>
      <c r="C2137" s="2" t="s">
        <v>2793</v>
      </c>
      <c r="D2137" s="1" t="s">
        <v>2794</v>
      </c>
      <c r="E2137" s="25" t="s">
        <v>10</v>
      </c>
      <c r="F2137" s="27" t="str">
        <f t="shared" si="33"/>
        <v>7830889</v>
      </c>
    </row>
    <row r="2138" spans="1:6" x14ac:dyDescent="0.25">
      <c r="A2138" s="2" t="s">
        <v>2787</v>
      </c>
      <c r="B2138" s="2" t="s">
        <v>45</v>
      </c>
      <c r="C2138" s="2" t="s">
        <v>2795</v>
      </c>
      <c r="D2138" s="1" t="s">
        <v>2796</v>
      </c>
      <c r="E2138" s="25" t="s">
        <v>10</v>
      </c>
      <c r="F2138" s="27" t="str">
        <f t="shared" si="33"/>
        <v>7847775</v>
      </c>
    </row>
    <row r="2139" spans="1:6" x14ac:dyDescent="0.25">
      <c r="A2139" s="2" t="s">
        <v>2787</v>
      </c>
      <c r="B2139" s="2" t="s">
        <v>52</v>
      </c>
      <c r="C2139" s="2" t="s">
        <v>2797</v>
      </c>
      <c r="D2139" s="1" t="s">
        <v>2798</v>
      </c>
      <c r="E2139" s="25" t="s">
        <v>10</v>
      </c>
      <c r="F2139" s="27" t="str">
        <f t="shared" si="33"/>
        <v>7850218</v>
      </c>
    </row>
    <row r="2140" spans="1:6" x14ac:dyDescent="0.25">
      <c r="A2140" s="2" t="s">
        <v>2799</v>
      </c>
      <c r="B2140" s="2" t="s">
        <v>7</v>
      </c>
      <c r="C2140" s="2" t="s">
        <v>8</v>
      </c>
      <c r="D2140" s="1" t="s">
        <v>2800</v>
      </c>
      <c r="E2140" s="25" t="s">
        <v>10</v>
      </c>
      <c r="F2140" s="27" t="str">
        <f t="shared" si="33"/>
        <v>7910000</v>
      </c>
    </row>
    <row r="2141" spans="1:6" x14ac:dyDescent="0.25">
      <c r="A2141" s="2" t="s">
        <v>2799</v>
      </c>
      <c r="B2141" s="2" t="s">
        <v>11</v>
      </c>
      <c r="C2141" s="2" t="s">
        <v>12</v>
      </c>
      <c r="D2141" s="1" t="s">
        <v>566</v>
      </c>
      <c r="E2141" s="25" t="s">
        <v>10</v>
      </c>
      <c r="F2141" s="27" t="str">
        <f t="shared" si="33"/>
        <v>7920001</v>
      </c>
    </row>
    <row r="2142" spans="1:6" x14ac:dyDescent="0.25">
      <c r="A2142" s="2" t="s">
        <v>2799</v>
      </c>
      <c r="B2142" s="2" t="s">
        <v>11</v>
      </c>
      <c r="C2142" s="2" t="s">
        <v>14</v>
      </c>
      <c r="D2142" s="1" t="s">
        <v>65</v>
      </c>
      <c r="E2142" s="25" t="s">
        <v>10</v>
      </c>
      <c r="F2142" s="27" t="str">
        <f t="shared" si="33"/>
        <v>7920002</v>
      </c>
    </row>
    <row r="2143" spans="1:6" x14ac:dyDescent="0.25">
      <c r="A2143" s="2" t="s">
        <v>2799</v>
      </c>
      <c r="B2143" s="2" t="s">
        <v>11</v>
      </c>
      <c r="C2143" s="2" t="s">
        <v>16</v>
      </c>
      <c r="D2143" s="1" t="s">
        <v>2801</v>
      </c>
      <c r="E2143" s="25" t="s">
        <v>10</v>
      </c>
      <c r="F2143" s="27" t="str">
        <f t="shared" si="33"/>
        <v>7920003</v>
      </c>
    </row>
    <row r="2144" spans="1:6" x14ac:dyDescent="0.25">
      <c r="A2144" s="2" t="s">
        <v>2799</v>
      </c>
      <c r="B2144" s="2" t="s">
        <v>11</v>
      </c>
      <c r="C2144" s="2" t="s">
        <v>18</v>
      </c>
      <c r="D2144" s="1" t="s">
        <v>74</v>
      </c>
      <c r="E2144" s="25" t="s">
        <v>10</v>
      </c>
      <c r="F2144" s="27" t="str">
        <f t="shared" si="33"/>
        <v>7920004</v>
      </c>
    </row>
    <row r="2145" spans="1:6" x14ac:dyDescent="0.25">
      <c r="A2145" s="2" t="s">
        <v>2799</v>
      </c>
      <c r="B2145" s="2" t="s">
        <v>11</v>
      </c>
      <c r="C2145" s="2" t="s">
        <v>20</v>
      </c>
      <c r="D2145" s="1" t="s">
        <v>2230</v>
      </c>
      <c r="E2145" s="25" t="s">
        <v>10</v>
      </c>
      <c r="F2145" s="27" t="str">
        <f t="shared" si="33"/>
        <v>7920005</v>
      </c>
    </row>
    <row r="2146" spans="1:6" x14ac:dyDescent="0.25">
      <c r="A2146" s="2" t="s">
        <v>2799</v>
      </c>
      <c r="B2146" s="2" t="s">
        <v>11</v>
      </c>
      <c r="C2146" s="2" t="s">
        <v>22</v>
      </c>
      <c r="D2146" s="1" t="s">
        <v>2802</v>
      </c>
      <c r="E2146" s="25" t="s">
        <v>10</v>
      </c>
      <c r="F2146" s="27" t="str">
        <f t="shared" si="33"/>
        <v>7920006</v>
      </c>
    </row>
    <row r="2147" spans="1:6" x14ac:dyDescent="0.25">
      <c r="A2147" s="2" t="s">
        <v>2799</v>
      </c>
      <c r="B2147" s="2" t="s">
        <v>11</v>
      </c>
      <c r="C2147" s="2" t="s">
        <v>24</v>
      </c>
      <c r="D2147" s="1" t="s">
        <v>1422</v>
      </c>
      <c r="E2147" s="25" t="s">
        <v>10</v>
      </c>
      <c r="F2147" s="27" t="str">
        <f t="shared" si="33"/>
        <v>7920007</v>
      </c>
    </row>
    <row r="2148" spans="1:6" x14ac:dyDescent="0.25">
      <c r="A2148" s="2" t="s">
        <v>2799</v>
      </c>
      <c r="B2148" s="2" t="s">
        <v>11</v>
      </c>
      <c r="C2148" s="2" t="s">
        <v>26</v>
      </c>
      <c r="D2148" s="1" t="s">
        <v>254</v>
      </c>
      <c r="E2148" s="25" t="s">
        <v>10</v>
      </c>
      <c r="F2148" s="27" t="str">
        <f t="shared" si="33"/>
        <v>7920008</v>
      </c>
    </row>
    <row r="2149" spans="1:6" x14ac:dyDescent="0.25">
      <c r="A2149" s="2" t="s">
        <v>2799</v>
      </c>
      <c r="B2149" s="2" t="s">
        <v>11</v>
      </c>
      <c r="C2149" s="2" t="s">
        <v>28</v>
      </c>
      <c r="D2149" s="1" t="s">
        <v>31</v>
      </c>
      <c r="E2149" s="25" t="s">
        <v>10</v>
      </c>
      <c r="F2149" s="27" t="str">
        <f t="shared" si="33"/>
        <v>7920009</v>
      </c>
    </row>
    <row r="2150" spans="1:6" x14ac:dyDescent="0.25">
      <c r="A2150" s="2" t="s">
        <v>2799</v>
      </c>
      <c r="B2150" s="2" t="s">
        <v>11</v>
      </c>
      <c r="C2150" s="2" t="s">
        <v>30</v>
      </c>
      <c r="D2150" s="1" t="s">
        <v>33</v>
      </c>
      <c r="E2150" s="25" t="s">
        <v>10</v>
      </c>
      <c r="F2150" s="27" t="str">
        <f t="shared" si="33"/>
        <v>7920010</v>
      </c>
    </row>
    <row r="2151" spans="1:6" x14ac:dyDescent="0.25">
      <c r="A2151" s="2" t="s">
        <v>2799</v>
      </c>
      <c r="B2151" s="2" t="s">
        <v>11</v>
      </c>
      <c r="C2151" s="2" t="s">
        <v>32</v>
      </c>
      <c r="D2151" s="1" t="s">
        <v>35</v>
      </c>
      <c r="E2151" s="25" t="s">
        <v>10</v>
      </c>
      <c r="F2151" s="27" t="str">
        <f t="shared" si="33"/>
        <v>7920011</v>
      </c>
    </row>
    <row r="2152" spans="1:6" x14ac:dyDescent="0.25">
      <c r="A2152" s="2" t="s">
        <v>2799</v>
      </c>
      <c r="B2152" s="2" t="s">
        <v>11</v>
      </c>
      <c r="C2152" s="2" t="s">
        <v>34</v>
      </c>
      <c r="D2152" s="1" t="s">
        <v>84</v>
      </c>
      <c r="E2152" s="25" t="s">
        <v>10</v>
      </c>
      <c r="F2152" s="27" t="str">
        <f t="shared" si="33"/>
        <v>7920012</v>
      </c>
    </row>
    <row r="2153" spans="1:6" x14ac:dyDescent="0.25">
      <c r="A2153" s="2" t="s">
        <v>2799</v>
      </c>
      <c r="B2153" s="2" t="s">
        <v>11</v>
      </c>
      <c r="C2153" s="2" t="s">
        <v>72</v>
      </c>
      <c r="D2153" s="1" t="s">
        <v>2803</v>
      </c>
      <c r="E2153" s="25" t="s">
        <v>10</v>
      </c>
      <c r="F2153" s="27" t="str">
        <f t="shared" si="33"/>
        <v>7920013</v>
      </c>
    </row>
    <row r="2154" spans="1:6" x14ac:dyDescent="0.25">
      <c r="A2154" s="2" t="s">
        <v>2799</v>
      </c>
      <c r="B2154" s="2" t="s">
        <v>36</v>
      </c>
      <c r="C2154" s="2" t="s">
        <v>1436</v>
      </c>
      <c r="D2154" s="1" t="s">
        <v>2804</v>
      </c>
      <c r="E2154" s="25" t="s">
        <v>10</v>
      </c>
      <c r="F2154" s="27" t="str">
        <f t="shared" si="33"/>
        <v>7930109</v>
      </c>
    </row>
    <row r="2155" spans="1:6" x14ac:dyDescent="0.25">
      <c r="A2155" s="2" t="s">
        <v>2799</v>
      </c>
      <c r="B2155" s="2" t="s">
        <v>36</v>
      </c>
      <c r="C2155" s="2" t="s">
        <v>1302</v>
      </c>
      <c r="D2155" s="1" t="s">
        <v>2805</v>
      </c>
      <c r="E2155" s="25" t="s">
        <v>10</v>
      </c>
      <c r="F2155" s="27" t="str">
        <f t="shared" si="33"/>
        <v>7930302</v>
      </c>
    </row>
    <row r="2156" spans="1:6" x14ac:dyDescent="0.25">
      <c r="A2156" s="2" t="s">
        <v>2799</v>
      </c>
      <c r="B2156" s="2" t="s">
        <v>36</v>
      </c>
      <c r="C2156" s="2" t="s">
        <v>1962</v>
      </c>
      <c r="D2156" s="1" t="s">
        <v>2806</v>
      </c>
      <c r="E2156" s="25" t="s">
        <v>10</v>
      </c>
      <c r="F2156" s="27" t="str">
        <f t="shared" si="33"/>
        <v>7930890</v>
      </c>
    </row>
    <row r="2157" spans="1:6" x14ac:dyDescent="0.25">
      <c r="A2157" s="2" t="s">
        <v>2799</v>
      </c>
      <c r="B2157" s="2" t="s">
        <v>36</v>
      </c>
      <c r="C2157" s="2" t="s">
        <v>2807</v>
      </c>
      <c r="D2157" s="1" t="s">
        <v>2808</v>
      </c>
      <c r="E2157" s="25" t="s">
        <v>10</v>
      </c>
      <c r="F2157" s="27" t="str">
        <f t="shared" si="33"/>
        <v>7930891</v>
      </c>
    </row>
    <row r="2158" spans="1:6" x14ac:dyDescent="0.25">
      <c r="A2158" s="2" t="s">
        <v>2799</v>
      </c>
      <c r="B2158" s="2" t="s">
        <v>36</v>
      </c>
      <c r="C2158" s="2" t="s">
        <v>2433</v>
      </c>
      <c r="D2158" s="1" t="s">
        <v>2809</v>
      </c>
      <c r="E2158" s="25" t="s">
        <v>10</v>
      </c>
      <c r="F2158" s="27" t="str">
        <f t="shared" si="33"/>
        <v>7930957</v>
      </c>
    </row>
    <row r="2159" spans="1:6" x14ac:dyDescent="0.25">
      <c r="A2159" s="2" t="s">
        <v>2799</v>
      </c>
      <c r="B2159" s="2" t="s">
        <v>36</v>
      </c>
      <c r="C2159" s="2" t="s">
        <v>2339</v>
      </c>
      <c r="D2159" s="1" t="s">
        <v>2810</v>
      </c>
      <c r="E2159" s="25" t="s">
        <v>10</v>
      </c>
      <c r="F2159" s="27" t="str">
        <f t="shared" si="33"/>
        <v>7930964</v>
      </c>
    </row>
    <row r="2160" spans="1:6" x14ac:dyDescent="0.25">
      <c r="A2160" s="2" t="s">
        <v>2799</v>
      </c>
      <c r="B2160" s="2" t="s">
        <v>45</v>
      </c>
      <c r="C2160" s="2" t="s">
        <v>2811</v>
      </c>
      <c r="D2160" s="1" t="s">
        <v>2812</v>
      </c>
      <c r="E2160" s="25" t="s">
        <v>10</v>
      </c>
      <c r="F2160" s="27" t="str">
        <f t="shared" si="33"/>
        <v>7947855</v>
      </c>
    </row>
    <row r="2161" spans="1:6" x14ac:dyDescent="0.25">
      <c r="A2161" s="2" t="s">
        <v>2799</v>
      </c>
      <c r="B2161" s="2" t="s">
        <v>45</v>
      </c>
      <c r="C2161" s="2" t="s">
        <v>2813</v>
      </c>
      <c r="D2161" s="1" t="s">
        <v>2814</v>
      </c>
      <c r="E2161" s="25" t="s">
        <v>10</v>
      </c>
      <c r="F2161" s="27" t="str">
        <f t="shared" si="33"/>
        <v>7947865</v>
      </c>
    </row>
    <row r="2162" spans="1:6" x14ac:dyDescent="0.25">
      <c r="A2162" s="2" t="s">
        <v>2799</v>
      </c>
      <c r="B2162" s="2" t="s">
        <v>45</v>
      </c>
      <c r="C2162" s="2" t="s">
        <v>2815</v>
      </c>
      <c r="D2162" s="1" t="s">
        <v>2816</v>
      </c>
      <c r="E2162" s="25" t="s">
        <v>10</v>
      </c>
      <c r="F2162" s="27" t="str">
        <f t="shared" si="33"/>
        <v>7947875</v>
      </c>
    </row>
    <row r="2163" spans="1:6" x14ac:dyDescent="0.25">
      <c r="A2163" s="2" t="s">
        <v>2799</v>
      </c>
      <c r="B2163" s="2" t="s">
        <v>52</v>
      </c>
      <c r="C2163" s="2" t="s">
        <v>2817</v>
      </c>
      <c r="D2163" s="1" t="s">
        <v>2818</v>
      </c>
      <c r="E2163" s="25" t="s">
        <v>10</v>
      </c>
      <c r="F2163" s="27" t="str">
        <f t="shared" si="33"/>
        <v>7950221</v>
      </c>
    </row>
    <row r="2164" spans="1:6" x14ac:dyDescent="0.25">
      <c r="A2164" s="2" t="s">
        <v>2799</v>
      </c>
      <c r="B2164" s="2" t="s">
        <v>52</v>
      </c>
      <c r="C2164" s="2" t="s">
        <v>2819</v>
      </c>
      <c r="D2164" s="1" t="s">
        <v>2820</v>
      </c>
      <c r="E2164" s="25" t="s">
        <v>10</v>
      </c>
      <c r="F2164" s="27" t="str">
        <f t="shared" si="33"/>
        <v>7950280</v>
      </c>
    </row>
    <row r="2165" spans="1:6" x14ac:dyDescent="0.25">
      <c r="A2165" s="2" t="s">
        <v>2799</v>
      </c>
      <c r="B2165" s="2" t="s">
        <v>56</v>
      </c>
      <c r="C2165" s="2" t="s">
        <v>2821</v>
      </c>
      <c r="D2165" s="1" t="s">
        <v>2822</v>
      </c>
      <c r="E2165" s="25" t="s">
        <v>10</v>
      </c>
      <c r="F2165" s="27" t="str">
        <f t="shared" si="33"/>
        <v>7960330</v>
      </c>
    </row>
    <row r="2166" spans="1:6" x14ac:dyDescent="0.25">
      <c r="A2166" s="2" t="s">
        <v>2799</v>
      </c>
      <c r="B2166" s="2" t="s">
        <v>56</v>
      </c>
      <c r="C2166" s="2" t="s">
        <v>2635</v>
      </c>
      <c r="D2166" s="1" t="s">
        <v>2823</v>
      </c>
      <c r="E2166" s="25" t="s">
        <v>10</v>
      </c>
      <c r="F2166" s="27" t="str">
        <f t="shared" si="33"/>
        <v>7960868</v>
      </c>
    </row>
    <row r="2167" spans="1:6" x14ac:dyDescent="0.25">
      <c r="A2167" s="2" t="s">
        <v>2799</v>
      </c>
      <c r="B2167" s="2" t="s">
        <v>56</v>
      </c>
      <c r="C2167" s="2" t="s">
        <v>2824</v>
      </c>
      <c r="D2167" s="1" t="s">
        <v>2825</v>
      </c>
      <c r="E2167" s="25" t="s">
        <v>174</v>
      </c>
      <c r="F2167" s="27" t="str">
        <f t="shared" si="33"/>
        <v>7961188</v>
      </c>
    </row>
    <row r="2168" spans="1:6" x14ac:dyDescent="0.25">
      <c r="A2168" s="2" t="s">
        <v>2799</v>
      </c>
      <c r="B2168" s="2" t="s">
        <v>243</v>
      </c>
      <c r="C2168" s="2" t="s">
        <v>641</v>
      </c>
      <c r="D2168" s="1" t="s">
        <v>2826</v>
      </c>
      <c r="E2168" s="25" t="s">
        <v>10</v>
      </c>
      <c r="F2168" s="27" t="str">
        <f t="shared" si="33"/>
        <v>7970040</v>
      </c>
    </row>
    <row r="2169" spans="1:6" x14ac:dyDescent="0.25">
      <c r="A2169" s="2" t="s">
        <v>2799</v>
      </c>
      <c r="B2169" s="2" t="s">
        <v>243</v>
      </c>
      <c r="C2169" s="2" t="s">
        <v>643</v>
      </c>
      <c r="D2169" s="1" t="s">
        <v>2827</v>
      </c>
      <c r="E2169" s="25" t="s">
        <v>10</v>
      </c>
      <c r="F2169" s="27" t="str">
        <f t="shared" si="33"/>
        <v>7970041</v>
      </c>
    </row>
    <row r="2170" spans="1:6" x14ac:dyDescent="0.25">
      <c r="A2170" s="2" t="s">
        <v>2828</v>
      </c>
      <c r="B2170" s="2" t="s">
        <v>7</v>
      </c>
      <c r="C2170" s="2" t="s">
        <v>8</v>
      </c>
      <c r="D2170" s="1" t="s">
        <v>2829</v>
      </c>
      <c r="E2170" s="25" t="s">
        <v>10</v>
      </c>
      <c r="F2170" s="27" t="str">
        <f t="shared" si="33"/>
        <v>8010000</v>
      </c>
    </row>
    <row r="2171" spans="1:6" x14ac:dyDescent="0.25">
      <c r="A2171" s="2" t="s">
        <v>2828</v>
      </c>
      <c r="B2171" s="2" t="s">
        <v>11</v>
      </c>
      <c r="C2171" s="2" t="s">
        <v>12</v>
      </c>
      <c r="D2171" s="1" t="s">
        <v>2830</v>
      </c>
      <c r="E2171" s="25" t="s">
        <v>10</v>
      </c>
      <c r="F2171" s="27" t="str">
        <f t="shared" si="33"/>
        <v>8020001</v>
      </c>
    </row>
    <row r="2172" spans="1:6" x14ac:dyDescent="0.25">
      <c r="A2172" s="2" t="s">
        <v>2828</v>
      </c>
      <c r="B2172" s="2" t="s">
        <v>11</v>
      </c>
      <c r="C2172" s="2" t="s">
        <v>14</v>
      </c>
      <c r="D2172" s="1" t="s">
        <v>19</v>
      </c>
      <c r="E2172" s="25" t="s">
        <v>10</v>
      </c>
      <c r="F2172" s="27" t="str">
        <f t="shared" si="33"/>
        <v>8020002</v>
      </c>
    </row>
    <row r="2173" spans="1:6" x14ac:dyDescent="0.25">
      <c r="A2173" s="2" t="s">
        <v>2828</v>
      </c>
      <c r="B2173" s="2" t="s">
        <v>11</v>
      </c>
      <c r="C2173" s="2" t="s">
        <v>16</v>
      </c>
      <c r="D2173" s="1" t="s">
        <v>252</v>
      </c>
      <c r="E2173" s="25" t="s">
        <v>10</v>
      </c>
      <c r="F2173" s="27" t="str">
        <f t="shared" si="33"/>
        <v>8020003</v>
      </c>
    </row>
    <row r="2174" spans="1:6" x14ac:dyDescent="0.25">
      <c r="A2174" s="2" t="s">
        <v>2828</v>
      </c>
      <c r="B2174" s="2" t="s">
        <v>11</v>
      </c>
      <c r="C2174" s="2" t="s">
        <v>18</v>
      </c>
      <c r="D2174" s="1" t="s">
        <v>68</v>
      </c>
      <c r="E2174" s="25" t="s">
        <v>10</v>
      </c>
      <c r="F2174" s="27" t="str">
        <f t="shared" si="33"/>
        <v>8020004</v>
      </c>
    </row>
    <row r="2175" spans="1:6" x14ac:dyDescent="0.25">
      <c r="A2175" s="2" t="s">
        <v>2828</v>
      </c>
      <c r="B2175" s="2" t="s">
        <v>11</v>
      </c>
      <c r="C2175" s="2" t="s">
        <v>20</v>
      </c>
      <c r="D2175" s="1" t="s">
        <v>1196</v>
      </c>
      <c r="E2175" s="25" t="s">
        <v>10</v>
      </c>
      <c r="F2175" s="27" t="str">
        <f t="shared" si="33"/>
        <v>8020005</v>
      </c>
    </row>
    <row r="2176" spans="1:6" x14ac:dyDescent="0.25">
      <c r="A2176" s="2" t="s">
        <v>2828</v>
      </c>
      <c r="B2176" s="2" t="s">
        <v>11</v>
      </c>
      <c r="C2176" s="2" t="s">
        <v>22</v>
      </c>
      <c r="D2176" s="1" t="s">
        <v>2831</v>
      </c>
      <c r="E2176" s="25" t="s">
        <v>10</v>
      </c>
      <c r="F2176" s="27" t="str">
        <f t="shared" si="33"/>
        <v>8020006</v>
      </c>
    </row>
    <row r="2177" spans="1:6" x14ac:dyDescent="0.25">
      <c r="A2177" s="2" t="s">
        <v>2828</v>
      </c>
      <c r="B2177" s="2" t="s">
        <v>36</v>
      </c>
      <c r="C2177" s="2" t="s">
        <v>2832</v>
      </c>
      <c r="D2177" s="1" t="s">
        <v>2833</v>
      </c>
      <c r="E2177" s="25" t="s">
        <v>10</v>
      </c>
      <c r="F2177" s="27" t="str">
        <f t="shared" si="33"/>
        <v>8030428</v>
      </c>
    </row>
    <row r="2178" spans="1:6" x14ac:dyDescent="0.25">
      <c r="A2178" s="2" t="s">
        <v>2828</v>
      </c>
      <c r="B2178" s="2" t="s">
        <v>36</v>
      </c>
      <c r="C2178" s="2" t="s">
        <v>2834</v>
      </c>
      <c r="D2178" s="1" t="s">
        <v>2835</v>
      </c>
      <c r="E2178" s="25" t="s">
        <v>10</v>
      </c>
      <c r="F2178" s="27" t="str">
        <f t="shared" ref="F2178:F2241" si="34">A2178&amp;B2178&amp;C2178</f>
        <v>8030892</v>
      </c>
    </row>
    <row r="2179" spans="1:6" x14ac:dyDescent="0.25">
      <c r="A2179" s="2" t="s">
        <v>2828</v>
      </c>
      <c r="B2179" s="2" t="s">
        <v>36</v>
      </c>
      <c r="C2179" s="2" t="s">
        <v>2836</v>
      </c>
      <c r="D2179" s="1" t="s">
        <v>2837</v>
      </c>
      <c r="E2179" s="25" t="s">
        <v>10</v>
      </c>
      <c r="F2179" s="27" t="str">
        <f t="shared" si="34"/>
        <v>8030893</v>
      </c>
    </row>
    <row r="2180" spans="1:6" x14ac:dyDescent="0.25">
      <c r="A2180" s="2" t="s">
        <v>2828</v>
      </c>
      <c r="B2180" s="2" t="s">
        <v>36</v>
      </c>
      <c r="C2180" s="2" t="s">
        <v>1964</v>
      </c>
      <c r="D2180" s="1" t="s">
        <v>2838</v>
      </c>
      <c r="E2180" s="25" t="s">
        <v>10</v>
      </c>
      <c r="F2180" s="27" t="str">
        <f t="shared" si="34"/>
        <v>8030894</v>
      </c>
    </row>
    <row r="2181" spans="1:6" x14ac:dyDescent="0.25">
      <c r="A2181" s="2" t="s">
        <v>2828</v>
      </c>
      <c r="B2181" s="2" t="s">
        <v>45</v>
      </c>
      <c r="C2181" s="2" t="s">
        <v>2839</v>
      </c>
      <c r="D2181" s="1" t="s">
        <v>2840</v>
      </c>
      <c r="E2181" s="25" t="s">
        <v>10</v>
      </c>
      <c r="F2181" s="27" t="str">
        <f t="shared" si="34"/>
        <v>8047935</v>
      </c>
    </row>
    <row r="2182" spans="1:6" x14ac:dyDescent="0.25">
      <c r="A2182" s="2" t="s">
        <v>2828</v>
      </c>
      <c r="B2182" s="2" t="s">
        <v>45</v>
      </c>
      <c r="C2182" s="2" t="s">
        <v>2841</v>
      </c>
      <c r="D2182" s="1" t="s">
        <v>2842</v>
      </c>
      <c r="E2182" s="25" t="s">
        <v>10</v>
      </c>
      <c r="F2182" s="27" t="str">
        <f t="shared" si="34"/>
        <v>8047945</v>
      </c>
    </row>
    <row r="2183" spans="1:6" x14ac:dyDescent="0.25">
      <c r="A2183" s="2" t="s">
        <v>2828</v>
      </c>
      <c r="B2183" s="2" t="s">
        <v>52</v>
      </c>
      <c r="C2183" s="2" t="s">
        <v>2843</v>
      </c>
      <c r="D2183" s="1" t="s">
        <v>2844</v>
      </c>
      <c r="E2183" s="25" t="s">
        <v>10</v>
      </c>
      <c r="F2183" s="27" t="str">
        <f t="shared" si="34"/>
        <v>8050222</v>
      </c>
    </row>
    <row r="2184" spans="1:6" x14ac:dyDescent="0.25">
      <c r="A2184" s="2" t="s">
        <v>2828</v>
      </c>
      <c r="B2184" s="2" t="s">
        <v>56</v>
      </c>
      <c r="C2184" s="2" t="s">
        <v>2845</v>
      </c>
      <c r="D2184" s="1" t="s">
        <v>2846</v>
      </c>
      <c r="E2184" s="25" t="s">
        <v>10</v>
      </c>
      <c r="F2184" s="27" t="str">
        <f t="shared" si="34"/>
        <v>8061037</v>
      </c>
    </row>
    <row r="2185" spans="1:6" x14ac:dyDescent="0.25">
      <c r="A2185" s="2" t="s">
        <v>2847</v>
      </c>
      <c r="B2185" s="2" t="s">
        <v>7</v>
      </c>
      <c r="C2185" s="2" t="s">
        <v>8</v>
      </c>
      <c r="D2185" s="1" t="s">
        <v>2848</v>
      </c>
      <c r="E2185" s="25" t="s">
        <v>10</v>
      </c>
      <c r="F2185" s="27" t="str">
        <f t="shared" si="34"/>
        <v>8110000</v>
      </c>
    </row>
    <row r="2186" spans="1:6" x14ac:dyDescent="0.25">
      <c r="A2186" s="2" t="s">
        <v>2847</v>
      </c>
      <c r="B2186" s="2" t="s">
        <v>11</v>
      </c>
      <c r="C2186" s="2" t="s">
        <v>12</v>
      </c>
      <c r="D2186" s="1" t="s">
        <v>2849</v>
      </c>
      <c r="E2186" s="25" t="s">
        <v>10</v>
      </c>
      <c r="F2186" s="27" t="str">
        <f t="shared" si="34"/>
        <v>8120001</v>
      </c>
    </row>
    <row r="2187" spans="1:6" x14ac:dyDescent="0.25">
      <c r="A2187" s="2" t="s">
        <v>2847</v>
      </c>
      <c r="B2187" s="2" t="s">
        <v>11</v>
      </c>
      <c r="C2187" s="2" t="s">
        <v>14</v>
      </c>
      <c r="D2187" s="1" t="s">
        <v>155</v>
      </c>
      <c r="E2187" s="25" t="s">
        <v>10</v>
      </c>
      <c r="F2187" s="27" t="str">
        <f t="shared" si="34"/>
        <v>8120002</v>
      </c>
    </row>
    <row r="2188" spans="1:6" x14ac:dyDescent="0.25">
      <c r="A2188" s="2" t="s">
        <v>2847</v>
      </c>
      <c r="B2188" s="2" t="s">
        <v>11</v>
      </c>
      <c r="C2188" s="2" t="s">
        <v>16</v>
      </c>
      <c r="D2188" s="1" t="s">
        <v>2405</v>
      </c>
      <c r="E2188" s="25" t="s">
        <v>10</v>
      </c>
      <c r="F2188" s="27" t="str">
        <f t="shared" si="34"/>
        <v>8120003</v>
      </c>
    </row>
    <row r="2189" spans="1:6" x14ac:dyDescent="0.25">
      <c r="A2189" s="2" t="s">
        <v>2847</v>
      </c>
      <c r="B2189" s="2" t="s">
        <v>11</v>
      </c>
      <c r="C2189" s="2" t="s">
        <v>18</v>
      </c>
      <c r="D2189" s="1" t="s">
        <v>128</v>
      </c>
      <c r="E2189" s="25" t="s">
        <v>10</v>
      </c>
      <c r="F2189" s="27" t="str">
        <f t="shared" si="34"/>
        <v>8120004</v>
      </c>
    </row>
    <row r="2190" spans="1:6" x14ac:dyDescent="0.25">
      <c r="A2190" s="2" t="s">
        <v>2847</v>
      </c>
      <c r="B2190" s="2" t="s">
        <v>11</v>
      </c>
      <c r="C2190" s="2" t="s">
        <v>20</v>
      </c>
      <c r="D2190" s="1" t="s">
        <v>252</v>
      </c>
      <c r="E2190" s="25" t="s">
        <v>10</v>
      </c>
      <c r="F2190" s="27" t="str">
        <f t="shared" si="34"/>
        <v>8120005</v>
      </c>
    </row>
    <row r="2191" spans="1:6" x14ac:dyDescent="0.25">
      <c r="A2191" s="2" t="s">
        <v>2847</v>
      </c>
      <c r="B2191" s="2" t="s">
        <v>11</v>
      </c>
      <c r="C2191" s="2" t="s">
        <v>22</v>
      </c>
      <c r="D2191" s="1" t="s">
        <v>31</v>
      </c>
      <c r="E2191" s="25" t="s">
        <v>10</v>
      </c>
      <c r="F2191" s="27" t="str">
        <f t="shared" si="34"/>
        <v>8120006</v>
      </c>
    </row>
    <row r="2192" spans="1:6" x14ac:dyDescent="0.25">
      <c r="A2192" s="2" t="s">
        <v>2847</v>
      </c>
      <c r="B2192" s="2" t="s">
        <v>36</v>
      </c>
      <c r="C2192" s="2" t="s">
        <v>2850</v>
      </c>
      <c r="D2192" s="1" t="s">
        <v>2851</v>
      </c>
      <c r="E2192" s="25" t="s">
        <v>10</v>
      </c>
      <c r="F2192" s="27" t="str">
        <f t="shared" si="34"/>
        <v>8130895</v>
      </c>
    </row>
    <row r="2193" spans="1:6" x14ac:dyDescent="0.25">
      <c r="A2193" s="2" t="s">
        <v>2847</v>
      </c>
      <c r="B2193" s="2" t="s">
        <v>36</v>
      </c>
      <c r="C2193" s="2" t="s">
        <v>2852</v>
      </c>
      <c r="D2193" s="1" t="s">
        <v>2853</v>
      </c>
      <c r="E2193" s="25" t="s">
        <v>10</v>
      </c>
      <c r="F2193" s="27" t="str">
        <f t="shared" si="34"/>
        <v>8130896</v>
      </c>
    </row>
    <row r="2194" spans="1:6" x14ac:dyDescent="0.25">
      <c r="A2194" s="2" t="s">
        <v>2847</v>
      </c>
      <c r="B2194" s="2" t="s">
        <v>45</v>
      </c>
      <c r="C2194" s="2" t="s">
        <v>2854</v>
      </c>
      <c r="D2194" s="1" t="s">
        <v>2855</v>
      </c>
      <c r="E2194" s="25" t="s">
        <v>174</v>
      </c>
      <c r="F2194" s="27" t="str">
        <f t="shared" si="34"/>
        <v>8147950</v>
      </c>
    </row>
    <row r="2195" spans="1:6" x14ac:dyDescent="0.25">
      <c r="A2195" s="2" t="s">
        <v>2847</v>
      </c>
      <c r="B2195" s="2" t="s">
        <v>52</v>
      </c>
      <c r="C2195" s="2" t="s">
        <v>2856</v>
      </c>
      <c r="D2195" s="1" t="s">
        <v>2857</v>
      </c>
      <c r="E2195" s="25" t="s">
        <v>10</v>
      </c>
      <c r="F2195" s="27" t="str">
        <f t="shared" si="34"/>
        <v>8150223</v>
      </c>
    </row>
    <row r="2196" spans="1:6" x14ac:dyDescent="0.25">
      <c r="A2196" s="2" t="s">
        <v>2858</v>
      </c>
      <c r="B2196" s="2" t="s">
        <v>7</v>
      </c>
      <c r="C2196" s="2" t="s">
        <v>8</v>
      </c>
      <c r="D2196" s="1" t="s">
        <v>2859</v>
      </c>
      <c r="E2196" s="25" t="s">
        <v>10</v>
      </c>
      <c r="F2196" s="27" t="str">
        <f t="shared" si="34"/>
        <v>8210000</v>
      </c>
    </row>
    <row r="2197" spans="1:6" x14ac:dyDescent="0.25">
      <c r="A2197" s="2" t="s">
        <v>2858</v>
      </c>
      <c r="B2197" s="2" t="s">
        <v>11</v>
      </c>
      <c r="C2197" s="2" t="s">
        <v>12</v>
      </c>
      <c r="D2197" s="1" t="s">
        <v>2860</v>
      </c>
      <c r="E2197" s="25" t="s">
        <v>10</v>
      </c>
      <c r="F2197" s="27" t="str">
        <f t="shared" si="34"/>
        <v>8220001</v>
      </c>
    </row>
    <row r="2198" spans="1:6" x14ac:dyDescent="0.25">
      <c r="A2198" s="2" t="s">
        <v>2858</v>
      </c>
      <c r="B2198" s="2" t="s">
        <v>11</v>
      </c>
      <c r="C2198" s="2" t="s">
        <v>14</v>
      </c>
      <c r="D2198" s="1" t="s">
        <v>155</v>
      </c>
      <c r="E2198" s="25" t="s">
        <v>10</v>
      </c>
      <c r="F2198" s="27" t="str">
        <f t="shared" si="34"/>
        <v>8220002</v>
      </c>
    </row>
    <row r="2199" spans="1:6" x14ac:dyDescent="0.25">
      <c r="A2199" s="2" t="s">
        <v>2858</v>
      </c>
      <c r="B2199" s="2" t="s">
        <v>11</v>
      </c>
      <c r="C2199" s="2" t="s">
        <v>16</v>
      </c>
      <c r="D2199" s="1" t="s">
        <v>127</v>
      </c>
      <c r="E2199" s="25" t="s">
        <v>10</v>
      </c>
      <c r="F2199" s="27" t="str">
        <f t="shared" si="34"/>
        <v>8220003</v>
      </c>
    </row>
    <row r="2200" spans="1:6" x14ac:dyDescent="0.25">
      <c r="A2200" s="2" t="s">
        <v>2858</v>
      </c>
      <c r="B2200" s="2" t="s">
        <v>11</v>
      </c>
      <c r="C2200" s="2" t="s">
        <v>18</v>
      </c>
      <c r="D2200" s="1" t="s">
        <v>74</v>
      </c>
      <c r="E2200" s="25" t="s">
        <v>10</v>
      </c>
      <c r="F2200" s="27" t="str">
        <f t="shared" si="34"/>
        <v>8220004</v>
      </c>
    </row>
    <row r="2201" spans="1:6" x14ac:dyDescent="0.25">
      <c r="A2201" s="2" t="s">
        <v>2858</v>
      </c>
      <c r="B2201" s="2" t="s">
        <v>11</v>
      </c>
      <c r="C2201" s="2" t="s">
        <v>20</v>
      </c>
      <c r="D2201" s="1" t="s">
        <v>2861</v>
      </c>
      <c r="E2201" s="25" t="s">
        <v>10</v>
      </c>
      <c r="F2201" s="27" t="str">
        <f t="shared" si="34"/>
        <v>8220005</v>
      </c>
    </row>
    <row r="2202" spans="1:6" x14ac:dyDescent="0.25">
      <c r="A2202" s="2" t="s">
        <v>2858</v>
      </c>
      <c r="B2202" s="2" t="s">
        <v>11</v>
      </c>
      <c r="C2202" s="2" t="s">
        <v>22</v>
      </c>
      <c r="D2202" s="1" t="s">
        <v>2862</v>
      </c>
      <c r="E2202" s="25" t="s">
        <v>10</v>
      </c>
      <c r="F2202" s="27" t="str">
        <f t="shared" si="34"/>
        <v>8220006</v>
      </c>
    </row>
    <row r="2203" spans="1:6" x14ac:dyDescent="0.25">
      <c r="A2203" s="2" t="s">
        <v>2858</v>
      </c>
      <c r="B2203" s="2" t="s">
        <v>11</v>
      </c>
      <c r="C2203" s="2" t="s">
        <v>24</v>
      </c>
      <c r="D2203" s="1" t="s">
        <v>1556</v>
      </c>
      <c r="E2203" s="25" t="s">
        <v>10</v>
      </c>
      <c r="F2203" s="27" t="str">
        <f t="shared" si="34"/>
        <v>8220007</v>
      </c>
    </row>
    <row r="2204" spans="1:6" x14ac:dyDescent="0.25">
      <c r="A2204" s="2" t="s">
        <v>2858</v>
      </c>
      <c r="B2204" s="2" t="s">
        <v>11</v>
      </c>
      <c r="C2204" s="2" t="s">
        <v>26</v>
      </c>
      <c r="D2204" s="1" t="s">
        <v>31</v>
      </c>
      <c r="E2204" s="25" t="s">
        <v>10</v>
      </c>
      <c r="F2204" s="27" t="str">
        <f t="shared" si="34"/>
        <v>8220008</v>
      </c>
    </row>
    <row r="2205" spans="1:6" x14ac:dyDescent="0.25">
      <c r="A2205" s="2" t="s">
        <v>2858</v>
      </c>
      <c r="B2205" s="2" t="s">
        <v>36</v>
      </c>
      <c r="C2205" s="2" t="s">
        <v>2278</v>
      </c>
      <c r="D2205" s="1" t="s">
        <v>2863</v>
      </c>
      <c r="E2205" s="25" t="s">
        <v>10</v>
      </c>
      <c r="F2205" s="27" t="str">
        <f t="shared" si="34"/>
        <v>8230102</v>
      </c>
    </row>
    <row r="2206" spans="1:6" x14ac:dyDescent="0.25">
      <c r="A2206" s="2" t="s">
        <v>2858</v>
      </c>
      <c r="B2206" s="2" t="s">
        <v>36</v>
      </c>
      <c r="C2206" s="2" t="s">
        <v>2864</v>
      </c>
      <c r="D2206" s="1" t="s">
        <v>2865</v>
      </c>
      <c r="E2206" s="25" t="s">
        <v>10</v>
      </c>
      <c r="F2206" s="27" t="str">
        <f t="shared" si="34"/>
        <v>8230958</v>
      </c>
    </row>
    <row r="2207" spans="1:6" x14ac:dyDescent="0.25">
      <c r="A2207" s="2" t="s">
        <v>2858</v>
      </c>
      <c r="B2207" s="2" t="s">
        <v>45</v>
      </c>
      <c r="C2207" s="2" t="s">
        <v>2866</v>
      </c>
      <c r="D2207" s="1" t="s">
        <v>2867</v>
      </c>
      <c r="E2207" s="25" t="s">
        <v>10</v>
      </c>
      <c r="F2207" s="27" t="str">
        <f t="shared" si="34"/>
        <v>8247995</v>
      </c>
    </row>
    <row r="2208" spans="1:6" x14ac:dyDescent="0.25">
      <c r="A2208" s="2" t="s">
        <v>2858</v>
      </c>
      <c r="B2208" s="2" t="s">
        <v>52</v>
      </c>
      <c r="C2208" s="2" t="s">
        <v>2868</v>
      </c>
      <c r="D2208" s="1" t="s">
        <v>2869</v>
      </c>
      <c r="E2208" s="25" t="s">
        <v>10</v>
      </c>
      <c r="F2208" s="27" t="str">
        <f t="shared" si="34"/>
        <v>8250265</v>
      </c>
    </row>
    <row r="2209" spans="1:6" x14ac:dyDescent="0.25">
      <c r="A2209" s="2" t="s">
        <v>2858</v>
      </c>
      <c r="B2209" s="2" t="s">
        <v>56</v>
      </c>
      <c r="C2209" s="2" t="s">
        <v>2870</v>
      </c>
      <c r="D2209" s="1" t="s">
        <v>2871</v>
      </c>
      <c r="E2209" s="25" t="s">
        <v>10</v>
      </c>
      <c r="F2209" s="27" t="str">
        <f t="shared" si="34"/>
        <v>8261072</v>
      </c>
    </row>
    <row r="2210" spans="1:6" x14ac:dyDescent="0.25">
      <c r="A2210" s="2" t="s">
        <v>2858</v>
      </c>
      <c r="B2210" s="2" t="s">
        <v>56</v>
      </c>
      <c r="C2210" s="2" t="s">
        <v>2872</v>
      </c>
      <c r="D2210" s="1" t="s">
        <v>2873</v>
      </c>
      <c r="E2210" s="25" t="s">
        <v>10</v>
      </c>
      <c r="F2210" s="27" t="str">
        <f t="shared" si="34"/>
        <v>8261102</v>
      </c>
    </row>
    <row r="2211" spans="1:6" x14ac:dyDescent="0.25">
      <c r="A2211" s="2" t="s">
        <v>2858</v>
      </c>
      <c r="B2211" s="2" t="s">
        <v>56</v>
      </c>
      <c r="C2211" s="2" t="s">
        <v>2874</v>
      </c>
      <c r="D2211" s="1" t="s">
        <v>2875</v>
      </c>
      <c r="E2211" s="25" t="s">
        <v>10</v>
      </c>
      <c r="F2211" s="27" t="str">
        <f t="shared" si="34"/>
        <v>8261190</v>
      </c>
    </row>
    <row r="2212" spans="1:6" x14ac:dyDescent="0.25">
      <c r="A2212" s="2" t="s">
        <v>2876</v>
      </c>
      <c r="B2212" s="2" t="s">
        <v>7</v>
      </c>
      <c r="C2212" s="2" t="s">
        <v>8</v>
      </c>
      <c r="D2212" s="1" t="s">
        <v>2877</v>
      </c>
      <c r="E2212" s="25" t="s">
        <v>10</v>
      </c>
      <c r="F2212" s="27" t="str">
        <f t="shared" si="34"/>
        <v>8310000</v>
      </c>
    </row>
    <row r="2213" spans="1:6" x14ac:dyDescent="0.25">
      <c r="A2213" s="2" t="s">
        <v>2876</v>
      </c>
      <c r="B2213" s="2" t="s">
        <v>11</v>
      </c>
      <c r="C2213" s="2" t="s">
        <v>12</v>
      </c>
      <c r="D2213" s="1" t="s">
        <v>202</v>
      </c>
      <c r="E2213" s="25" t="s">
        <v>10</v>
      </c>
      <c r="F2213" s="27" t="str">
        <f t="shared" si="34"/>
        <v>8320001</v>
      </c>
    </row>
    <row r="2214" spans="1:6" x14ac:dyDescent="0.25">
      <c r="A2214" s="2" t="s">
        <v>2876</v>
      </c>
      <c r="B2214" s="2" t="s">
        <v>11</v>
      </c>
      <c r="C2214" s="2" t="s">
        <v>14</v>
      </c>
      <c r="D2214" s="1" t="s">
        <v>2878</v>
      </c>
      <c r="E2214" s="25" t="s">
        <v>10</v>
      </c>
      <c r="F2214" s="27" t="str">
        <f t="shared" si="34"/>
        <v>8320002</v>
      </c>
    </row>
    <row r="2215" spans="1:6" x14ac:dyDescent="0.25">
      <c r="A2215" s="2" t="s">
        <v>2876</v>
      </c>
      <c r="B2215" s="2" t="s">
        <v>11</v>
      </c>
      <c r="C2215" s="2" t="s">
        <v>16</v>
      </c>
      <c r="D2215" s="1" t="s">
        <v>2879</v>
      </c>
      <c r="E2215" s="25" t="s">
        <v>10</v>
      </c>
      <c r="F2215" s="27" t="str">
        <f t="shared" si="34"/>
        <v>8320003</v>
      </c>
    </row>
    <row r="2216" spans="1:6" x14ac:dyDescent="0.25">
      <c r="A2216" s="2" t="s">
        <v>2876</v>
      </c>
      <c r="B2216" s="2" t="s">
        <v>11</v>
      </c>
      <c r="C2216" s="2" t="s">
        <v>18</v>
      </c>
      <c r="D2216" s="1" t="s">
        <v>824</v>
      </c>
      <c r="E2216" s="25" t="s">
        <v>10</v>
      </c>
      <c r="F2216" s="27" t="str">
        <f t="shared" si="34"/>
        <v>8320004</v>
      </c>
    </row>
    <row r="2217" spans="1:6" x14ac:dyDescent="0.25">
      <c r="A2217" s="2" t="s">
        <v>2876</v>
      </c>
      <c r="B2217" s="2" t="s">
        <v>11</v>
      </c>
      <c r="C2217" s="2" t="s">
        <v>20</v>
      </c>
      <c r="D2217" s="1" t="s">
        <v>2880</v>
      </c>
      <c r="E2217" s="25" t="s">
        <v>10</v>
      </c>
      <c r="F2217" s="27" t="str">
        <f t="shared" si="34"/>
        <v>8320005</v>
      </c>
    </row>
    <row r="2218" spans="1:6" x14ac:dyDescent="0.25">
      <c r="A2218" s="2" t="s">
        <v>2876</v>
      </c>
      <c r="B2218" s="2" t="s">
        <v>36</v>
      </c>
      <c r="C2218" s="2" t="s">
        <v>2881</v>
      </c>
      <c r="D2218" s="1" t="s">
        <v>2882</v>
      </c>
      <c r="E2218" s="25" t="s">
        <v>10</v>
      </c>
      <c r="F2218" s="27" t="str">
        <f t="shared" si="34"/>
        <v>8330427</v>
      </c>
    </row>
    <row r="2219" spans="1:6" x14ac:dyDescent="0.25">
      <c r="A2219" s="2" t="s">
        <v>2876</v>
      </c>
      <c r="B2219" s="2" t="s">
        <v>36</v>
      </c>
      <c r="C2219" s="2" t="s">
        <v>2883</v>
      </c>
      <c r="D2219" s="1" t="s">
        <v>2884</v>
      </c>
      <c r="E2219" s="25" t="s">
        <v>10</v>
      </c>
      <c r="F2219" s="27" t="str">
        <f t="shared" si="34"/>
        <v>8330897</v>
      </c>
    </row>
    <row r="2220" spans="1:6" x14ac:dyDescent="0.25">
      <c r="A2220" s="2" t="s">
        <v>2876</v>
      </c>
      <c r="B2220" s="2" t="s">
        <v>36</v>
      </c>
      <c r="C2220" s="2" t="s">
        <v>2885</v>
      </c>
      <c r="D2220" s="1" t="s">
        <v>2886</v>
      </c>
      <c r="E2220" s="25" t="s">
        <v>10</v>
      </c>
      <c r="F2220" s="27" t="str">
        <f t="shared" si="34"/>
        <v>8330898</v>
      </c>
    </row>
    <row r="2221" spans="1:6" x14ac:dyDescent="0.25">
      <c r="A2221" s="2" t="s">
        <v>2876</v>
      </c>
      <c r="B2221" s="2" t="s">
        <v>36</v>
      </c>
      <c r="C2221" s="2" t="s">
        <v>2887</v>
      </c>
      <c r="D2221" s="1" t="s">
        <v>2888</v>
      </c>
      <c r="E2221" s="25" t="s">
        <v>10</v>
      </c>
      <c r="F2221" s="27" t="str">
        <f t="shared" si="34"/>
        <v>8330899</v>
      </c>
    </row>
    <row r="2222" spans="1:6" x14ac:dyDescent="0.25">
      <c r="A2222" s="2" t="s">
        <v>2876</v>
      </c>
      <c r="B2222" s="2" t="s">
        <v>36</v>
      </c>
      <c r="C2222" s="2" t="s">
        <v>2889</v>
      </c>
      <c r="D2222" s="1" t="s">
        <v>2890</v>
      </c>
      <c r="E2222" s="25" t="s">
        <v>10</v>
      </c>
      <c r="F2222" s="27" t="str">
        <f t="shared" si="34"/>
        <v>8330900</v>
      </c>
    </row>
    <row r="2223" spans="1:6" x14ac:dyDescent="0.25">
      <c r="A2223" s="2" t="s">
        <v>2876</v>
      </c>
      <c r="B2223" s="2" t="s">
        <v>36</v>
      </c>
      <c r="C2223" s="2" t="s">
        <v>1737</v>
      </c>
      <c r="D2223" s="1" t="s">
        <v>2891</v>
      </c>
      <c r="E2223" s="25" t="s">
        <v>10</v>
      </c>
      <c r="F2223" s="27" t="str">
        <f t="shared" si="34"/>
        <v>8330901</v>
      </c>
    </row>
    <row r="2224" spans="1:6" x14ac:dyDescent="0.25">
      <c r="A2224" s="2" t="s">
        <v>2876</v>
      </c>
      <c r="B2224" s="2" t="s">
        <v>36</v>
      </c>
      <c r="C2224" s="2" t="s">
        <v>2892</v>
      </c>
      <c r="D2224" s="1" t="s">
        <v>2893</v>
      </c>
      <c r="E2224" s="25" t="s">
        <v>10</v>
      </c>
      <c r="F2224" s="27" t="str">
        <f t="shared" si="34"/>
        <v>8330902</v>
      </c>
    </row>
    <row r="2225" spans="1:6" x14ac:dyDescent="0.25">
      <c r="A2225" s="2" t="s">
        <v>2876</v>
      </c>
      <c r="B2225" s="2" t="s">
        <v>45</v>
      </c>
      <c r="C2225" s="2" t="s">
        <v>2894</v>
      </c>
      <c r="D2225" s="1" t="s">
        <v>2895</v>
      </c>
      <c r="E2225" s="25" t="s">
        <v>10</v>
      </c>
      <c r="F2225" s="27" t="str">
        <f t="shared" si="34"/>
        <v>8348010</v>
      </c>
    </row>
    <row r="2226" spans="1:6" x14ac:dyDescent="0.25">
      <c r="A2226" s="2" t="s">
        <v>2876</v>
      </c>
      <c r="B2226" s="2" t="s">
        <v>45</v>
      </c>
      <c r="C2226" s="2" t="s">
        <v>2896</v>
      </c>
      <c r="D2226" s="1" t="s">
        <v>2897</v>
      </c>
      <c r="E2226" s="25" t="s">
        <v>10</v>
      </c>
      <c r="F2226" s="27" t="str">
        <f t="shared" si="34"/>
        <v>8348020</v>
      </c>
    </row>
    <row r="2227" spans="1:6" x14ac:dyDescent="0.25">
      <c r="A2227" s="2" t="s">
        <v>2876</v>
      </c>
      <c r="B2227" s="2" t="s">
        <v>52</v>
      </c>
      <c r="C2227" s="2" t="s">
        <v>2898</v>
      </c>
      <c r="D2227" s="1" t="s">
        <v>2899</v>
      </c>
      <c r="E2227" s="25" t="s">
        <v>10</v>
      </c>
      <c r="F2227" s="27" t="str">
        <f t="shared" si="34"/>
        <v>8350227</v>
      </c>
    </row>
    <row r="2228" spans="1:6" x14ac:dyDescent="0.25">
      <c r="A2228" s="2" t="s">
        <v>2876</v>
      </c>
      <c r="B2228" s="2" t="s">
        <v>52</v>
      </c>
      <c r="C2228" s="2" t="s">
        <v>2900</v>
      </c>
      <c r="D2228" s="1" t="s">
        <v>2901</v>
      </c>
      <c r="E2228" s="25" t="s">
        <v>10</v>
      </c>
      <c r="F2228" s="27" t="str">
        <f t="shared" si="34"/>
        <v>8350228</v>
      </c>
    </row>
    <row r="2229" spans="1:6" x14ac:dyDescent="0.25">
      <c r="A2229" s="2" t="s">
        <v>2876</v>
      </c>
      <c r="B2229" s="2" t="s">
        <v>56</v>
      </c>
      <c r="C2229" s="2" t="s">
        <v>2902</v>
      </c>
      <c r="D2229" s="1" t="s">
        <v>2903</v>
      </c>
      <c r="E2229" s="25" t="s">
        <v>10</v>
      </c>
      <c r="F2229" s="27" t="str">
        <f t="shared" si="34"/>
        <v>8361073</v>
      </c>
    </row>
    <row r="2230" spans="1:6" x14ac:dyDescent="0.25">
      <c r="A2230" s="2" t="s">
        <v>2904</v>
      </c>
      <c r="B2230" s="2" t="s">
        <v>7</v>
      </c>
      <c r="C2230" s="2" t="s">
        <v>8</v>
      </c>
      <c r="D2230" s="1" t="s">
        <v>2905</v>
      </c>
      <c r="E2230" s="25" t="s">
        <v>10</v>
      </c>
      <c r="F2230" s="27" t="str">
        <f t="shared" si="34"/>
        <v>8410000</v>
      </c>
    </row>
    <row r="2231" spans="1:6" x14ac:dyDescent="0.25">
      <c r="A2231" s="2" t="s">
        <v>2904</v>
      </c>
      <c r="B2231" s="2" t="s">
        <v>11</v>
      </c>
      <c r="C2231" s="2" t="s">
        <v>12</v>
      </c>
      <c r="D2231" s="1" t="s">
        <v>2906</v>
      </c>
      <c r="E2231" s="25" t="s">
        <v>10</v>
      </c>
      <c r="F2231" s="27" t="str">
        <f t="shared" si="34"/>
        <v>8420001</v>
      </c>
    </row>
    <row r="2232" spans="1:6" x14ac:dyDescent="0.25">
      <c r="A2232" s="2" t="s">
        <v>2904</v>
      </c>
      <c r="B2232" s="2" t="s">
        <v>11</v>
      </c>
      <c r="C2232" s="2" t="s">
        <v>14</v>
      </c>
      <c r="D2232" s="1" t="s">
        <v>128</v>
      </c>
      <c r="E2232" s="25" t="s">
        <v>10</v>
      </c>
      <c r="F2232" s="27" t="str">
        <f t="shared" si="34"/>
        <v>8420002</v>
      </c>
    </row>
    <row r="2233" spans="1:6" x14ac:dyDescent="0.25">
      <c r="A2233" s="2" t="s">
        <v>2904</v>
      </c>
      <c r="B2233" s="2" t="s">
        <v>11</v>
      </c>
      <c r="C2233" s="2" t="s">
        <v>16</v>
      </c>
      <c r="D2233" s="1" t="s">
        <v>1252</v>
      </c>
      <c r="E2233" s="25" t="s">
        <v>10</v>
      </c>
      <c r="F2233" s="27" t="str">
        <f t="shared" si="34"/>
        <v>8420003</v>
      </c>
    </row>
    <row r="2234" spans="1:6" x14ac:dyDescent="0.25">
      <c r="A2234" s="2" t="s">
        <v>2904</v>
      </c>
      <c r="B2234" s="2" t="s">
        <v>11</v>
      </c>
      <c r="C2234" s="2" t="s">
        <v>18</v>
      </c>
      <c r="D2234" s="1" t="s">
        <v>2907</v>
      </c>
      <c r="E2234" s="25" t="s">
        <v>10</v>
      </c>
      <c r="F2234" s="27" t="str">
        <f t="shared" si="34"/>
        <v>8420004</v>
      </c>
    </row>
    <row r="2235" spans="1:6" x14ac:dyDescent="0.25">
      <c r="A2235" s="2" t="s">
        <v>2904</v>
      </c>
      <c r="B2235" s="2" t="s">
        <v>11</v>
      </c>
      <c r="C2235" s="2" t="s">
        <v>20</v>
      </c>
      <c r="D2235" s="1" t="s">
        <v>2908</v>
      </c>
      <c r="E2235" s="25" t="s">
        <v>10</v>
      </c>
      <c r="F2235" s="27" t="str">
        <f t="shared" si="34"/>
        <v>8420005</v>
      </c>
    </row>
    <row r="2236" spans="1:6" x14ac:dyDescent="0.25">
      <c r="A2236" s="2" t="s">
        <v>2904</v>
      </c>
      <c r="B2236" s="2" t="s">
        <v>11</v>
      </c>
      <c r="C2236" s="2" t="s">
        <v>22</v>
      </c>
      <c r="D2236" s="1" t="s">
        <v>2909</v>
      </c>
      <c r="E2236" s="25" t="s">
        <v>10</v>
      </c>
      <c r="F2236" s="27" t="str">
        <f t="shared" si="34"/>
        <v>8420006</v>
      </c>
    </row>
    <row r="2237" spans="1:6" x14ac:dyDescent="0.25">
      <c r="A2237" s="2" t="s">
        <v>2904</v>
      </c>
      <c r="B2237" s="2" t="s">
        <v>11</v>
      </c>
      <c r="C2237" s="2" t="s">
        <v>24</v>
      </c>
      <c r="D2237" s="1" t="s">
        <v>2548</v>
      </c>
      <c r="E2237" s="25" t="s">
        <v>10</v>
      </c>
      <c r="F2237" s="27" t="str">
        <f t="shared" si="34"/>
        <v>8420007</v>
      </c>
    </row>
    <row r="2238" spans="1:6" x14ac:dyDescent="0.25">
      <c r="A2238" s="2" t="s">
        <v>2904</v>
      </c>
      <c r="B2238" s="2" t="s">
        <v>11</v>
      </c>
      <c r="C2238" s="2" t="s">
        <v>26</v>
      </c>
      <c r="D2238" s="1" t="s">
        <v>2910</v>
      </c>
      <c r="E2238" s="25" t="s">
        <v>10</v>
      </c>
      <c r="F2238" s="27" t="str">
        <f t="shared" si="34"/>
        <v>8420008</v>
      </c>
    </row>
    <row r="2239" spans="1:6" x14ac:dyDescent="0.25">
      <c r="A2239" s="2" t="s">
        <v>2904</v>
      </c>
      <c r="B2239" s="2" t="s">
        <v>11</v>
      </c>
      <c r="C2239" s="2" t="s">
        <v>28</v>
      </c>
      <c r="D2239" s="1" t="s">
        <v>2911</v>
      </c>
      <c r="E2239" s="25" t="s">
        <v>10</v>
      </c>
      <c r="F2239" s="27" t="str">
        <f t="shared" si="34"/>
        <v>8420009</v>
      </c>
    </row>
    <row r="2240" spans="1:6" x14ac:dyDescent="0.25">
      <c r="A2240" s="2" t="s">
        <v>2904</v>
      </c>
      <c r="B2240" s="2" t="s">
        <v>11</v>
      </c>
      <c r="C2240" s="2" t="s">
        <v>30</v>
      </c>
      <c r="D2240" s="1" t="s">
        <v>2912</v>
      </c>
      <c r="E2240" s="25" t="s">
        <v>10</v>
      </c>
      <c r="F2240" s="27" t="str">
        <f t="shared" si="34"/>
        <v>8420010</v>
      </c>
    </row>
    <row r="2241" spans="1:6" x14ac:dyDescent="0.25">
      <c r="A2241" s="2" t="s">
        <v>2904</v>
      </c>
      <c r="B2241" s="2" t="s">
        <v>11</v>
      </c>
      <c r="C2241" s="2" t="s">
        <v>32</v>
      </c>
      <c r="D2241" s="1" t="s">
        <v>2913</v>
      </c>
      <c r="E2241" s="25" t="s">
        <v>10</v>
      </c>
      <c r="F2241" s="27" t="str">
        <f t="shared" si="34"/>
        <v>8420011</v>
      </c>
    </row>
    <row r="2242" spans="1:6" x14ac:dyDescent="0.25">
      <c r="A2242" s="2" t="s">
        <v>2904</v>
      </c>
      <c r="B2242" s="2" t="s">
        <v>11</v>
      </c>
      <c r="C2242" s="2" t="s">
        <v>34</v>
      </c>
      <c r="D2242" s="1" t="s">
        <v>203</v>
      </c>
      <c r="E2242" s="25" t="s">
        <v>10</v>
      </c>
      <c r="F2242" s="27" t="str">
        <f t="shared" ref="F2242:F2305" si="35">A2242&amp;B2242&amp;C2242</f>
        <v>8420012</v>
      </c>
    </row>
    <row r="2243" spans="1:6" x14ac:dyDescent="0.25">
      <c r="A2243" s="2" t="s">
        <v>2904</v>
      </c>
      <c r="B2243" s="2" t="s">
        <v>36</v>
      </c>
      <c r="C2243" s="2" t="s">
        <v>1408</v>
      </c>
      <c r="D2243" s="1" t="s">
        <v>2914</v>
      </c>
      <c r="E2243" s="25" t="s">
        <v>10</v>
      </c>
      <c r="F2243" s="27" t="str">
        <f t="shared" si="35"/>
        <v>8430106</v>
      </c>
    </row>
    <row r="2244" spans="1:6" x14ac:dyDescent="0.25">
      <c r="A2244" s="2" t="s">
        <v>2904</v>
      </c>
      <c r="B2244" s="2" t="s">
        <v>36</v>
      </c>
      <c r="C2244" s="2" t="s">
        <v>2915</v>
      </c>
      <c r="D2244" s="1" t="s">
        <v>2916</v>
      </c>
      <c r="E2244" s="25" t="s">
        <v>10</v>
      </c>
      <c r="F2244" s="27" t="str">
        <f t="shared" si="35"/>
        <v>8430903</v>
      </c>
    </row>
    <row r="2245" spans="1:6" x14ac:dyDescent="0.25">
      <c r="A2245" s="2" t="s">
        <v>2904</v>
      </c>
      <c r="B2245" s="2" t="s">
        <v>36</v>
      </c>
      <c r="C2245" s="2" t="s">
        <v>2917</v>
      </c>
      <c r="D2245" s="1" t="s">
        <v>2918</v>
      </c>
      <c r="E2245" s="25" t="s">
        <v>10</v>
      </c>
      <c r="F2245" s="27" t="str">
        <f t="shared" si="35"/>
        <v>8430904</v>
      </c>
    </row>
    <row r="2246" spans="1:6" x14ac:dyDescent="0.25">
      <c r="A2246" s="2" t="s">
        <v>2904</v>
      </c>
      <c r="B2246" s="2" t="s">
        <v>36</v>
      </c>
      <c r="C2246" s="2" t="s">
        <v>2919</v>
      </c>
      <c r="D2246" s="1" t="s">
        <v>2920</v>
      </c>
      <c r="E2246" s="25" t="s">
        <v>10</v>
      </c>
      <c r="F2246" s="27" t="str">
        <f t="shared" si="35"/>
        <v>8430905</v>
      </c>
    </row>
    <row r="2247" spans="1:6" x14ac:dyDescent="0.25">
      <c r="A2247" s="2" t="s">
        <v>2904</v>
      </c>
      <c r="B2247" s="2" t="s">
        <v>45</v>
      </c>
      <c r="C2247" s="2" t="s">
        <v>2921</v>
      </c>
      <c r="D2247" s="1" t="s">
        <v>2922</v>
      </c>
      <c r="E2247" s="25" t="s">
        <v>10</v>
      </c>
      <c r="F2247" s="27" t="str">
        <f t="shared" si="35"/>
        <v>8448030</v>
      </c>
    </row>
    <row r="2248" spans="1:6" x14ac:dyDescent="0.25">
      <c r="A2248" s="2" t="s">
        <v>2904</v>
      </c>
      <c r="B2248" s="2" t="s">
        <v>52</v>
      </c>
      <c r="C2248" s="2" t="s">
        <v>2923</v>
      </c>
      <c r="D2248" s="1" t="s">
        <v>2924</v>
      </c>
      <c r="E2248" s="25" t="s">
        <v>10</v>
      </c>
      <c r="F2248" s="27" t="str">
        <f t="shared" si="35"/>
        <v>8450229</v>
      </c>
    </row>
    <row r="2249" spans="1:6" x14ac:dyDescent="0.25">
      <c r="A2249" s="2" t="s">
        <v>2904</v>
      </c>
      <c r="B2249" s="2" t="s">
        <v>56</v>
      </c>
      <c r="C2249" s="2" t="s">
        <v>2925</v>
      </c>
      <c r="D2249" s="1" t="s">
        <v>2926</v>
      </c>
      <c r="E2249" s="25" t="s">
        <v>10</v>
      </c>
      <c r="F2249" s="27" t="str">
        <f t="shared" si="35"/>
        <v>8460334</v>
      </c>
    </row>
    <row r="2250" spans="1:6" x14ac:dyDescent="0.25">
      <c r="A2250" s="2" t="s">
        <v>2904</v>
      </c>
      <c r="B2250" s="2" t="s">
        <v>56</v>
      </c>
      <c r="C2250" s="2" t="s">
        <v>2678</v>
      </c>
      <c r="D2250" s="1" t="s">
        <v>2927</v>
      </c>
      <c r="E2250" s="25" t="s">
        <v>10</v>
      </c>
      <c r="F2250" s="27" t="str">
        <f t="shared" si="35"/>
        <v>8460871</v>
      </c>
    </row>
    <row r="2251" spans="1:6" x14ac:dyDescent="0.25">
      <c r="A2251" s="2" t="s">
        <v>2904</v>
      </c>
      <c r="B2251" s="2" t="s">
        <v>56</v>
      </c>
      <c r="C2251" s="2" t="s">
        <v>2680</v>
      </c>
      <c r="D2251" s="1" t="s">
        <v>2928</v>
      </c>
      <c r="E2251" s="25" t="s">
        <v>10</v>
      </c>
      <c r="F2251" s="27" t="str">
        <f t="shared" si="35"/>
        <v>8460872</v>
      </c>
    </row>
    <row r="2252" spans="1:6" x14ac:dyDescent="0.25">
      <c r="A2252" s="2" t="s">
        <v>2904</v>
      </c>
      <c r="B2252" s="2" t="s">
        <v>56</v>
      </c>
      <c r="C2252" s="2" t="s">
        <v>2864</v>
      </c>
      <c r="D2252" s="1" t="s">
        <v>2929</v>
      </c>
      <c r="E2252" s="25" t="s">
        <v>10</v>
      </c>
      <c r="F2252" s="27" t="str">
        <f t="shared" si="35"/>
        <v>8460958</v>
      </c>
    </row>
    <row r="2253" spans="1:6" x14ac:dyDescent="0.25">
      <c r="A2253" s="2" t="s">
        <v>2904</v>
      </c>
      <c r="B2253" s="2" t="s">
        <v>56</v>
      </c>
      <c r="C2253" s="2" t="s">
        <v>1491</v>
      </c>
      <c r="D2253" s="1" t="s">
        <v>2930</v>
      </c>
      <c r="E2253" s="25" t="s">
        <v>10</v>
      </c>
      <c r="F2253" s="27" t="str">
        <f t="shared" si="35"/>
        <v>8460970</v>
      </c>
    </row>
    <row r="2254" spans="1:6" x14ac:dyDescent="0.25">
      <c r="A2254" s="2" t="s">
        <v>2904</v>
      </c>
      <c r="B2254" s="2" t="s">
        <v>56</v>
      </c>
      <c r="C2254" s="2" t="s">
        <v>2931</v>
      </c>
      <c r="D2254" s="1" t="s">
        <v>2932</v>
      </c>
      <c r="E2254" s="25" t="s">
        <v>10</v>
      </c>
      <c r="F2254" s="27" t="str">
        <f t="shared" si="35"/>
        <v>8460981</v>
      </c>
    </row>
    <row r="2255" spans="1:6" x14ac:dyDescent="0.25">
      <c r="A2255" s="2" t="s">
        <v>2904</v>
      </c>
      <c r="B2255" s="2" t="s">
        <v>56</v>
      </c>
      <c r="C2255" s="2" t="s">
        <v>2933</v>
      </c>
      <c r="D2255" s="1" t="s">
        <v>2934</v>
      </c>
      <c r="E2255" s="25" t="s">
        <v>10</v>
      </c>
      <c r="F2255" s="27" t="str">
        <f t="shared" si="35"/>
        <v>8461005</v>
      </c>
    </row>
    <row r="2256" spans="1:6" x14ac:dyDescent="0.25">
      <c r="A2256" s="2" t="s">
        <v>2904</v>
      </c>
      <c r="B2256" s="2" t="s">
        <v>56</v>
      </c>
      <c r="C2256" s="2" t="s">
        <v>2935</v>
      </c>
      <c r="D2256" s="1" t="s">
        <v>2936</v>
      </c>
      <c r="E2256" s="25" t="s">
        <v>10</v>
      </c>
      <c r="F2256" s="27" t="str">
        <f t="shared" si="35"/>
        <v>8461023</v>
      </c>
    </row>
    <row r="2257" spans="1:6" x14ac:dyDescent="0.25">
      <c r="A2257" s="2" t="s">
        <v>2904</v>
      </c>
      <c r="B2257" s="2" t="s">
        <v>56</v>
      </c>
      <c r="C2257" s="2" t="s">
        <v>1346</v>
      </c>
      <c r="D2257" s="1" t="s">
        <v>2937</v>
      </c>
      <c r="E2257" s="25" t="s">
        <v>10</v>
      </c>
      <c r="F2257" s="27" t="str">
        <f t="shared" si="35"/>
        <v>8461086</v>
      </c>
    </row>
    <row r="2258" spans="1:6" x14ac:dyDescent="0.25">
      <c r="A2258" s="2" t="s">
        <v>2904</v>
      </c>
      <c r="B2258" s="2" t="s">
        <v>243</v>
      </c>
      <c r="C2258" s="2" t="s">
        <v>676</v>
      </c>
      <c r="D2258" s="1" t="s">
        <v>2938</v>
      </c>
      <c r="E2258" s="25" t="s">
        <v>10</v>
      </c>
      <c r="F2258" s="27" t="str">
        <f t="shared" si="35"/>
        <v>8470042</v>
      </c>
    </row>
    <row r="2259" spans="1:6" x14ac:dyDescent="0.25">
      <c r="A2259" s="2" t="s">
        <v>2904</v>
      </c>
      <c r="B2259" s="2" t="s">
        <v>243</v>
      </c>
      <c r="C2259" s="2" t="s">
        <v>560</v>
      </c>
      <c r="D2259" s="1" t="s">
        <v>2939</v>
      </c>
      <c r="E2259" s="25" t="s">
        <v>10</v>
      </c>
      <c r="F2259" s="27" t="str">
        <f t="shared" si="35"/>
        <v>8470049</v>
      </c>
    </row>
    <row r="2260" spans="1:6" x14ac:dyDescent="0.25">
      <c r="A2260" s="2" t="s">
        <v>2904</v>
      </c>
      <c r="B2260" s="2" t="s">
        <v>243</v>
      </c>
      <c r="C2260" s="2" t="s">
        <v>1642</v>
      </c>
      <c r="D2260" s="1" t="s">
        <v>2940</v>
      </c>
      <c r="E2260" s="25" t="s">
        <v>10</v>
      </c>
      <c r="F2260" s="27" t="str">
        <f t="shared" si="35"/>
        <v>8470104</v>
      </c>
    </row>
    <row r="2261" spans="1:6" x14ac:dyDescent="0.25">
      <c r="A2261" s="2" t="s">
        <v>2904</v>
      </c>
      <c r="B2261" s="2" t="s">
        <v>243</v>
      </c>
      <c r="C2261" s="2" t="s">
        <v>2941</v>
      </c>
      <c r="D2261" s="1" t="s">
        <v>2942</v>
      </c>
      <c r="E2261" s="25" t="s">
        <v>10</v>
      </c>
      <c r="F2261" s="27" t="str">
        <f t="shared" si="35"/>
        <v>8470332</v>
      </c>
    </row>
    <row r="2262" spans="1:6" x14ac:dyDescent="0.25">
      <c r="A2262" s="2" t="s">
        <v>2904</v>
      </c>
      <c r="B2262" s="2" t="s">
        <v>243</v>
      </c>
      <c r="C2262" s="2" t="s">
        <v>2509</v>
      </c>
      <c r="D2262" s="1" t="s">
        <v>2943</v>
      </c>
      <c r="E2262" s="25" t="s">
        <v>10</v>
      </c>
      <c r="F2262" s="27" t="str">
        <f t="shared" si="35"/>
        <v>8470847</v>
      </c>
    </row>
    <row r="2263" spans="1:6" x14ac:dyDescent="0.25">
      <c r="A2263" s="2" t="s">
        <v>2944</v>
      </c>
      <c r="B2263" s="2" t="s">
        <v>7</v>
      </c>
      <c r="C2263" s="2" t="s">
        <v>8</v>
      </c>
      <c r="D2263" s="1" t="s">
        <v>2945</v>
      </c>
      <c r="E2263" s="25" t="s">
        <v>10</v>
      </c>
      <c r="F2263" s="27" t="str">
        <f t="shared" si="35"/>
        <v>8510000</v>
      </c>
    </row>
    <row r="2264" spans="1:6" x14ac:dyDescent="0.25">
      <c r="A2264" s="2" t="s">
        <v>2944</v>
      </c>
      <c r="B2264" s="2" t="s">
        <v>11</v>
      </c>
      <c r="C2264" s="2" t="s">
        <v>12</v>
      </c>
      <c r="D2264" s="1" t="s">
        <v>2946</v>
      </c>
      <c r="E2264" s="25" t="s">
        <v>10</v>
      </c>
      <c r="F2264" s="27" t="str">
        <f t="shared" si="35"/>
        <v>8520001</v>
      </c>
    </row>
    <row r="2265" spans="1:6" x14ac:dyDescent="0.25">
      <c r="A2265" s="2" t="s">
        <v>2944</v>
      </c>
      <c r="B2265" s="2" t="s">
        <v>11</v>
      </c>
      <c r="C2265" s="2" t="s">
        <v>14</v>
      </c>
      <c r="D2265" s="1" t="s">
        <v>2947</v>
      </c>
      <c r="E2265" s="25" t="s">
        <v>10</v>
      </c>
      <c r="F2265" s="27" t="str">
        <f t="shared" si="35"/>
        <v>8520002</v>
      </c>
    </row>
    <row r="2266" spans="1:6" x14ac:dyDescent="0.25">
      <c r="A2266" s="2" t="s">
        <v>2944</v>
      </c>
      <c r="B2266" s="2" t="s">
        <v>11</v>
      </c>
      <c r="C2266" s="2" t="s">
        <v>16</v>
      </c>
      <c r="D2266" s="1" t="s">
        <v>252</v>
      </c>
      <c r="E2266" s="25" t="s">
        <v>10</v>
      </c>
      <c r="F2266" s="27" t="str">
        <f t="shared" si="35"/>
        <v>8520003</v>
      </c>
    </row>
    <row r="2267" spans="1:6" x14ac:dyDescent="0.25">
      <c r="A2267" s="2" t="s">
        <v>2944</v>
      </c>
      <c r="B2267" s="2" t="s">
        <v>11</v>
      </c>
      <c r="C2267" s="2" t="s">
        <v>18</v>
      </c>
      <c r="D2267" s="1" t="s">
        <v>279</v>
      </c>
      <c r="E2267" s="25" t="s">
        <v>10</v>
      </c>
      <c r="F2267" s="27" t="str">
        <f t="shared" si="35"/>
        <v>8520004</v>
      </c>
    </row>
    <row r="2268" spans="1:6" x14ac:dyDescent="0.25">
      <c r="A2268" s="2" t="s">
        <v>2944</v>
      </c>
      <c r="B2268" s="2" t="s">
        <v>11</v>
      </c>
      <c r="C2268" s="2" t="s">
        <v>20</v>
      </c>
      <c r="D2268" s="1" t="s">
        <v>2948</v>
      </c>
      <c r="E2268" s="25" t="s">
        <v>10</v>
      </c>
      <c r="F2268" s="27" t="str">
        <f t="shared" si="35"/>
        <v>8520005</v>
      </c>
    </row>
    <row r="2269" spans="1:6" x14ac:dyDescent="0.25">
      <c r="A2269" s="2" t="s">
        <v>2944</v>
      </c>
      <c r="B2269" s="2" t="s">
        <v>11</v>
      </c>
      <c r="C2269" s="2" t="s">
        <v>22</v>
      </c>
      <c r="D2269" s="1" t="s">
        <v>75</v>
      </c>
      <c r="E2269" s="25" t="s">
        <v>10</v>
      </c>
      <c r="F2269" s="27" t="str">
        <f t="shared" si="35"/>
        <v>8520006</v>
      </c>
    </row>
    <row r="2270" spans="1:6" x14ac:dyDescent="0.25">
      <c r="A2270" s="2" t="s">
        <v>2944</v>
      </c>
      <c r="B2270" s="2" t="s">
        <v>11</v>
      </c>
      <c r="C2270" s="2" t="s">
        <v>24</v>
      </c>
      <c r="D2270" s="1" t="s">
        <v>2949</v>
      </c>
      <c r="E2270" s="25" t="s">
        <v>10</v>
      </c>
      <c r="F2270" s="27" t="str">
        <f t="shared" si="35"/>
        <v>8520007</v>
      </c>
    </row>
    <row r="2271" spans="1:6" x14ac:dyDescent="0.25">
      <c r="A2271" s="2" t="s">
        <v>2944</v>
      </c>
      <c r="B2271" s="2" t="s">
        <v>36</v>
      </c>
      <c r="C2271" s="2" t="s">
        <v>2950</v>
      </c>
      <c r="D2271" s="1" t="s">
        <v>2951</v>
      </c>
      <c r="E2271" s="25" t="s">
        <v>10</v>
      </c>
      <c r="F2271" s="27" t="str">
        <f t="shared" si="35"/>
        <v>8530313</v>
      </c>
    </row>
    <row r="2272" spans="1:6" x14ac:dyDescent="0.25">
      <c r="A2272" s="2" t="s">
        <v>2944</v>
      </c>
      <c r="B2272" s="2" t="s">
        <v>36</v>
      </c>
      <c r="C2272" s="2" t="s">
        <v>2952</v>
      </c>
      <c r="D2272" s="1" t="s">
        <v>2953</v>
      </c>
      <c r="E2272" s="25" t="s">
        <v>10</v>
      </c>
      <c r="F2272" s="27" t="str">
        <f t="shared" si="35"/>
        <v>8530511</v>
      </c>
    </row>
    <row r="2273" spans="1:6" x14ac:dyDescent="0.25">
      <c r="A2273" s="2" t="s">
        <v>2944</v>
      </c>
      <c r="B2273" s="2" t="s">
        <v>36</v>
      </c>
      <c r="C2273" s="2" t="s">
        <v>2954</v>
      </c>
      <c r="D2273" s="1" t="s">
        <v>2955</v>
      </c>
      <c r="E2273" s="25" t="s">
        <v>10</v>
      </c>
      <c r="F2273" s="27" t="str">
        <f t="shared" si="35"/>
        <v>8530906</v>
      </c>
    </row>
    <row r="2274" spans="1:6" x14ac:dyDescent="0.25">
      <c r="A2274" s="2" t="s">
        <v>2944</v>
      </c>
      <c r="B2274" s="2" t="s">
        <v>36</v>
      </c>
      <c r="C2274" s="2" t="s">
        <v>2956</v>
      </c>
      <c r="D2274" s="1" t="s">
        <v>2957</v>
      </c>
      <c r="E2274" s="25" t="s">
        <v>10</v>
      </c>
      <c r="F2274" s="27" t="str">
        <f t="shared" si="35"/>
        <v>8530907</v>
      </c>
    </row>
    <row r="2275" spans="1:6" x14ac:dyDescent="0.25">
      <c r="A2275" s="2" t="s">
        <v>2944</v>
      </c>
      <c r="B2275" s="2" t="s">
        <v>36</v>
      </c>
      <c r="C2275" s="2" t="s">
        <v>2958</v>
      </c>
      <c r="D2275" s="1" t="s">
        <v>2959</v>
      </c>
      <c r="E2275" s="25" t="s">
        <v>10</v>
      </c>
      <c r="F2275" s="27" t="str">
        <f t="shared" si="35"/>
        <v>8530908</v>
      </c>
    </row>
    <row r="2276" spans="1:6" x14ac:dyDescent="0.25">
      <c r="A2276" s="2" t="s">
        <v>2944</v>
      </c>
      <c r="B2276" s="2" t="s">
        <v>45</v>
      </c>
      <c r="C2276" s="2" t="s">
        <v>2960</v>
      </c>
      <c r="D2276" s="1" t="s">
        <v>2961</v>
      </c>
      <c r="E2276" s="25" t="s">
        <v>10</v>
      </c>
      <c r="F2276" s="27" t="str">
        <f t="shared" si="35"/>
        <v>8548045</v>
      </c>
    </row>
    <row r="2277" spans="1:6" x14ac:dyDescent="0.25">
      <c r="A2277" s="2" t="s">
        <v>2944</v>
      </c>
      <c r="B2277" s="2" t="s">
        <v>45</v>
      </c>
      <c r="C2277" s="2" t="s">
        <v>2962</v>
      </c>
      <c r="D2277" s="1" t="s">
        <v>2963</v>
      </c>
      <c r="E2277" s="25" t="s">
        <v>10</v>
      </c>
      <c r="F2277" s="27" t="str">
        <f t="shared" si="35"/>
        <v>8548050</v>
      </c>
    </row>
    <row r="2278" spans="1:6" x14ac:dyDescent="0.25">
      <c r="A2278" s="2" t="s">
        <v>2944</v>
      </c>
      <c r="B2278" s="2" t="s">
        <v>45</v>
      </c>
      <c r="C2278" s="2" t="s">
        <v>2964</v>
      </c>
      <c r="D2278" s="1" t="s">
        <v>2965</v>
      </c>
      <c r="E2278" s="25" t="s">
        <v>10</v>
      </c>
      <c r="F2278" s="27" t="str">
        <f t="shared" si="35"/>
        <v>8548060</v>
      </c>
    </row>
    <row r="2279" spans="1:6" x14ac:dyDescent="0.25">
      <c r="A2279" s="2" t="s">
        <v>2944</v>
      </c>
      <c r="B2279" s="2" t="s">
        <v>52</v>
      </c>
      <c r="C2279" s="2" t="s">
        <v>2966</v>
      </c>
      <c r="D2279" s="1" t="s">
        <v>2967</v>
      </c>
      <c r="E2279" s="25" t="s">
        <v>10</v>
      </c>
      <c r="F2279" s="27" t="str">
        <f t="shared" si="35"/>
        <v>8550230</v>
      </c>
    </row>
    <row r="2280" spans="1:6" x14ac:dyDescent="0.25">
      <c r="A2280" s="2" t="s">
        <v>2944</v>
      </c>
      <c r="B2280" s="2" t="s">
        <v>52</v>
      </c>
      <c r="C2280" s="2" t="s">
        <v>2968</v>
      </c>
      <c r="D2280" s="1" t="s">
        <v>2969</v>
      </c>
      <c r="E2280" s="25" t="s">
        <v>10</v>
      </c>
      <c r="F2280" s="27" t="str">
        <f t="shared" si="35"/>
        <v>8550231</v>
      </c>
    </row>
    <row r="2281" spans="1:6" x14ac:dyDescent="0.25">
      <c r="A2281" s="2" t="s">
        <v>2944</v>
      </c>
      <c r="B2281" s="2" t="s">
        <v>52</v>
      </c>
      <c r="C2281" s="2" t="s">
        <v>2970</v>
      </c>
      <c r="D2281" s="1" t="s">
        <v>2971</v>
      </c>
      <c r="E2281" s="25" t="s">
        <v>10</v>
      </c>
      <c r="F2281" s="27" t="str">
        <f t="shared" si="35"/>
        <v>8550232</v>
      </c>
    </row>
    <row r="2282" spans="1:6" x14ac:dyDescent="0.25">
      <c r="A2282" s="2" t="s">
        <v>2944</v>
      </c>
      <c r="B2282" s="2" t="s">
        <v>56</v>
      </c>
      <c r="C2282" s="2" t="s">
        <v>2972</v>
      </c>
      <c r="D2282" s="1" t="s">
        <v>2973</v>
      </c>
      <c r="E2282" s="25" t="s">
        <v>10</v>
      </c>
      <c r="F2282" s="27" t="str">
        <f t="shared" si="35"/>
        <v>8561075</v>
      </c>
    </row>
    <row r="2283" spans="1:6" x14ac:dyDescent="0.25">
      <c r="A2283" s="2" t="s">
        <v>2974</v>
      </c>
      <c r="B2283" s="2" t="s">
        <v>7</v>
      </c>
      <c r="C2283" s="2" t="s">
        <v>8</v>
      </c>
      <c r="D2283" s="1" t="s">
        <v>2975</v>
      </c>
      <c r="E2283" s="25" t="s">
        <v>10</v>
      </c>
      <c r="F2283" s="27" t="str">
        <f t="shared" si="35"/>
        <v>8610000</v>
      </c>
    </row>
    <row r="2284" spans="1:6" x14ac:dyDescent="0.25">
      <c r="A2284" s="2" t="s">
        <v>2974</v>
      </c>
      <c r="B2284" s="2" t="s">
        <v>11</v>
      </c>
      <c r="C2284" s="2" t="s">
        <v>12</v>
      </c>
      <c r="D2284" s="1" t="s">
        <v>62</v>
      </c>
      <c r="E2284" s="25" t="s">
        <v>10</v>
      </c>
      <c r="F2284" s="27" t="str">
        <f t="shared" si="35"/>
        <v>8620001</v>
      </c>
    </row>
    <row r="2285" spans="1:6" x14ac:dyDescent="0.25">
      <c r="A2285" s="2" t="s">
        <v>2974</v>
      </c>
      <c r="B2285" s="2" t="s">
        <v>11</v>
      </c>
      <c r="C2285" s="2" t="s">
        <v>14</v>
      </c>
      <c r="D2285" s="1" t="s">
        <v>1359</v>
      </c>
      <c r="E2285" s="25" t="s">
        <v>10</v>
      </c>
      <c r="F2285" s="27" t="str">
        <f t="shared" si="35"/>
        <v>8620002</v>
      </c>
    </row>
    <row r="2286" spans="1:6" x14ac:dyDescent="0.25">
      <c r="A2286" s="2" t="s">
        <v>2974</v>
      </c>
      <c r="B2286" s="2" t="s">
        <v>11</v>
      </c>
      <c r="C2286" s="2" t="s">
        <v>16</v>
      </c>
      <c r="D2286" s="1" t="s">
        <v>2976</v>
      </c>
      <c r="E2286" s="25" t="s">
        <v>10</v>
      </c>
      <c r="F2286" s="27" t="str">
        <f t="shared" si="35"/>
        <v>8620003</v>
      </c>
    </row>
    <row r="2287" spans="1:6" x14ac:dyDescent="0.25">
      <c r="A2287" s="2" t="s">
        <v>2974</v>
      </c>
      <c r="B2287" s="2" t="s">
        <v>11</v>
      </c>
      <c r="C2287" s="2" t="s">
        <v>18</v>
      </c>
      <c r="D2287" s="1" t="s">
        <v>252</v>
      </c>
      <c r="E2287" s="25" t="s">
        <v>10</v>
      </c>
      <c r="F2287" s="27" t="str">
        <f t="shared" si="35"/>
        <v>8620004</v>
      </c>
    </row>
    <row r="2288" spans="1:6" x14ac:dyDescent="0.25">
      <c r="A2288" s="2" t="s">
        <v>2974</v>
      </c>
      <c r="B2288" s="2" t="s">
        <v>11</v>
      </c>
      <c r="C2288" s="2" t="s">
        <v>20</v>
      </c>
      <c r="D2288" s="1" t="s">
        <v>2977</v>
      </c>
      <c r="E2288" s="25" t="s">
        <v>10</v>
      </c>
      <c r="F2288" s="27" t="str">
        <f t="shared" si="35"/>
        <v>8620005</v>
      </c>
    </row>
    <row r="2289" spans="1:6" x14ac:dyDescent="0.25">
      <c r="A2289" s="2" t="s">
        <v>2974</v>
      </c>
      <c r="B2289" s="2" t="s">
        <v>11</v>
      </c>
      <c r="C2289" s="2" t="s">
        <v>22</v>
      </c>
      <c r="D2289" s="1" t="s">
        <v>2978</v>
      </c>
      <c r="E2289" s="25" t="s">
        <v>10</v>
      </c>
      <c r="F2289" s="27" t="str">
        <f t="shared" si="35"/>
        <v>8620006</v>
      </c>
    </row>
    <row r="2290" spans="1:6" x14ac:dyDescent="0.25">
      <c r="A2290" s="2" t="s">
        <v>2974</v>
      </c>
      <c r="B2290" s="2" t="s">
        <v>11</v>
      </c>
      <c r="C2290" s="2" t="s">
        <v>24</v>
      </c>
      <c r="D2290" s="1" t="s">
        <v>1393</v>
      </c>
      <c r="E2290" s="25" t="s">
        <v>10</v>
      </c>
      <c r="F2290" s="27" t="str">
        <f t="shared" si="35"/>
        <v>8620007</v>
      </c>
    </row>
    <row r="2291" spans="1:6" x14ac:dyDescent="0.25">
      <c r="A2291" s="2" t="s">
        <v>2974</v>
      </c>
      <c r="B2291" s="2" t="s">
        <v>11</v>
      </c>
      <c r="C2291" s="2" t="s">
        <v>26</v>
      </c>
      <c r="D2291" s="1" t="s">
        <v>161</v>
      </c>
      <c r="E2291" s="25" t="s">
        <v>10</v>
      </c>
      <c r="F2291" s="27" t="str">
        <f t="shared" si="35"/>
        <v>8620008</v>
      </c>
    </row>
    <row r="2292" spans="1:6" x14ac:dyDescent="0.25">
      <c r="A2292" s="2" t="s">
        <v>2974</v>
      </c>
      <c r="B2292" s="2" t="s">
        <v>11</v>
      </c>
      <c r="C2292" s="2" t="s">
        <v>28</v>
      </c>
      <c r="D2292" s="1" t="s">
        <v>1196</v>
      </c>
      <c r="E2292" s="25" t="s">
        <v>10</v>
      </c>
      <c r="F2292" s="27" t="str">
        <f t="shared" si="35"/>
        <v>8620009</v>
      </c>
    </row>
    <row r="2293" spans="1:6" x14ac:dyDescent="0.25">
      <c r="A2293" s="2" t="s">
        <v>2974</v>
      </c>
      <c r="B2293" s="2" t="s">
        <v>11</v>
      </c>
      <c r="C2293" s="2" t="s">
        <v>30</v>
      </c>
      <c r="D2293" s="1" t="s">
        <v>2730</v>
      </c>
      <c r="E2293" s="25" t="s">
        <v>10</v>
      </c>
      <c r="F2293" s="27" t="str">
        <f t="shared" si="35"/>
        <v>8620010</v>
      </c>
    </row>
    <row r="2294" spans="1:6" x14ac:dyDescent="0.25">
      <c r="A2294" s="2" t="s">
        <v>2974</v>
      </c>
      <c r="B2294" s="2" t="s">
        <v>11</v>
      </c>
      <c r="C2294" s="2" t="s">
        <v>32</v>
      </c>
      <c r="D2294" s="1" t="s">
        <v>402</v>
      </c>
      <c r="E2294" s="25" t="s">
        <v>10</v>
      </c>
      <c r="F2294" s="27" t="str">
        <f t="shared" si="35"/>
        <v>8620011</v>
      </c>
    </row>
    <row r="2295" spans="1:6" x14ac:dyDescent="0.25">
      <c r="A2295" s="2" t="s">
        <v>2974</v>
      </c>
      <c r="B2295" s="2" t="s">
        <v>11</v>
      </c>
      <c r="C2295" s="2" t="s">
        <v>34</v>
      </c>
      <c r="D2295" s="1" t="s">
        <v>35</v>
      </c>
      <c r="E2295" s="25" t="s">
        <v>10</v>
      </c>
      <c r="F2295" s="27" t="str">
        <f t="shared" si="35"/>
        <v>8620012</v>
      </c>
    </row>
    <row r="2296" spans="1:6" x14ac:dyDescent="0.25">
      <c r="A2296" s="2" t="s">
        <v>2974</v>
      </c>
      <c r="B2296" s="2" t="s">
        <v>36</v>
      </c>
      <c r="C2296" s="2" t="s">
        <v>2979</v>
      </c>
      <c r="D2296" s="1" t="s">
        <v>2980</v>
      </c>
      <c r="E2296" s="25" t="s">
        <v>10</v>
      </c>
      <c r="F2296" s="27" t="str">
        <f t="shared" si="35"/>
        <v>8630909</v>
      </c>
    </row>
    <row r="2297" spans="1:6" x14ac:dyDescent="0.25">
      <c r="A2297" s="2" t="s">
        <v>2974</v>
      </c>
      <c r="B2297" s="2" t="s">
        <v>36</v>
      </c>
      <c r="C2297" s="2" t="s">
        <v>2981</v>
      </c>
      <c r="D2297" s="1" t="s">
        <v>2982</v>
      </c>
      <c r="E2297" s="25" t="s">
        <v>10</v>
      </c>
      <c r="F2297" s="27" t="str">
        <f t="shared" si="35"/>
        <v>8630910</v>
      </c>
    </row>
    <row r="2298" spans="1:6" x14ac:dyDescent="0.25">
      <c r="A2298" s="2" t="s">
        <v>2974</v>
      </c>
      <c r="B2298" s="2" t="s">
        <v>36</v>
      </c>
      <c r="C2298" s="2" t="s">
        <v>2983</v>
      </c>
      <c r="D2298" s="1" t="s">
        <v>2984</v>
      </c>
      <c r="E2298" s="25" t="s">
        <v>10</v>
      </c>
      <c r="F2298" s="27" t="str">
        <f t="shared" si="35"/>
        <v>8630911</v>
      </c>
    </row>
    <row r="2299" spans="1:6" x14ac:dyDescent="0.25">
      <c r="A2299" s="2" t="s">
        <v>2974</v>
      </c>
      <c r="B2299" s="2" t="s">
        <v>36</v>
      </c>
      <c r="C2299" s="2" t="s">
        <v>2985</v>
      </c>
      <c r="D2299" s="1" t="s">
        <v>2986</v>
      </c>
      <c r="E2299" s="25" t="s">
        <v>10</v>
      </c>
      <c r="F2299" s="27" t="str">
        <f t="shared" si="35"/>
        <v>8630912</v>
      </c>
    </row>
    <row r="2300" spans="1:6" x14ac:dyDescent="0.25">
      <c r="A2300" s="2" t="s">
        <v>2974</v>
      </c>
      <c r="B2300" s="2" t="s">
        <v>45</v>
      </c>
      <c r="C2300" s="2" t="s">
        <v>2987</v>
      </c>
      <c r="D2300" s="1" t="s">
        <v>2988</v>
      </c>
      <c r="E2300" s="25" t="s">
        <v>10</v>
      </c>
      <c r="F2300" s="27" t="str">
        <f t="shared" si="35"/>
        <v>8648115</v>
      </c>
    </row>
    <row r="2301" spans="1:6" x14ac:dyDescent="0.25">
      <c r="A2301" s="2" t="s">
        <v>2974</v>
      </c>
      <c r="B2301" s="2" t="s">
        <v>52</v>
      </c>
      <c r="C2301" s="2" t="s">
        <v>2989</v>
      </c>
      <c r="D2301" s="1" t="s">
        <v>2990</v>
      </c>
      <c r="E2301" s="25" t="s">
        <v>10</v>
      </c>
      <c r="F2301" s="27" t="str">
        <f t="shared" si="35"/>
        <v>8650233</v>
      </c>
    </row>
    <row r="2302" spans="1:6" x14ac:dyDescent="0.25">
      <c r="A2302" s="2" t="s">
        <v>2974</v>
      </c>
      <c r="B2302" s="2" t="s">
        <v>52</v>
      </c>
      <c r="C2302" s="2" t="s">
        <v>2991</v>
      </c>
      <c r="D2302" s="1" t="s">
        <v>2992</v>
      </c>
      <c r="E2302" s="25" t="s">
        <v>10</v>
      </c>
      <c r="F2302" s="27" t="str">
        <f t="shared" si="35"/>
        <v>8650234</v>
      </c>
    </row>
    <row r="2303" spans="1:6" x14ac:dyDescent="0.25">
      <c r="A2303" s="2" t="s">
        <v>2974</v>
      </c>
      <c r="B2303" s="2" t="s">
        <v>56</v>
      </c>
      <c r="C2303" s="2" t="s">
        <v>2993</v>
      </c>
      <c r="D2303" s="1" t="s">
        <v>2994</v>
      </c>
      <c r="E2303" s="25" t="s">
        <v>10</v>
      </c>
      <c r="F2303" s="27" t="str">
        <f t="shared" si="35"/>
        <v>8661033</v>
      </c>
    </row>
    <row r="2304" spans="1:6" x14ac:dyDescent="0.25">
      <c r="A2304" s="2" t="s">
        <v>2974</v>
      </c>
      <c r="B2304" s="2" t="s">
        <v>243</v>
      </c>
      <c r="C2304" s="2" t="s">
        <v>678</v>
      </c>
      <c r="D2304" s="1" t="s">
        <v>2995</v>
      </c>
      <c r="E2304" s="25" t="s">
        <v>10</v>
      </c>
      <c r="F2304" s="27" t="str">
        <f t="shared" si="35"/>
        <v>8670043</v>
      </c>
    </row>
    <row r="2305" spans="1:6" x14ac:dyDescent="0.25">
      <c r="A2305" s="2" t="s">
        <v>2974</v>
      </c>
      <c r="B2305" s="2" t="s">
        <v>243</v>
      </c>
      <c r="C2305" s="2" t="s">
        <v>725</v>
      </c>
      <c r="D2305" s="1" t="s">
        <v>2996</v>
      </c>
      <c r="E2305" s="25" t="s">
        <v>10</v>
      </c>
      <c r="F2305" s="27" t="str">
        <f t="shared" si="35"/>
        <v>8670044</v>
      </c>
    </row>
    <row r="2306" spans="1:6" x14ac:dyDescent="0.25">
      <c r="A2306" s="2" t="s">
        <v>2997</v>
      </c>
      <c r="B2306" s="2" t="s">
        <v>7</v>
      </c>
      <c r="C2306" s="2" t="s">
        <v>8</v>
      </c>
      <c r="D2306" s="1" t="s">
        <v>2998</v>
      </c>
      <c r="E2306" s="25" t="s">
        <v>10</v>
      </c>
      <c r="F2306" s="27" t="str">
        <f t="shared" ref="F2306:F2369" si="36">A2306&amp;B2306&amp;C2306</f>
        <v>8710000</v>
      </c>
    </row>
    <row r="2307" spans="1:6" x14ac:dyDescent="0.25">
      <c r="A2307" s="2" t="s">
        <v>2997</v>
      </c>
      <c r="B2307" s="2" t="s">
        <v>11</v>
      </c>
      <c r="C2307" s="2" t="s">
        <v>12</v>
      </c>
      <c r="D2307" s="1" t="s">
        <v>1846</v>
      </c>
      <c r="E2307" s="25" t="s">
        <v>10</v>
      </c>
      <c r="F2307" s="27" t="str">
        <f t="shared" si="36"/>
        <v>8720001</v>
      </c>
    </row>
    <row r="2308" spans="1:6" x14ac:dyDescent="0.25">
      <c r="A2308" s="2" t="s">
        <v>2997</v>
      </c>
      <c r="B2308" s="2" t="s">
        <v>11</v>
      </c>
      <c r="C2308" s="2" t="s">
        <v>14</v>
      </c>
      <c r="D2308" s="1" t="s">
        <v>2999</v>
      </c>
      <c r="E2308" s="25" t="s">
        <v>10</v>
      </c>
      <c r="F2308" s="27" t="str">
        <f t="shared" si="36"/>
        <v>8720002</v>
      </c>
    </row>
    <row r="2309" spans="1:6" x14ac:dyDescent="0.25">
      <c r="A2309" s="2" t="s">
        <v>2997</v>
      </c>
      <c r="B2309" s="2" t="s">
        <v>11</v>
      </c>
      <c r="C2309" s="2" t="s">
        <v>16</v>
      </c>
      <c r="D2309" s="1" t="s">
        <v>1441</v>
      </c>
      <c r="E2309" s="25" t="s">
        <v>10</v>
      </c>
      <c r="F2309" s="27" t="str">
        <f t="shared" si="36"/>
        <v>8720003</v>
      </c>
    </row>
    <row r="2310" spans="1:6" x14ac:dyDescent="0.25">
      <c r="A2310" s="2" t="s">
        <v>2997</v>
      </c>
      <c r="B2310" s="2" t="s">
        <v>11</v>
      </c>
      <c r="C2310" s="2" t="s">
        <v>18</v>
      </c>
      <c r="D2310" s="1" t="s">
        <v>3000</v>
      </c>
      <c r="E2310" s="25" t="s">
        <v>10</v>
      </c>
      <c r="F2310" s="27" t="str">
        <f t="shared" si="36"/>
        <v>8720004</v>
      </c>
    </row>
    <row r="2311" spans="1:6" x14ac:dyDescent="0.25">
      <c r="A2311" s="2" t="s">
        <v>2997</v>
      </c>
      <c r="B2311" s="2" t="s">
        <v>11</v>
      </c>
      <c r="C2311" s="2" t="s">
        <v>20</v>
      </c>
      <c r="D2311" s="1" t="s">
        <v>3001</v>
      </c>
      <c r="E2311" s="25" t="s">
        <v>10</v>
      </c>
      <c r="F2311" s="27" t="str">
        <f t="shared" si="36"/>
        <v>8720005</v>
      </c>
    </row>
    <row r="2312" spans="1:6" x14ac:dyDescent="0.25">
      <c r="A2312" s="2" t="s">
        <v>2997</v>
      </c>
      <c r="B2312" s="2" t="s">
        <v>11</v>
      </c>
      <c r="C2312" s="2" t="s">
        <v>22</v>
      </c>
      <c r="D2312" s="1" t="s">
        <v>3002</v>
      </c>
      <c r="E2312" s="25" t="s">
        <v>10</v>
      </c>
      <c r="F2312" s="27" t="str">
        <f t="shared" si="36"/>
        <v>8720006</v>
      </c>
    </row>
    <row r="2313" spans="1:6" x14ac:dyDescent="0.25">
      <c r="A2313" s="2" t="s">
        <v>2997</v>
      </c>
      <c r="B2313" s="2" t="s">
        <v>11</v>
      </c>
      <c r="C2313" s="2" t="s">
        <v>24</v>
      </c>
      <c r="D2313" s="1" t="s">
        <v>130</v>
      </c>
      <c r="E2313" s="25" t="s">
        <v>10</v>
      </c>
      <c r="F2313" s="27" t="str">
        <f t="shared" si="36"/>
        <v>8720007</v>
      </c>
    </row>
    <row r="2314" spans="1:6" x14ac:dyDescent="0.25">
      <c r="A2314" s="2" t="s">
        <v>2997</v>
      </c>
      <c r="B2314" s="2" t="s">
        <v>11</v>
      </c>
      <c r="C2314" s="2" t="s">
        <v>26</v>
      </c>
      <c r="D2314" s="1" t="s">
        <v>316</v>
      </c>
      <c r="E2314" s="25" t="s">
        <v>10</v>
      </c>
      <c r="F2314" s="27" t="str">
        <f t="shared" si="36"/>
        <v>8720008</v>
      </c>
    </row>
    <row r="2315" spans="1:6" x14ac:dyDescent="0.25">
      <c r="A2315" s="2" t="s">
        <v>2997</v>
      </c>
      <c r="B2315" s="2" t="s">
        <v>11</v>
      </c>
      <c r="C2315" s="2" t="s">
        <v>28</v>
      </c>
      <c r="D2315" s="1" t="s">
        <v>2862</v>
      </c>
      <c r="E2315" s="25" t="s">
        <v>10</v>
      </c>
      <c r="F2315" s="27" t="str">
        <f t="shared" si="36"/>
        <v>8720009</v>
      </c>
    </row>
    <row r="2316" spans="1:6" x14ac:dyDescent="0.25">
      <c r="A2316" s="2" t="s">
        <v>2997</v>
      </c>
      <c r="B2316" s="2" t="s">
        <v>11</v>
      </c>
      <c r="C2316" s="2" t="s">
        <v>30</v>
      </c>
      <c r="D2316" s="1" t="s">
        <v>3003</v>
      </c>
      <c r="E2316" s="25" t="s">
        <v>10</v>
      </c>
      <c r="F2316" s="27" t="str">
        <f t="shared" si="36"/>
        <v>8720010</v>
      </c>
    </row>
    <row r="2317" spans="1:6" x14ac:dyDescent="0.25">
      <c r="A2317" s="2" t="s">
        <v>2997</v>
      </c>
      <c r="B2317" s="2" t="s">
        <v>36</v>
      </c>
      <c r="C2317" s="2" t="s">
        <v>3004</v>
      </c>
      <c r="D2317" s="1" t="s">
        <v>3005</v>
      </c>
      <c r="E2317" s="25" t="s">
        <v>10</v>
      </c>
      <c r="F2317" s="27" t="str">
        <f t="shared" si="36"/>
        <v>8730423</v>
      </c>
    </row>
    <row r="2318" spans="1:6" x14ac:dyDescent="0.25">
      <c r="A2318" s="2" t="s">
        <v>2997</v>
      </c>
      <c r="B2318" s="2" t="s">
        <v>36</v>
      </c>
      <c r="C2318" s="2" t="s">
        <v>3006</v>
      </c>
      <c r="D2318" s="1" t="s">
        <v>3007</v>
      </c>
      <c r="E2318" s="25" t="s">
        <v>10</v>
      </c>
      <c r="F2318" s="27" t="str">
        <f t="shared" si="36"/>
        <v>8730913</v>
      </c>
    </row>
    <row r="2319" spans="1:6" x14ac:dyDescent="0.25">
      <c r="A2319" s="2" t="s">
        <v>2997</v>
      </c>
      <c r="B2319" s="2" t="s">
        <v>36</v>
      </c>
      <c r="C2319" s="2" t="s">
        <v>3008</v>
      </c>
      <c r="D2319" s="1" t="s">
        <v>3009</v>
      </c>
      <c r="E2319" s="25" t="s">
        <v>10</v>
      </c>
      <c r="F2319" s="27" t="str">
        <f t="shared" si="36"/>
        <v>8730914</v>
      </c>
    </row>
    <row r="2320" spans="1:6" x14ac:dyDescent="0.25">
      <c r="A2320" s="2" t="s">
        <v>2997</v>
      </c>
      <c r="B2320" s="2" t="s">
        <v>36</v>
      </c>
      <c r="C2320" s="2" t="s">
        <v>3010</v>
      </c>
      <c r="D2320" s="1" t="s">
        <v>3011</v>
      </c>
      <c r="E2320" s="25" t="s">
        <v>10</v>
      </c>
      <c r="F2320" s="27" t="str">
        <f t="shared" si="36"/>
        <v>8730915</v>
      </c>
    </row>
    <row r="2321" spans="1:6" x14ac:dyDescent="0.25">
      <c r="A2321" s="2" t="s">
        <v>2997</v>
      </c>
      <c r="B2321" s="2" t="s">
        <v>36</v>
      </c>
      <c r="C2321" s="2" t="s">
        <v>3012</v>
      </c>
      <c r="D2321" s="1" t="s">
        <v>3013</v>
      </c>
      <c r="E2321" s="25" t="s">
        <v>10</v>
      </c>
      <c r="F2321" s="27" t="str">
        <f t="shared" si="36"/>
        <v>8730916</v>
      </c>
    </row>
    <row r="2322" spans="1:6" x14ac:dyDescent="0.25">
      <c r="A2322" s="2" t="s">
        <v>2997</v>
      </c>
      <c r="B2322" s="2" t="s">
        <v>36</v>
      </c>
      <c r="C2322" s="2" t="s">
        <v>3014</v>
      </c>
      <c r="D2322" s="1" t="s">
        <v>3015</v>
      </c>
      <c r="E2322" s="25" t="s">
        <v>10</v>
      </c>
      <c r="F2322" s="27" t="str">
        <f t="shared" si="36"/>
        <v>8730917</v>
      </c>
    </row>
    <row r="2323" spans="1:6" x14ac:dyDescent="0.25">
      <c r="A2323" s="2" t="s">
        <v>2997</v>
      </c>
      <c r="B2323" s="2" t="s">
        <v>45</v>
      </c>
      <c r="C2323" s="2" t="s">
        <v>3016</v>
      </c>
      <c r="D2323" s="1" t="s">
        <v>3017</v>
      </c>
      <c r="E2323" s="25" t="s">
        <v>10</v>
      </c>
      <c r="F2323" s="27" t="str">
        <f t="shared" si="36"/>
        <v>8748130</v>
      </c>
    </row>
    <row r="2324" spans="1:6" x14ac:dyDescent="0.25">
      <c r="A2324" s="2" t="s">
        <v>2997</v>
      </c>
      <c r="B2324" s="2" t="s">
        <v>52</v>
      </c>
      <c r="C2324" s="2" t="s">
        <v>103</v>
      </c>
      <c r="D2324" s="1" t="s">
        <v>3018</v>
      </c>
      <c r="E2324" s="25" t="s">
        <v>10</v>
      </c>
      <c r="F2324" s="27" t="str">
        <f t="shared" si="36"/>
        <v>8750235</v>
      </c>
    </row>
    <row r="2325" spans="1:6" x14ac:dyDescent="0.25">
      <c r="A2325" s="2" t="s">
        <v>2997</v>
      </c>
      <c r="B2325" s="2" t="s">
        <v>52</v>
      </c>
      <c r="C2325" s="2" t="s">
        <v>3019</v>
      </c>
      <c r="D2325" s="1" t="s">
        <v>3020</v>
      </c>
      <c r="E2325" s="25" t="s">
        <v>10</v>
      </c>
      <c r="F2325" s="27" t="str">
        <f t="shared" si="36"/>
        <v>8750236</v>
      </c>
    </row>
    <row r="2326" spans="1:6" x14ac:dyDescent="0.25">
      <c r="A2326" s="2" t="s">
        <v>2997</v>
      </c>
      <c r="B2326" s="2" t="s">
        <v>56</v>
      </c>
      <c r="C2326" s="2" t="s">
        <v>3021</v>
      </c>
      <c r="D2326" s="1" t="s">
        <v>3022</v>
      </c>
      <c r="E2326" s="25" t="s">
        <v>10</v>
      </c>
      <c r="F2326" s="27" t="str">
        <f t="shared" si="36"/>
        <v>8761032</v>
      </c>
    </row>
    <row r="2327" spans="1:6" x14ac:dyDescent="0.25">
      <c r="A2327" s="2" t="s">
        <v>3023</v>
      </c>
      <c r="B2327" s="2" t="s">
        <v>7</v>
      </c>
      <c r="C2327" s="2" t="s">
        <v>8</v>
      </c>
      <c r="D2327" s="1" t="s">
        <v>3024</v>
      </c>
      <c r="E2327" s="25" t="s">
        <v>10</v>
      </c>
      <c r="F2327" s="27" t="str">
        <f t="shared" si="36"/>
        <v>8810000</v>
      </c>
    </row>
    <row r="2328" spans="1:6" x14ac:dyDescent="0.25">
      <c r="A2328" s="2" t="s">
        <v>3023</v>
      </c>
      <c r="B2328" s="2" t="s">
        <v>11</v>
      </c>
      <c r="C2328" s="2" t="s">
        <v>12</v>
      </c>
      <c r="D2328" s="1" t="s">
        <v>1057</v>
      </c>
      <c r="E2328" s="25" t="s">
        <v>10</v>
      </c>
      <c r="F2328" s="27" t="str">
        <f t="shared" si="36"/>
        <v>8820001</v>
      </c>
    </row>
    <row r="2329" spans="1:6" x14ac:dyDescent="0.25">
      <c r="A2329" s="2" t="s">
        <v>3023</v>
      </c>
      <c r="B2329" s="2" t="s">
        <v>11</v>
      </c>
      <c r="C2329" s="2" t="s">
        <v>14</v>
      </c>
      <c r="D2329" s="1" t="s">
        <v>567</v>
      </c>
      <c r="E2329" s="25" t="s">
        <v>10</v>
      </c>
      <c r="F2329" s="27" t="str">
        <f t="shared" si="36"/>
        <v>8820002</v>
      </c>
    </row>
    <row r="2330" spans="1:6" x14ac:dyDescent="0.25">
      <c r="A2330" s="2" t="s">
        <v>3023</v>
      </c>
      <c r="B2330" s="2" t="s">
        <v>11</v>
      </c>
      <c r="C2330" s="2" t="s">
        <v>16</v>
      </c>
      <c r="D2330" s="1" t="s">
        <v>3025</v>
      </c>
      <c r="E2330" s="25" t="s">
        <v>10</v>
      </c>
      <c r="F2330" s="27" t="str">
        <f t="shared" si="36"/>
        <v>8820003</v>
      </c>
    </row>
    <row r="2331" spans="1:6" x14ac:dyDescent="0.25">
      <c r="A2331" s="2" t="s">
        <v>3023</v>
      </c>
      <c r="B2331" s="2" t="s">
        <v>11</v>
      </c>
      <c r="C2331" s="2" t="s">
        <v>18</v>
      </c>
      <c r="D2331" s="1" t="s">
        <v>1253</v>
      </c>
      <c r="E2331" s="25" t="s">
        <v>10</v>
      </c>
      <c r="F2331" s="27" t="str">
        <f t="shared" si="36"/>
        <v>8820004</v>
      </c>
    </row>
    <row r="2332" spans="1:6" x14ac:dyDescent="0.25">
      <c r="A2332" s="2" t="s">
        <v>3023</v>
      </c>
      <c r="B2332" s="2" t="s">
        <v>11</v>
      </c>
      <c r="C2332" s="2" t="s">
        <v>20</v>
      </c>
      <c r="D2332" s="1" t="s">
        <v>65</v>
      </c>
      <c r="E2332" s="25" t="s">
        <v>10</v>
      </c>
      <c r="F2332" s="27" t="str">
        <f t="shared" si="36"/>
        <v>8820005</v>
      </c>
    </row>
    <row r="2333" spans="1:6" x14ac:dyDescent="0.25">
      <c r="A2333" s="2" t="s">
        <v>3023</v>
      </c>
      <c r="B2333" s="2" t="s">
        <v>11</v>
      </c>
      <c r="C2333" s="2" t="s">
        <v>22</v>
      </c>
      <c r="D2333" s="1" t="s">
        <v>19</v>
      </c>
      <c r="E2333" s="25" t="s">
        <v>10</v>
      </c>
      <c r="F2333" s="27" t="str">
        <f t="shared" si="36"/>
        <v>8820006</v>
      </c>
    </row>
    <row r="2334" spans="1:6" x14ac:dyDescent="0.25">
      <c r="A2334" s="2" t="s">
        <v>3023</v>
      </c>
      <c r="B2334" s="2" t="s">
        <v>11</v>
      </c>
      <c r="C2334" s="2" t="s">
        <v>24</v>
      </c>
      <c r="D2334" s="1" t="s">
        <v>68</v>
      </c>
      <c r="E2334" s="25" t="s">
        <v>10</v>
      </c>
      <c r="F2334" s="27" t="str">
        <f t="shared" si="36"/>
        <v>8820007</v>
      </c>
    </row>
    <row r="2335" spans="1:6" x14ac:dyDescent="0.25">
      <c r="A2335" s="2" t="s">
        <v>3023</v>
      </c>
      <c r="B2335" s="2" t="s">
        <v>11</v>
      </c>
      <c r="C2335" s="2" t="s">
        <v>26</v>
      </c>
      <c r="D2335" s="1" t="s">
        <v>23</v>
      </c>
      <c r="E2335" s="25" t="s">
        <v>10</v>
      </c>
      <c r="F2335" s="27" t="str">
        <f t="shared" si="36"/>
        <v>8820008</v>
      </c>
    </row>
    <row r="2336" spans="1:6" x14ac:dyDescent="0.25">
      <c r="A2336" s="2" t="s">
        <v>3023</v>
      </c>
      <c r="B2336" s="2" t="s">
        <v>11</v>
      </c>
      <c r="C2336" s="2" t="s">
        <v>28</v>
      </c>
      <c r="D2336" s="1" t="s">
        <v>3026</v>
      </c>
      <c r="E2336" s="25" t="s">
        <v>10</v>
      </c>
      <c r="F2336" s="27" t="str">
        <f t="shared" si="36"/>
        <v>8820009</v>
      </c>
    </row>
    <row r="2337" spans="1:6" x14ac:dyDescent="0.25">
      <c r="A2337" s="2" t="s">
        <v>3023</v>
      </c>
      <c r="B2337" s="2" t="s">
        <v>11</v>
      </c>
      <c r="C2337" s="2" t="s">
        <v>30</v>
      </c>
      <c r="D2337" s="1" t="s">
        <v>1282</v>
      </c>
      <c r="E2337" s="25" t="s">
        <v>10</v>
      </c>
      <c r="F2337" s="27" t="str">
        <f t="shared" si="36"/>
        <v>8820010</v>
      </c>
    </row>
    <row r="2338" spans="1:6" x14ac:dyDescent="0.25">
      <c r="A2338" s="2" t="s">
        <v>3023</v>
      </c>
      <c r="B2338" s="2" t="s">
        <v>11</v>
      </c>
      <c r="C2338" s="2" t="s">
        <v>32</v>
      </c>
      <c r="D2338" s="1" t="s">
        <v>365</v>
      </c>
      <c r="E2338" s="25" t="s">
        <v>10</v>
      </c>
      <c r="F2338" s="27" t="str">
        <f t="shared" si="36"/>
        <v>8820011</v>
      </c>
    </row>
    <row r="2339" spans="1:6" x14ac:dyDescent="0.25">
      <c r="A2339" s="2" t="s">
        <v>3023</v>
      </c>
      <c r="B2339" s="2" t="s">
        <v>11</v>
      </c>
      <c r="C2339" s="2" t="s">
        <v>34</v>
      </c>
      <c r="D2339" s="1" t="s">
        <v>1059</v>
      </c>
      <c r="E2339" s="25" t="s">
        <v>10</v>
      </c>
      <c r="F2339" s="27" t="str">
        <f t="shared" si="36"/>
        <v>8820012</v>
      </c>
    </row>
    <row r="2340" spans="1:6" x14ac:dyDescent="0.25">
      <c r="A2340" s="2" t="s">
        <v>3023</v>
      </c>
      <c r="B2340" s="2" t="s">
        <v>11</v>
      </c>
      <c r="C2340" s="2" t="s">
        <v>72</v>
      </c>
      <c r="D2340" s="1" t="s">
        <v>35</v>
      </c>
      <c r="E2340" s="25" t="s">
        <v>10</v>
      </c>
      <c r="F2340" s="27" t="str">
        <f t="shared" si="36"/>
        <v>8820013</v>
      </c>
    </row>
    <row r="2341" spans="1:6" x14ac:dyDescent="0.25">
      <c r="A2341" s="2" t="s">
        <v>3023</v>
      </c>
      <c r="B2341" s="2" t="s">
        <v>36</v>
      </c>
      <c r="C2341" s="2" t="s">
        <v>3027</v>
      </c>
      <c r="D2341" s="1" t="s">
        <v>3028</v>
      </c>
      <c r="E2341" s="25" t="s">
        <v>10</v>
      </c>
      <c r="F2341" s="27" t="str">
        <f t="shared" si="36"/>
        <v>8830431</v>
      </c>
    </row>
    <row r="2342" spans="1:6" x14ac:dyDescent="0.25">
      <c r="A2342" s="2" t="s">
        <v>3023</v>
      </c>
      <c r="B2342" s="2" t="s">
        <v>36</v>
      </c>
      <c r="C2342" s="2" t="s">
        <v>3029</v>
      </c>
      <c r="D2342" s="1" t="s">
        <v>3030</v>
      </c>
      <c r="E2342" s="25" t="s">
        <v>10</v>
      </c>
      <c r="F2342" s="27" t="str">
        <f t="shared" si="36"/>
        <v>8830918</v>
      </c>
    </row>
    <row r="2343" spans="1:6" x14ac:dyDescent="0.25">
      <c r="A2343" s="2" t="s">
        <v>3023</v>
      </c>
      <c r="B2343" s="2" t="s">
        <v>36</v>
      </c>
      <c r="C2343" s="2" t="s">
        <v>2431</v>
      </c>
      <c r="D2343" s="1" t="s">
        <v>3031</v>
      </c>
      <c r="E2343" s="25" t="s">
        <v>10</v>
      </c>
      <c r="F2343" s="27" t="str">
        <f t="shared" si="36"/>
        <v>8830920</v>
      </c>
    </row>
    <row r="2344" spans="1:6" x14ac:dyDescent="0.25">
      <c r="A2344" s="2" t="s">
        <v>3023</v>
      </c>
      <c r="B2344" s="2" t="s">
        <v>36</v>
      </c>
      <c r="C2344" s="2" t="s">
        <v>3032</v>
      </c>
      <c r="D2344" s="1" t="s">
        <v>3033</v>
      </c>
      <c r="E2344" s="25" t="s">
        <v>10</v>
      </c>
      <c r="F2344" s="27" t="str">
        <f t="shared" si="36"/>
        <v>8830921</v>
      </c>
    </row>
    <row r="2345" spans="1:6" x14ac:dyDescent="0.25">
      <c r="A2345" s="2" t="s">
        <v>3023</v>
      </c>
      <c r="B2345" s="2" t="s">
        <v>36</v>
      </c>
      <c r="C2345" s="2" t="s">
        <v>680</v>
      </c>
      <c r="D2345" s="1" t="s">
        <v>3034</v>
      </c>
      <c r="E2345" s="25" t="s">
        <v>10</v>
      </c>
      <c r="F2345" s="27" t="str">
        <f t="shared" si="36"/>
        <v>8830922</v>
      </c>
    </row>
    <row r="2346" spans="1:6" x14ac:dyDescent="0.25">
      <c r="A2346" s="2" t="s">
        <v>3023</v>
      </c>
      <c r="B2346" s="2" t="s">
        <v>36</v>
      </c>
      <c r="C2346" s="2" t="s">
        <v>3035</v>
      </c>
      <c r="D2346" s="1" t="s">
        <v>3036</v>
      </c>
      <c r="E2346" s="25" t="s">
        <v>10</v>
      </c>
      <c r="F2346" s="27" t="str">
        <f t="shared" si="36"/>
        <v>8830923</v>
      </c>
    </row>
    <row r="2347" spans="1:6" x14ac:dyDescent="0.25">
      <c r="A2347" s="2" t="s">
        <v>3023</v>
      </c>
      <c r="B2347" s="2" t="s">
        <v>36</v>
      </c>
      <c r="C2347" s="2" t="s">
        <v>3037</v>
      </c>
      <c r="D2347" s="1" t="s">
        <v>3038</v>
      </c>
      <c r="E2347" s="25" t="s">
        <v>10</v>
      </c>
      <c r="F2347" s="27" t="str">
        <f t="shared" si="36"/>
        <v>8830924</v>
      </c>
    </row>
    <row r="2348" spans="1:6" x14ac:dyDescent="0.25">
      <c r="A2348" s="2" t="s">
        <v>3023</v>
      </c>
      <c r="B2348" s="2" t="s">
        <v>45</v>
      </c>
      <c r="C2348" s="2" t="s">
        <v>3039</v>
      </c>
      <c r="D2348" s="1" t="s">
        <v>3040</v>
      </c>
      <c r="E2348" s="25" t="s">
        <v>10</v>
      </c>
      <c r="F2348" s="27" t="str">
        <f t="shared" si="36"/>
        <v>8848205</v>
      </c>
    </row>
    <row r="2349" spans="1:6" x14ac:dyDescent="0.25">
      <c r="A2349" s="2" t="s">
        <v>3023</v>
      </c>
      <c r="B2349" s="2" t="s">
        <v>45</v>
      </c>
      <c r="C2349" s="2" t="s">
        <v>3041</v>
      </c>
      <c r="D2349" s="1" t="s">
        <v>3042</v>
      </c>
      <c r="E2349" s="25" t="s">
        <v>10</v>
      </c>
      <c r="F2349" s="27" t="str">
        <f t="shared" si="36"/>
        <v>8848215</v>
      </c>
    </row>
    <row r="2350" spans="1:6" x14ac:dyDescent="0.25">
      <c r="A2350" s="2" t="s">
        <v>3023</v>
      </c>
      <c r="B2350" s="2" t="s">
        <v>45</v>
      </c>
      <c r="C2350" s="2" t="s">
        <v>3043</v>
      </c>
      <c r="D2350" s="1" t="s">
        <v>3044</v>
      </c>
      <c r="E2350" s="25" t="s">
        <v>10</v>
      </c>
      <c r="F2350" s="27" t="str">
        <f t="shared" si="36"/>
        <v>8848220</v>
      </c>
    </row>
    <row r="2351" spans="1:6" x14ac:dyDescent="0.25">
      <c r="A2351" s="2" t="s">
        <v>3023</v>
      </c>
      <c r="B2351" s="2" t="s">
        <v>52</v>
      </c>
      <c r="C2351" s="2" t="s">
        <v>3045</v>
      </c>
      <c r="D2351" s="1" t="s">
        <v>3046</v>
      </c>
      <c r="E2351" s="25" t="s">
        <v>10</v>
      </c>
      <c r="F2351" s="27" t="str">
        <f t="shared" si="36"/>
        <v>8850237</v>
      </c>
    </row>
    <row r="2352" spans="1:6" x14ac:dyDescent="0.25">
      <c r="A2352" s="2" t="s">
        <v>3023</v>
      </c>
      <c r="B2352" s="2" t="s">
        <v>56</v>
      </c>
      <c r="C2352" s="2" t="s">
        <v>3047</v>
      </c>
      <c r="D2352" s="1" t="s">
        <v>3048</v>
      </c>
      <c r="E2352" s="25" t="s">
        <v>10</v>
      </c>
      <c r="F2352" s="27" t="str">
        <f t="shared" si="36"/>
        <v>8861025</v>
      </c>
    </row>
    <row r="2353" spans="1:6" x14ac:dyDescent="0.25">
      <c r="A2353" s="2" t="s">
        <v>3023</v>
      </c>
      <c r="B2353" s="2" t="s">
        <v>56</v>
      </c>
      <c r="C2353" s="2" t="s">
        <v>3049</v>
      </c>
      <c r="D2353" s="1" t="s">
        <v>3050</v>
      </c>
      <c r="E2353" s="25" t="s">
        <v>10</v>
      </c>
      <c r="F2353" s="27" t="str">
        <f t="shared" si="36"/>
        <v>8861026</v>
      </c>
    </row>
    <row r="2354" spans="1:6" x14ac:dyDescent="0.25">
      <c r="A2354" s="2" t="s">
        <v>3023</v>
      </c>
      <c r="B2354" s="2" t="s">
        <v>56</v>
      </c>
      <c r="C2354" s="2" t="s">
        <v>1340</v>
      </c>
      <c r="D2354" s="1" t="s">
        <v>3051</v>
      </c>
      <c r="E2354" s="25" t="s">
        <v>10</v>
      </c>
      <c r="F2354" s="27" t="str">
        <f t="shared" si="36"/>
        <v>8861083</v>
      </c>
    </row>
    <row r="2355" spans="1:6" x14ac:dyDescent="0.25">
      <c r="A2355" s="2" t="s">
        <v>3023</v>
      </c>
      <c r="B2355" s="2" t="s">
        <v>243</v>
      </c>
      <c r="C2355" s="2" t="s">
        <v>727</v>
      </c>
      <c r="D2355" s="1" t="s">
        <v>3052</v>
      </c>
      <c r="E2355" s="25" t="s">
        <v>10</v>
      </c>
      <c r="F2355" s="27" t="str">
        <f t="shared" si="36"/>
        <v>8870045</v>
      </c>
    </row>
    <row r="2356" spans="1:6" x14ac:dyDescent="0.25">
      <c r="A2356" s="2" t="s">
        <v>3023</v>
      </c>
      <c r="B2356" s="2" t="s">
        <v>243</v>
      </c>
      <c r="C2356" s="2" t="s">
        <v>729</v>
      </c>
      <c r="D2356" s="1" t="s">
        <v>3053</v>
      </c>
      <c r="E2356" s="25" t="s">
        <v>10</v>
      </c>
      <c r="F2356" s="27" t="str">
        <f t="shared" si="36"/>
        <v>8870046</v>
      </c>
    </row>
    <row r="2357" spans="1:6" x14ac:dyDescent="0.25">
      <c r="A2357" s="2" t="s">
        <v>3023</v>
      </c>
      <c r="B2357" s="2" t="s">
        <v>243</v>
      </c>
      <c r="C2357" s="2" t="s">
        <v>731</v>
      </c>
      <c r="D2357" s="1" t="s">
        <v>3054</v>
      </c>
      <c r="E2357" s="25" t="s">
        <v>10</v>
      </c>
      <c r="F2357" s="27" t="str">
        <f t="shared" si="36"/>
        <v>8870047</v>
      </c>
    </row>
    <row r="2358" spans="1:6" x14ac:dyDescent="0.25">
      <c r="A2358" s="2" t="s">
        <v>3055</v>
      </c>
      <c r="B2358" s="2" t="s">
        <v>7</v>
      </c>
      <c r="C2358" s="2" t="s">
        <v>8</v>
      </c>
      <c r="D2358" s="1" t="s">
        <v>3056</v>
      </c>
      <c r="E2358" s="25" t="s">
        <v>10</v>
      </c>
      <c r="F2358" s="27" t="str">
        <f t="shared" si="36"/>
        <v>8910000</v>
      </c>
    </row>
    <row r="2359" spans="1:6" x14ac:dyDescent="0.25">
      <c r="A2359" s="2" t="s">
        <v>3055</v>
      </c>
      <c r="B2359" s="2" t="s">
        <v>11</v>
      </c>
      <c r="C2359" s="2" t="s">
        <v>12</v>
      </c>
      <c r="D2359" s="1" t="s">
        <v>3057</v>
      </c>
      <c r="E2359" s="25" t="s">
        <v>10</v>
      </c>
      <c r="F2359" s="27" t="str">
        <f t="shared" si="36"/>
        <v>8920001</v>
      </c>
    </row>
    <row r="2360" spans="1:6" x14ac:dyDescent="0.25">
      <c r="A2360" s="2" t="s">
        <v>3055</v>
      </c>
      <c r="B2360" s="2" t="s">
        <v>11</v>
      </c>
      <c r="C2360" s="2" t="s">
        <v>14</v>
      </c>
      <c r="D2360" s="1" t="s">
        <v>3058</v>
      </c>
      <c r="E2360" s="25" t="s">
        <v>10</v>
      </c>
      <c r="F2360" s="27" t="str">
        <f t="shared" si="36"/>
        <v>8920002</v>
      </c>
    </row>
    <row r="2361" spans="1:6" x14ac:dyDescent="0.25">
      <c r="A2361" s="2" t="s">
        <v>3055</v>
      </c>
      <c r="B2361" s="2" t="s">
        <v>11</v>
      </c>
      <c r="C2361" s="2" t="s">
        <v>16</v>
      </c>
      <c r="D2361" s="1" t="s">
        <v>155</v>
      </c>
      <c r="E2361" s="25" t="s">
        <v>10</v>
      </c>
      <c r="F2361" s="27" t="str">
        <f t="shared" si="36"/>
        <v>8920003</v>
      </c>
    </row>
    <row r="2362" spans="1:6" x14ac:dyDescent="0.25">
      <c r="A2362" s="2" t="s">
        <v>3055</v>
      </c>
      <c r="B2362" s="2" t="s">
        <v>11</v>
      </c>
      <c r="C2362" s="2" t="s">
        <v>18</v>
      </c>
      <c r="D2362" s="1" t="s">
        <v>123</v>
      </c>
      <c r="E2362" s="25" t="s">
        <v>10</v>
      </c>
      <c r="F2362" s="27" t="str">
        <f t="shared" si="36"/>
        <v>8920004</v>
      </c>
    </row>
    <row r="2363" spans="1:6" x14ac:dyDescent="0.25">
      <c r="A2363" s="2" t="s">
        <v>3055</v>
      </c>
      <c r="B2363" s="2" t="s">
        <v>11</v>
      </c>
      <c r="C2363" s="2" t="s">
        <v>20</v>
      </c>
      <c r="D2363" s="1" t="s">
        <v>3059</v>
      </c>
      <c r="E2363" s="25" t="s">
        <v>10</v>
      </c>
      <c r="F2363" s="27" t="str">
        <f t="shared" si="36"/>
        <v>8920005</v>
      </c>
    </row>
    <row r="2364" spans="1:6" x14ac:dyDescent="0.25">
      <c r="A2364" s="2" t="s">
        <v>3055</v>
      </c>
      <c r="B2364" s="2" t="s">
        <v>11</v>
      </c>
      <c r="C2364" s="2" t="s">
        <v>22</v>
      </c>
      <c r="D2364" s="1" t="s">
        <v>567</v>
      </c>
      <c r="E2364" s="25" t="s">
        <v>10</v>
      </c>
      <c r="F2364" s="27" t="str">
        <f t="shared" si="36"/>
        <v>8920006</v>
      </c>
    </row>
    <row r="2365" spans="1:6" x14ac:dyDescent="0.25">
      <c r="A2365" s="2" t="s">
        <v>3055</v>
      </c>
      <c r="B2365" s="2" t="s">
        <v>11</v>
      </c>
      <c r="C2365" s="2" t="s">
        <v>24</v>
      </c>
      <c r="D2365" s="1" t="s">
        <v>1390</v>
      </c>
      <c r="E2365" s="25" t="s">
        <v>10</v>
      </c>
      <c r="F2365" s="27" t="str">
        <f t="shared" si="36"/>
        <v>8920007</v>
      </c>
    </row>
    <row r="2366" spans="1:6" x14ac:dyDescent="0.25">
      <c r="A2366" s="2" t="s">
        <v>3055</v>
      </c>
      <c r="B2366" s="2" t="s">
        <v>11</v>
      </c>
      <c r="C2366" s="2" t="s">
        <v>26</v>
      </c>
      <c r="D2366" s="1" t="s">
        <v>128</v>
      </c>
      <c r="E2366" s="25" t="s">
        <v>10</v>
      </c>
      <c r="F2366" s="27" t="str">
        <f t="shared" si="36"/>
        <v>8920008</v>
      </c>
    </row>
    <row r="2367" spans="1:6" x14ac:dyDescent="0.25">
      <c r="A2367" s="2" t="s">
        <v>3055</v>
      </c>
      <c r="B2367" s="2" t="s">
        <v>11</v>
      </c>
      <c r="C2367" s="2" t="s">
        <v>28</v>
      </c>
      <c r="D2367" s="1" t="s">
        <v>65</v>
      </c>
      <c r="E2367" s="25" t="s">
        <v>10</v>
      </c>
      <c r="F2367" s="27" t="str">
        <f t="shared" si="36"/>
        <v>8920009</v>
      </c>
    </row>
    <row r="2368" spans="1:6" x14ac:dyDescent="0.25">
      <c r="A2368" s="2" t="s">
        <v>3055</v>
      </c>
      <c r="B2368" s="2" t="s">
        <v>11</v>
      </c>
      <c r="C2368" s="2" t="s">
        <v>30</v>
      </c>
      <c r="D2368" s="1" t="s">
        <v>19</v>
      </c>
      <c r="E2368" s="25" t="s">
        <v>10</v>
      </c>
      <c r="F2368" s="27" t="str">
        <f t="shared" si="36"/>
        <v>8920010</v>
      </c>
    </row>
    <row r="2369" spans="1:6" x14ac:dyDescent="0.25">
      <c r="A2369" s="2" t="s">
        <v>3055</v>
      </c>
      <c r="B2369" s="2" t="s">
        <v>11</v>
      </c>
      <c r="C2369" s="2" t="s">
        <v>32</v>
      </c>
      <c r="D2369" s="1" t="s">
        <v>3060</v>
      </c>
      <c r="E2369" s="25" t="s">
        <v>10</v>
      </c>
      <c r="F2369" s="27" t="str">
        <f t="shared" si="36"/>
        <v>8920011</v>
      </c>
    </row>
    <row r="2370" spans="1:6" x14ac:dyDescent="0.25">
      <c r="A2370" s="2" t="s">
        <v>3055</v>
      </c>
      <c r="B2370" s="2" t="s">
        <v>11</v>
      </c>
      <c r="C2370" s="2" t="s">
        <v>34</v>
      </c>
      <c r="D2370" s="1" t="s">
        <v>74</v>
      </c>
      <c r="E2370" s="25" t="s">
        <v>10</v>
      </c>
      <c r="F2370" s="27" t="str">
        <f t="shared" ref="F2370:F2433" si="37">A2370&amp;B2370&amp;C2370</f>
        <v>8920012</v>
      </c>
    </row>
    <row r="2371" spans="1:6" x14ac:dyDescent="0.25">
      <c r="A2371" s="2" t="s">
        <v>3055</v>
      </c>
      <c r="B2371" s="2" t="s">
        <v>11</v>
      </c>
      <c r="C2371" s="2" t="s">
        <v>72</v>
      </c>
      <c r="D2371" s="1" t="s">
        <v>35</v>
      </c>
      <c r="E2371" s="25" t="s">
        <v>10</v>
      </c>
      <c r="F2371" s="27" t="str">
        <f t="shared" si="37"/>
        <v>8920013</v>
      </c>
    </row>
    <row r="2372" spans="1:6" x14ac:dyDescent="0.25">
      <c r="A2372" s="2" t="s">
        <v>3055</v>
      </c>
      <c r="B2372" s="2" t="s">
        <v>11</v>
      </c>
      <c r="C2372" s="2" t="s">
        <v>73</v>
      </c>
      <c r="D2372" s="1" t="s">
        <v>84</v>
      </c>
      <c r="E2372" s="25" t="s">
        <v>10</v>
      </c>
      <c r="F2372" s="27" t="str">
        <f t="shared" si="37"/>
        <v>8920014</v>
      </c>
    </row>
    <row r="2373" spans="1:6" x14ac:dyDescent="0.25">
      <c r="A2373" s="2" t="s">
        <v>3055</v>
      </c>
      <c r="B2373" s="2" t="s">
        <v>11</v>
      </c>
      <c r="C2373" s="2" t="s">
        <v>46</v>
      </c>
      <c r="D2373" s="1" t="s">
        <v>1093</v>
      </c>
      <c r="E2373" s="25" t="s">
        <v>10</v>
      </c>
      <c r="F2373" s="27" t="str">
        <f t="shared" si="37"/>
        <v>8920015</v>
      </c>
    </row>
    <row r="2374" spans="1:6" x14ac:dyDescent="0.25">
      <c r="A2374" s="2" t="s">
        <v>3055</v>
      </c>
      <c r="B2374" s="2" t="s">
        <v>36</v>
      </c>
      <c r="C2374" s="2" t="s">
        <v>1486</v>
      </c>
      <c r="D2374" s="1" t="s">
        <v>3061</v>
      </c>
      <c r="E2374" s="25" t="s">
        <v>10</v>
      </c>
      <c r="F2374" s="27" t="str">
        <f t="shared" si="37"/>
        <v>8930111</v>
      </c>
    </row>
    <row r="2375" spans="1:6" x14ac:dyDescent="0.25">
      <c r="A2375" s="2" t="s">
        <v>3055</v>
      </c>
      <c r="B2375" s="2" t="s">
        <v>36</v>
      </c>
      <c r="C2375" s="2" t="s">
        <v>3062</v>
      </c>
      <c r="D2375" s="1" t="s">
        <v>3063</v>
      </c>
      <c r="E2375" s="25" t="s">
        <v>10</v>
      </c>
      <c r="F2375" s="27" t="str">
        <f t="shared" si="37"/>
        <v>8930925</v>
      </c>
    </row>
    <row r="2376" spans="1:6" x14ac:dyDescent="0.25">
      <c r="A2376" s="2" t="s">
        <v>3055</v>
      </c>
      <c r="B2376" s="2" t="s">
        <v>36</v>
      </c>
      <c r="C2376" s="2" t="s">
        <v>3064</v>
      </c>
      <c r="D2376" s="1" t="s">
        <v>3065</v>
      </c>
      <c r="E2376" s="25" t="s">
        <v>10</v>
      </c>
      <c r="F2376" s="27" t="str">
        <f t="shared" si="37"/>
        <v>8930926</v>
      </c>
    </row>
    <row r="2377" spans="1:6" x14ac:dyDescent="0.25">
      <c r="A2377" s="2" t="s">
        <v>3055</v>
      </c>
      <c r="B2377" s="2" t="s">
        <v>36</v>
      </c>
      <c r="C2377" s="2" t="s">
        <v>3066</v>
      </c>
      <c r="D2377" s="1" t="s">
        <v>3067</v>
      </c>
      <c r="E2377" s="25" t="s">
        <v>10</v>
      </c>
      <c r="F2377" s="27" t="str">
        <f t="shared" si="37"/>
        <v>8930927</v>
      </c>
    </row>
    <row r="2378" spans="1:6" x14ac:dyDescent="0.25">
      <c r="A2378" s="2" t="s">
        <v>3055</v>
      </c>
      <c r="B2378" s="2" t="s">
        <v>36</v>
      </c>
      <c r="C2378" s="2" t="s">
        <v>3068</v>
      </c>
      <c r="D2378" s="1" t="s">
        <v>3069</v>
      </c>
      <c r="E2378" s="25" t="s">
        <v>10</v>
      </c>
      <c r="F2378" s="27" t="str">
        <f t="shared" si="37"/>
        <v>8930928</v>
      </c>
    </row>
    <row r="2379" spans="1:6" x14ac:dyDescent="0.25">
      <c r="A2379" s="2" t="s">
        <v>3055</v>
      </c>
      <c r="B2379" s="2" t="s">
        <v>36</v>
      </c>
      <c r="C2379" s="2" t="s">
        <v>3070</v>
      </c>
      <c r="D2379" s="1" t="s">
        <v>3071</v>
      </c>
      <c r="E2379" s="25" t="s">
        <v>10</v>
      </c>
      <c r="F2379" s="27" t="str">
        <f t="shared" si="37"/>
        <v>8930929</v>
      </c>
    </row>
    <row r="2380" spans="1:6" x14ac:dyDescent="0.25">
      <c r="A2380" s="2" t="s">
        <v>3055</v>
      </c>
      <c r="B2380" s="2" t="s">
        <v>36</v>
      </c>
      <c r="C2380" s="2" t="s">
        <v>3072</v>
      </c>
      <c r="D2380" s="1" t="s">
        <v>3073</v>
      </c>
      <c r="E2380" s="25" t="s">
        <v>10</v>
      </c>
      <c r="F2380" s="27" t="str">
        <f t="shared" si="37"/>
        <v>8930930</v>
      </c>
    </row>
    <row r="2381" spans="1:6" x14ac:dyDescent="0.25">
      <c r="A2381" s="2" t="s">
        <v>3055</v>
      </c>
      <c r="B2381" s="2" t="s">
        <v>36</v>
      </c>
      <c r="C2381" s="2" t="s">
        <v>3074</v>
      </c>
      <c r="D2381" s="1" t="s">
        <v>3075</v>
      </c>
      <c r="E2381" s="25" t="s">
        <v>10</v>
      </c>
      <c r="F2381" s="27" t="str">
        <f t="shared" si="37"/>
        <v>8930931</v>
      </c>
    </row>
    <row r="2382" spans="1:6" x14ac:dyDescent="0.25">
      <c r="A2382" s="2" t="s">
        <v>3055</v>
      </c>
      <c r="B2382" s="2" t="s">
        <v>36</v>
      </c>
      <c r="C2382" s="2" t="s">
        <v>911</v>
      </c>
      <c r="D2382" s="1" t="s">
        <v>3076</v>
      </c>
      <c r="E2382" s="25" t="s">
        <v>10</v>
      </c>
      <c r="F2382" s="27" t="str">
        <f t="shared" si="37"/>
        <v>8930932</v>
      </c>
    </row>
    <row r="2383" spans="1:6" x14ac:dyDescent="0.25">
      <c r="A2383" s="2" t="s">
        <v>3055</v>
      </c>
      <c r="B2383" s="2" t="s">
        <v>36</v>
      </c>
      <c r="C2383" s="2" t="s">
        <v>3077</v>
      </c>
      <c r="D2383" s="1" t="s">
        <v>3078</v>
      </c>
      <c r="E2383" s="25" t="s">
        <v>10</v>
      </c>
      <c r="F2383" s="27" t="str">
        <f t="shared" si="37"/>
        <v>8930933</v>
      </c>
    </row>
    <row r="2384" spans="1:6" x14ac:dyDescent="0.25">
      <c r="A2384" s="2" t="s">
        <v>3055</v>
      </c>
      <c r="B2384" s="2" t="s">
        <v>36</v>
      </c>
      <c r="C2384" s="2" t="s">
        <v>3079</v>
      </c>
      <c r="D2384" s="1" t="s">
        <v>3080</v>
      </c>
      <c r="E2384" s="25" t="s">
        <v>10</v>
      </c>
      <c r="F2384" s="27" t="str">
        <f t="shared" si="37"/>
        <v>8930934</v>
      </c>
    </row>
    <row r="2385" spans="1:6" x14ac:dyDescent="0.25">
      <c r="A2385" s="2" t="s">
        <v>3055</v>
      </c>
      <c r="B2385" s="2" t="s">
        <v>36</v>
      </c>
      <c r="C2385" s="2" t="s">
        <v>332</v>
      </c>
      <c r="D2385" s="1" t="s">
        <v>3081</v>
      </c>
      <c r="E2385" s="25" t="s">
        <v>10</v>
      </c>
      <c r="F2385" s="27" t="str">
        <f t="shared" si="37"/>
        <v>8930935</v>
      </c>
    </row>
    <row r="2386" spans="1:6" x14ac:dyDescent="0.25">
      <c r="A2386" s="2" t="s">
        <v>3055</v>
      </c>
      <c r="B2386" s="2" t="s">
        <v>36</v>
      </c>
      <c r="C2386" s="2" t="s">
        <v>1542</v>
      </c>
      <c r="D2386" s="1" t="s">
        <v>3082</v>
      </c>
      <c r="E2386" s="25" t="s">
        <v>10</v>
      </c>
      <c r="F2386" s="27" t="str">
        <f t="shared" si="37"/>
        <v>8930936</v>
      </c>
    </row>
    <row r="2387" spans="1:6" x14ac:dyDescent="0.25">
      <c r="A2387" s="2" t="s">
        <v>3055</v>
      </c>
      <c r="B2387" s="2" t="s">
        <v>36</v>
      </c>
      <c r="C2387" s="2" t="s">
        <v>3083</v>
      </c>
      <c r="D2387" s="1" t="s">
        <v>3084</v>
      </c>
      <c r="E2387" s="25" t="s">
        <v>10</v>
      </c>
      <c r="F2387" s="27" t="str">
        <f t="shared" si="37"/>
        <v>8930937</v>
      </c>
    </row>
    <row r="2388" spans="1:6" x14ac:dyDescent="0.25">
      <c r="A2388" s="2" t="s">
        <v>3055</v>
      </c>
      <c r="B2388" s="2" t="s">
        <v>45</v>
      </c>
      <c r="C2388" s="2" t="s">
        <v>3085</v>
      </c>
      <c r="D2388" s="1" t="s">
        <v>3086</v>
      </c>
      <c r="E2388" s="25" t="s">
        <v>174</v>
      </c>
      <c r="F2388" s="27" t="str">
        <f t="shared" si="37"/>
        <v>8948305</v>
      </c>
    </row>
    <row r="2389" spans="1:6" x14ac:dyDescent="0.25">
      <c r="A2389" s="2" t="s">
        <v>3055</v>
      </c>
      <c r="B2389" s="2" t="s">
        <v>45</v>
      </c>
      <c r="C2389" s="2" t="s">
        <v>3087</v>
      </c>
      <c r="D2389" s="1" t="s">
        <v>3088</v>
      </c>
      <c r="E2389" s="25" t="s">
        <v>10</v>
      </c>
      <c r="F2389" s="27" t="str">
        <f t="shared" si="37"/>
        <v>8948355</v>
      </c>
    </row>
    <row r="2390" spans="1:6" x14ac:dyDescent="0.25">
      <c r="A2390" s="2" t="s">
        <v>3055</v>
      </c>
      <c r="B2390" s="2" t="s">
        <v>45</v>
      </c>
      <c r="C2390" s="2" t="s">
        <v>3089</v>
      </c>
      <c r="D2390" s="1" t="s">
        <v>3090</v>
      </c>
      <c r="E2390" s="25" t="s">
        <v>10</v>
      </c>
      <c r="F2390" s="27" t="str">
        <f t="shared" si="37"/>
        <v>8948360</v>
      </c>
    </row>
    <row r="2391" spans="1:6" x14ac:dyDescent="0.25">
      <c r="A2391" s="2" t="s">
        <v>3055</v>
      </c>
      <c r="B2391" s="2" t="s">
        <v>45</v>
      </c>
      <c r="C2391" s="2" t="s">
        <v>3091</v>
      </c>
      <c r="D2391" s="1" t="s">
        <v>3092</v>
      </c>
      <c r="E2391" s="25" t="s">
        <v>10</v>
      </c>
      <c r="F2391" s="27" t="str">
        <f t="shared" si="37"/>
        <v>8948375</v>
      </c>
    </row>
    <row r="2392" spans="1:6" x14ac:dyDescent="0.25">
      <c r="A2392" s="2" t="s">
        <v>3055</v>
      </c>
      <c r="B2392" s="2" t="s">
        <v>45</v>
      </c>
      <c r="C2392" s="2" t="s">
        <v>3093</v>
      </c>
      <c r="D2392" s="1" t="s">
        <v>3094</v>
      </c>
      <c r="E2392" s="25" t="s">
        <v>10</v>
      </c>
      <c r="F2392" s="27" t="str">
        <f t="shared" si="37"/>
        <v>8948385</v>
      </c>
    </row>
    <row r="2393" spans="1:6" x14ac:dyDescent="0.25">
      <c r="A2393" s="2" t="s">
        <v>3055</v>
      </c>
      <c r="B2393" s="2" t="s">
        <v>52</v>
      </c>
      <c r="C2393" s="2" t="s">
        <v>3095</v>
      </c>
      <c r="D2393" s="1" t="s">
        <v>3096</v>
      </c>
      <c r="E2393" s="25" t="s">
        <v>10</v>
      </c>
      <c r="F2393" s="27" t="str">
        <f t="shared" si="37"/>
        <v>8950238</v>
      </c>
    </row>
    <row r="2394" spans="1:6" x14ac:dyDescent="0.25">
      <c r="A2394" s="2" t="s">
        <v>3055</v>
      </c>
      <c r="B2394" s="2" t="s">
        <v>52</v>
      </c>
      <c r="C2394" s="2" t="s">
        <v>3097</v>
      </c>
      <c r="D2394" s="1" t="s">
        <v>3098</v>
      </c>
      <c r="E2394" s="25" t="s">
        <v>10</v>
      </c>
      <c r="F2394" s="27" t="str">
        <f t="shared" si="37"/>
        <v>8950239</v>
      </c>
    </row>
    <row r="2395" spans="1:6" x14ac:dyDescent="0.25">
      <c r="A2395" s="2" t="s">
        <v>3055</v>
      </c>
      <c r="B2395" s="2" t="s">
        <v>52</v>
      </c>
      <c r="C2395" s="2" t="s">
        <v>3099</v>
      </c>
      <c r="D2395" s="1" t="s">
        <v>3100</v>
      </c>
      <c r="E2395" s="25" t="s">
        <v>10</v>
      </c>
      <c r="F2395" s="27" t="str">
        <f t="shared" si="37"/>
        <v>8950240</v>
      </c>
    </row>
    <row r="2396" spans="1:6" x14ac:dyDescent="0.25">
      <c r="A2396" s="2" t="s">
        <v>3055</v>
      </c>
      <c r="B2396" s="2" t="s">
        <v>52</v>
      </c>
      <c r="C2396" s="2" t="s">
        <v>3101</v>
      </c>
      <c r="D2396" s="1" t="s">
        <v>3102</v>
      </c>
      <c r="E2396" s="25" t="s">
        <v>10</v>
      </c>
      <c r="F2396" s="27" t="str">
        <f t="shared" si="37"/>
        <v>8950241</v>
      </c>
    </row>
    <row r="2397" spans="1:6" x14ac:dyDescent="0.25">
      <c r="A2397" s="2" t="s">
        <v>3055</v>
      </c>
      <c r="B2397" s="2" t="s">
        <v>52</v>
      </c>
      <c r="C2397" s="2" t="s">
        <v>3103</v>
      </c>
      <c r="D2397" s="1" t="s">
        <v>3104</v>
      </c>
      <c r="E2397" s="25" t="s">
        <v>10</v>
      </c>
      <c r="F2397" s="27" t="str">
        <f t="shared" si="37"/>
        <v>8950242</v>
      </c>
    </row>
    <row r="2398" spans="1:6" x14ac:dyDescent="0.25">
      <c r="A2398" s="2" t="s">
        <v>3055</v>
      </c>
      <c r="B2398" s="2" t="s">
        <v>52</v>
      </c>
      <c r="C2398" s="2" t="s">
        <v>3105</v>
      </c>
      <c r="D2398" s="1" t="s">
        <v>3106</v>
      </c>
      <c r="E2398" s="25" t="s">
        <v>10</v>
      </c>
      <c r="F2398" s="27" t="str">
        <f t="shared" si="37"/>
        <v>8950243</v>
      </c>
    </row>
    <row r="2399" spans="1:6" x14ac:dyDescent="0.25">
      <c r="A2399" s="2" t="s">
        <v>3055</v>
      </c>
      <c r="B2399" s="2" t="s">
        <v>56</v>
      </c>
      <c r="C2399" s="2" t="s">
        <v>2979</v>
      </c>
      <c r="D2399" s="1" t="s">
        <v>3107</v>
      </c>
      <c r="E2399" s="25" t="s">
        <v>10</v>
      </c>
      <c r="F2399" s="27" t="str">
        <f t="shared" si="37"/>
        <v>8960909</v>
      </c>
    </row>
    <row r="2400" spans="1:6" x14ac:dyDescent="0.25">
      <c r="A2400" s="2" t="s">
        <v>3055</v>
      </c>
      <c r="B2400" s="2" t="s">
        <v>56</v>
      </c>
      <c r="C2400" s="2" t="s">
        <v>3108</v>
      </c>
      <c r="D2400" s="1" t="s">
        <v>3109</v>
      </c>
      <c r="E2400" s="25" t="s">
        <v>174</v>
      </c>
      <c r="F2400" s="27" t="str">
        <f t="shared" si="37"/>
        <v>8961074</v>
      </c>
    </row>
    <row r="2401" spans="1:6" x14ac:dyDescent="0.25">
      <c r="A2401" s="2" t="s">
        <v>3110</v>
      </c>
      <c r="B2401" s="2" t="s">
        <v>7</v>
      </c>
      <c r="C2401" s="2" t="s">
        <v>8</v>
      </c>
      <c r="D2401" s="1" t="s">
        <v>3111</v>
      </c>
      <c r="E2401" s="25" t="s">
        <v>10</v>
      </c>
      <c r="F2401" s="27" t="str">
        <f t="shared" si="37"/>
        <v>9010000</v>
      </c>
    </row>
    <row r="2402" spans="1:6" x14ac:dyDescent="0.25">
      <c r="A2402" s="2" t="s">
        <v>3110</v>
      </c>
      <c r="B2402" s="2" t="s">
        <v>11</v>
      </c>
      <c r="C2402" s="2" t="s">
        <v>12</v>
      </c>
      <c r="D2402" s="1" t="s">
        <v>2946</v>
      </c>
      <c r="E2402" s="25" t="s">
        <v>10</v>
      </c>
      <c r="F2402" s="27" t="str">
        <f t="shared" si="37"/>
        <v>9020001</v>
      </c>
    </row>
    <row r="2403" spans="1:6" x14ac:dyDescent="0.25">
      <c r="A2403" s="2" t="s">
        <v>3110</v>
      </c>
      <c r="B2403" s="2" t="s">
        <v>11</v>
      </c>
      <c r="C2403" s="2" t="s">
        <v>14</v>
      </c>
      <c r="D2403" s="1" t="s">
        <v>128</v>
      </c>
      <c r="E2403" s="25" t="s">
        <v>10</v>
      </c>
      <c r="F2403" s="27" t="str">
        <f t="shared" si="37"/>
        <v>9020002</v>
      </c>
    </row>
    <row r="2404" spans="1:6" x14ac:dyDescent="0.25">
      <c r="A2404" s="2" t="s">
        <v>3110</v>
      </c>
      <c r="B2404" s="2" t="s">
        <v>11</v>
      </c>
      <c r="C2404" s="2" t="s">
        <v>16</v>
      </c>
      <c r="D2404" s="1" t="s">
        <v>65</v>
      </c>
      <c r="E2404" s="25" t="s">
        <v>10</v>
      </c>
      <c r="F2404" s="27" t="str">
        <f t="shared" si="37"/>
        <v>9020003</v>
      </c>
    </row>
    <row r="2405" spans="1:6" x14ac:dyDescent="0.25">
      <c r="A2405" s="2" t="s">
        <v>3110</v>
      </c>
      <c r="B2405" s="2" t="s">
        <v>11</v>
      </c>
      <c r="C2405" s="2" t="s">
        <v>18</v>
      </c>
      <c r="D2405" s="1" t="s">
        <v>19</v>
      </c>
      <c r="E2405" s="25" t="s">
        <v>10</v>
      </c>
      <c r="F2405" s="27" t="str">
        <f t="shared" si="37"/>
        <v>9020004</v>
      </c>
    </row>
    <row r="2406" spans="1:6" x14ac:dyDescent="0.25">
      <c r="A2406" s="2" t="s">
        <v>3110</v>
      </c>
      <c r="B2406" s="2" t="s">
        <v>11</v>
      </c>
      <c r="C2406" s="2" t="s">
        <v>20</v>
      </c>
      <c r="D2406" s="1" t="s">
        <v>1281</v>
      </c>
      <c r="E2406" s="25" t="s">
        <v>10</v>
      </c>
      <c r="F2406" s="27" t="str">
        <f t="shared" si="37"/>
        <v>9020005</v>
      </c>
    </row>
    <row r="2407" spans="1:6" x14ac:dyDescent="0.25">
      <c r="A2407" s="2" t="s">
        <v>3110</v>
      </c>
      <c r="B2407" s="2" t="s">
        <v>11</v>
      </c>
      <c r="C2407" s="2" t="s">
        <v>22</v>
      </c>
      <c r="D2407" s="1" t="s">
        <v>252</v>
      </c>
      <c r="E2407" s="25" t="s">
        <v>10</v>
      </c>
      <c r="F2407" s="27" t="str">
        <f t="shared" si="37"/>
        <v>9020006</v>
      </c>
    </row>
    <row r="2408" spans="1:6" x14ac:dyDescent="0.25">
      <c r="A2408" s="2" t="s">
        <v>3110</v>
      </c>
      <c r="B2408" s="2" t="s">
        <v>11</v>
      </c>
      <c r="C2408" s="2" t="s">
        <v>24</v>
      </c>
      <c r="D2408" s="1" t="s">
        <v>3112</v>
      </c>
      <c r="E2408" s="25" t="s">
        <v>10</v>
      </c>
      <c r="F2408" s="27" t="str">
        <f t="shared" si="37"/>
        <v>9020007</v>
      </c>
    </row>
    <row r="2409" spans="1:6" x14ac:dyDescent="0.25">
      <c r="A2409" s="2" t="s">
        <v>3110</v>
      </c>
      <c r="B2409" s="2" t="s">
        <v>11</v>
      </c>
      <c r="C2409" s="2" t="s">
        <v>26</v>
      </c>
      <c r="D2409" s="1" t="s">
        <v>131</v>
      </c>
      <c r="E2409" s="25" t="s">
        <v>10</v>
      </c>
      <c r="F2409" s="27" t="str">
        <f t="shared" si="37"/>
        <v>9020008</v>
      </c>
    </row>
    <row r="2410" spans="1:6" x14ac:dyDescent="0.25">
      <c r="A2410" s="2" t="s">
        <v>3110</v>
      </c>
      <c r="B2410" s="2" t="s">
        <v>11</v>
      </c>
      <c r="C2410" s="2" t="s">
        <v>28</v>
      </c>
      <c r="D2410" s="1" t="s">
        <v>31</v>
      </c>
      <c r="E2410" s="25" t="s">
        <v>10</v>
      </c>
      <c r="F2410" s="27" t="str">
        <f t="shared" si="37"/>
        <v>9020009</v>
      </c>
    </row>
    <row r="2411" spans="1:6" x14ac:dyDescent="0.25">
      <c r="A2411" s="2" t="s">
        <v>3110</v>
      </c>
      <c r="B2411" s="2" t="s">
        <v>36</v>
      </c>
      <c r="C2411" s="2" t="s">
        <v>3113</v>
      </c>
      <c r="D2411" s="1" t="s">
        <v>3114</v>
      </c>
      <c r="E2411" s="25" t="s">
        <v>10</v>
      </c>
      <c r="F2411" s="27" t="str">
        <f t="shared" si="37"/>
        <v>9030408</v>
      </c>
    </row>
    <row r="2412" spans="1:6" x14ac:dyDescent="0.25">
      <c r="A2412" s="2" t="s">
        <v>3110</v>
      </c>
      <c r="B2412" s="2" t="s">
        <v>36</v>
      </c>
      <c r="C2412" s="2" t="s">
        <v>3115</v>
      </c>
      <c r="D2412" s="1" t="s">
        <v>3116</v>
      </c>
      <c r="E2412" s="25" t="s">
        <v>174</v>
      </c>
      <c r="F2412" s="27" t="str">
        <f t="shared" si="37"/>
        <v>9030476</v>
      </c>
    </row>
    <row r="2413" spans="1:6" x14ac:dyDescent="0.25">
      <c r="A2413" s="2" t="s">
        <v>3110</v>
      </c>
      <c r="B2413" s="2" t="s">
        <v>36</v>
      </c>
      <c r="C2413" s="2" t="s">
        <v>3117</v>
      </c>
      <c r="D2413" s="1" t="s">
        <v>3118</v>
      </c>
      <c r="E2413" s="25" t="s">
        <v>174</v>
      </c>
      <c r="F2413" s="27" t="str">
        <f t="shared" si="37"/>
        <v>9030684</v>
      </c>
    </row>
    <row r="2414" spans="1:6" x14ac:dyDescent="0.25">
      <c r="A2414" s="2" t="s">
        <v>3110</v>
      </c>
      <c r="B2414" s="2" t="s">
        <v>36</v>
      </c>
      <c r="C2414" s="2" t="s">
        <v>1968</v>
      </c>
      <c r="D2414" s="1" t="s">
        <v>3119</v>
      </c>
      <c r="E2414" s="25" t="s">
        <v>10</v>
      </c>
      <c r="F2414" s="27" t="str">
        <f t="shared" si="37"/>
        <v>9030938</v>
      </c>
    </row>
    <row r="2415" spans="1:6" x14ac:dyDescent="0.25">
      <c r="A2415" s="2" t="s">
        <v>3110</v>
      </c>
      <c r="B2415" s="2" t="s">
        <v>36</v>
      </c>
      <c r="C2415" s="2" t="s">
        <v>1970</v>
      </c>
      <c r="D2415" s="1" t="s">
        <v>3120</v>
      </c>
      <c r="E2415" s="25" t="s">
        <v>10</v>
      </c>
      <c r="F2415" s="27" t="str">
        <f t="shared" si="37"/>
        <v>9030939</v>
      </c>
    </row>
    <row r="2416" spans="1:6" x14ac:dyDescent="0.25">
      <c r="A2416" s="2" t="s">
        <v>3110</v>
      </c>
      <c r="B2416" s="2" t="s">
        <v>36</v>
      </c>
      <c r="C2416" s="2" t="s">
        <v>1334</v>
      </c>
      <c r="D2416" s="1" t="s">
        <v>3121</v>
      </c>
      <c r="E2416" s="25" t="s">
        <v>10</v>
      </c>
      <c r="F2416" s="27" t="str">
        <f t="shared" si="37"/>
        <v>9030940</v>
      </c>
    </row>
    <row r="2417" spans="1:6" x14ac:dyDescent="0.25">
      <c r="A2417" s="2" t="s">
        <v>3110</v>
      </c>
      <c r="B2417" s="2" t="s">
        <v>36</v>
      </c>
      <c r="C2417" s="2" t="s">
        <v>3122</v>
      </c>
      <c r="D2417" s="1" t="s">
        <v>3123</v>
      </c>
      <c r="E2417" s="25" t="s">
        <v>10</v>
      </c>
      <c r="F2417" s="27" t="str">
        <f t="shared" si="37"/>
        <v>9030941</v>
      </c>
    </row>
    <row r="2418" spans="1:6" x14ac:dyDescent="0.25">
      <c r="A2418" s="2" t="s">
        <v>3110</v>
      </c>
      <c r="B2418" s="2" t="s">
        <v>45</v>
      </c>
      <c r="C2418" s="2" t="s">
        <v>3124</v>
      </c>
      <c r="D2418" s="1" t="s">
        <v>3125</v>
      </c>
      <c r="E2418" s="25" t="s">
        <v>10</v>
      </c>
      <c r="F2418" s="27" t="str">
        <f t="shared" si="37"/>
        <v>9048425</v>
      </c>
    </row>
    <row r="2419" spans="1:6" x14ac:dyDescent="0.25">
      <c r="A2419" s="2" t="s">
        <v>3110</v>
      </c>
      <c r="B2419" s="2" t="s">
        <v>45</v>
      </c>
      <c r="C2419" s="2" t="s">
        <v>3126</v>
      </c>
      <c r="D2419" s="1" t="s">
        <v>3127</v>
      </c>
      <c r="E2419" s="25" t="s">
        <v>10</v>
      </c>
      <c r="F2419" s="27" t="str">
        <f t="shared" si="37"/>
        <v>9048435</v>
      </c>
    </row>
    <row r="2420" spans="1:6" x14ac:dyDescent="0.25">
      <c r="A2420" s="2" t="s">
        <v>3110</v>
      </c>
      <c r="B2420" s="2" t="s">
        <v>45</v>
      </c>
      <c r="C2420" s="2" t="s">
        <v>3128</v>
      </c>
      <c r="D2420" s="1" t="s">
        <v>3129</v>
      </c>
      <c r="E2420" s="25" t="s">
        <v>10</v>
      </c>
      <c r="F2420" s="27" t="str">
        <f t="shared" si="37"/>
        <v>9048445</v>
      </c>
    </row>
    <row r="2421" spans="1:6" x14ac:dyDescent="0.25">
      <c r="A2421" s="2" t="s">
        <v>3110</v>
      </c>
      <c r="B2421" s="2" t="s">
        <v>52</v>
      </c>
      <c r="C2421" s="2" t="s">
        <v>3130</v>
      </c>
      <c r="D2421" s="1" t="s">
        <v>3131</v>
      </c>
      <c r="E2421" s="25" t="s">
        <v>10</v>
      </c>
      <c r="F2421" s="27" t="str">
        <f t="shared" si="37"/>
        <v>9050244</v>
      </c>
    </row>
    <row r="2422" spans="1:6" x14ac:dyDescent="0.25">
      <c r="A2422" s="2" t="s">
        <v>3110</v>
      </c>
      <c r="B2422" s="2" t="s">
        <v>56</v>
      </c>
      <c r="C2422" s="2" t="s">
        <v>3132</v>
      </c>
      <c r="D2422" s="1" t="s">
        <v>3133</v>
      </c>
      <c r="E2422" s="25" t="s">
        <v>10</v>
      </c>
      <c r="F2422" s="27" t="str">
        <f t="shared" si="37"/>
        <v>9061091</v>
      </c>
    </row>
    <row r="2423" spans="1:6" x14ac:dyDescent="0.25">
      <c r="A2423" s="2" t="s">
        <v>3110</v>
      </c>
      <c r="B2423" s="2" t="s">
        <v>243</v>
      </c>
      <c r="C2423" s="2" t="s">
        <v>733</v>
      </c>
      <c r="D2423" s="1" t="s">
        <v>3134</v>
      </c>
      <c r="E2423" s="25" t="s">
        <v>174</v>
      </c>
      <c r="F2423" s="27" t="str">
        <f t="shared" si="37"/>
        <v>9070048</v>
      </c>
    </row>
    <row r="2424" spans="1:6" x14ac:dyDescent="0.25">
      <c r="A2424" s="2" t="s">
        <v>3135</v>
      </c>
      <c r="B2424" s="2" t="s">
        <v>7</v>
      </c>
      <c r="C2424" s="2" t="s">
        <v>8</v>
      </c>
      <c r="D2424" s="1" t="s">
        <v>3136</v>
      </c>
      <c r="E2424" s="25" t="s">
        <v>10</v>
      </c>
      <c r="F2424" s="27" t="str">
        <f t="shared" si="37"/>
        <v>9110000</v>
      </c>
    </row>
    <row r="2425" spans="1:6" x14ac:dyDescent="0.25">
      <c r="A2425" s="2" t="s">
        <v>3135</v>
      </c>
      <c r="B2425" s="2" t="s">
        <v>11</v>
      </c>
      <c r="C2425" s="2" t="s">
        <v>12</v>
      </c>
      <c r="D2425" s="1" t="s">
        <v>3137</v>
      </c>
      <c r="E2425" s="25" t="s">
        <v>10</v>
      </c>
      <c r="F2425" s="27" t="str">
        <f t="shared" si="37"/>
        <v>9120001</v>
      </c>
    </row>
    <row r="2426" spans="1:6" x14ac:dyDescent="0.25">
      <c r="A2426" s="2" t="s">
        <v>3135</v>
      </c>
      <c r="B2426" s="2" t="s">
        <v>11</v>
      </c>
      <c r="C2426" s="2" t="s">
        <v>14</v>
      </c>
      <c r="D2426" s="1" t="s">
        <v>362</v>
      </c>
      <c r="E2426" s="25" t="s">
        <v>10</v>
      </c>
      <c r="F2426" s="27" t="str">
        <f t="shared" si="37"/>
        <v>9120002</v>
      </c>
    </row>
    <row r="2427" spans="1:6" x14ac:dyDescent="0.25">
      <c r="A2427" s="2" t="s">
        <v>3135</v>
      </c>
      <c r="B2427" s="2" t="s">
        <v>11</v>
      </c>
      <c r="C2427" s="2" t="s">
        <v>16</v>
      </c>
      <c r="D2427" s="1" t="s">
        <v>1252</v>
      </c>
      <c r="E2427" s="25" t="s">
        <v>10</v>
      </c>
      <c r="F2427" s="27" t="str">
        <f t="shared" si="37"/>
        <v>9120003</v>
      </c>
    </row>
    <row r="2428" spans="1:6" x14ac:dyDescent="0.25">
      <c r="A2428" s="2" t="s">
        <v>3135</v>
      </c>
      <c r="B2428" s="2" t="s">
        <v>11</v>
      </c>
      <c r="C2428" s="2" t="s">
        <v>18</v>
      </c>
      <c r="D2428" s="1" t="s">
        <v>65</v>
      </c>
      <c r="E2428" s="25" t="s">
        <v>10</v>
      </c>
      <c r="F2428" s="27" t="str">
        <f t="shared" si="37"/>
        <v>9120004</v>
      </c>
    </row>
    <row r="2429" spans="1:6" x14ac:dyDescent="0.25">
      <c r="A2429" s="2" t="s">
        <v>3135</v>
      </c>
      <c r="B2429" s="2" t="s">
        <v>11</v>
      </c>
      <c r="C2429" s="2" t="s">
        <v>20</v>
      </c>
      <c r="D2429" s="1" t="s">
        <v>252</v>
      </c>
      <c r="E2429" s="25" t="s">
        <v>10</v>
      </c>
      <c r="F2429" s="27" t="str">
        <f t="shared" si="37"/>
        <v>9120005</v>
      </c>
    </row>
    <row r="2430" spans="1:6" x14ac:dyDescent="0.25">
      <c r="A2430" s="2" t="s">
        <v>3135</v>
      </c>
      <c r="B2430" s="2" t="s">
        <v>11</v>
      </c>
      <c r="C2430" s="2" t="s">
        <v>22</v>
      </c>
      <c r="D2430" s="1" t="s">
        <v>1139</v>
      </c>
      <c r="E2430" s="25" t="s">
        <v>10</v>
      </c>
      <c r="F2430" s="27" t="str">
        <f t="shared" si="37"/>
        <v>9120006</v>
      </c>
    </row>
    <row r="2431" spans="1:6" x14ac:dyDescent="0.25">
      <c r="A2431" s="2" t="s">
        <v>3135</v>
      </c>
      <c r="B2431" s="2" t="s">
        <v>11</v>
      </c>
      <c r="C2431" s="2" t="s">
        <v>24</v>
      </c>
      <c r="D2431" s="1" t="s">
        <v>3138</v>
      </c>
      <c r="E2431" s="25" t="s">
        <v>10</v>
      </c>
      <c r="F2431" s="27" t="str">
        <f t="shared" si="37"/>
        <v>9120007</v>
      </c>
    </row>
    <row r="2432" spans="1:6" x14ac:dyDescent="0.25">
      <c r="A2432" s="2" t="s">
        <v>3135</v>
      </c>
      <c r="B2432" s="2" t="s">
        <v>11</v>
      </c>
      <c r="C2432" s="2" t="s">
        <v>26</v>
      </c>
      <c r="D2432" s="1" t="s">
        <v>1196</v>
      </c>
      <c r="E2432" s="25" t="s">
        <v>10</v>
      </c>
      <c r="F2432" s="27" t="str">
        <f t="shared" si="37"/>
        <v>9120008</v>
      </c>
    </row>
    <row r="2433" spans="1:6" x14ac:dyDescent="0.25">
      <c r="A2433" s="2" t="s">
        <v>3135</v>
      </c>
      <c r="B2433" s="2" t="s">
        <v>11</v>
      </c>
      <c r="C2433" s="2" t="s">
        <v>28</v>
      </c>
      <c r="D2433" s="1" t="s">
        <v>3139</v>
      </c>
      <c r="E2433" s="25" t="s">
        <v>10</v>
      </c>
      <c r="F2433" s="27" t="str">
        <f t="shared" si="37"/>
        <v>9120009</v>
      </c>
    </row>
    <row r="2434" spans="1:6" x14ac:dyDescent="0.25">
      <c r="A2434" s="2" t="s">
        <v>3135</v>
      </c>
      <c r="B2434" s="2" t="s">
        <v>11</v>
      </c>
      <c r="C2434" s="2" t="s">
        <v>30</v>
      </c>
      <c r="D2434" s="1" t="s">
        <v>3140</v>
      </c>
      <c r="E2434" s="25" t="s">
        <v>10</v>
      </c>
      <c r="F2434" s="27" t="str">
        <f t="shared" ref="F2434:F2471" si="38">A2434&amp;B2434&amp;C2434</f>
        <v>9120010</v>
      </c>
    </row>
    <row r="2435" spans="1:6" x14ac:dyDescent="0.25">
      <c r="A2435" s="2" t="s">
        <v>3135</v>
      </c>
      <c r="B2435" s="2" t="s">
        <v>11</v>
      </c>
      <c r="C2435" s="2" t="s">
        <v>32</v>
      </c>
      <c r="D2435" s="1" t="s">
        <v>31</v>
      </c>
      <c r="E2435" s="25" t="s">
        <v>10</v>
      </c>
      <c r="F2435" s="27" t="str">
        <f t="shared" si="38"/>
        <v>9120011</v>
      </c>
    </row>
    <row r="2436" spans="1:6" x14ac:dyDescent="0.25">
      <c r="A2436" s="2" t="s">
        <v>3135</v>
      </c>
      <c r="B2436" s="2" t="s">
        <v>11</v>
      </c>
      <c r="C2436" s="2" t="s">
        <v>34</v>
      </c>
      <c r="D2436" s="1" t="s">
        <v>3141</v>
      </c>
      <c r="E2436" s="25" t="s">
        <v>10</v>
      </c>
      <c r="F2436" s="27" t="str">
        <f t="shared" si="38"/>
        <v>9120012</v>
      </c>
    </row>
    <row r="2437" spans="1:6" x14ac:dyDescent="0.25">
      <c r="A2437" s="2" t="s">
        <v>3135</v>
      </c>
      <c r="B2437" s="2" t="s">
        <v>36</v>
      </c>
      <c r="C2437" s="2" t="s">
        <v>3142</v>
      </c>
      <c r="D2437" s="1" t="s">
        <v>3143</v>
      </c>
      <c r="E2437" s="25" t="s">
        <v>10</v>
      </c>
      <c r="F2437" s="27" t="str">
        <f t="shared" si="38"/>
        <v>9130433</v>
      </c>
    </row>
    <row r="2438" spans="1:6" x14ac:dyDescent="0.25">
      <c r="A2438" s="2" t="s">
        <v>3135</v>
      </c>
      <c r="B2438" s="2" t="s">
        <v>36</v>
      </c>
      <c r="C2438" s="2" t="s">
        <v>3144</v>
      </c>
      <c r="D2438" s="1" t="s">
        <v>3145</v>
      </c>
      <c r="E2438" s="25" t="s">
        <v>10</v>
      </c>
      <c r="F2438" s="27" t="str">
        <f t="shared" si="38"/>
        <v>9130942</v>
      </c>
    </row>
    <row r="2439" spans="1:6" x14ac:dyDescent="0.25">
      <c r="A2439" s="2" t="s">
        <v>3135</v>
      </c>
      <c r="B2439" s="2" t="s">
        <v>36</v>
      </c>
      <c r="C2439" s="2" t="s">
        <v>3146</v>
      </c>
      <c r="D2439" s="1" t="s">
        <v>3147</v>
      </c>
      <c r="E2439" s="25" t="s">
        <v>10</v>
      </c>
      <c r="F2439" s="27" t="str">
        <f t="shared" si="38"/>
        <v>9130943</v>
      </c>
    </row>
    <row r="2440" spans="1:6" x14ac:dyDescent="0.25">
      <c r="A2440" s="2" t="s">
        <v>3135</v>
      </c>
      <c r="B2440" s="2" t="s">
        <v>36</v>
      </c>
      <c r="C2440" s="2" t="s">
        <v>3148</v>
      </c>
      <c r="D2440" s="1" t="s">
        <v>3149</v>
      </c>
      <c r="E2440" s="25" t="s">
        <v>10</v>
      </c>
      <c r="F2440" s="27" t="str">
        <f t="shared" si="38"/>
        <v>9130944</v>
      </c>
    </row>
    <row r="2441" spans="1:6" x14ac:dyDescent="0.25">
      <c r="A2441" s="2" t="s">
        <v>3135</v>
      </c>
      <c r="B2441" s="2" t="s">
        <v>36</v>
      </c>
      <c r="C2441" s="2" t="s">
        <v>334</v>
      </c>
      <c r="D2441" s="1" t="s">
        <v>3150</v>
      </c>
      <c r="E2441" s="25" t="s">
        <v>10</v>
      </c>
      <c r="F2441" s="27" t="str">
        <f t="shared" si="38"/>
        <v>9130945</v>
      </c>
    </row>
    <row r="2442" spans="1:6" x14ac:dyDescent="0.25">
      <c r="A2442" s="2" t="s">
        <v>3135</v>
      </c>
      <c r="B2442" s="2" t="s">
        <v>36</v>
      </c>
      <c r="C2442" s="2" t="s">
        <v>3151</v>
      </c>
      <c r="D2442" s="1" t="s">
        <v>3152</v>
      </c>
      <c r="E2442" s="25" t="s">
        <v>10</v>
      </c>
      <c r="F2442" s="27" t="str">
        <f t="shared" si="38"/>
        <v>9130946</v>
      </c>
    </row>
    <row r="2443" spans="1:6" x14ac:dyDescent="0.25">
      <c r="A2443" s="2" t="s">
        <v>3135</v>
      </c>
      <c r="B2443" s="2" t="s">
        <v>36</v>
      </c>
      <c r="C2443" s="2" t="s">
        <v>3153</v>
      </c>
      <c r="D2443" s="1" t="s">
        <v>3154</v>
      </c>
      <c r="E2443" s="25" t="s">
        <v>10</v>
      </c>
      <c r="F2443" s="27" t="str">
        <f t="shared" si="38"/>
        <v>9130947</v>
      </c>
    </row>
    <row r="2444" spans="1:6" x14ac:dyDescent="0.25">
      <c r="A2444" s="2" t="s">
        <v>3135</v>
      </c>
      <c r="B2444" s="2" t="s">
        <v>45</v>
      </c>
      <c r="C2444" s="2" t="s">
        <v>3155</v>
      </c>
      <c r="D2444" s="1" t="s">
        <v>3156</v>
      </c>
      <c r="E2444" s="25" t="s">
        <v>10</v>
      </c>
      <c r="F2444" s="27" t="str">
        <f t="shared" si="38"/>
        <v>9148515</v>
      </c>
    </row>
    <row r="2445" spans="1:6" x14ac:dyDescent="0.25">
      <c r="A2445" s="2" t="s">
        <v>3135</v>
      </c>
      <c r="B2445" s="2" t="s">
        <v>45</v>
      </c>
      <c r="C2445" s="2" t="s">
        <v>3157</v>
      </c>
      <c r="D2445" s="1" t="s">
        <v>3158</v>
      </c>
      <c r="E2445" s="25" t="s">
        <v>10</v>
      </c>
      <c r="F2445" s="27" t="str">
        <f t="shared" si="38"/>
        <v>9148525</v>
      </c>
    </row>
    <row r="2446" spans="1:6" x14ac:dyDescent="0.25">
      <c r="A2446" s="2" t="s">
        <v>3135</v>
      </c>
      <c r="B2446" s="2" t="s">
        <v>45</v>
      </c>
      <c r="C2446" s="2" t="s">
        <v>3159</v>
      </c>
      <c r="D2446" s="1" t="s">
        <v>3160</v>
      </c>
      <c r="E2446" s="25" t="s">
        <v>174</v>
      </c>
      <c r="F2446" s="27" t="str">
        <f t="shared" si="38"/>
        <v>9148535</v>
      </c>
    </row>
    <row r="2447" spans="1:6" x14ac:dyDescent="0.25">
      <c r="A2447" s="2" t="s">
        <v>3135</v>
      </c>
      <c r="B2447" s="2" t="s">
        <v>45</v>
      </c>
      <c r="C2447" s="2" t="s">
        <v>3161</v>
      </c>
      <c r="D2447" s="1" t="s">
        <v>3162</v>
      </c>
      <c r="E2447" s="25" t="s">
        <v>174</v>
      </c>
      <c r="F2447" s="27" t="str">
        <f t="shared" si="38"/>
        <v>9148565</v>
      </c>
    </row>
    <row r="2448" spans="1:6" x14ac:dyDescent="0.25">
      <c r="A2448" s="2" t="s">
        <v>3135</v>
      </c>
      <c r="B2448" s="2" t="s">
        <v>52</v>
      </c>
      <c r="C2448" s="2" t="s">
        <v>3163</v>
      </c>
      <c r="D2448" s="1" t="s">
        <v>3164</v>
      </c>
      <c r="E2448" s="25" t="s">
        <v>10</v>
      </c>
      <c r="F2448" s="27" t="str">
        <f t="shared" si="38"/>
        <v>9150245</v>
      </c>
    </row>
    <row r="2449" spans="1:6" x14ac:dyDescent="0.25">
      <c r="A2449" s="2" t="s">
        <v>3135</v>
      </c>
      <c r="B2449" s="2" t="s">
        <v>52</v>
      </c>
      <c r="C2449" s="2" t="s">
        <v>3165</v>
      </c>
      <c r="D2449" s="1" t="s">
        <v>3166</v>
      </c>
      <c r="E2449" s="25" t="s">
        <v>10</v>
      </c>
      <c r="F2449" s="27" t="str">
        <f t="shared" si="38"/>
        <v>9150246</v>
      </c>
    </row>
    <row r="2450" spans="1:6" x14ac:dyDescent="0.25">
      <c r="A2450" s="2" t="s">
        <v>3135</v>
      </c>
      <c r="B2450" s="2" t="s">
        <v>52</v>
      </c>
      <c r="C2450" s="2" t="s">
        <v>3167</v>
      </c>
      <c r="D2450" s="1" t="s">
        <v>3168</v>
      </c>
      <c r="E2450" s="25" t="s">
        <v>10</v>
      </c>
      <c r="F2450" s="27" t="str">
        <f t="shared" si="38"/>
        <v>9150247</v>
      </c>
    </row>
    <row r="2451" spans="1:6" x14ac:dyDescent="0.25">
      <c r="A2451" s="2" t="s">
        <v>3135</v>
      </c>
      <c r="B2451" s="2" t="s">
        <v>52</v>
      </c>
      <c r="C2451" s="2" t="s">
        <v>3169</v>
      </c>
      <c r="D2451" s="1" t="s">
        <v>3170</v>
      </c>
      <c r="E2451" s="25" t="s">
        <v>10</v>
      </c>
      <c r="F2451" s="27" t="str">
        <f t="shared" si="38"/>
        <v>9150248</v>
      </c>
    </row>
    <row r="2452" spans="1:6" x14ac:dyDescent="0.25">
      <c r="A2452" s="2" t="s">
        <v>3171</v>
      </c>
      <c r="B2452" s="2" t="s">
        <v>7</v>
      </c>
      <c r="C2452" s="2" t="s">
        <v>8</v>
      </c>
      <c r="D2452" s="1" t="s">
        <v>3172</v>
      </c>
      <c r="E2452" s="25" t="s">
        <v>10</v>
      </c>
      <c r="F2452" s="27" t="str">
        <f t="shared" si="38"/>
        <v>9210000</v>
      </c>
    </row>
    <row r="2453" spans="1:6" x14ac:dyDescent="0.25">
      <c r="A2453" s="2" t="s">
        <v>3171</v>
      </c>
      <c r="B2453" s="2" t="s">
        <v>11</v>
      </c>
      <c r="C2453" s="2" t="s">
        <v>12</v>
      </c>
      <c r="D2453" s="1" t="s">
        <v>691</v>
      </c>
      <c r="E2453" s="25" t="s">
        <v>10</v>
      </c>
      <c r="F2453" s="27" t="str">
        <f t="shared" si="38"/>
        <v>9220001</v>
      </c>
    </row>
    <row r="2454" spans="1:6" x14ac:dyDescent="0.25">
      <c r="A2454" s="2" t="s">
        <v>3171</v>
      </c>
      <c r="B2454" s="2" t="s">
        <v>11</v>
      </c>
      <c r="C2454" s="2" t="s">
        <v>14</v>
      </c>
      <c r="D2454" s="1" t="s">
        <v>653</v>
      </c>
      <c r="E2454" s="25" t="s">
        <v>10</v>
      </c>
      <c r="F2454" s="27" t="str">
        <f t="shared" si="38"/>
        <v>9220002</v>
      </c>
    </row>
    <row r="2455" spans="1:6" x14ac:dyDescent="0.25">
      <c r="A2455" s="2" t="s">
        <v>3171</v>
      </c>
      <c r="B2455" s="2" t="s">
        <v>11</v>
      </c>
      <c r="C2455" s="2" t="s">
        <v>16</v>
      </c>
      <c r="D2455" s="1" t="s">
        <v>3173</v>
      </c>
      <c r="E2455" s="25" t="s">
        <v>10</v>
      </c>
      <c r="F2455" s="27" t="str">
        <f t="shared" si="38"/>
        <v>9220003</v>
      </c>
    </row>
    <row r="2456" spans="1:6" x14ac:dyDescent="0.25">
      <c r="A2456" s="2" t="s">
        <v>3171</v>
      </c>
      <c r="B2456" s="2" t="s">
        <v>11</v>
      </c>
      <c r="C2456" s="2" t="s">
        <v>18</v>
      </c>
      <c r="D2456" s="1" t="s">
        <v>19</v>
      </c>
      <c r="E2456" s="25" t="s">
        <v>10</v>
      </c>
      <c r="F2456" s="27" t="str">
        <f t="shared" si="38"/>
        <v>9220004</v>
      </c>
    </row>
    <row r="2457" spans="1:6" x14ac:dyDescent="0.25">
      <c r="A2457" s="2" t="s">
        <v>3171</v>
      </c>
      <c r="B2457" s="2" t="s">
        <v>11</v>
      </c>
      <c r="C2457" s="2" t="s">
        <v>20</v>
      </c>
      <c r="D2457" s="1" t="s">
        <v>162</v>
      </c>
      <c r="E2457" s="25" t="s">
        <v>10</v>
      </c>
      <c r="F2457" s="27" t="str">
        <f t="shared" si="38"/>
        <v>9220005</v>
      </c>
    </row>
    <row r="2458" spans="1:6" x14ac:dyDescent="0.25">
      <c r="A2458" s="2" t="s">
        <v>3171</v>
      </c>
      <c r="B2458" s="2" t="s">
        <v>11</v>
      </c>
      <c r="C2458" s="2" t="s">
        <v>22</v>
      </c>
      <c r="D2458" s="1" t="s">
        <v>971</v>
      </c>
      <c r="E2458" s="25" t="s">
        <v>10</v>
      </c>
      <c r="F2458" s="27" t="str">
        <f t="shared" si="38"/>
        <v>9220006</v>
      </c>
    </row>
    <row r="2459" spans="1:6" x14ac:dyDescent="0.25">
      <c r="A2459" s="2" t="s">
        <v>3171</v>
      </c>
      <c r="B2459" s="2" t="s">
        <v>11</v>
      </c>
      <c r="C2459" s="2" t="s">
        <v>24</v>
      </c>
      <c r="D2459" s="1" t="s">
        <v>3174</v>
      </c>
      <c r="E2459" s="25" t="s">
        <v>10</v>
      </c>
      <c r="F2459" s="27" t="str">
        <f t="shared" si="38"/>
        <v>9220007</v>
      </c>
    </row>
    <row r="2460" spans="1:6" x14ac:dyDescent="0.25">
      <c r="A2460" s="2" t="s">
        <v>3171</v>
      </c>
      <c r="B2460" s="2" t="s">
        <v>11</v>
      </c>
      <c r="C2460" s="2" t="s">
        <v>26</v>
      </c>
      <c r="D2460" s="1" t="s">
        <v>31</v>
      </c>
      <c r="E2460" s="25" t="s">
        <v>10</v>
      </c>
      <c r="F2460" s="27" t="str">
        <f t="shared" si="38"/>
        <v>9220008</v>
      </c>
    </row>
    <row r="2461" spans="1:6" x14ac:dyDescent="0.25">
      <c r="A2461" s="2" t="s">
        <v>3171</v>
      </c>
      <c r="B2461" s="2" t="s">
        <v>11</v>
      </c>
      <c r="C2461" s="2" t="s">
        <v>28</v>
      </c>
      <c r="D2461" s="1" t="s">
        <v>35</v>
      </c>
      <c r="E2461" s="25" t="s">
        <v>10</v>
      </c>
      <c r="F2461" s="27" t="str">
        <f t="shared" si="38"/>
        <v>9220009</v>
      </c>
    </row>
    <row r="2462" spans="1:6" x14ac:dyDescent="0.25">
      <c r="A2462" s="2" t="s">
        <v>3171</v>
      </c>
      <c r="B2462" s="2" t="s">
        <v>36</v>
      </c>
      <c r="C2462" s="2" t="s">
        <v>3175</v>
      </c>
      <c r="D2462" s="1" t="s">
        <v>3176</v>
      </c>
      <c r="E2462" s="25" t="s">
        <v>10</v>
      </c>
      <c r="F2462" s="27" t="str">
        <f t="shared" si="38"/>
        <v>9230432</v>
      </c>
    </row>
    <row r="2463" spans="1:6" x14ac:dyDescent="0.25">
      <c r="A2463" s="2" t="s">
        <v>3171</v>
      </c>
      <c r="B2463" s="2" t="s">
        <v>36</v>
      </c>
      <c r="C2463" s="2" t="s">
        <v>3177</v>
      </c>
      <c r="D2463" s="1" t="s">
        <v>3178</v>
      </c>
      <c r="E2463" s="25" t="s">
        <v>10</v>
      </c>
      <c r="F2463" s="27" t="str">
        <f t="shared" si="38"/>
        <v>9230948</v>
      </c>
    </row>
    <row r="2464" spans="1:6" x14ac:dyDescent="0.25">
      <c r="A2464" s="2" t="s">
        <v>3171</v>
      </c>
      <c r="B2464" s="2" t="s">
        <v>36</v>
      </c>
      <c r="C2464" s="2" t="s">
        <v>3179</v>
      </c>
      <c r="D2464" s="1" t="s">
        <v>3180</v>
      </c>
      <c r="E2464" s="25" t="s">
        <v>10</v>
      </c>
      <c r="F2464" s="27" t="str">
        <f t="shared" si="38"/>
        <v>9230949</v>
      </c>
    </row>
    <row r="2465" spans="1:6" x14ac:dyDescent="0.25">
      <c r="A2465" s="2" t="s">
        <v>3171</v>
      </c>
      <c r="B2465" s="2" t="s">
        <v>36</v>
      </c>
      <c r="C2465" s="2" t="s">
        <v>3181</v>
      </c>
      <c r="D2465" s="1" t="s">
        <v>3182</v>
      </c>
      <c r="E2465" s="25" t="s">
        <v>10</v>
      </c>
      <c r="F2465" s="27" t="str">
        <f t="shared" si="38"/>
        <v>9230950</v>
      </c>
    </row>
    <row r="2466" spans="1:6" x14ac:dyDescent="0.25">
      <c r="A2466" s="2" t="s">
        <v>3171</v>
      </c>
      <c r="B2466" s="2" t="s">
        <v>45</v>
      </c>
      <c r="C2466" s="2" t="s">
        <v>3183</v>
      </c>
      <c r="D2466" s="1" t="s">
        <v>3184</v>
      </c>
      <c r="E2466" s="25" t="s">
        <v>174</v>
      </c>
      <c r="F2466" s="27" t="str">
        <f t="shared" si="38"/>
        <v>9248625</v>
      </c>
    </row>
    <row r="2467" spans="1:6" x14ac:dyDescent="0.25">
      <c r="A2467" s="2" t="s">
        <v>3171</v>
      </c>
      <c r="B2467" s="2" t="s">
        <v>45</v>
      </c>
      <c r="C2467" s="2" t="s">
        <v>3185</v>
      </c>
      <c r="D2467" s="1" t="s">
        <v>3186</v>
      </c>
      <c r="E2467" s="25" t="s">
        <v>10</v>
      </c>
      <c r="F2467" s="27" t="str">
        <f t="shared" si="38"/>
        <v>9248665</v>
      </c>
    </row>
    <row r="2468" spans="1:6" x14ac:dyDescent="0.25">
      <c r="A2468" s="2" t="s">
        <v>3171</v>
      </c>
      <c r="B2468" s="2" t="s">
        <v>52</v>
      </c>
      <c r="C2468" s="2" t="s">
        <v>3187</v>
      </c>
      <c r="D2468" s="1" t="s">
        <v>3188</v>
      </c>
      <c r="E2468" s="25" t="s">
        <v>10</v>
      </c>
      <c r="F2468" s="27" t="str">
        <f t="shared" si="38"/>
        <v>9250249</v>
      </c>
    </row>
    <row r="2469" spans="1:6" x14ac:dyDescent="0.25">
      <c r="A2469" s="2" t="s">
        <v>3171</v>
      </c>
      <c r="B2469" s="2" t="s">
        <v>52</v>
      </c>
      <c r="C2469" s="2" t="s">
        <v>3189</v>
      </c>
      <c r="D2469" s="1" t="s">
        <v>3190</v>
      </c>
      <c r="E2469" s="25" t="s">
        <v>10</v>
      </c>
      <c r="F2469" s="27" t="str">
        <f t="shared" si="38"/>
        <v>9250250</v>
      </c>
    </row>
    <row r="2470" spans="1:6" x14ac:dyDescent="0.25">
      <c r="A2470" s="2" t="s">
        <v>3171</v>
      </c>
      <c r="B2470" s="2" t="s">
        <v>52</v>
      </c>
      <c r="C2470" s="2" t="s">
        <v>3191</v>
      </c>
      <c r="D2470" s="1" t="s">
        <v>3192</v>
      </c>
      <c r="E2470" s="25" t="s">
        <v>10</v>
      </c>
      <c r="F2470" s="27" t="str">
        <f t="shared" si="38"/>
        <v>9250251</v>
      </c>
    </row>
    <row r="2471" spans="1:6" x14ac:dyDescent="0.25">
      <c r="A2471" s="2" t="s">
        <v>3171</v>
      </c>
      <c r="B2471" s="2" t="s">
        <v>56</v>
      </c>
      <c r="C2471" s="2" t="s">
        <v>3193</v>
      </c>
      <c r="D2471" s="1" t="s">
        <v>3194</v>
      </c>
      <c r="E2471" s="25" t="s">
        <v>10</v>
      </c>
      <c r="F2471" s="27" t="str">
        <f t="shared" si="38"/>
        <v>9261078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EEF8E-027B-4275-AEA9-F7ACF5E9E567}">
  <sheetPr>
    <tabColor theme="9"/>
  </sheetPr>
  <dimension ref="A1:V2500"/>
  <sheetViews>
    <sheetView workbookViewId="0">
      <selection activeCell="D6" sqref="D6"/>
    </sheetView>
  </sheetViews>
  <sheetFormatPr defaultRowHeight="15" x14ac:dyDescent="0.25"/>
  <cols>
    <col min="1" max="1" width="7.28515625" style="7" bestFit="1" customWidth="1"/>
    <col min="2" max="2" width="5" style="7" bestFit="1" customWidth="1"/>
    <col min="3" max="3" width="3" style="7" customWidth="1"/>
    <col min="4" max="4" width="6.42578125" customWidth="1"/>
    <col min="5" max="5" width="14.7109375" bestFit="1" customWidth="1"/>
    <col min="6" max="6" width="16.7109375" bestFit="1" customWidth="1"/>
    <col min="7" max="7" width="3" style="7" customWidth="1"/>
    <col min="8" max="8" width="9.7109375" style="12" bestFit="1" customWidth="1"/>
    <col min="9" max="9" width="6.140625" style="12" bestFit="1" customWidth="1"/>
    <col min="10" max="10" width="71.28515625" customWidth="1"/>
    <col min="11" max="11" width="3.140625" style="7" customWidth="1"/>
    <col min="12" max="12" width="10.28515625" bestFit="1" customWidth="1"/>
    <col min="13" max="13" width="56.85546875" bestFit="1" customWidth="1"/>
    <col min="14" max="14" width="3.140625" style="7" customWidth="1"/>
    <col min="15" max="15" width="36.85546875" bestFit="1" customWidth="1"/>
    <col min="16" max="16" width="8" bestFit="1" customWidth="1"/>
    <col min="17" max="17" width="2" bestFit="1" customWidth="1"/>
    <col min="18" max="18" width="3.28515625" style="7" customWidth="1"/>
    <col min="19" max="19" width="16.28515625" bestFit="1" customWidth="1"/>
    <col min="21" max="21" width="2" bestFit="1" customWidth="1"/>
    <col min="22" max="22" width="16.28515625" bestFit="1" customWidth="1"/>
  </cols>
  <sheetData>
    <row r="1" spans="1:22" s="9" customFormat="1" ht="30" x14ac:dyDescent="0.25">
      <c r="A1" s="71"/>
      <c r="B1" s="71"/>
      <c r="C1" s="11"/>
      <c r="D1" s="13" t="s">
        <v>3195</v>
      </c>
      <c r="E1" s="13" t="s">
        <v>3196</v>
      </c>
      <c r="F1" s="14"/>
      <c r="G1" s="15" t="str">
        <f>"-&gt;"</f>
        <v>-&gt;</v>
      </c>
      <c r="H1" s="8" t="s">
        <v>3197</v>
      </c>
      <c r="I1" s="8" t="s">
        <v>3198</v>
      </c>
      <c r="J1" s="8" t="s">
        <v>3199</v>
      </c>
      <c r="K1" s="16" t="str">
        <f>"-&gt;"</f>
        <v>-&gt;</v>
      </c>
      <c r="L1" s="13" t="s">
        <v>3200</v>
      </c>
      <c r="M1" s="8"/>
      <c r="N1" s="16" t="str">
        <f>"-&gt;"</f>
        <v>-&gt;</v>
      </c>
      <c r="O1" s="17" t="s">
        <v>3201</v>
      </c>
      <c r="P1" s="10" t="str">
        <f>LEFT('Main - Maximum Levy Calculation'!C10,7)</f>
        <v/>
      </c>
      <c r="Q1" s="10">
        <f>SUM(Q2:Q8)</f>
        <v>0</v>
      </c>
      <c r="R1" s="42"/>
    </row>
    <row r="2" spans="1:22" x14ac:dyDescent="0.25">
      <c r="A2" s="43" t="s">
        <v>3202</v>
      </c>
      <c r="B2" s="5">
        <v>2025</v>
      </c>
      <c r="D2" s="1" t="s">
        <v>6</v>
      </c>
      <c r="E2" s="1" t="s">
        <v>3203</v>
      </c>
      <c r="F2" s="4" t="str">
        <f>D2&amp;" - "&amp;E2</f>
        <v>01 - Adams</v>
      </c>
      <c r="G2" s="6"/>
      <c r="H2" s="2" t="str">
        <f>IF(LEFT(J2,2)=$B$3,"X","")</f>
        <v/>
      </c>
      <c r="I2" s="2" t="str">
        <f>IF(H2="","",COUNTIF($H$2:H2,H2))</f>
        <v/>
      </c>
      <c r="J2" s="3" t="str">
        <f>IF('Support - Unit List'!A2="","",'Support - Unit List'!A2&amp;'Support - Unit List'!B2&amp;'Support - Unit List'!C2&amp;" - "&amp;PROPER('Support - Unit List'!D2))</f>
        <v>0110000 - Adams County</v>
      </c>
      <c r="L2" s="2">
        <f t="shared" ref="L2:L33" si="0">IF(ROW()-1&gt;$B$4,"",ROW()-1)</f>
        <v>1</v>
      </c>
      <c r="M2" s="1" t="str">
        <f>IF(L2="","",VLOOKUP($L2,$I:$J,2,FALSE))</f>
        <v/>
      </c>
      <c r="O2" s="3" t="s">
        <v>3204</v>
      </c>
      <c r="P2" s="2" t="s">
        <v>3205</v>
      </c>
      <c r="Q2" s="2">
        <f>COUNTIF('Support - Calculation Detail'!A:A,$P$1&amp;" - "&amp;P2)</f>
        <v>0</v>
      </c>
      <c r="R2" s="7" t="str">
        <f>IF(Q2=0,"",COUNTIF($Q$2:Q2,Q2))</f>
        <v/>
      </c>
      <c r="S2" t="str">
        <f>IF(R2="","",O2)</f>
        <v/>
      </c>
      <c r="U2" t="str">
        <f>IF(ROW()-1&gt;$Q$1,"",ROW()-1)</f>
        <v/>
      </c>
      <c r="V2" t="str">
        <f>IF(U2="","",VLOOKUP(U2,$R$2:$S$8,2,FALSE))</f>
        <v/>
      </c>
    </row>
    <row r="3" spans="1:22" x14ac:dyDescent="0.25">
      <c r="A3" s="43" t="s">
        <v>3206</v>
      </c>
      <c r="B3" s="3" t="str">
        <f>LEFT('Main - Maximum Levy Calculation'!C9,2)</f>
        <v/>
      </c>
      <c r="D3" s="1" t="s">
        <v>59</v>
      </c>
      <c r="E3" s="1" t="s">
        <v>3207</v>
      </c>
      <c r="F3" s="4" t="str">
        <f t="shared" ref="F3:F66" si="1">D3&amp;" - "&amp;E3</f>
        <v>02 - Allen</v>
      </c>
      <c r="G3" s="6"/>
      <c r="H3" s="2" t="str">
        <f t="shared" ref="H3:H66" si="2">IF(LEFT(J3,2)=$B$3,"X","")</f>
        <v/>
      </c>
      <c r="I3" s="2" t="str">
        <f>IF(H3="","",COUNTIF($H$2:H3,H3))</f>
        <v/>
      </c>
      <c r="J3" s="3" t="str">
        <f>IF('Support - Unit List'!A3="","",'Support - Unit List'!A3&amp;'Support - Unit List'!B3&amp;'Support - Unit List'!C3&amp;" - "&amp;PROPER('Support - Unit List'!D3))</f>
        <v>0120001 - Blue Creek Township</v>
      </c>
      <c r="L3" s="2">
        <f t="shared" si="0"/>
        <v>2</v>
      </c>
      <c r="M3" s="1" t="str">
        <f t="shared" ref="M3:M66" si="3">IF(L3="","",VLOOKUP($L3,$I:$J,2,FALSE))</f>
        <v/>
      </c>
      <c r="O3" s="3" t="s">
        <v>3208</v>
      </c>
      <c r="P3" s="2" t="s">
        <v>3209</v>
      </c>
      <c r="Q3" s="2">
        <f>COUNTIF('Support - Calculation Detail'!A:A,$P$1&amp;" - "&amp;P3)</f>
        <v>0</v>
      </c>
      <c r="R3" s="7" t="str">
        <f>IF(Q3=0,"",COUNTIF($Q$2:Q3,Q3))</f>
        <v/>
      </c>
      <c r="S3" t="str">
        <f t="shared" ref="S3:S8" si="4">IF(R3="","",O3)</f>
        <v/>
      </c>
      <c r="U3" t="str">
        <f t="shared" ref="U3:U7" si="5">IF(ROW()-1&gt;$Q$1,"",ROW()-1)</f>
        <v/>
      </c>
      <c r="V3" t="str">
        <f t="shared" ref="V3:V8" si="6">IF(U3="","",VLOOKUP(U3,$R$2:$S$8,2,FALSE))</f>
        <v/>
      </c>
    </row>
    <row r="4" spans="1:22" x14ac:dyDescent="0.25">
      <c r="A4" s="43" t="s">
        <v>3210</v>
      </c>
      <c r="B4" s="3">
        <f>MAX(I:I)</f>
        <v>29</v>
      </c>
      <c r="D4" s="1" t="s">
        <v>121</v>
      </c>
      <c r="E4" s="1" t="s">
        <v>3211</v>
      </c>
      <c r="F4" s="4" t="str">
        <f t="shared" si="1"/>
        <v>03 - Bartholomew</v>
      </c>
      <c r="G4" s="6"/>
      <c r="H4" s="2" t="str">
        <f t="shared" si="2"/>
        <v/>
      </c>
      <c r="I4" s="2" t="str">
        <f>IF(H4="","",COUNTIF($H$2:H4,H4))</f>
        <v/>
      </c>
      <c r="J4" s="3" t="str">
        <f>IF('Support - Unit List'!A4="","",'Support - Unit List'!A4&amp;'Support - Unit List'!B4&amp;'Support - Unit List'!C4&amp;" - "&amp;PROPER('Support - Unit List'!D4))</f>
        <v>0120002 - French Township</v>
      </c>
      <c r="L4" s="2">
        <f t="shared" si="0"/>
        <v>3</v>
      </c>
      <c r="M4" s="1" t="str">
        <f t="shared" si="3"/>
        <v/>
      </c>
      <c r="O4" s="3" t="s">
        <v>3212</v>
      </c>
      <c r="P4" s="2" t="s">
        <v>3213</v>
      </c>
      <c r="Q4" s="2">
        <f>COUNTIF('Support - Calculation Detail'!A:A,$P$1&amp;" - "&amp;P4)</f>
        <v>0</v>
      </c>
      <c r="R4" s="7" t="str">
        <f>IF(Q4=0,"",COUNTIF($Q$2:Q4,Q4))</f>
        <v/>
      </c>
      <c r="S4" t="str">
        <f t="shared" si="4"/>
        <v/>
      </c>
      <c r="U4" t="str">
        <f t="shared" si="5"/>
        <v/>
      </c>
      <c r="V4" t="str">
        <f t="shared" si="6"/>
        <v/>
      </c>
    </row>
    <row r="5" spans="1:22" x14ac:dyDescent="0.25">
      <c r="D5" s="1" t="s">
        <v>152</v>
      </c>
      <c r="E5" s="1" t="s">
        <v>3214</v>
      </c>
      <c r="F5" s="4" t="str">
        <f t="shared" si="1"/>
        <v>04 - Benton</v>
      </c>
      <c r="G5" s="6"/>
      <c r="H5" s="2" t="str">
        <f t="shared" si="2"/>
        <v/>
      </c>
      <c r="I5" s="2" t="str">
        <f>IF(H5="","",COUNTIF($H$2:H5,H5))</f>
        <v/>
      </c>
      <c r="J5" s="3" t="str">
        <f>IF('Support - Unit List'!A5="","",'Support - Unit List'!A5&amp;'Support - Unit List'!B5&amp;'Support - Unit List'!C5&amp;" - "&amp;PROPER('Support - Unit List'!D5))</f>
        <v>0120003 - Hartford Township</v>
      </c>
      <c r="L5" s="2">
        <f t="shared" si="0"/>
        <v>4</v>
      </c>
      <c r="M5" s="1" t="str">
        <f t="shared" si="3"/>
        <v/>
      </c>
      <c r="O5" s="3" t="s">
        <v>3215</v>
      </c>
      <c r="P5" s="2" t="s">
        <v>3216</v>
      </c>
      <c r="Q5" s="2">
        <f>COUNTIF('Support - Calculation Detail'!A:A,$P$1&amp;" - "&amp;P5)</f>
        <v>0</v>
      </c>
      <c r="R5" s="7" t="str">
        <f>IF(Q5=0,"",COUNTIF($Q$2:Q5,Q5))</f>
        <v/>
      </c>
      <c r="S5" t="str">
        <f t="shared" si="4"/>
        <v/>
      </c>
      <c r="U5" t="str">
        <f t="shared" si="5"/>
        <v/>
      </c>
      <c r="V5" t="str">
        <f t="shared" si="6"/>
        <v/>
      </c>
    </row>
    <row r="6" spans="1:22" x14ac:dyDescent="0.25">
      <c r="D6" s="1" t="s">
        <v>185</v>
      </c>
      <c r="E6" s="1" t="s">
        <v>3217</v>
      </c>
      <c r="F6" s="4" t="str">
        <f t="shared" si="1"/>
        <v>05 - Blackford</v>
      </c>
      <c r="G6" s="6"/>
      <c r="H6" s="2" t="str">
        <f t="shared" si="2"/>
        <v/>
      </c>
      <c r="I6" s="2" t="str">
        <f>IF(H6="","",COUNTIF($H$2:H6,H6))</f>
        <v/>
      </c>
      <c r="J6" s="3" t="str">
        <f>IF('Support - Unit List'!A6="","",'Support - Unit List'!A6&amp;'Support - Unit List'!B6&amp;'Support - Unit List'!C6&amp;" - "&amp;PROPER('Support - Unit List'!D6))</f>
        <v>0120004 - Jefferson Township</v>
      </c>
      <c r="L6" s="2">
        <f t="shared" si="0"/>
        <v>5</v>
      </c>
      <c r="M6" s="1" t="str">
        <f t="shared" si="3"/>
        <v/>
      </c>
      <c r="O6" s="3" t="s">
        <v>3218</v>
      </c>
      <c r="P6" s="2" t="s">
        <v>3219</v>
      </c>
      <c r="Q6" s="2">
        <f>COUNTIF('Support - Calculation Detail'!A:A,$P$1&amp;" - "&amp;P6)</f>
        <v>0</v>
      </c>
      <c r="R6" s="7" t="str">
        <f>IF(Q6=0,"",COUNTIF($Q$2:Q6,Q6))</f>
        <v/>
      </c>
      <c r="S6" t="str">
        <f t="shared" si="4"/>
        <v/>
      </c>
      <c r="U6" t="str">
        <f t="shared" si="5"/>
        <v/>
      </c>
      <c r="V6" t="str">
        <f t="shared" si="6"/>
        <v/>
      </c>
    </row>
    <row r="7" spans="1:22" x14ac:dyDescent="0.25">
      <c r="D7" s="1" t="s">
        <v>200</v>
      </c>
      <c r="E7" s="1" t="s">
        <v>3220</v>
      </c>
      <c r="F7" s="4" t="str">
        <f t="shared" si="1"/>
        <v>06 - Boone</v>
      </c>
      <c r="G7" s="6"/>
      <c r="H7" s="2" t="str">
        <f t="shared" si="2"/>
        <v/>
      </c>
      <c r="I7" s="2" t="str">
        <f>IF(H7="","",COUNTIF($H$2:H7,H7))</f>
        <v/>
      </c>
      <c r="J7" s="3" t="str">
        <f>IF('Support - Unit List'!A7="","",'Support - Unit List'!A7&amp;'Support - Unit List'!B7&amp;'Support - Unit List'!C7&amp;" - "&amp;PROPER('Support - Unit List'!D7))</f>
        <v>0120005 - Kirkland Township</v>
      </c>
      <c r="L7" s="2">
        <f t="shared" si="0"/>
        <v>6</v>
      </c>
      <c r="M7" s="1" t="str">
        <f t="shared" si="3"/>
        <v/>
      </c>
      <c r="O7" s="3" t="s">
        <v>3221</v>
      </c>
      <c r="P7" s="2" t="s">
        <v>3222</v>
      </c>
      <c r="Q7" s="2">
        <f>COUNTIF('Support - Calculation Detail'!A:A,$P$1&amp;" - "&amp;P7)</f>
        <v>0</v>
      </c>
      <c r="R7" s="7" t="str">
        <f>IF(Q7=0,"",COUNTIF($Q$2:Q7,Q7))</f>
        <v/>
      </c>
      <c r="S7" t="str">
        <f t="shared" si="4"/>
        <v/>
      </c>
      <c r="U7" t="str">
        <f t="shared" si="5"/>
        <v/>
      </c>
      <c r="V7" t="str">
        <f t="shared" si="6"/>
        <v/>
      </c>
    </row>
    <row r="8" spans="1:22" x14ac:dyDescent="0.25">
      <c r="D8" s="1" t="s">
        <v>231</v>
      </c>
      <c r="E8" s="1" t="s">
        <v>3223</v>
      </c>
      <c r="F8" s="4" t="str">
        <f t="shared" si="1"/>
        <v>07 - Brown</v>
      </c>
      <c r="G8" s="6"/>
      <c r="H8" s="2" t="str">
        <f t="shared" si="2"/>
        <v/>
      </c>
      <c r="I8" s="2" t="str">
        <f>IF(H8="","",COUNTIF($H$2:H8,H8))</f>
        <v/>
      </c>
      <c r="J8" s="3" t="str">
        <f>IF('Support - Unit List'!A8="","",'Support - Unit List'!A8&amp;'Support - Unit List'!B8&amp;'Support - Unit List'!C8&amp;" - "&amp;PROPER('Support - Unit List'!D8))</f>
        <v>0120006 - Monroe Township</v>
      </c>
      <c r="L8" s="2">
        <f t="shared" si="0"/>
        <v>7</v>
      </c>
      <c r="M8" s="1" t="str">
        <f t="shared" si="3"/>
        <v/>
      </c>
      <c r="O8" s="3" t="s">
        <v>3224</v>
      </c>
      <c r="P8" s="2" t="s">
        <v>3225</v>
      </c>
      <c r="Q8" s="2">
        <f>COUNTIF('Support - Calculation Detail'!A:A,$P$1&amp;" - "&amp;P8)</f>
        <v>0</v>
      </c>
      <c r="R8" s="7" t="str">
        <f>IF(Q8=0,"",COUNTIF($Q$2:Q8,Q8))</f>
        <v/>
      </c>
      <c r="S8" t="str">
        <f t="shared" si="4"/>
        <v/>
      </c>
      <c r="V8" t="str">
        <f t="shared" si="6"/>
        <v/>
      </c>
    </row>
    <row r="9" spans="1:22" x14ac:dyDescent="0.25">
      <c r="D9" s="1" t="s">
        <v>246</v>
      </c>
      <c r="E9" s="1" t="s">
        <v>3226</v>
      </c>
      <c r="F9" s="4" t="str">
        <f t="shared" si="1"/>
        <v>08 - Carroll</v>
      </c>
      <c r="G9" s="6"/>
      <c r="H9" s="2" t="str">
        <f t="shared" si="2"/>
        <v/>
      </c>
      <c r="I9" s="2" t="str">
        <f>IF(H9="","",COUNTIF($H$2:H9,H9))</f>
        <v/>
      </c>
      <c r="J9" s="3" t="str">
        <f>IF('Support - Unit List'!A9="","",'Support - Unit List'!A9&amp;'Support - Unit List'!B9&amp;'Support - Unit List'!C9&amp;" - "&amp;PROPER('Support - Unit List'!D9))</f>
        <v>0120007 - Preble Township</v>
      </c>
      <c r="L9" s="2">
        <f t="shared" si="0"/>
        <v>8</v>
      </c>
      <c r="M9" s="1" t="str">
        <f t="shared" si="3"/>
        <v/>
      </c>
    </row>
    <row r="10" spans="1:22" x14ac:dyDescent="0.25">
      <c r="D10" s="1" t="s">
        <v>273</v>
      </c>
      <c r="E10" s="1" t="s">
        <v>3227</v>
      </c>
      <c r="F10" s="4" t="str">
        <f t="shared" si="1"/>
        <v>09 - Cass</v>
      </c>
      <c r="G10" s="6"/>
      <c r="H10" s="2" t="str">
        <f t="shared" si="2"/>
        <v/>
      </c>
      <c r="I10" s="2" t="str">
        <f>IF(H10="","",COUNTIF($H$2:H10,H10))</f>
        <v/>
      </c>
      <c r="J10" s="3" t="str">
        <f>IF('Support - Unit List'!A10="","",'Support - Unit List'!A10&amp;'Support - Unit List'!B10&amp;'Support - Unit List'!C10&amp;" - "&amp;PROPER('Support - Unit List'!D10))</f>
        <v>0120008 - Root Township</v>
      </c>
      <c r="L10" s="2">
        <f t="shared" si="0"/>
        <v>9</v>
      </c>
      <c r="M10" s="1" t="str">
        <f t="shared" si="3"/>
        <v/>
      </c>
    </row>
    <row r="11" spans="1:22" x14ac:dyDescent="0.25">
      <c r="D11" s="1" t="s">
        <v>310</v>
      </c>
      <c r="E11" s="1" t="s">
        <v>3228</v>
      </c>
      <c r="F11" s="4" t="str">
        <f t="shared" si="1"/>
        <v>10 - Clark</v>
      </c>
      <c r="G11" s="6"/>
      <c r="H11" s="2" t="str">
        <f t="shared" si="2"/>
        <v/>
      </c>
      <c r="I11" s="2" t="str">
        <f>IF(H11="","",COUNTIF($H$2:H11,H11))</f>
        <v/>
      </c>
      <c r="J11" s="3" t="str">
        <f>IF('Support - Unit List'!A11="","",'Support - Unit List'!A11&amp;'Support - Unit List'!B11&amp;'Support - Unit List'!C11&amp;" - "&amp;PROPER('Support - Unit List'!D11))</f>
        <v>0120009 - St. Marys Township</v>
      </c>
      <c r="L11" s="2">
        <f t="shared" si="0"/>
        <v>10</v>
      </c>
      <c r="M11" s="1" t="str">
        <f t="shared" si="3"/>
        <v/>
      </c>
    </row>
    <row r="12" spans="1:22" x14ac:dyDescent="0.25">
      <c r="D12" s="1" t="s">
        <v>359</v>
      </c>
      <c r="E12" s="1" t="s">
        <v>3229</v>
      </c>
      <c r="F12" s="4" t="str">
        <f t="shared" si="1"/>
        <v>11 - Clay</v>
      </c>
      <c r="G12" s="6"/>
      <c r="H12" s="2" t="str">
        <f t="shared" si="2"/>
        <v/>
      </c>
      <c r="I12" s="2" t="str">
        <f>IF(H12="","",COUNTIF($H$2:H12,H12))</f>
        <v/>
      </c>
      <c r="J12" s="3" t="str">
        <f>IF('Support - Unit List'!A12="","",'Support - Unit List'!A12&amp;'Support - Unit List'!B12&amp;'Support - Unit List'!C12&amp;" - "&amp;PROPER('Support - Unit List'!D12))</f>
        <v>0120010 - Union Township</v>
      </c>
      <c r="L12" s="2">
        <f t="shared" si="0"/>
        <v>11</v>
      </c>
      <c r="M12" s="1" t="str">
        <f t="shared" si="3"/>
        <v/>
      </c>
    </row>
    <row r="13" spans="1:22" x14ac:dyDescent="0.25">
      <c r="D13" s="1" t="s">
        <v>395</v>
      </c>
      <c r="E13" s="1" t="s">
        <v>3230</v>
      </c>
      <c r="F13" s="4" t="str">
        <f t="shared" si="1"/>
        <v>12 - Clinton</v>
      </c>
      <c r="G13" s="6"/>
      <c r="H13" s="2" t="str">
        <f t="shared" si="2"/>
        <v/>
      </c>
      <c r="I13" s="2" t="str">
        <f>IF(H13="","",COUNTIF($H$2:H13,H13))</f>
        <v/>
      </c>
      <c r="J13" s="3" t="str">
        <f>IF('Support - Unit List'!A13="","",'Support - Unit List'!A13&amp;'Support - Unit List'!B13&amp;'Support - Unit List'!C13&amp;" - "&amp;PROPER('Support - Unit List'!D13))</f>
        <v>0120011 - Wabash Township</v>
      </c>
      <c r="L13" s="2">
        <f t="shared" si="0"/>
        <v>12</v>
      </c>
      <c r="M13" s="1" t="str">
        <f t="shared" si="3"/>
        <v/>
      </c>
    </row>
    <row r="14" spans="1:22" x14ac:dyDescent="0.25">
      <c r="D14" s="1" t="s">
        <v>435</v>
      </c>
      <c r="E14" s="1" t="s">
        <v>3231</v>
      </c>
      <c r="F14" s="4" t="str">
        <f t="shared" si="1"/>
        <v>13 - Crawford</v>
      </c>
      <c r="G14" s="6"/>
      <c r="H14" s="2" t="str">
        <f t="shared" si="2"/>
        <v/>
      </c>
      <c r="I14" s="2" t="str">
        <f>IF(H14="","",COUNTIF($H$2:H14,H14))</f>
        <v/>
      </c>
      <c r="J14" s="3" t="str">
        <f>IF('Support - Unit List'!A14="","",'Support - Unit List'!A14&amp;'Support - Unit List'!B14&amp;'Support - Unit List'!C14&amp;" - "&amp;PROPER('Support - Unit List'!D14))</f>
        <v>0120012 - Washington Township</v>
      </c>
      <c r="L14" s="2">
        <f t="shared" si="0"/>
        <v>13</v>
      </c>
      <c r="M14" s="1" t="str">
        <f t="shared" si="3"/>
        <v/>
      </c>
    </row>
    <row r="15" spans="1:22" x14ac:dyDescent="0.25">
      <c r="D15" s="1" t="s">
        <v>461</v>
      </c>
      <c r="E15" s="1" t="s">
        <v>3232</v>
      </c>
      <c r="F15" s="4" t="str">
        <f t="shared" si="1"/>
        <v>14 - Daviess</v>
      </c>
      <c r="G15" s="6"/>
      <c r="H15" s="2" t="str">
        <f t="shared" si="2"/>
        <v/>
      </c>
      <c r="I15" s="2" t="str">
        <f>IF(H15="","",COUNTIF($H$2:H15,H15))</f>
        <v/>
      </c>
      <c r="J15" s="3" t="str">
        <f>IF('Support - Unit List'!A15="","",'Support - Unit List'!A15&amp;'Support - Unit List'!B15&amp;'Support - Unit List'!C15&amp;" - "&amp;PROPER('Support - Unit List'!D15))</f>
        <v>0130407 - Decatur Civil City</v>
      </c>
      <c r="L15" s="2">
        <f t="shared" si="0"/>
        <v>14</v>
      </c>
      <c r="M15" s="1" t="str">
        <f t="shared" si="3"/>
        <v/>
      </c>
    </row>
    <row r="16" spans="1:22" x14ac:dyDescent="0.25">
      <c r="D16" s="1" t="s">
        <v>500</v>
      </c>
      <c r="E16" s="1" t="s">
        <v>3233</v>
      </c>
      <c r="F16" s="4" t="str">
        <f t="shared" si="1"/>
        <v>15 - Dearborn</v>
      </c>
      <c r="G16" s="6"/>
      <c r="H16" s="2" t="str">
        <f t="shared" si="2"/>
        <v/>
      </c>
      <c r="I16" s="2" t="str">
        <f>IF(H16="","",COUNTIF($H$2:H16,H16))</f>
        <v/>
      </c>
      <c r="J16" s="3" t="str">
        <f>IF('Support - Unit List'!A16="","",'Support - Unit List'!A16&amp;'Support - Unit List'!B16&amp;'Support - Unit List'!C16&amp;" - "&amp;PROPER('Support - Unit List'!D16))</f>
        <v>0130453 - Berne Civil City</v>
      </c>
      <c r="L16" s="2">
        <f t="shared" si="0"/>
        <v>15</v>
      </c>
      <c r="M16" s="1" t="str">
        <f t="shared" si="3"/>
        <v/>
      </c>
    </row>
    <row r="17" spans="4:13" x14ac:dyDescent="0.25">
      <c r="D17" s="1" t="s">
        <v>537</v>
      </c>
      <c r="E17" s="1" t="s">
        <v>3234</v>
      </c>
      <c r="F17" s="4" t="str">
        <f t="shared" si="1"/>
        <v>16 - Decatur</v>
      </c>
      <c r="G17" s="6"/>
      <c r="H17" s="2" t="str">
        <f t="shared" si="2"/>
        <v/>
      </c>
      <c r="I17" s="2" t="str">
        <f>IF(H17="","",COUNTIF($H$2:H17,H17))</f>
        <v/>
      </c>
      <c r="J17" s="3" t="str">
        <f>IF('Support - Unit List'!A17="","",'Support - Unit List'!A17&amp;'Support - Unit List'!B17&amp;'Support - Unit List'!C17&amp;" - "&amp;PROPER('Support - Unit List'!D17))</f>
        <v>0130520 - Geneva Civil Town</v>
      </c>
      <c r="L17" s="2">
        <f t="shared" si="0"/>
        <v>16</v>
      </c>
      <c r="M17" s="1" t="str">
        <f t="shared" si="3"/>
        <v/>
      </c>
    </row>
    <row r="18" spans="4:13" x14ac:dyDescent="0.25">
      <c r="D18" s="1" t="s">
        <v>562</v>
      </c>
      <c r="E18" s="1" t="s">
        <v>3235</v>
      </c>
      <c r="F18" s="4" t="str">
        <f t="shared" si="1"/>
        <v>17 - Dekalb</v>
      </c>
      <c r="G18" s="6"/>
      <c r="H18" s="2" t="str">
        <f t="shared" si="2"/>
        <v/>
      </c>
      <c r="I18" s="2" t="str">
        <f>IF(H18="","",COUNTIF($H$2:H18,H18))</f>
        <v/>
      </c>
      <c r="J18" s="3" t="str">
        <f>IF('Support - Unit List'!A18="","",'Support - Unit List'!A18&amp;'Support - Unit List'!B18&amp;'Support - Unit List'!C18&amp;" - "&amp;PROPER('Support - Unit List'!D18))</f>
        <v>0130521 - Monroe Civil Town</v>
      </c>
      <c r="L18" s="2">
        <f t="shared" si="0"/>
        <v>17</v>
      </c>
      <c r="M18" s="1" t="str">
        <f t="shared" si="3"/>
        <v/>
      </c>
    </row>
    <row r="19" spans="4:13" x14ac:dyDescent="0.25">
      <c r="D19" s="1" t="s">
        <v>607</v>
      </c>
      <c r="E19" s="1" t="s">
        <v>3236</v>
      </c>
      <c r="F19" s="4" t="str">
        <f t="shared" si="1"/>
        <v>18 - Delaware</v>
      </c>
      <c r="G19" s="6"/>
      <c r="H19" s="2" t="str">
        <f t="shared" si="2"/>
        <v/>
      </c>
      <c r="I19" s="2" t="str">
        <f>IF(H19="","",COUNTIF($H$2:H19,H19))</f>
        <v/>
      </c>
      <c r="J19" s="3" t="str">
        <f>IF('Support - Unit List'!A19="","",'Support - Unit List'!A19&amp;'Support - Unit List'!B19&amp;'Support - Unit List'!C19&amp;" - "&amp;PROPER('Support - Unit List'!D19))</f>
        <v>0140015 - Adams Central Community School Corporation</v>
      </c>
      <c r="L19" s="2">
        <f t="shared" si="0"/>
        <v>18</v>
      </c>
      <c r="M19" s="1" t="str">
        <f t="shared" si="3"/>
        <v/>
      </c>
    </row>
    <row r="20" spans="4:13" x14ac:dyDescent="0.25">
      <c r="D20" s="1" t="s">
        <v>650</v>
      </c>
      <c r="E20" s="1" t="s">
        <v>3237</v>
      </c>
      <c r="F20" s="4" t="str">
        <f t="shared" si="1"/>
        <v>19 - Dubois</v>
      </c>
      <c r="G20" s="6"/>
      <c r="H20" s="2" t="str">
        <f t="shared" si="2"/>
        <v/>
      </c>
      <c r="I20" s="2" t="str">
        <f>IF(H20="","",COUNTIF($H$2:H20,H20))</f>
        <v/>
      </c>
      <c r="J20" s="3" t="str">
        <f>IF('Support - Unit List'!A20="","",'Support - Unit List'!A20&amp;'Support - Unit List'!B20&amp;'Support - Unit List'!C20&amp;" - "&amp;PROPER('Support - Unit List'!D20))</f>
        <v>0140025 - North Adams Community School Corporation</v>
      </c>
      <c r="L20" s="2">
        <f t="shared" si="0"/>
        <v>19</v>
      </c>
      <c r="M20" s="1" t="str">
        <f t="shared" si="3"/>
        <v/>
      </c>
    </row>
    <row r="21" spans="4:13" x14ac:dyDescent="0.25">
      <c r="D21" s="1" t="s">
        <v>687</v>
      </c>
      <c r="E21" s="1" t="s">
        <v>3238</v>
      </c>
      <c r="F21" s="4" t="str">
        <f t="shared" si="1"/>
        <v>20 - Elkhart</v>
      </c>
      <c r="G21" s="6"/>
      <c r="H21" s="2" t="str">
        <f t="shared" si="2"/>
        <v/>
      </c>
      <c r="I21" s="2" t="str">
        <f>IF(H21="","",COUNTIF($H$2:H21,H21))</f>
        <v/>
      </c>
      <c r="J21" s="3" t="str">
        <f>IF('Support - Unit List'!A21="","",'Support - Unit List'!A21&amp;'Support - Unit List'!B21&amp;'Support - Unit List'!C21&amp;" - "&amp;PROPER('Support - Unit List'!D21))</f>
        <v>0140035 - South Adams School Corporation</v>
      </c>
      <c r="L21" s="2">
        <f t="shared" si="0"/>
        <v>20</v>
      </c>
      <c r="M21" s="1" t="str">
        <f t="shared" si="3"/>
        <v/>
      </c>
    </row>
    <row r="22" spans="4:13" x14ac:dyDescent="0.25">
      <c r="D22" s="1" t="s">
        <v>742</v>
      </c>
      <c r="E22" s="1" t="s">
        <v>3239</v>
      </c>
      <c r="F22" s="4" t="str">
        <f t="shared" si="1"/>
        <v>21 - Fayette</v>
      </c>
      <c r="G22" s="6"/>
      <c r="H22" s="2" t="str">
        <f t="shared" si="2"/>
        <v/>
      </c>
      <c r="I22" s="2" t="str">
        <f>IF(H22="","",COUNTIF($H$2:H22,H22))</f>
        <v/>
      </c>
      <c r="J22" s="3" t="str">
        <f>IF('Support - Unit List'!A22="","",'Support - Unit List'!A22&amp;'Support - Unit List'!B22&amp;'Support - Unit List'!C22&amp;" - "&amp;PROPER('Support - Unit List'!D22))</f>
        <v>0150001 - Berne Public Library</v>
      </c>
      <c r="L22" s="2">
        <f t="shared" si="0"/>
        <v>21</v>
      </c>
      <c r="M22" s="1" t="str">
        <f t="shared" si="3"/>
        <v/>
      </c>
    </row>
    <row r="23" spans="4:13" x14ac:dyDescent="0.25">
      <c r="D23" s="1" t="s">
        <v>752</v>
      </c>
      <c r="E23" s="1" t="s">
        <v>3240</v>
      </c>
      <c r="F23" s="4" t="str">
        <f t="shared" si="1"/>
        <v>22 - Floyd</v>
      </c>
      <c r="G23" s="6"/>
      <c r="H23" s="2" t="str">
        <f t="shared" si="2"/>
        <v/>
      </c>
      <c r="I23" s="2" t="str">
        <f>IF(H23="","",COUNTIF($H$2:H23,H23))</f>
        <v/>
      </c>
      <c r="J23" s="3" t="str">
        <f>IF('Support - Unit List'!A23="","",'Support - Unit List'!A23&amp;'Support - Unit List'!B23&amp;'Support - Unit List'!C23&amp;" - "&amp;PROPER('Support - Unit List'!D23))</f>
        <v>0150304 - Adams Public Library System</v>
      </c>
      <c r="L23" s="2">
        <f t="shared" si="0"/>
        <v>22</v>
      </c>
      <c r="M23" s="1" t="str">
        <f t="shared" si="3"/>
        <v/>
      </c>
    </row>
    <row r="24" spans="4:13" x14ac:dyDescent="0.25">
      <c r="D24" s="1" t="s">
        <v>780</v>
      </c>
      <c r="E24" s="1" t="s">
        <v>3241</v>
      </c>
      <c r="F24" s="4" t="str">
        <f t="shared" si="1"/>
        <v>23 - Fountain</v>
      </c>
      <c r="G24" s="6"/>
      <c r="H24" s="2" t="str">
        <f t="shared" si="2"/>
        <v/>
      </c>
      <c r="I24" s="2" t="str">
        <f>IF(H24="","",COUNTIF($H$2:H24,H24))</f>
        <v/>
      </c>
      <c r="J24" s="3" t="str">
        <f>IF('Support - Unit List'!A24="","",'Support - Unit List'!A24&amp;'Support - Unit List'!B24&amp;'Support - Unit List'!C24&amp;" - "&amp;PROPER('Support - Unit List'!D24))</f>
        <v>0161011 - Adams County Solid Waste Management</v>
      </c>
      <c r="L24" s="2">
        <f t="shared" si="0"/>
        <v>23</v>
      </c>
      <c r="M24" s="1" t="str">
        <f t="shared" si="3"/>
        <v/>
      </c>
    </row>
    <row r="25" spans="4:13" x14ac:dyDescent="0.25">
      <c r="D25" s="1" t="s">
        <v>819</v>
      </c>
      <c r="E25" s="1" t="s">
        <v>3242</v>
      </c>
      <c r="F25" s="4" t="str">
        <f t="shared" si="1"/>
        <v>24 - Franklin</v>
      </c>
      <c r="G25" s="6"/>
      <c r="H25" s="2" t="str">
        <f t="shared" si="2"/>
        <v/>
      </c>
      <c r="I25" s="2" t="str">
        <f>IF(H25="","",COUNTIF($H$2:H25,H25))</f>
        <v/>
      </c>
      <c r="J25" s="3" t="str">
        <f>IF('Support - Unit List'!A25="","",'Support - Unit List'!A25&amp;'Support - Unit List'!B25&amp;'Support - Unit List'!C25&amp;" - "&amp;PROPER('Support - Unit List'!D25))</f>
        <v>0210000 - Allen County</v>
      </c>
      <c r="L25" s="2">
        <f t="shared" si="0"/>
        <v>24</v>
      </c>
      <c r="M25" s="1" t="str">
        <f t="shared" si="3"/>
        <v/>
      </c>
    </row>
    <row r="26" spans="4:13" x14ac:dyDescent="0.25">
      <c r="D26" s="1" t="s">
        <v>844</v>
      </c>
      <c r="E26" s="1" t="s">
        <v>3243</v>
      </c>
      <c r="F26" s="4" t="str">
        <f t="shared" si="1"/>
        <v>25 - Fulton</v>
      </c>
      <c r="G26" s="6"/>
      <c r="H26" s="2" t="str">
        <f t="shared" si="2"/>
        <v/>
      </c>
      <c r="I26" s="2" t="str">
        <f>IF(H26="","",COUNTIF($H$2:H26,H26))</f>
        <v/>
      </c>
      <c r="J26" s="3" t="str">
        <f>IF('Support - Unit List'!A26="","",'Support - Unit List'!A26&amp;'Support - Unit List'!B26&amp;'Support - Unit List'!C26&amp;" - "&amp;PROPER('Support - Unit List'!D26))</f>
        <v>0220001 - Aboite Township</v>
      </c>
      <c r="L26" s="2">
        <f t="shared" si="0"/>
        <v>25</v>
      </c>
      <c r="M26" s="1" t="str">
        <f t="shared" si="3"/>
        <v/>
      </c>
    </row>
    <row r="27" spans="4:13" x14ac:dyDescent="0.25">
      <c r="D27" s="1" t="s">
        <v>873</v>
      </c>
      <c r="E27" s="1" t="s">
        <v>3244</v>
      </c>
      <c r="F27" s="4" t="str">
        <f t="shared" si="1"/>
        <v>26 - Gibson</v>
      </c>
      <c r="G27" s="6"/>
      <c r="H27" s="2" t="str">
        <f t="shared" si="2"/>
        <v/>
      </c>
      <c r="I27" s="2" t="str">
        <f>IF(H27="","",COUNTIF($H$2:H27,H27))</f>
        <v/>
      </c>
      <c r="J27" s="3" t="str">
        <f>IF('Support - Unit List'!A27="","",'Support - Unit List'!A27&amp;'Support - Unit List'!B27&amp;'Support - Unit List'!C27&amp;" - "&amp;PROPER('Support - Unit List'!D27))</f>
        <v>0220002 - Adams Township</v>
      </c>
      <c r="L27" s="2">
        <f t="shared" si="0"/>
        <v>26</v>
      </c>
      <c r="M27" s="1" t="str">
        <f t="shared" si="3"/>
        <v/>
      </c>
    </row>
    <row r="28" spans="4:13" x14ac:dyDescent="0.25">
      <c r="D28" s="1" t="s">
        <v>916</v>
      </c>
      <c r="E28" s="1" t="s">
        <v>3245</v>
      </c>
      <c r="F28" s="4" t="str">
        <f t="shared" si="1"/>
        <v>27 - Grant</v>
      </c>
      <c r="G28" s="6"/>
      <c r="H28" s="2" t="str">
        <f t="shared" si="2"/>
        <v/>
      </c>
      <c r="I28" s="2" t="str">
        <f>IF(H28="","",COUNTIF($H$2:H28,H28))</f>
        <v/>
      </c>
      <c r="J28" s="3" t="str">
        <f>IF('Support - Unit List'!A28="","",'Support - Unit List'!A28&amp;'Support - Unit List'!B28&amp;'Support - Unit List'!C28&amp;" - "&amp;PROPER('Support - Unit List'!D28))</f>
        <v>0220003 - Cedar Creek Township</v>
      </c>
      <c r="L28" s="2">
        <f t="shared" si="0"/>
        <v>27</v>
      </c>
      <c r="M28" s="1" t="str">
        <f t="shared" si="3"/>
        <v/>
      </c>
    </row>
    <row r="29" spans="4:13" x14ac:dyDescent="0.25">
      <c r="D29" s="1" t="s">
        <v>967</v>
      </c>
      <c r="E29" s="1" t="s">
        <v>3246</v>
      </c>
      <c r="F29" s="4" t="str">
        <f t="shared" si="1"/>
        <v>28 - Greene</v>
      </c>
      <c r="G29" s="6"/>
      <c r="H29" s="2" t="str">
        <f t="shared" si="2"/>
        <v/>
      </c>
      <c r="I29" s="2" t="str">
        <f>IF(H29="","",COUNTIF($H$2:H29,H29))</f>
        <v/>
      </c>
      <c r="J29" s="3" t="str">
        <f>IF('Support - Unit List'!A29="","",'Support - Unit List'!A29&amp;'Support - Unit List'!B29&amp;'Support - Unit List'!C29&amp;" - "&amp;PROPER('Support - Unit List'!D29))</f>
        <v>0220004 - Eel River Township</v>
      </c>
      <c r="L29" s="2">
        <f t="shared" si="0"/>
        <v>28</v>
      </c>
      <c r="M29" s="1" t="str">
        <f t="shared" si="3"/>
        <v/>
      </c>
    </row>
    <row r="30" spans="4:13" x14ac:dyDescent="0.25">
      <c r="D30" s="1" t="s">
        <v>1007</v>
      </c>
      <c r="E30" s="1" t="s">
        <v>3247</v>
      </c>
      <c r="F30" s="4" t="str">
        <f t="shared" si="1"/>
        <v>29 - Hamilton</v>
      </c>
      <c r="G30" s="6"/>
      <c r="H30" s="2" t="str">
        <f t="shared" si="2"/>
        <v/>
      </c>
      <c r="I30" s="2" t="str">
        <f>IF(H30="","",COUNTIF($H$2:H30,H30))</f>
        <v/>
      </c>
      <c r="J30" s="3" t="str">
        <f>IF('Support - Unit List'!A30="","",'Support - Unit List'!A30&amp;'Support - Unit List'!B30&amp;'Support - Unit List'!C30&amp;" - "&amp;PROPER('Support - Unit List'!D30))</f>
        <v>0220005 - Jackson Township</v>
      </c>
      <c r="L30" s="2">
        <f t="shared" si="0"/>
        <v>29</v>
      </c>
      <c r="M30" s="1" t="str">
        <f t="shared" si="3"/>
        <v/>
      </c>
    </row>
    <row r="31" spans="4:13" x14ac:dyDescent="0.25">
      <c r="D31" s="1" t="s">
        <v>1053</v>
      </c>
      <c r="E31" s="1" t="s">
        <v>3248</v>
      </c>
      <c r="F31" s="4" t="str">
        <f t="shared" si="1"/>
        <v>30 - Hancock</v>
      </c>
      <c r="G31" s="6"/>
      <c r="H31" s="2" t="str">
        <f t="shared" si="2"/>
        <v/>
      </c>
      <c r="I31" s="2" t="str">
        <f>IF(H31="","",COUNTIF($H$2:H31,H31))</f>
        <v/>
      </c>
      <c r="J31" s="3" t="str">
        <f>IF('Support - Unit List'!A31="","",'Support - Unit List'!A31&amp;'Support - Unit List'!B31&amp;'Support - Unit List'!C31&amp;" - "&amp;PROPER('Support - Unit List'!D31))</f>
        <v>0220006 - Jefferson Township</v>
      </c>
      <c r="L31" s="2" t="str">
        <f t="shared" si="0"/>
        <v/>
      </c>
      <c r="M31" s="1" t="str">
        <f t="shared" si="3"/>
        <v/>
      </c>
    </row>
    <row r="32" spans="4:13" x14ac:dyDescent="0.25">
      <c r="D32" s="1" t="s">
        <v>1089</v>
      </c>
      <c r="E32" s="1" t="s">
        <v>3249</v>
      </c>
      <c r="F32" s="4" t="str">
        <f t="shared" si="1"/>
        <v>31 - Harrison</v>
      </c>
      <c r="G32" s="6"/>
      <c r="H32" s="2" t="str">
        <f t="shared" si="2"/>
        <v/>
      </c>
      <c r="I32" s="2" t="str">
        <f>IF(H32="","",COUNTIF($H$2:H32,H32))</f>
        <v/>
      </c>
      <c r="J32" s="3" t="str">
        <f>IF('Support - Unit List'!A32="","",'Support - Unit List'!A32&amp;'Support - Unit List'!B32&amp;'Support - Unit List'!C32&amp;" - "&amp;PROPER('Support - Unit List'!D32))</f>
        <v>0220007 - Lafayette Township</v>
      </c>
      <c r="L32" s="2" t="str">
        <f t="shared" si="0"/>
        <v/>
      </c>
      <c r="M32" s="1" t="str">
        <f t="shared" si="3"/>
        <v/>
      </c>
    </row>
    <row r="33" spans="4:13" x14ac:dyDescent="0.25">
      <c r="D33" s="1" t="s">
        <v>1136</v>
      </c>
      <c r="E33" s="1" t="s">
        <v>3250</v>
      </c>
      <c r="F33" s="4" t="str">
        <f t="shared" si="1"/>
        <v>32 - Hendricks</v>
      </c>
      <c r="G33" s="6"/>
      <c r="H33" s="2" t="str">
        <f t="shared" si="2"/>
        <v/>
      </c>
      <c r="I33" s="2" t="str">
        <f>IF(H33="","",COUNTIF($H$2:H33,H33))</f>
        <v/>
      </c>
      <c r="J33" s="3" t="str">
        <f>IF('Support - Unit List'!A33="","",'Support - Unit List'!A33&amp;'Support - Unit List'!B33&amp;'Support - Unit List'!C33&amp;" - "&amp;PROPER('Support - Unit List'!D33))</f>
        <v>0220008 - Lake Township</v>
      </c>
      <c r="L33" s="2" t="str">
        <f t="shared" si="0"/>
        <v/>
      </c>
      <c r="M33" s="1" t="str">
        <f t="shared" si="3"/>
        <v/>
      </c>
    </row>
    <row r="34" spans="4:13" x14ac:dyDescent="0.25">
      <c r="D34" s="1" t="s">
        <v>1192</v>
      </c>
      <c r="E34" s="1" t="s">
        <v>3251</v>
      </c>
      <c r="F34" s="4" t="str">
        <f t="shared" si="1"/>
        <v>33 - Henry</v>
      </c>
      <c r="G34" s="6"/>
      <c r="H34" s="2" t="str">
        <f t="shared" si="2"/>
        <v/>
      </c>
      <c r="I34" s="2" t="str">
        <f>IF(H34="","",COUNTIF($H$2:H34,H34))</f>
        <v/>
      </c>
      <c r="J34" s="3" t="str">
        <f>IF('Support - Unit List'!A34="","",'Support - Unit List'!A34&amp;'Support - Unit List'!B34&amp;'Support - Unit List'!C34&amp;" - "&amp;PROPER('Support - Unit List'!D34))</f>
        <v>0220009 - Madison Township</v>
      </c>
      <c r="L34" s="2" t="str">
        <f t="shared" ref="L34:L65" si="7">IF(ROW()-1&gt;$B$4,"",ROW()-1)</f>
        <v/>
      </c>
      <c r="M34" s="1" t="str">
        <f t="shared" si="3"/>
        <v/>
      </c>
    </row>
    <row r="35" spans="4:13" x14ac:dyDescent="0.25">
      <c r="D35" s="1" t="s">
        <v>1249</v>
      </c>
      <c r="E35" s="1" t="s">
        <v>3252</v>
      </c>
      <c r="F35" s="4" t="str">
        <f t="shared" si="1"/>
        <v>34 - Howard</v>
      </c>
      <c r="G35" s="6"/>
      <c r="H35" s="2" t="str">
        <f t="shared" si="2"/>
        <v/>
      </c>
      <c r="I35" s="2" t="str">
        <f>IF(H35="","",COUNTIF($H$2:H35,H35))</f>
        <v/>
      </c>
      <c r="J35" s="3" t="str">
        <f>IF('Support - Unit List'!A35="","",'Support - Unit List'!A35&amp;'Support - Unit List'!B35&amp;'Support - Unit List'!C35&amp;" - "&amp;PROPER('Support - Unit List'!D35))</f>
        <v>0220010 - Marion Township</v>
      </c>
      <c r="L35" s="2" t="str">
        <f t="shared" si="7"/>
        <v/>
      </c>
      <c r="M35" s="1" t="str">
        <f t="shared" si="3"/>
        <v/>
      </c>
    </row>
    <row r="36" spans="4:13" x14ac:dyDescent="0.25">
      <c r="D36" s="1" t="s">
        <v>1276</v>
      </c>
      <c r="E36" s="1" t="s">
        <v>3253</v>
      </c>
      <c r="F36" s="4" t="str">
        <f t="shared" si="1"/>
        <v>35 - Huntington</v>
      </c>
      <c r="G36" s="6"/>
      <c r="H36" s="2" t="str">
        <f t="shared" si="2"/>
        <v/>
      </c>
      <c r="I36" s="2" t="str">
        <f>IF(H36="","",COUNTIF($H$2:H36,H36))</f>
        <v/>
      </c>
      <c r="J36" s="3" t="str">
        <f>IF('Support - Unit List'!A36="","",'Support - Unit List'!A36&amp;'Support - Unit List'!B36&amp;'Support - Unit List'!C36&amp;" - "&amp;PROPER('Support - Unit List'!D36))</f>
        <v>0220011 - Maumee Township</v>
      </c>
      <c r="L36" s="2" t="str">
        <f t="shared" si="7"/>
        <v/>
      </c>
      <c r="M36" s="1" t="str">
        <f t="shared" si="3"/>
        <v/>
      </c>
    </row>
    <row r="37" spans="4:13" x14ac:dyDescent="0.25">
      <c r="D37" s="1" t="s">
        <v>1306</v>
      </c>
      <c r="E37" s="1" t="s">
        <v>3254</v>
      </c>
      <c r="F37" s="4" t="str">
        <f t="shared" si="1"/>
        <v>36 - Jackson</v>
      </c>
      <c r="G37" s="6"/>
      <c r="H37" s="2" t="str">
        <f t="shared" si="2"/>
        <v/>
      </c>
      <c r="I37" s="2" t="str">
        <f>IF(H37="","",COUNTIF($H$2:H37,H37))</f>
        <v/>
      </c>
      <c r="J37" s="3" t="str">
        <f>IF('Support - Unit List'!A37="","",'Support - Unit List'!A37&amp;'Support - Unit List'!B37&amp;'Support - Unit List'!C37&amp;" - "&amp;PROPER('Support - Unit List'!D37))</f>
        <v>0220012 - Milan Township</v>
      </c>
      <c r="L37" s="2" t="str">
        <f t="shared" si="7"/>
        <v/>
      </c>
      <c r="M37" s="1" t="str">
        <f t="shared" si="3"/>
        <v/>
      </c>
    </row>
    <row r="38" spans="4:13" x14ac:dyDescent="0.25">
      <c r="D38" s="1" t="s">
        <v>1353</v>
      </c>
      <c r="E38" s="1" t="s">
        <v>3255</v>
      </c>
      <c r="F38" s="4" t="str">
        <f t="shared" si="1"/>
        <v>37 - Jasper</v>
      </c>
      <c r="G38" s="6"/>
      <c r="H38" s="2" t="str">
        <f t="shared" si="2"/>
        <v/>
      </c>
      <c r="I38" s="2" t="str">
        <f>IF(H38="","",COUNTIF($H$2:H38,H38))</f>
        <v/>
      </c>
      <c r="J38" s="3" t="str">
        <f>IF('Support - Unit List'!A38="","",'Support - Unit List'!A38&amp;'Support - Unit List'!B38&amp;'Support - Unit List'!C38&amp;" - "&amp;PROPER('Support - Unit List'!D38))</f>
        <v>0220013 - Monroe Township</v>
      </c>
      <c r="L38" s="2" t="str">
        <f t="shared" si="7"/>
        <v/>
      </c>
      <c r="M38" s="1" t="str">
        <f t="shared" si="3"/>
        <v/>
      </c>
    </row>
    <row r="39" spans="4:13" x14ac:dyDescent="0.25">
      <c r="D39" s="1" t="s">
        <v>1387</v>
      </c>
      <c r="E39" s="1" t="s">
        <v>3256</v>
      </c>
      <c r="F39" s="4" t="str">
        <f t="shared" si="1"/>
        <v>38 - Jay</v>
      </c>
      <c r="G39" s="6"/>
      <c r="H39" s="2" t="str">
        <f t="shared" si="2"/>
        <v/>
      </c>
      <c r="I39" s="2" t="str">
        <f>IF(H39="","",COUNTIF($H$2:H39,H39))</f>
        <v/>
      </c>
      <c r="J39" s="3" t="str">
        <f>IF('Support - Unit List'!A39="","",'Support - Unit List'!A39&amp;'Support - Unit List'!B39&amp;'Support - Unit List'!C39&amp;" - "&amp;PROPER('Support - Unit List'!D39))</f>
        <v>0220014 - Perry Township</v>
      </c>
      <c r="L39" s="2" t="str">
        <f t="shared" si="7"/>
        <v/>
      </c>
      <c r="M39" s="1" t="str">
        <f t="shared" si="3"/>
        <v/>
      </c>
    </row>
    <row r="40" spans="4:13" x14ac:dyDescent="0.25">
      <c r="D40" s="1" t="s">
        <v>1415</v>
      </c>
      <c r="E40" s="1" t="s">
        <v>3257</v>
      </c>
      <c r="F40" s="4" t="str">
        <f t="shared" si="1"/>
        <v>39 - Jefferson</v>
      </c>
      <c r="G40" s="6"/>
      <c r="H40" s="2" t="str">
        <f t="shared" si="2"/>
        <v/>
      </c>
      <c r="I40" s="2" t="str">
        <f>IF(H40="","",COUNTIF($H$2:H40,H40))</f>
        <v/>
      </c>
      <c r="J40" s="3" t="str">
        <f>IF('Support - Unit List'!A40="","",'Support - Unit List'!A40&amp;'Support - Unit List'!B40&amp;'Support - Unit List'!C40&amp;" - "&amp;PROPER('Support - Unit List'!D40))</f>
        <v>0220015 - Pleasant Township</v>
      </c>
      <c r="L40" s="2" t="str">
        <f t="shared" si="7"/>
        <v/>
      </c>
      <c r="M40" s="1" t="str">
        <f t="shared" si="3"/>
        <v/>
      </c>
    </row>
    <row r="41" spans="4:13" x14ac:dyDescent="0.25">
      <c r="D41" s="1" t="s">
        <v>1438</v>
      </c>
      <c r="E41" s="1" t="s">
        <v>3258</v>
      </c>
      <c r="F41" s="4" t="str">
        <f t="shared" si="1"/>
        <v>40 - Jennings</v>
      </c>
      <c r="G41" s="6"/>
      <c r="H41" s="2" t="str">
        <f t="shared" si="2"/>
        <v/>
      </c>
      <c r="I41" s="2" t="str">
        <f>IF(H41="","",COUNTIF($H$2:H41,H41))</f>
        <v/>
      </c>
      <c r="J41" s="3" t="str">
        <f>IF('Support - Unit List'!A41="","",'Support - Unit List'!A41&amp;'Support - Unit List'!B41&amp;'Support - Unit List'!C41&amp;" - "&amp;PROPER('Support - Unit List'!D41))</f>
        <v>0220016 - Scipio Township</v>
      </c>
      <c r="L41" s="2" t="str">
        <f t="shared" si="7"/>
        <v/>
      </c>
      <c r="M41" s="1" t="str">
        <f t="shared" si="3"/>
        <v/>
      </c>
    </row>
    <row r="42" spans="4:13" x14ac:dyDescent="0.25">
      <c r="D42" s="1" t="s">
        <v>1452</v>
      </c>
      <c r="E42" s="1" t="s">
        <v>3259</v>
      </c>
      <c r="F42" s="4" t="str">
        <f t="shared" si="1"/>
        <v>41 - Johnson</v>
      </c>
      <c r="G42" s="6"/>
      <c r="H42" s="2" t="str">
        <f t="shared" si="2"/>
        <v/>
      </c>
      <c r="I42" s="2" t="str">
        <f>IF(H42="","",COUNTIF($H$2:H42,H42))</f>
        <v/>
      </c>
      <c r="J42" s="3" t="str">
        <f>IF('Support - Unit List'!A42="","",'Support - Unit List'!A42&amp;'Support - Unit List'!B42&amp;'Support - Unit List'!C42&amp;" - "&amp;PROPER('Support - Unit List'!D42))</f>
        <v>0220017 - Springfield Township</v>
      </c>
      <c r="L42" s="2" t="str">
        <f t="shared" si="7"/>
        <v/>
      </c>
      <c r="M42" s="1" t="str">
        <f t="shared" si="3"/>
        <v/>
      </c>
    </row>
    <row r="43" spans="4:13" x14ac:dyDescent="0.25">
      <c r="D43" s="1" t="s">
        <v>1508</v>
      </c>
      <c r="E43" s="1" t="s">
        <v>3260</v>
      </c>
      <c r="F43" s="4" t="str">
        <f t="shared" si="1"/>
        <v>42 - Knox</v>
      </c>
      <c r="G43" s="6"/>
      <c r="H43" s="2" t="str">
        <f t="shared" si="2"/>
        <v/>
      </c>
      <c r="I43" s="2" t="str">
        <f>IF(H43="","",COUNTIF($H$2:H43,H43))</f>
        <v/>
      </c>
      <c r="J43" s="3" t="str">
        <f>IF('Support - Unit List'!A43="","",'Support - Unit List'!A43&amp;'Support - Unit List'!B43&amp;'Support - Unit List'!C43&amp;" - "&amp;PROPER('Support - Unit List'!D43))</f>
        <v>0220018 - St. Joseph Township</v>
      </c>
      <c r="L43" s="2" t="str">
        <f t="shared" si="7"/>
        <v/>
      </c>
      <c r="M43" s="1" t="str">
        <f t="shared" si="3"/>
        <v/>
      </c>
    </row>
    <row r="44" spans="4:13" x14ac:dyDescent="0.25">
      <c r="D44" s="1" t="s">
        <v>1552</v>
      </c>
      <c r="E44" s="1" t="s">
        <v>3261</v>
      </c>
      <c r="F44" s="4" t="str">
        <f t="shared" si="1"/>
        <v>43 - Kosciusko</v>
      </c>
      <c r="G44" s="6"/>
      <c r="H44" s="2" t="str">
        <f t="shared" si="2"/>
        <v/>
      </c>
      <c r="I44" s="2" t="str">
        <f>IF(H44="","",COUNTIF($H$2:H44,H44))</f>
        <v/>
      </c>
      <c r="J44" s="3" t="str">
        <f>IF('Support - Unit List'!A44="","",'Support - Unit List'!A44&amp;'Support - Unit List'!B44&amp;'Support - Unit List'!C44&amp;" - "&amp;PROPER('Support - Unit List'!D44))</f>
        <v>0220019 - Washington Township</v>
      </c>
      <c r="L44" s="2" t="str">
        <f t="shared" si="7"/>
        <v/>
      </c>
      <c r="M44" s="1" t="str">
        <f t="shared" si="3"/>
        <v/>
      </c>
    </row>
    <row r="45" spans="4:13" x14ac:dyDescent="0.25">
      <c r="D45" s="1" t="s">
        <v>1608</v>
      </c>
      <c r="E45" s="1" t="s">
        <v>3262</v>
      </c>
      <c r="F45" s="4" t="str">
        <f t="shared" si="1"/>
        <v>44 - Lagrange</v>
      </c>
      <c r="G45" s="6"/>
      <c r="H45" s="2" t="str">
        <f t="shared" si="2"/>
        <v/>
      </c>
      <c r="I45" s="2" t="str">
        <f>IF(H45="","",COUNTIF($H$2:H45,H45))</f>
        <v/>
      </c>
      <c r="J45" s="3" t="str">
        <f>IF('Support - Unit List'!A45="","",'Support - Unit List'!A45&amp;'Support - Unit List'!B45&amp;'Support - Unit List'!C45&amp;" - "&amp;PROPER('Support - Unit List'!D45))</f>
        <v>0220020 - Wayne Township</v>
      </c>
      <c r="L45" s="2" t="str">
        <f t="shared" si="7"/>
        <v/>
      </c>
      <c r="M45" s="1" t="str">
        <f t="shared" si="3"/>
        <v/>
      </c>
    </row>
    <row r="46" spans="4:13" x14ac:dyDescent="0.25">
      <c r="D46" s="1" t="s">
        <v>1631</v>
      </c>
      <c r="E46" s="1" t="s">
        <v>3263</v>
      </c>
      <c r="F46" s="4" t="str">
        <f t="shared" si="1"/>
        <v>45 - Lake</v>
      </c>
      <c r="G46" s="6"/>
      <c r="H46" s="2" t="str">
        <f t="shared" si="2"/>
        <v/>
      </c>
      <c r="I46" s="2" t="str">
        <f>IF(H46="","",COUNTIF($H$2:H46,H46))</f>
        <v/>
      </c>
      <c r="J46" s="3" t="str">
        <f>IF('Support - Unit List'!A46="","",'Support - Unit List'!A46&amp;'Support - Unit List'!B46&amp;'Support - Unit List'!C46&amp;" - "&amp;PROPER('Support - Unit List'!D46))</f>
        <v>0230100 - Fort Wayne Civil City</v>
      </c>
      <c r="L46" s="2" t="str">
        <f t="shared" si="7"/>
        <v/>
      </c>
      <c r="M46" s="1" t="str">
        <f t="shared" si="3"/>
        <v/>
      </c>
    </row>
    <row r="47" spans="4:13" x14ac:dyDescent="0.25">
      <c r="D47" s="1" t="s">
        <v>1755</v>
      </c>
      <c r="E47" s="1" t="s">
        <v>3264</v>
      </c>
      <c r="F47" s="4" t="str">
        <f t="shared" si="1"/>
        <v>46 - LaPorte</v>
      </c>
      <c r="G47" s="6"/>
      <c r="H47" s="2" t="str">
        <f t="shared" si="2"/>
        <v/>
      </c>
      <c r="I47" s="2" t="str">
        <f>IF(H47="","",COUNTIF($H$2:H47,H47))</f>
        <v/>
      </c>
      <c r="J47" s="3" t="str">
        <f>IF('Support - Unit List'!A47="","",'Support - Unit List'!A47&amp;'Support - Unit List'!B47&amp;'Support - Unit List'!C47&amp;" - "&amp;PROPER('Support - Unit List'!D47))</f>
        <v>0230424 - New Haven Civil City</v>
      </c>
      <c r="L47" s="2" t="str">
        <f t="shared" si="7"/>
        <v/>
      </c>
      <c r="M47" s="1" t="str">
        <f t="shared" si="3"/>
        <v/>
      </c>
    </row>
    <row r="48" spans="4:13" x14ac:dyDescent="0.25">
      <c r="D48" s="1" t="s">
        <v>1819</v>
      </c>
      <c r="E48" s="1" t="s">
        <v>3265</v>
      </c>
      <c r="F48" s="4" t="str">
        <f t="shared" si="1"/>
        <v>47 - Lawrence</v>
      </c>
      <c r="G48" s="6"/>
      <c r="H48" s="2" t="str">
        <f t="shared" si="2"/>
        <v/>
      </c>
      <c r="I48" s="2" t="str">
        <f>IF(H48="","",COUNTIF($H$2:H48,H48))</f>
        <v/>
      </c>
      <c r="J48" s="3" t="str">
        <f>IF('Support - Unit List'!A48="","",'Support - Unit List'!A48&amp;'Support - Unit List'!B48&amp;'Support - Unit List'!C48&amp;" - "&amp;PROPER('Support - Unit List'!D48))</f>
        <v>0230465 - Woodburn Civil City</v>
      </c>
      <c r="L48" s="2" t="str">
        <f t="shared" si="7"/>
        <v/>
      </c>
      <c r="M48" s="1" t="str">
        <f t="shared" si="3"/>
        <v/>
      </c>
    </row>
    <row r="49" spans="4:13" x14ac:dyDescent="0.25">
      <c r="D49" s="1" t="s">
        <v>1844</v>
      </c>
      <c r="E49" s="1" t="s">
        <v>3266</v>
      </c>
      <c r="F49" s="4" t="str">
        <f t="shared" si="1"/>
        <v>48 - Madison</v>
      </c>
      <c r="G49" s="6"/>
      <c r="H49" s="2" t="str">
        <f t="shared" si="2"/>
        <v/>
      </c>
      <c r="I49" s="2" t="str">
        <f>IF(H49="","",COUNTIF($H$2:H49,H49))</f>
        <v/>
      </c>
      <c r="J49" s="3" t="str">
        <f>IF('Support - Unit List'!A49="","",'Support - Unit List'!A49&amp;'Support - Unit List'!B49&amp;'Support - Unit List'!C49&amp;" - "&amp;PROPER('Support - Unit List'!D49))</f>
        <v>0230522 - Grabill Civil Town</v>
      </c>
      <c r="L49" s="2" t="str">
        <f t="shared" si="7"/>
        <v/>
      </c>
      <c r="M49" s="1" t="str">
        <f t="shared" si="3"/>
        <v/>
      </c>
    </row>
    <row r="50" spans="4:13" x14ac:dyDescent="0.25">
      <c r="D50" s="1" t="s">
        <v>1901</v>
      </c>
      <c r="E50" s="1" t="s">
        <v>3267</v>
      </c>
      <c r="F50" s="4" t="str">
        <f t="shared" si="1"/>
        <v>49 - Marion</v>
      </c>
      <c r="G50" s="6"/>
      <c r="H50" s="2" t="str">
        <f t="shared" si="2"/>
        <v/>
      </c>
      <c r="I50" s="2" t="str">
        <f>IF(H50="","",COUNTIF($H$2:H50,H50))</f>
        <v/>
      </c>
      <c r="J50" s="3" t="str">
        <f>IF('Support - Unit List'!A50="","",'Support - Unit List'!A50&amp;'Support - Unit List'!B50&amp;'Support - Unit List'!C50&amp;" - "&amp;PROPER('Support - Unit List'!D50))</f>
        <v>0230523 - Huntertown Civil Town</v>
      </c>
      <c r="L50" s="2" t="str">
        <f t="shared" si="7"/>
        <v/>
      </c>
      <c r="M50" s="1" t="str">
        <f t="shared" si="3"/>
        <v/>
      </c>
    </row>
    <row r="51" spans="4:13" x14ac:dyDescent="0.25">
      <c r="D51" s="1" t="s">
        <v>1976</v>
      </c>
      <c r="E51" s="1" t="s">
        <v>3268</v>
      </c>
      <c r="F51" s="4" t="str">
        <f t="shared" si="1"/>
        <v>50 - Marshall</v>
      </c>
      <c r="G51" s="6"/>
      <c r="H51" s="2" t="str">
        <f t="shared" si="2"/>
        <v/>
      </c>
      <c r="I51" s="2" t="str">
        <f>IF(H51="","",COUNTIF($H$2:H51,H51))</f>
        <v/>
      </c>
      <c r="J51" s="3" t="str">
        <f>IF('Support - Unit List'!A51="","",'Support - Unit List'!A51&amp;'Support - Unit List'!B51&amp;'Support - Unit List'!C51&amp;" - "&amp;PROPER('Support - Unit List'!D51))</f>
        <v>0230524 - Monroeville Civil Town</v>
      </c>
      <c r="L51" s="2" t="str">
        <f t="shared" si="7"/>
        <v/>
      </c>
      <c r="M51" s="1" t="str">
        <f t="shared" si="3"/>
        <v/>
      </c>
    </row>
    <row r="52" spans="4:13" x14ac:dyDescent="0.25">
      <c r="D52" s="1" t="s">
        <v>2019</v>
      </c>
      <c r="E52" s="1" t="s">
        <v>3269</v>
      </c>
      <c r="F52" s="4" t="str">
        <f t="shared" si="1"/>
        <v>51 - Martin</v>
      </c>
      <c r="G52" s="6"/>
      <c r="H52" s="2" t="str">
        <f t="shared" si="2"/>
        <v/>
      </c>
      <c r="I52" s="2" t="str">
        <f>IF(H52="","",COUNTIF($H$2:H52,H52))</f>
        <v/>
      </c>
      <c r="J52" s="3" t="str">
        <f>IF('Support - Unit List'!A52="","",'Support - Unit List'!A52&amp;'Support - Unit List'!B52&amp;'Support - Unit List'!C52&amp;" - "&amp;PROPER('Support - Unit List'!D52))</f>
        <v>0230968 - Leo-Cedarville</v>
      </c>
      <c r="L52" s="2" t="str">
        <f t="shared" si="7"/>
        <v/>
      </c>
      <c r="M52" s="1" t="str">
        <f t="shared" si="3"/>
        <v/>
      </c>
    </row>
    <row r="53" spans="4:13" x14ac:dyDescent="0.25">
      <c r="D53" s="1" t="s">
        <v>2041</v>
      </c>
      <c r="E53" s="1" t="s">
        <v>3270</v>
      </c>
      <c r="F53" s="4" t="str">
        <f t="shared" si="1"/>
        <v>52 - Miami</v>
      </c>
      <c r="G53" s="6"/>
      <c r="H53" s="2" t="str">
        <f t="shared" si="2"/>
        <v/>
      </c>
      <c r="I53" s="2" t="str">
        <f>IF(H53="","",COUNTIF($H$2:H53,H53))</f>
        <v/>
      </c>
      <c r="J53" s="3" t="str">
        <f>IF('Support - Unit List'!A53="","",'Support - Unit List'!A53&amp;'Support - Unit List'!B53&amp;'Support - Unit List'!C53&amp;" - "&amp;PROPER('Support - Unit List'!D53))</f>
        <v>0240125 - M.S.D. Sw Allen County School Corporation</v>
      </c>
      <c r="L53" s="2" t="str">
        <f t="shared" si="7"/>
        <v/>
      </c>
      <c r="M53" s="1" t="str">
        <f t="shared" si="3"/>
        <v/>
      </c>
    </row>
    <row r="54" spans="4:13" x14ac:dyDescent="0.25">
      <c r="D54" s="1" t="s">
        <v>2070</v>
      </c>
      <c r="E54" s="1" t="s">
        <v>3271</v>
      </c>
      <c r="F54" s="4" t="str">
        <f t="shared" si="1"/>
        <v>53 - Monroe</v>
      </c>
      <c r="G54" s="6"/>
      <c r="H54" s="2" t="str">
        <f t="shared" si="2"/>
        <v/>
      </c>
      <c r="I54" s="2" t="str">
        <f>IF(H54="","",COUNTIF($H$2:H54,H54))</f>
        <v/>
      </c>
      <c r="J54" s="3" t="str">
        <f>IF('Support - Unit List'!A54="","",'Support - Unit List'!A54&amp;'Support - Unit List'!B54&amp;'Support - Unit List'!C54&amp;" - "&amp;PROPER('Support - Unit List'!D54))</f>
        <v>0240225 - Northwest Allen County School Corporation</v>
      </c>
      <c r="L54" s="2" t="str">
        <f t="shared" si="7"/>
        <v/>
      </c>
      <c r="M54" s="1" t="str">
        <f t="shared" si="3"/>
        <v/>
      </c>
    </row>
    <row r="55" spans="4:13" x14ac:dyDescent="0.25">
      <c r="D55" s="1" t="s">
        <v>2090</v>
      </c>
      <c r="E55" s="1" t="s">
        <v>3272</v>
      </c>
      <c r="F55" s="4" t="str">
        <f t="shared" si="1"/>
        <v>54 - Montgomery</v>
      </c>
      <c r="G55" s="6"/>
      <c r="H55" s="2" t="str">
        <f t="shared" si="2"/>
        <v/>
      </c>
      <c r="I55" s="2" t="str">
        <f>IF(H55="","",COUNTIF($H$2:H55,H55))</f>
        <v/>
      </c>
      <c r="J55" s="3" t="str">
        <f>IF('Support - Unit List'!A55="","",'Support - Unit List'!A55&amp;'Support - Unit List'!B55&amp;'Support - Unit List'!C55&amp;" - "&amp;PROPER('Support - Unit List'!D55))</f>
        <v>0240235 - Fort Wayne Community School Corporation</v>
      </c>
      <c r="L55" s="2" t="str">
        <f t="shared" si="7"/>
        <v/>
      </c>
      <c r="M55" s="1" t="str">
        <f t="shared" si="3"/>
        <v/>
      </c>
    </row>
    <row r="56" spans="4:13" x14ac:dyDescent="0.25">
      <c r="D56" s="1" t="s">
        <v>2133</v>
      </c>
      <c r="E56" s="1" t="s">
        <v>3273</v>
      </c>
      <c r="F56" s="4" t="str">
        <f t="shared" si="1"/>
        <v>55 - Morgan</v>
      </c>
      <c r="G56" s="6"/>
      <c r="H56" s="2" t="str">
        <f t="shared" si="2"/>
        <v/>
      </c>
      <c r="I56" s="2" t="str">
        <f>IF(H56="","",COUNTIF($H$2:H56,H56))</f>
        <v/>
      </c>
      <c r="J56" s="3" t="str">
        <f>IF('Support - Unit List'!A56="","",'Support - Unit List'!A56&amp;'Support - Unit List'!B56&amp;'Support - Unit List'!C56&amp;" - "&amp;PROPER('Support - Unit List'!D56))</f>
        <v>0240255 - East Allen County School Corporation</v>
      </c>
      <c r="L56" s="2" t="str">
        <f t="shared" si="7"/>
        <v/>
      </c>
      <c r="M56" s="1" t="str">
        <f t="shared" si="3"/>
        <v/>
      </c>
    </row>
    <row r="57" spans="4:13" x14ac:dyDescent="0.25">
      <c r="D57" s="1" t="s">
        <v>2174</v>
      </c>
      <c r="E57" s="1" t="s">
        <v>3274</v>
      </c>
      <c r="F57" s="4" t="str">
        <f t="shared" si="1"/>
        <v>56 - Newton</v>
      </c>
      <c r="G57" s="6"/>
      <c r="H57" s="2" t="str">
        <f t="shared" si="2"/>
        <v/>
      </c>
      <c r="I57" s="2" t="str">
        <f>IF(H57="","",COUNTIF($H$2:H57,H57))</f>
        <v/>
      </c>
      <c r="J57" s="3" t="str">
        <f>IF('Support - Unit List'!A57="","",'Support - Unit List'!A57&amp;'Support - Unit List'!B57&amp;'Support - Unit List'!C57&amp;" - "&amp;PROPER('Support - Unit List'!D57))</f>
        <v>0250260 - Allen County Public Library</v>
      </c>
      <c r="L57" s="2" t="str">
        <f t="shared" si="7"/>
        <v/>
      </c>
      <c r="M57" s="1" t="str">
        <f t="shared" si="3"/>
        <v/>
      </c>
    </row>
    <row r="58" spans="4:13" x14ac:dyDescent="0.25">
      <c r="D58" s="1" t="s">
        <v>2202</v>
      </c>
      <c r="E58" s="1" t="s">
        <v>3275</v>
      </c>
      <c r="F58" s="4" t="str">
        <f t="shared" si="1"/>
        <v>57 - Noble</v>
      </c>
      <c r="G58" s="6"/>
      <c r="H58" s="2" t="str">
        <f t="shared" si="2"/>
        <v/>
      </c>
      <c r="I58" s="2" t="str">
        <f>IF(H58="","",COUNTIF($H$2:H58,H58))</f>
        <v/>
      </c>
      <c r="J58" s="3" t="str">
        <f>IF('Support - Unit List'!A58="","",'Support - Unit List'!A58&amp;'Support - Unit List'!B58&amp;'Support - Unit List'!C58&amp;" - "&amp;PROPER('Support - Unit List'!D58))</f>
        <v>0260800 - Fort Wayne Public Transportation</v>
      </c>
      <c r="L58" s="2" t="str">
        <f t="shared" si="7"/>
        <v/>
      </c>
      <c r="M58" s="1" t="str">
        <f t="shared" si="3"/>
        <v/>
      </c>
    </row>
    <row r="59" spans="4:13" x14ac:dyDescent="0.25">
      <c r="D59" s="1" t="s">
        <v>2228</v>
      </c>
      <c r="E59" s="1" t="s">
        <v>3276</v>
      </c>
      <c r="F59" s="4" t="str">
        <f t="shared" si="1"/>
        <v>58 - Ohio</v>
      </c>
      <c r="G59" s="6"/>
      <c r="H59" s="2" t="str">
        <f t="shared" si="2"/>
        <v/>
      </c>
      <c r="I59" s="2" t="str">
        <f>IF(H59="","",COUNTIF($H$2:H59,H59))</f>
        <v/>
      </c>
      <c r="J59" s="3" t="str">
        <f>IF('Support - Unit List'!A59="","",'Support - Unit List'!A59&amp;'Support - Unit List'!B59&amp;'Support - Unit List'!C59&amp;" - "&amp;PROPER('Support - Unit List'!D59))</f>
        <v>0260960 - Fort Wayne-Allen County Airport Authority</v>
      </c>
      <c r="L59" s="2" t="str">
        <f t="shared" si="7"/>
        <v/>
      </c>
      <c r="M59" s="1" t="str">
        <f t="shared" si="3"/>
        <v/>
      </c>
    </row>
    <row r="60" spans="4:13" x14ac:dyDescent="0.25">
      <c r="D60" s="1" t="s">
        <v>2237</v>
      </c>
      <c r="E60" s="1" t="s">
        <v>3277</v>
      </c>
      <c r="F60" s="4" t="str">
        <f t="shared" si="1"/>
        <v>59 - Orange</v>
      </c>
      <c r="G60" s="6"/>
      <c r="H60" s="2" t="str">
        <f t="shared" si="2"/>
        <v/>
      </c>
      <c r="I60" s="2" t="str">
        <f>IF(H60="","",COUNTIF($H$2:H60,H60))</f>
        <v/>
      </c>
      <c r="J60" s="3" t="str">
        <f>IF('Support - Unit List'!A60="","",'Support - Unit List'!A60&amp;'Support - Unit List'!B60&amp;'Support - Unit List'!C60&amp;" - "&amp;PROPER('Support - Unit List'!D60))</f>
        <v>0260969 - Southwest Allen County Fire</v>
      </c>
      <c r="L60" s="2" t="str">
        <f t="shared" si="7"/>
        <v/>
      </c>
      <c r="M60" s="1" t="str">
        <f t="shared" si="3"/>
        <v/>
      </c>
    </row>
    <row r="61" spans="4:13" x14ac:dyDescent="0.25">
      <c r="D61" s="1" t="s">
        <v>2268</v>
      </c>
      <c r="E61" s="1" t="s">
        <v>3278</v>
      </c>
      <c r="F61" s="4" t="str">
        <f t="shared" si="1"/>
        <v>60 - Owen</v>
      </c>
      <c r="G61" s="6"/>
      <c r="H61" s="2" t="str">
        <f t="shared" si="2"/>
        <v/>
      </c>
      <c r="I61" s="2" t="str">
        <f>IF(H61="","",COUNTIF($H$2:H61,H61))</f>
        <v/>
      </c>
      <c r="J61" s="3" t="str">
        <f>IF('Support - Unit List'!A61="","",'Support - Unit List'!A61&amp;'Support - Unit List'!B61&amp;'Support - Unit List'!C61&amp;" - "&amp;PROPER('Support - Unit List'!D61))</f>
        <v>0261192 - West Central Fire District</v>
      </c>
      <c r="L61" s="2" t="str">
        <f t="shared" si="7"/>
        <v/>
      </c>
      <c r="M61" s="1" t="str">
        <f t="shared" si="3"/>
        <v/>
      </c>
    </row>
    <row r="62" spans="4:13" x14ac:dyDescent="0.25">
      <c r="D62" s="1" t="s">
        <v>2280</v>
      </c>
      <c r="E62" s="1" t="s">
        <v>3279</v>
      </c>
      <c r="F62" s="4" t="str">
        <f t="shared" si="1"/>
        <v>61 - Parke</v>
      </c>
      <c r="G62" s="6"/>
      <c r="H62" s="2" t="str">
        <f t="shared" si="2"/>
        <v/>
      </c>
      <c r="I62" s="2" t="str">
        <f>IF(H62="","",COUNTIF($H$2:H62,H62))</f>
        <v/>
      </c>
      <c r="J62" s="3" t="str">
        <f>IF('Support - Unit List'!A62="","",'Support - Unit List'!A62&amp;'Support - Unit List'!B62&amp;'Support - Unit List'!C62&amp;" - "&amp;PROPER('Support - Unit List'!D62))</f>
        <v>0261193 - Northwest Allen Fire District</v>
      </c>
      <c r="L62" s="2" t="str">
        <f t="shared" si="7"/>
        <v/>
      </c>
      <c r="M62" s="1" t="str">
        <f t="shared" si="3"/>
        <v/>
      </c>
    </row>
    <row r="63" spans="4:13" x14ac:dyDescent="0.25">
      <c r="D63" s="1" t="s">
        <v>2302</v>
      </c>
      <c r="E63" s="1" t="s">
        <v>3280</v>
      </c>
      <c r="F63" s="4" t="str">
        <f t="shared" si="1"/>
        <v>62 - Perry</v>
      </c>
      <c r="G63" s="6"/>
      <c r="H63" s="2" t="str">
        <f t="shared" si="2"/>
        <v/>
      </c>
      <c r="I63" s="2" t="str">
        <f>IF(H63="","",COUNTIF($H$2:H63,H63))</f>
        <v/>
      </c>
      <c r="J63" s="3" t="str">
        <f>IF('Support - Unit List'!A63="","",'Support - Unit List'!A63&amp;'Support - Unit List'!B63&amp;'Support - Unit List'!C63&amp;" - "&amp;PROPER('Support - Unit List'!D63))</f>
        <v xml:space="preserve">0261194 - Northeast Allen Fire District </v>
      </c>
      <c r="L63" s="2" t="str">
        <f t="shared" si="7"/>
        <v/>
      </c>
      <c r="M63" s="1" t="str">
        <f t="shared" si="3"/>
        <v/>
      </c>
    </row>
    <row r="64" spans="4:13" x14ac:dyDescent="0.25">
      <c r="D64" s="1" t="s">
        <v>2326</v>
      </c>
      <c r="E64" s="1" t="s">
        <v>3281</v>
      </c>
      <c r="F64" s="4" t="str">
        <f t="shared" si="1"/>
        <v>63 - Pike</v>
      </c>
      <c r="G64" s="6"/>
      <c r="H64" s="2" t="str">
        <f t="shared" si="2"/>
        <v/>
      </c>
      <c r="I64" s="2" t="str">
        <f>IF(H64="","",COUNTIF($H$2:H64,H64))</f>
        <v/>
      </c>
      <c r="J64" s="3" t="str">
        <f>IF('Support - Unit List'!A64="","",'Support - Unit List'!A64&amp;'Support - Unit List'!B64&amp;'Support - Unit List'!C64&amp;" - "&amp;PROPER('Support - Unit List'!D64))</f>
        <v>0310000 - Bartholomew County</v>
      </c>
      <c r="L64" s="2" t="str">
        <f t="shared" si="7"/>
        <v/>
      </c>
      <c r="M64" s="1" t="str">
        <f t="shared" si="3"/>
        <v/>
      </c>
    </row>
    <row r="65" spans="4:13" x14ac:dyDescent="0.25">
      <c r="D65" s="1" t="s">
        <v>2346</v>
      </c>
      <c r="E65" s="1" t="s">
        <v>3282</v>
      </c>
      <c r="F65" s="4" t="str">
        <f t="shared" si="1"/>
        <v>64 - Porter</v>
      </c>
      <c r="G65" s="6"/>
      <c r="H65" s="2" t="str">
        <f t="shared" si="2"/>
        <v/>
      </c>
      <c r="I65" s="2" t="str">
        <f>IF(H65="","",COUNTIF($H$2:H65,H65))</f>
        <v/>
      </c>
      <c r="J65" s="3" t="str">
        <f>IF('Support - Unit List'!A65="","",'Support - Unit List'!A65&amp;'Support - Unit List'!B65&amp;'Support - Unit List'!C65&amp;" - "&amp;PROPER('Support - Unit List'!D65))</f>
        <v>0320001 - Clay Township</v>
      </c>
      <c r="L65" s="2" t="str">
        <f t="shared" si="7"/>
        <v/>
      </c>
      <c r="M65" s="1" t="str">
        <f t="shared" si="3"/>
        <v/>
      </c>
    </row>
    <row r="66" spans="4:13" x14ac:dyDescent="0.25">
      <c r="D66" s="1" t="s">
        <v>2401</v>
      </c>
      <c r="E66" s="1" t="s">
        <v>3283</v>
      </c>
      <c r="F66" s="4" t="str">
        <f t="shared" si="1"/>
        <v>65 - Posey</v>
      </c>
      <c r="G66" s="6"/>
      <c r="H66" s="2" t="str">
        <f t="shared" si="2"/>
        <v/>
      </c>
      <c r="I66" s="2" t="str">
        <f>IF(H66="","",COUNTIF($H$2:H66,H66))</f>
        <v/>
      </c>
      <c r="J66" s="3" t="str">
        <f>IF('Support - Unit List'!A66="","",'Support - Unit List'!A66&amp;'Support - Unit List'!B66&amp;'Support - Unit List'!C66&amp;" - "&amp;PROPER('Support - Unit List'!D66))</f>
        <v>0320002 - Clifty Township</v>
      </c>
      <c r="L66" s="2" t="str">
        <f t="shared" ref="L66:L75" si="8">IF(ROW()-1&gt;$B$4,"",ROW()-1)</f>
        <v/>
      </c>
      <c r="M66" s="1" t="str">
        <f t="shared" si="3"/>
        <v/>
      </c>
    </row>
    <row r="67" spans="4:13" x14ac:dyDescent="0.25">
      <c r="D67" s="1" t="s">
        <v>2437</v>
      </c>
      <c r="E67" s="1" t="s">
        <v>3284</v>
      </c>
      <c r="F67" s="4" t="str">
        <f t="shared" ref="F67:F93" si="9">D67&amp;" - "&amp;E67</f>
        <v>66 - Pulaski</v>
      </c>
      <c r="G67" s="6"/>
      <c r="H67" s="2" t="str">
        <f t="shared" ref="H67:H130" si="10">IF(LEFT(J67,2)=$B$3,"X","")</f>
        <v/>
      </c>
      <c r="I67" s="2" t="str">
        <f>IF(H67="","",COUNTIF($H$2:H67,H67))</f>
        <v/>
      </c>
      <c r="J67" s="3" t="str">
        <f>IF('Support - Unit List'!A67="","",'Support - Unit List'!A67&amp;'Support - Unit List'!B67&amp;'Support - Unit List'!C67&amp;" - "&amp;PROPER('Support - Unit List'!D67))</f>
        <v>0320003 - Columbus Township</v>
      </c>
      <c r="L67" s="2" t="str">
        <f t="shared" si="8"/>
        <v/>
      </c>
      <c r="M67" s="1" t="str">
        <f t="shared" ref="M67:M75" si="11">IF(L67="","",VLOOKUP($L67,$I:$J,2,FALSE))</f>
        <v/>
      </c>
    </row>
    <row r="68" spans="4:13" x14ac:dyDescent="0.25">
      <c r="D68" s="1" t="s">
        <v>2459</v>
      </c>
      <c r="E68" s="1" t="s">
        <v>3285</v>
      </c>
      <c r="F68" s="4" t="str">
        <f t="shared" si="9"/>
        <v>67 - Putnam</v>
      </c>
      <c r="G68" s="6"/>
      <c r="H68" s="2" t="str">
        <f t="shared" si="10"/>
        <v/>
      </c>
      <c r="I68" s="2" t="str">
        <f>IF(H68="","",COUNTIF($H$2:H68,H68))</f>
        <v/>
      </c>
      <c r="J68" s="3" t="str">
        <f>IF('Support - Unit List'!A68="","",'Support - Unit List'!A68&amp;'Support - Unit List'!B68&amp;'Support - Unit List'!C68&amp;" - "&amp;PROPER('Support - Unit List'!D68))</f>
        <v>0320004 - Flatrock Township</v>
      </c>
      <c r="L68" s="2" t="str">
        <f t="shared" si="8"/>
        <v/>
      </c>
      <c r="M68" s="1" t="str">
        <f t="shared" si="11"/>
        <v/>
      </c>
    </row>
    <row r="69" spans="4:13" x14ac:dyDescent="0.25">
      <c r="D69" s="1" t="s">
        <v>2501</v>
      </c>
      <c r="E69" s="1" t="s">
        <v>3286</v>
      </c>
      <c r="F69" s="4" t="str">
        <f t="shared" si="9"/>
        <v>68 - Randolph</v>
      </c>
      <c r="G69" s="6"/>
      <c r="H69" s="2" t="str">
        <f t="shared" si="10"/>
        <v/>
      </c>
      <c r="I69" s="2" t="str">
        <f>IF(H69="","",COUNTIF($H$2:H69,H69))</f>
        <v/>
      </c>
      <c r="J69" s="3" t="str">
        <f>IF('Support - Unit List'!A69="","",'Support - Unit List'!A69&amp;'Support - Unit List'!B69&amp;'Support - Unit List'!C69&amp;" - "&amp;PROPER('Support - Unit List'!D69))</f>
        <v>0320005 - German Township</v>
      </c>
      <c r="L69" s="2" t="str">
        <f t="shared" si="8"/>
        <v/>
      </c>
      <c r="M69" s="1" t="str">
        <f t="shared" si="11"/>
        <v/>
      </c>
    </row>
    <row r="70" spans="4:13" x14ac:dyDescent="0.25">
      <c r="D70" s="1" t="s">
        <v>2545</v>
      </c>
      <c r="E70" s="1" t="s">
        <v>3287</v>
      </c>
      <c r="F70" s="4" t="str">
        <f t="shared" si="9"/>
        <v>69 - Ripley</v>
      </c>
      <c r="G70" s="6"/>
      <c r="H70" s="2" t="str">
        <f t="shared" si="10"/>
        <v/>
      </c>
      <c r="I70" s="2" t="str">
        <f>IF(H70="","",COUNTIF($H$2:H70,H70))</f>
        <v/>
      </c>
      <c r="J70" s="3" t="str">
        <f>IF('Support - Unit List'!A70="","",'Support - Unit List'!A70&amp;'Support - Unit List'!B70&amp;'Support - Unit List'!C70&amp;" - "&amp;PROPER('Support - Unit List'!D70))</f>
        <v>0320006 - Harrison Township</v>
      </c>
      <c r="L70" s="2" t="str">
        <f t="shared" si="8"/>
        <v/>
      </c>
      <c r="M70" s="1" t="str">
        <f t="shared" si="11"/>
        <v/>
      </c>
    </row>
    <row r="71" spans="4:13" x14ac:dyDescent="0.25">
      <c r="D71" s="1" t="s">
        <v>2575</v>
      </c>
      <c r="E71" s="1" t="s">
        <v>3288</v>
      </c>
      <c r="F71" s="4" t="str">
        <f t="shared" si="9"/>
        <v>70 - Rush</v>
      </c>
      <c r="G71" s="6"/>
      <c r="H71" s="2" t="str">
        <f t="shared" si="10"/>
        <v/>
      </c>
      <c r="I71" s="2" t="str">
        <f>IF(H71="","",COUNTIF($H$2:H71,H71))</f>
        <v/>
      </c>
      <c r="J71" s="3" t="str">
        <f>IF('Support - Unit List'!A71="","",'Support - Unit List'!A71&amp;'Support - Unit List'!B71&amp;'Support - Unit List'!C71&amp;" - "&amp;PROPER('Support - Unit List'!D71))</f>
        <v>0320007 - Hawcreek Township</v>
      </c>
      <c r="L71" s="2" t="str">
        <f t="shared" si="8"/>
        <v/>
      </c>
      <c r="M71" s="1" t="str">
        <f t="shared" si="11"/>
        <v/>
      </c>
    </row>
    <row r="72" spans="4:13" x14ac:dyDescent="0.25">
      <c r="D72" s="1" t="s">
        <v>2590</v>
      </c>
      <c r="E72" s="1" t="s">
        <v>3289</v>
      </c>
      <c r="F72" s="4" t="str">
        <f t="shared" si="9"/>
        <v>71 - St. Joseph</v>
      </c>
      <c r="G72" s="6"/>
      <c r="H72" s="2" t="str">
        <f t="shared" si="10"/>
        <v/>
      </c>
      <c r="I72" s="2" t="str">
        <f>IF(H72="","",COUNTIF($H$2:H72,H72))</f>
        <v/>
      </c>
      <c r="J72" s="3" t="str">
        <f>IF('Support - Unit List'!A72="","",'Support - Unit List'!A72&amp;'Support - Unit List'!B72&amp;'Support - Unit List'!C72&amp;" - "&amp;PROPER('Support - Unit List'!D72))</f>
        <v>0320008 - Jackson Township</v>
      </c>
      <c r="L72" s="2" t="str">
        <f t="shared" si="8"/>
        <v/>
      </c>
      <c r="M72" s="1" t="str">
        <f t="shared" si="11"/>
        <v/>
      </c>
    </row>
    <row r="73" spans="4:13" x14ac:dyDescent="0.25">
      <c r="D73" s="1" t="s">
        <v>2628</v>
      </c>
      <c r="E73" s="1" t="s">
        <v>3290</v>
      </c>
      <c r="F73" s="4" t="str">
        <f t="shared" si="9"/>
        <v>72 - Scott</v>
      </c>
      <c r="G73" s="6"/>
      <c r="H73" s="2" t="str">
        <f t="shared" si="10"/>
        <v/>
      </c>
      <c r="I73" s="2" t="str">
        <f>IF(H73="","",COUNTIF($H$2:H73,H73))</f>
        <v/>
      </c>
      <c r="J73" s="3" t="str">
        <f>IF('Support - Unit List'!A73="","",'Support - Unit List'!A73&amp;'Support - Unit List'!B73&amp;'Support - Unit List'!C73&amp;" - "&amp;PROPER('Support - Unit List'!D73))</f>
        <v>0320009 - Ohio Township</v>
      </c>
      <c r="L73" s="2" t="str">
        <f t="shared" si="8"/>
        <v/>
      </c>
      <c r="M73" s="1" t="str">
        <f t="shared" si="11"/>
        <v/>
      </c>
    </row>
    <row r="74" spans="4:13" x14ac:dyDescent="0.25">
      <c r="D74" s="1" t="s">
        <v>2644</v>
      </c>
      <c r="E74" s="1" t="s">
        <v>3291</v>
      </c>
      <c r="F74" s="4" t="str">
        <f t="shared" si="9"/>
        <v>73 - Shelby</v>
      </c>
      <c r="G74" s="6"/>
      <c r="H74" s="2" t="str">
        <f t="shared" si="10"/>
        <v/>
      </c>
      <c r="I74" s="2" t="str">
        <f>IF(H74="","",COUNTIF($H$2:H74,H74))</f>
        <v/>
      </c>
      <c r="J74" s="3" t="str">
        <f>IF('Support - Unit List'!A74="","",'Support - Unit List'!A74&amp;'Support - Unit List'!B74&amp;'Support - Unit List'!C74&amp;" - "&amp;PROPER('Support - Unit List'!D74))</f>
        <v>0320010 - Rockcreek Township</v>
      </c>
      <c r="L74" s="2" t="str">
        <f t="shared" si="8"/>
        <v/>
      </c>
      <c r="M74" s="1" t="str">
        <f t="shared" si="11"/>
        <v/>
      </c>
    </row>
    <row r="75" spans="4:13" x14ac:dyDescent="0.25">
      <c r="D75" s="1" t="s">
        <v>2667</v>
      </c>
      <c r="E75" s="1" t="s">
        <v>3292</v>
      </c>
      <c r="F75" s="4" t="str">
        <f t="shared" si="9"/>
        <v>74 - Spencer</v>
      </c>
      <c r="G75" s="6"/>
      <c r="H75" s="2" t="str">
        <f t="shared" si="10"/>
        <v/>
      </c>
      <c r="I75" s="2" t="str">
        <f>IF(H75="","",COUNTIF($H$2:H75,H75))</f>
        <v/>
      </c>
      <c r="J75" s="3" t="str">
        <f>IF('Support - Unit List'!A75="","",'Support - Unit List'!A75&amp;'Support - Unit List'!B75&amp;'Support - Unit List'!C75&amp;" - "&amp;PROPER('Support - Unit List'!D75))</f>
        <v>0320011 - Sandcreek Township</v>
      </c>
      <c r="L75" s="2" t="str">
        <f t="shared" si="8"/>
        <v/>
      </c>
      <c r="M75" s="1" t="str">
        <f t="shared" si="11"/>
        <v/>
      </c>
    </row>
    <row r="76" spans="4:13" x14ac:dyDescent="0.25">
      <c r="D76" s="1" t="s">
        <v>2697</v>
      </c>
      <c r="E76" s="1" t="s">
        <v>3293</v>
      </c>
      <c r="F76" s="4" t="str">
        <f t="shared" si="9"/>
        <v>75 - Starke</v>
      </c>
      <c r="G76" s="6"/>
      <c r="H76" s="2" t="str">
        <f t="shared" si="10"/>
        <v/>
      </c>
      <c r="I76" s="2" t="str">
        <f>IF(H76="","",COUNTIF($H$2:H76,H76))</f>
        <v/>
      </c>
      <c r="J76" s="3" t="str">
        <f>IF('Support - Unit List'!A76="","",'Support - Unit List'!A76&amp;'Support - Unit List'!B76&amp;'Support - Unit List'!C76&amp;" - "&amp;PROPER('Support - Unit List'!D76))</f>
        <v>0320012 - Wayne Township</v>
      </c>
    </row>
    <row r="77" spans="4:13" x14ac:dyDescent="0.25">
      <c r="D77" s="1" t="s">
        <v>2723</v>
      </c>
      <c r="E77" s="1" t="s">
        <v>3294</v>
      </c>
      <c r="F77" s="4" t="str">
        <f t="shared" si="9"/>
        <v>76 - Steuben</v>
      </c>
      <c r="G77" s="6"/>
      <c r="H77" s="2" t="str">
        <f t="shared" si="10"/>
        <v/>
      </c>
      <c r="I77" s="2" t="str">
        <f>IF(H77="","",COUNTIF($H$2:H77,H77))</f>
        <v/>
      </c>
      <c r="J77" s="3" t="str">
        <f>IF('Support - Unit List'!A77="","",'Support - Unit List'!A77&amp;'Support - Unit List'!B77&amp;'Support - Unit List'!C77&amp;" - "&amp;PROPER('Support - Unit List'!D77))</f>
        <v>0330200 - Columbus Civil City</v>
      </c>
    </row>
    <row r="78" spans="4:13" x14ac:dyDescent="0.25">
      <c r="D78" s="1" t="s">
        <v>2756</v>
      </c>
      <c r="E78" s="1" t="s">
        <v>3295</v>
      </c>
      <c r="F78" s="4" t="str">
        <f t="shared" si="9"/>
        <v>77 - Sullivan</v>
      </c>
      <c r="G78" s="6"/>
      <c r="H78" s="2" t="str">
        <f t="shared" si="10"/>
        <v/>
      </c>
      <c r="I78" s="2" t="str">
        <f>IF(H78="","",COUNTIF($H$2:H78,H78))</f>
        <v/>
      </c>
      <c r="J78" s="3" t="str">
        <f>IF('Support - Unit List'!A78="","",'Support - Unit List'!A78&amp;'Support - Unit List'!B78&amp;'Support - Unit List'!C78&amp;" - "&amp;PROPER('Support - Unit List'!D78))</f>
        <v>0330525 - Clifford Civil Town</v>
      </c>
    </row>
    <row r="79" spans="4:13" x14ac:dyDescent="0.25">
      <c r="D79" s="1" t="s">
        <v>2787</v>
      </c>
      <c r="E79" s="1" t="s">
        <v>3296</v>
      </c>
      <c r="F79" s="4" t="str">
        <f t="shared" si="9"/>
        <v>78 - Switzerland</v>
      </c>
      <c r="G79" s="6"/>
      <c r="H79" s="2" t="str">
        <f t="shared" si="10"/>
        <v/>
      </c>
      <c r="I79" s="2" t="str">
        <f>IF(H79="","",COUNTIF($H$2:H79,H79))</f>
        <v/>
      </c>
      <c r="J79" s="3" t="str">
        <f>IF('Support - Unit List'!A79="","",'Support - Unit List'!A79&amp;'Support - Unit List'!B79&amp;'Support - Unit List'!C79&amp;" - "&amp;PROPER('Support - Unit List'!D79))</f>
        <v>0330526 - Elizabethtown Civil Town</v>
      </c>
    </row>
    <row r="80" spans="4:13" x14ac:dyDescent="0.25">
      <c r="D80" s="1" t="s">
        <v>2799</v>
      </c>
      <c r="E80" s="1" t="s">
        <v>3297</v>
      </c>
      <c r="F80" s="4" t="str">
        <f t="shared" si="9"/>
        <v>79 - Tippecanoe</v>
      </c>
      <c r="G80" s="6"/>
      <c r="H80" s="2" t="str">
        <f t="shared" si="10"/>
        <v/>
      </c>
      <c r="I80" s="2" t="str">
        <f>IF(H80="","",COUNTIF($H$2:H80,H80))</f>
        <v/>
      </c>
      <c r="J80" s="3" t="str">
        <f>IF('Support - Unit List'!A80="","",'Support - Unit List'!A80&amp;'Support - Unit List'!B80&amp;'Support - Unit List'!C80&amp;" - "&amp;PROPER('Support - Unit List'!D80))</f>
        <v>0330527 - Hartsville Civil Town</v>
      </c>
    </row>
    <row r="81" spans="4:10" x14ac:dyDescent="0.25">
      <c r="D81" s="1" t="s">
        <v>2828</v>
      </c>
      <c r="E81" s="1" t="s">
        <v>3298</v>
      </c>
      <c r="F81" s="4" t="str">
        <f t="shared" si="9"/>
        <v>80 - Tipton</v>
      </c>
      <c r="G81" s="6"/>
      <c r="H81" s="2" t="str">
        <f t="shared" si="10"/>
        <v/>
      </c>
      <c r="I81" s="2" t="str">
        <f>IF(H81="","",COUNTIF($H$2:H81,H81))</f>
        <v/>
      </c>
      <c r="J81" s="3" t="str">
        <f>IF('Support - Unit List'!A81="","",'Support - Unit List'!A81&amp;'Support - Unit List'!B81&amp;'Support - Unit List'!C81&amp;" - "&amp;PROPER('Support - Unit List'!D81))</f>
        <v>0330528 - Hope Civil Town</v>
      </c>
    </row>
    <row r="82" spans="4:10" x14ac:dyDescent="0.25">
      <c r="D82" s="1" t="s">
        <v>2847</v>
      </c>
      <c r="E82" s="1" t="s">
        <v>3299</v>
      </c>
      <c r="F82" s="4" t="str">
        <f t="shared" si="9"/>
        <v>81 - Union</v>
      </c>
      <c r="G82" s="6"/>
      <c r="H82" s="2" t="str">
        <f t="shared" si="10"/>
        <v/>
      </c>
      <c r="I82" s="2" t="str">
        <f>IF(H82="","",COUNTIF($H$2:H82,H82))</f>
        <v/>
      </c>
      <c r="J82" s="3" t="str">
        <f>IF('Support - Unit List'!A82="","",'Support - Unit List'!A82&amp;'Support - Unit List'!B82&amp;'Support - Unit List'!C82&amp;" - "&amp;PROPER('Support - Unit List'!D82))</f>
        <v>0330529 - Jonesville Civil Town</v>
      </c>
    </row>
    <row r="83" spans="4:10" x14ac:dyDescent="0.25">
      <c r="D83" s="1" t="s">
        <v>2858</v>
      </c>
      <c r="E83" s="1" t="s">
        <v>3300</v>
      </c>
      <c r="F83" s="4" t="str">
        <f t="shared" si="9"/>
        <v>82 - Vanderburgh</v>
      </c>
      <c r="G83" s="6"/>
      <c r="H83" s="2" t="str">
        <f t="shared" si="10"/>
        <v/>
      </c>
      <c r="I83" s="2" t="str">
        <f>IF(H83="","",COUNTIF($H$2:H83,H83))</f>
        <v/>
      </c>
      <c r="J83" s="3" t="str">
        <f>IF('Support - Unit List'!A83="","",'Support - Unit List'!A83&amp;'Support - Unit List'!B83&amp;'Support - Unit List'!C83&amp;" - "&amp;PROPER('Support - Unit List'!D83))</f>
        <v>0340365 - Bartholomew Consolidated School Corporation</v>
      </c>
    </row>
    <row r="84" spans="4:10" x14ac:dyDescent="0.25">
      <c r="D84" s="1" t="s">
        <v>2876</v>
      </c>
      <c r="E84" s="1" t="s">
        <v>3301</v>
      </c>
      <c r="F84" s="4" t="str">
        <f t="shared" si="9"/>
        <v>83 - Vermillion</v>
      </c>
      <c r="G84" s="6"/>
      <c r="H84" s="2" t="str">
        <f t="shared" si="10"/>
        <v/>
      </c>
      <c r="I84" s="2" t="str">
        <f>IF(H84="","",COUNTIF($H$2:H84,H84))</f>
        <v/>
      </c>
      <c r="J84" s="3" t="str">
        <f>IF('Support - Unit List'!A84="","",'Support - Unit List'!A84&amp;'Support - Unit List'!B84&amp;'Support - Unit List'!C84&amp;" - "&amp;PROPER('Support - Unit List'!D84))</f>
        <v>0340370 - Flatrock-Hawcreek School Corporation</v>
      </c>
    </row>
    <row r="85" spans="4:10" x14ac:dyDescent="0.25">
      <c r="D85" s="1" t="s">
        <v>2904</v>
      </c>
      <c r="E85" s="1" t="s">
        <v>3302</v>
      </c>
      <c r="F85" s="4" t="str">
        <f t="shared" si="9"/>
        <v>84 - Vigo</v>
      </c>
      <c r="G85" s="6"/>
      <c r="H85" s="2" t="str">
        <f t="shared" si="10"/>
        <v/>
      </c>
      <c r="I85" s="2" t="str">
        <f>IF(H85="","",COUNTIF($H$2:H85,H85))</f>
        <v/>
      </c>
      <c r="J85" s="3" t="str">
        <f>IF('Support - Unit List'!A85="","",'Support - Unit List'!A85&amp;'Support - Unit List'!B85&amp;'Support - Unit List'!C85&amp;" - "&amp;PROPER('Support - Unit List'!D85))</f>
        <v>0350006 - Bartholomew County Public Library</v>
      </c>
    </row>
    <row r="86" spans="4:10" x14ac:dyDescent="0.25">
      <c r="D86" s="1" t="s">
        <v>2944</v>
      </c>
      <c r="E86" s="1" t="s">
        <v>3303</v>
      </c>
      <c r="F86" s="4" t="str">
        <f t="shared" si="9"/>
        <v>85 - Wabash</v>
      </c>
      <c r="G86" s="6"/>
      <c r="H86" s="2" t="str">
        <f t="shared" si="10"/>
        <v/>
      </c>
      <c r="I86" s="2" t="str">
        <f>IF(H86="","",COUNTIF($H$2:H86,H86))</f>
        <v/>
      </c>
      <c r="J86" s="3" t="str">
        <f>IF('Support - Unit List'!A86="","",'Support - Unit List'!A86&amp;'Support - Unit List'!B86&amp;'Support - Unit List'!C86&amp;" - "&amp;PROPER('Support - Unit List'!D86))</f>
        <v>0361039 - Bartholomew County Solid Waste Management</v>
      </c>
    </row>
    <row r="87" spans="4:10" x14ac:dyDescent="0.25">
      <c r="D87" s="1" t="s">
        <v>2974</v>
      </c>
      <c r="E87" s="1" t="s">
        <v>3304</v>
      </c>
      <c r="F87" s="4" t="str">
        <f t="shared" si="9"/>
        <v>86 - Warren</v>
      </c>
      <c r="G87" s="6"/>
      <c r="H87" s="2" t="str">
        <f t="shared" si="10"/>
        <v/>
      </c>
      <c r="I87" s="2" t="str">
        <f>IF(H87="","",COUNTIF($H$2:H87,H87))</f>
        <v/>
      </c>
      <c r="J87" s="3" t="str">
        <f>IF('Support - Unit List'!A87="","",'Support - Unit List'!A87&amp;'Support - Unit List'!B87&amp;'Support - Unit List'!C87&amp;" - "&amp;PROPER('Support - Unit List'!D87))</f>
        <v>0410000 - Benton County</v>
      </c>
    </row>
    <row r="88" spans="4:10" x14ac:dyDescent="0.25">
      <c r="D88" s="1" t="s">
        <v>2997</v>
      </c>
      <c r="E88" s="1" t="s">
        <v>3305</v>
      </c>
      <c r="F88" s="4" t="str">
        <f t="shared" si="9"/>
        <v>87 - Warrick</v>
      </c>
      <c r="G88" s="6"/>
      <c r="H88" s="2" t="str">
        <f t="shared" si="10"/>
        <v/>
      </c>
      <c r="I88" s="2" t="str">
        <f>IF(H88="","",COUNTIF($H$2:H88,H88))</f>
        <v/>
      </c>
      <c r="J88" s="3" t="str">
        <f>IF('Support - Unit List'!A88="","",'Support - Unit List'!A88&amp;'Support - Unit List'!B88&amp;'Support - Unit List'!C88&amp;" - "&amp;PROPER('Support - Unit List'!D88))</f>
        <v>0420001 - Bolivar Township</v>
      </c>
    </row>
    <row r="89" spans="4:10" x14ac:dyDescent="0.25">
      <c r="D89" s="1" t="s">
        <v>3023</v>
      </c>
      <c r="E89" s="1" t="s">
        <v>3306</v>
      </c>
      <c r="F89" s="4" t="str">
        <f t="shared" si="9"/>
        <v>88 - Washington</v>
      </c>
      <c r="G89" s="6"/>
      <c r="H89" s="2" t="str">
        <f t="shared" si="10"/>
        <v/>
      </c>
      <c r="I89" s="2" t="str">
        <f>IF(H89="","",COUNTIF($H$2:H89,H89))</f>
        <v/>
      </c>
      <c r="J89" s="3" t="str">
        <f>IF('Support - Unit List'!A89="","",'Support - Unit List'!A89&amp;'Support - Unit List'!B89&amp;'Support - Unit List'!C89&amp;" - "&amp;PROPER('Support - Unit List'!D89))</f>
        <v>0420002 - Center Township</v>
      </c>
    </row>
    <row r="90" spans="4:10" x14ac:dyDescent="0.25">
      <c r="D90" s="1" t="s">
        <v>3055</v>
      </c>
      <c r="E90" s="1" t="s">
        <v>3307</v>
      </c>
      <c r="F90" s="4" t="str">
        <f t="shared" si="9"/>
        <v>89 - Wayne</v>
      </c>
      <c r="G90" s="6"/>
      <c r="H90" s="2" t="str">
        <f t="shared" si="10"/>
        <v/>
      </c>
      <c r="I90" s="2" t="str">
        <f>IF(H90="","",COUNTIF($H$2:H90,H90))</f>
        <v/>
      </c>
      <c r="J90" s="3" t="str">
        <f>IF('Support - Unit List'!A90="","",'Support - Unit List'!A90&amp;'Support - Unit List'!B90&amp;'Support - Unit List'!C90&amp;" - "&amp;PROPER('Support - Unit List'!D90))</f>
        <v>0420003 - Gilboa Township</v>
      </c>
    </row>
    <row r="91" spans="4:10" x14ac:dyDescent="0.25">
      <c r="D91" s="1" t="s">
        <v>3110</v>
      </c>
      <c r="E91" s="1" t="s">
        <v>3308</v>
      </c>
      <c r="F91" s="4" t="str">
        <f t="shared" si="9"/>
        <v>90 - Wells</v>
      </c>
      <c r="G91" s="6"/>
      <c r="H91" s="2" t="str">
        <f t="shared" si="10"/>
        <v/>
      </c>
      <c r="I91" s="2" t="str">
        <f>IF(H91="","",COUNTIF($H$2:H91,H91))</f>
        <v/>
      </c>
      <c r="J91" s="3" t="str">
        <f>IF('Support - Unit List'!A91="","",'Support - Unit List'!A91&amp;'Support - Unit List'!B91&amp;'Support - Unit List'!C91&amp;" - "&amp;PROPER('Support - Unit List'!D91))</f>
        <v>0420004 - Grant Township</v>
      </c>
    </row>
    <row r="92" spans="4:10" x14ac:dyDescent="0.25">
      <c r="D92" s="1" t="s">
        <v>3135</v>
      </c>
      <c r="E92" s="1" t="s">
        <v>3309</v>
      </c>
      <c r="F92" s="4" t="str">
        <f t="shared" si="9"/>
        <v>91 - White</v>
      </c>
      <c r="G92" s="6"/>
      <c r="H92" s="2" t="str">
        <f t="shared" si="10"/>
        <v/>
      </c>
      <c r="I92" s="2" t="str">
        <f>IF(H92="","",COUNTIF($H$2:H92,H92))</f>
        <v/>
      </c>
      <c r="J92" s="3" t="str">
        <f>IF('Support - Unit List'!A92="","",'Support - Unit List'!A92&amp;'Support - Unit List'!B92&amp;'Support - Unit List'!C92&amp;" - "&amp;PROPER('Support - Unit List'!D92))</f>
        <v>0420005 - Hickory Grove Township</v>
      </c>
    </row>
    <row r="93" spans="4:10" x14ac:dyDescent="0.25">
      <c r="D93" s="1" t="s">
        <v>3171</v>
      </c>
      <c r="E93" s="1" t="s">
        <v>3310</v>
      </c>
      <c r="F93" s="4" t="str">
        <f t="shared" si="9"/>
        <v>92 - Whitley</v>
      </c>
      <c r="G93" s="6"/>
      <c r="H93" s="2" t="str">
        <f t="shared" si="10"/>
        <v/>
      </c>
      <c r="I93" s="2" t="str">
        <f>IF(H93="","",COUNTIF($H$2:H93,H93))</f>
        <v/>
      </c>
      <c r="J93" s="3" t="str">
        <f>IF('Support - Unit List'!A93="","",'Support - Unit List'!A93&amp;'Support - Unit List'!B93&amp;'Support - Unit List'!C93&amp;" - "&amp;PROPER('Support - Unit List'!D93))</f>
        <v>0420006 - Oak Grove Township</v>
      </c>
    </row>
    <row r="94" spans="4:10" x14ac:dyDescent="0.25">
      <c r="H94" s="2" t="str">
        <f t="shared" si="10"/>
        <v/>
      </c>
      <c r="I94" s="2" t="str">
        <f>IF(H94="","",COUNTIF($H$2:H94,H94))</f>
        <v/>
      </c>
      <c r="J94" s="3" t="str">
        <f>IF('Support - Unit List'!A94="","",'Support - Unit List'!A94&amp;'Support - Unit List'!B94&amp;'Support - Unit List'!C94&amp;" - "&amp;PROPER('Support - Unit List'!D94))</f>
        <v>0420007 - Parish Grove Township</v>
      </c>
    </row>
    <row r="95" spans="4:10" x14ac:dyDescent="0.25">
      <c r="H95" s="2" t="str">
        <f t="shared" si="10"/>
        <v/>
      </c>
      <c r="I95" s="2" t="str">
        <f>IF(H95="","",COUNTIF($H$2:H95,H95))</f>
        <v/>
      </c>
      <c r="J95" s="3" t="str">
        <f>IF('Support - Unit List'!A95="","",'Support - Unit List'!A95&amp;'Support - Unit List'!B95&amp;'Support - Unit List'!C95&amp;" - "&amp;PROPER('Support - Unit List'!D95))</f>
        <v>0420008 - Pine Township</v>
      </c>
    </row>
    <row r="96" spans="4:10" x14ac:dyDescent="0.25">
      <c r="H96" s="2" t="str">
        <f t="shared" si="10"/>
        <v/>
      </c>
      <c r="I96" s="2" t="str">
        <f>IF(H96="","",COUNTIF($H$2:H96,H96))</f>
        <v/>
      </c>
      <c r="J96" s="3" t="str">
        <f>IF('Support - Unit List'!A96="","",'Support - Unit List'!A96&amp;'Support - Unit List'!B96&amp;'Support - Unit List'!C96&amp;" - "&amp;PROPER('Support - Unit List'!D96))</f>
        <v>0420009 - Richland Township</v>
      </c>
    </row>
    <row r="97" spans="8:10" x14ac:dyDescent="0.25">
      <c r="H97" s="2" t="str">
        <f t="shared" si="10"/>
        <v/>
      </c>
      <c r="I97" s="2" t="str">
        <f>IF(H97="","",COUNTIF($H$2:H97,H97))</f>
        <v/>
      </c>
      <c r="J97" s="3" t="str">
        <f>IF('Support - Unit List'!A97="","",'Support - Unit List'!A97&amp;'Support - Unit List'!B97&amp;'Support - Unit List'!C97&amp;" - "&amp;PROPER('Support - Unit List'!D97))</f>
        <v>0420010 - Union Township</v>
      </c>
    </row>
    <row r="98" spans="8:10" x14ac:dyDescent="0.25">
      <c r="H98" s="2" t="str">
        <f t="shared" si="10"/>
        <v/>
      </c>
      <c r="I98" s="2" t="str">
        <f>IF(H98="","",COUNTIF($H$2:H98,H98))</f>
        <v/>
      </c>
      <c r="J98" s="3" t="str">
        <f>IF('Support - Unit List'!A98="","",'Support - Unit List'!A98&amp;'Support - Unit List'!B98&amp;'Support - Unit List'!C98&amp;" - "&amp;PROPER('Support - Unit List'!D98))</f>
        <v>0420011 - York Township</v>
      </c>
    </row>
    <row r="99" spans="8:10" x14ac:dyDescent="0.25">
      <c r="H99" s="2" t="str">
        <f t="shared" si="10"/>
        <v/>
      </c>
      <c r="I99" s="2" t="str">
        <f>IF(H99="","",COUNTIF($H$2:H99,H99))</f>
        <v/>
      </c>
      <c r="J99" s="3" t="str">
        <f>IF('Support - Unit List'!A99="","",'Support - Unit List'!A99&amp;'Support - Unit List'!B99&amp;'Support - Unit List'!C99&amp;" - "&amp;PROPER('Support - Unit List'!D99))</f>
        <v>0430530 - Ambia Civil Town</v>
      </c>
    </row>
    <row r="100" spans="8:10" x14ac:dyDescent="0.25">
      <c r="H100" s="2" t="str">
        <f t="shared" si="10"/>
        <v/>
      </c>
      <c r="I100" s="2" t="str">
        <f>IF(H100="","",COUNTIF($H$2:H100,H100))</f>
        <v/>
      </c>
      <c r="J100" s="3" t="str">
        <f>IF('Support - Unit List'!A100="","",'Support - Unit List'!A100&amp;'Support - Unit List'!B100&amp;'Support - Unit List'!C100&amp;" - "&amp;PROPER('Support - Unit List'!D100))</f>
        <v>0430531 - Boswell Civil Town</v>
      </c>
    </row>
    <row r="101" spans="8:10" x14ac:dyDescent="0.25">
      <c r="H101" s="2" t="str">
        <f t="shared" si="10"/>
        <v/>
      </c>
      <c r="I101" s="2" t="str">
        <f>IF(H101="","",COUNTIF($H$2:H101,H101))</f>
        <v/>
      </c>
      <c r="J101" s="3" t="str">
        <f>IF('Support - Unit List'!A101="","",'Support - Unit List'!A101&amp;'Support - Unit List'!B101&amp;'Support - Unit List'!C101&amp;" - "&amp;PROPER('Support - Unit List'!D101))</f>
        <v>0430532 - Earl Park Civil Town</v>
      </c>
    </row>
    <row r="102" spans="8:10" x14ac:dyDescent="0.25">
      <c r="H102" s="2" t="str">
        <f t="shared" si="10"/>
        <v/>
      </c>
      <c r="I102" s="2" t="str">
        <f>IF(H102="","",COUNTIF($H$2:H102,H102))</f>
        <v/>
      </c>
      <c r="J102" s="3" t="str">
        <f>IF('Support - Unit List'!A102="","",'Support - Unit List'!A102&amp;'Support - Unit List'!B102&amp;'Support - Unit List'!C102&amp;" - "&amp;PROPER('Support - Unit List'!D102))</f>
        <v>0430533 - Fowler Civil Town</v>
      </c>
    </row>
    <row r="103" spans="8:10" x14ac:dyDescent="0.25">
      <c r="H103" s="2" t="str">
        <f t="shared" si="10"/>
        <v/>
      </c>
      <c r="I103" s="2" t="str">
        <f>IF(H103="","",COUNTIF($H$2:H103,H103))</f>
        <v/>
      </c>
      <c r="J103" s="3" t="str">
        <f>IF('Support - Unit List'!A103="","",'Support - Unit List'!A103&amp;'Support - Unit List'!B103&amp;'Support - Unit List'!C103&amp;" - "&amp;PROPER('Support - Unit List'!D103))</f>
        <v>0430534 - Otterbein Civil Town</v>
      </c>
    </row>
    <row r="104" spans="8:10" x14ac:dyDescent="0.25">
      <c r="H104" s="2" t="str">
        <f t="shared" si="10"/>
        <v/>
      </c>
      <c r="I104" s="2" t="str">
        <f>IF(H104="","",COUNTIF($H$2:H104,H104))</f>
        <v/>
      </c>
      <c r="J104" s="3" t="str">
        <f>IF('Support - Unit List'!A104="","",'Support - Unit List'!A104&amp;'Support - Unit List'!B104&amp;'Support - Unit List'!C104&amp;" - "&amp;PROPER('Support - Unit List'!D104))</f>
        <v>0430535 - Oxford Civil Town</v>
      </c>
    </row>
    <row r="105" spans="8:10" x14ac:dyDescent="0.25">
      <c r="H105" s="2" t="str">
        <f t="shared" si="10"/>
        <v/>
      </c>
      <c r="I105" s="2" t="str">
        <f>IF(H105="","",COUNTIF($H$2:H105,H105))</f>
        <v/>
      </c>
      <c r="J105" s="3" t="str">
        <f>IF('Support - Unit List'!A105="","",'Support - Unit List'!A105&amp;'Support - Unit List'!B105&amp;'Support - Unit List'!C105&amp;" - "&amp;PROPER('Support - Unit List'!D105))</f>
        <v>0440395 - Benton Community School Corporation</v>
      </c>
    </row>
    <row r="106" spans="8:10" x14ac:dyDescent="0.25">
      <c r="H106" s="2" t="str">
        <f t="shared" si="10"/>
        <v/>
      </c>
      <c r="I106" s="2" t="str">
        <f>IF(H106="","",COUNTIF($H$2:H106,H106))</f>
        <v/>
      </c>
      <c r="J106" s="3" t="str">
        <f>IF('Support - Unit List'!A106="","",'Support - Unit List'!A106&amp;'Support - Unit List'!B106&amp;'Support - Unit List'!C106&amp;" - "&amp;PROPER('Support - Unit List'!D106))</f>
        <v>0450007 - Boswell Public Library</v>
      </c>
    </row>
    <row r="107" spans="8:10" x14ac:dyDescent="0.25">
      <c r="H107" s="2" t="str">
        <f t="shared" si="10"/>
        <v/>
      </c>
      <c r="I107" s="2" t="str">
        <f>IF(H107="","",COUNTIF($H$2:H107,H107))</f>
        <v/>
      </c>
      <c r="J107" s="3" t="str">
        <f>IF('Support - Unit List'!A107="","",'Support - Unit List'!A107&amp;'Support - Unit List'!B107&amp;'Support - Unit List'!C107&amp;" - "&amp;PROPER('Support - Unit List'!D107))</f>
        <v>0450008 - Earl Park Public Library</v>
      </c>
    </row>
    <row r="108" spans="8:10" x14ac:dyDescent="0.25">
      <c r="H108" s="2" t="str">
        <f t="shared" si="10"/>
        <v/>
      </c>
      <c r="I108" s="2" t="str">
        <f>IF(H108="","",COUNTIF($H$2:H108,H108))</f>
        <v/>
      </c>
      <c r="J108" s="3" t="str">
        <f>IF('Support - Unit List'!A108="","",'Support - Unit List'!A108&amp;'Support - Unit List'!B108&amp;'Support - Unit List'!C108&amp;" - "&amp;PROPER('Support - Unit List'!D108))</f>
        <v>0450009 - Otterbein Public Library</v>
      </c>
    </row>
    <row r="109" spans="8:10" x14ac:dyDescent="0.25">
      <c r="H109" s="2" t="str">
        <f t="shared" si="10"/>
        <v/>
      </c>
      <c r="I109" s="2" t="str">
        <f>IF(H109="","",COUNTIF($H$2:H109,H109))</f>
        <v/>
      </c>
      <c r="J109" s="3" t="str">
        <f>IF('Support - Unit List'!A109="","",'Support - Unit List'!A109&amp;'Support - Unit List'!B109&amp;'Support - Unit List'!C109&amp;" - "&amp;PROPER('Support - Unit List'!D109))</f>
        <v>0450010 - Oxford Public Library</v>
      </c>
    </row>
    <row r="110" spans="8:10" x14ac:dyDescent="0.25">
      <c r="H110" s="2" t="str">
        <f t="shared" si="10"/>
        <v/>
      </c>
      <c r="I110" s="2" t="str">
        <f>IF(H110="","",COUNTIF($H$2:H110,H110))</f>
        <v/>
      </c>
      <c r="J110" s="3" t="str">
        <f>IF('Support - Unit List'!A110="","",'Support - Unit List'!A110&amp;'Support - Unit List'!B110&amp;'Support - Unit List'!C110&amp;" - "&amp;PROPER('Support - Unit List'!D110))</f>
        <v>0450011 - Benton County Public Library</v>
      </c>
    </row>
    <row r="111" spans="8:10" x14ac:dyDescent="0.25">
      <c r="H111" s="2" t="str">
        <f t="shared" si="10"/>
        <v/>
      </c>
      <c r="I111" s="2" t="str">
        <f>IF(H111="","",COUNTIF($H$2:H111,H111))</f>
        <v/>
      </c>
      <c r="J111" s="3" t="str">
        <f>IF('Support - Unit List'!A111="","",'Support - Unit List'!A111&amp;'Support - Unit List'!B111&amp;'Support - Unit List'!C111&amp;" - "&amp;PROPER('Support - Unit List'!D111))</f>
        <v>0450012 - York Township Public Library</v>
      </c>
    </row>
    <row r="112" spans="8:10" x14ac:dyDescent="0.25">
      <c r="H112" s="2" t="str">
        <f t="shared" si="10"/>
        <v/>
      </c>
      <c r="I112" s="2" t="str">
        <f>IF(H112="","",COUNTIF($H$2:H112,H112))</f>
        <v/>
      </c>
      <c r="J112" s="3" t="str">
        <f>IF('Support - Unit List'!A112="","",'Support - Unit List'!A112&amp;'Support - Unit List'!B112&amp;'Support - Unit List'!C112&amp;" - "&amp;PROPER('Support - Unit List'!D112))</f>
        <v>0510000 - Blackford County</v>
      </c>
    </row>
    <row r="113" spans="8:10" x14ac:dyDescent="0.25">
      <c r="H113" s="2" t="str">
        <f t="shared" si="10"/>
        <v/>
      </c>
      <c r="I113" s="2" t="str">
        <f>IF(H113="","",COUNTIF($H$2:H113,H113))</f>
        <v/>
      </c>
      <c r="J113" s="3" t="str">
        <f>IF('Support - Unit List'!A113="","",'Support - Unit List'!A113&amp;'Support - Unit List'!B113&amp;'Support - Unit List'!C113&amp;" - "&amp;PROPER('Support - Unit List'!D113))</f>
        <v>0520001 - Harrison Township</v>
      </c>
    </row>
    <row r="114" spans="8:10" x14ac:dyDescent="0.25">
      <c r="H114" s="2" t="str">
        <f t="shared" si="10"/>
        <v/>
      </c>
      <c r="I114" s="2" t="str">
        <f>IF(H114="","",COUNTIF($H$2:H114,H114))</f>
        <v/>
      </c>
      <c r="J114" s="3" t="str">
        <f>IF('Support - Unit List'!A114="","",'Support - Unit List'!A114&amp;'Support - Unit List'!B114&amp;'Support - Unit List'!C114&amp;" - "&amp;PROPER('Support - Unit List'!D114))</f>
        <v>0520002 - Jackson Township</v>
      </c>
    </row>
    <row r="115" spans="8:10" x14ac:dyDescent="0.25">
      <c r="H115" s="2" t="str">
        <f t="shared" si="10"/>
        <v/>
      </c>
      <c r="I115" s="2" t="str">
        <f>IF(H115="","",COUNTIF($H$2:H115,H115))</f>
        <v/>
      </c>
      <c r="J115" s="3" t="str">
        <f>IF('Support - Unit List'!A115="","",'Support - Unit List'!A115&amp;'Support - Unit List'!B115&amp;'Support - Unit List'!C115&amp;" - "&amp;PROPER('Support - Unit List'!D115))</f>
        <v>0520003 - Licking Township</v>
      </c>
    </row>
    <row r="116" spans="8:10" x14ac:dyDescent="0.25">
      <c r="H116" s="2" t="str">
        <f t="shared" si="10"/>
        <v/>
      </c>
      <c r="I116" s="2" t="str">
        <f>IF(H116="","",COUNTIF($H$2:H116,H116))</f>
        <v/>
      </c>
      <c r="J116" s="3" t="str">
        <f>IF('Support - Unit List'!A116="","",'Support - Unit List'!A116&amp;'Support - Unit List'!B116&amp;'Support - Unit List'!C116&amp;" - "&amp;PROPER('Support - Unit List'!D116))</f>
        <v>0520004 - Washington Township</v>
      </c>
    </row>
    <row r="117" spans="8:10" x14ac:dyDescent="0.25">
      <c r="H117" s="2" t="str">
        <f t="shared" si="10"/>
        <v/>
      </c>
      <c r="I117" s="2" t="str">
        <f>IF(H117="","",COUNTIF($H$2:H117,H117))</f>
        <v/>
      </c>
      <c r="J117" s="3" t="str">
        <f>IF('Support - Unit List'!A117="","",'Support - Unit List'!A117&amp;'Support - Unit List'!B117&amp;'Support - Unit List'!C117&amp;" - "&amp;PROPER('Support - Unit List'!D117))</f>
        <v>0530409 - Hartford City Civil City</v>
      </c>
    </row>
    <row r="118" spans="8:10" x14ac:dyDescent="0.25">
      <c r="H118" s="2" t="str">
        <f t="shared" si="10"/>
        <v/>
      </c>
      <c r="I118" s="2" t="str">
        <f>IF(H118="","",COUNTIF($H$2:H118,H118))</f>
        <v/>
      </c>
      <c r="J118" s="3" t="str">
        <f>IF('Support - Unit List'!A118="","",'Support - Unit List'!A118&amp;'Support - Unit List'!B118&amp;'Support - Unit List'!C118&amp;" - "&amp;PROPER('Support - Unit List'!D118))</f>
        <v>0530464 - Montpelier Civil City</v>
      </c>
    </row>
    <row r="119" spans="8:10" x14ac:dyDescent="0.25">
      <c r="H119" s="2" t="str">
        <f t="shared" si="10"/>
        <v/>
      </c>
      <c r="I119" s="2" t="str">
        <f>IF(H119="","",COUNTIF($H$2:H119,H119))</f>
        <v/>
      </c>
      <c r="J119" s="3" t="str">
        <f>IF('Support - Unit List'!A119="","",'Support - Unit List'!A119&amp;'Support - Unit List'!B119&amp;'Support - Unit List'!C119&amp;" - "&amp;PROPER('Support - Unit List'!D119))</f>
        <v>0530951 - Shamrock Lakes Civil Town</v>
      </c>
    </row>
    <row r="120" spans="8:10" x14ac:dyDescent="0.25">
      <c r="H120" s="2" t="str">
        <f t="shared" si="10"/>
        <v/>
      </c>
      <c r="I120" s="2" t="str">
        <f>IF(H120="","",COUNTIF($H$2:H120,H120))</f>
        <v/>
      </c>
      <c r="J120" s="3" t="str">
        <f>IF('Support - Unit List'!A120="","",'Support - Unit List'!A120&amp;'Support - Unit List'!B120&amp;'Support - Unit List'!C120&amp;" - "&amp;PROPER('Support - Unit List'!D120))</f>
        <v>0540515 - Blackford County School Corporation</v>
      </c>
    </row>
    <row r="121" spans="8:10" x14ac:dyDescent="0.25">
      <c r="H121" s="2" t="str">
        <f t="shared" si="10"/>
        <v/>
      </c>
      <c r="I121" s="2" t="str">
        <f>IF(H121="","",COUNTIF($H$2:H121,H121))</f>
        <v/>
      </c>
      <c r="J121" s="3" t="str">
        <f>IF('Support - Unit List'!A121="","",'Support - Unit List'!A121&amp;'Support - Unit List'!B121&amp;'Support - Unit List'!C121&amp;" - "&amp;PROPER('Support - Unit List'!D121))</f>
        <v>0550013 - Hartford City Public Library</v>
      </c>
    </row>
    <row r="122" spans="8:10" x14ac:dyDescent="0.25">
      <c r="H122" s="2" t="str">
        <f t="shared" si="10"/>
        <v/>
      </c>
      <c r="I122" s="2" t="str">
        <f>IF(H122="","",COUNTIF($H$2:H122,H122))</f>
        <v/>
      </c>
      <c r="J122" s="3" t="str">
        <f>IF('Support - Unit List'!A122="","",'Support - Unit List'!A122&amp;'Support - Unit List'!B122&amp;'Support - Unit List'!C122&amp;" - "&amp;PROPER('Support - Unit List'!D122))</f>
        <v>0550014 - Montpelier Public Library</v>
      </c>
    </row>
    <row r="123" spans="8:10" x14ac:dyDescent="0.25">
      <c r="H123" s="2" t="str">
        <f t="shared" si="10"/>
        <v/>
      </c>
      <c r="I123" s="2" t="str">
        <f>IF(H123="","",COUNTIF($H$2:H123,H123))</f>
        <v/>
      </c>
      <c r="J123" s="3" t="str">
        <f>IF('Support - Unit List'!A123="","",'Support - Unit List'!A123&amp;'Support - Unit List'!B123&amp;'Support - Unit List'!C123&amp;" - "&amp;PROPER('Support - Unit List'!D123))</f>
        <v>0561092 - Blackford County Solid Waste</v>
      </c>
    </row>
    <row r="124" spans="8:10" x14ac:dyDescent="0.25">
      <c r="H124" s="2" t="str">
        <f t="shared" si="10"/>
        <v/>
      </c>
      <c r="I124" s="2" t="str">
        <f>IF(H124="","",COUNTIF($H$2:H124,H124))</f>
        <v/>
      </c>
      <c r="J124" s="3" t="str">
        <f>IF('Support - Unit List'!A124="","",'Support - Unit List'!A124&amp;'Support - Unit List'!B124&amp;'Support - Unit List'!C124&amp;" - "&amp;PROPER('Support - Unit List'!D124))</f>
        <v>0610000 - Boone County</v>
      </c>
    </row>
    <row r="125" spans="8:10" x14ac:dyDescent="0.25">
      <c r="H125" s="2" t="str">
        <f t="shared" si="10"/>
        <v/>
      </c>
      <c r="I125" s="2" t="str">
        <f>IF(H125="","",COUNTIF($H$2:H125,H125))</f>
        <v/>
      </c>
      <c r="J125" s="3" t="str">
        <f>IF('Support - Unit List'!A125="","",'Support - Unit List'!A125&amp;'Support - Unit List'!B125&amp;'Support - Unit List'!C125&amp;" - "&amp;PROPER('Support - Unit List'!D125))</f>
        <v>0620001 - Center Township</v>
      </c>
    </row>
    <row r="126" spans="8:10" x14ac:dyDescent="0.25">
      <c r="H126" s="2" t="str">
        <f t="shared" si="10"/>
        <v/>
      </c>
      <c r="I126" s="2" t="str">
        <f>IF(H126="","",COUNTIF($H$2:H126,H126))</f>
        <v/>
      </c>
      <c r="J126" s="3" t="str">
        <f>IF('Support - Unit List'!A126="","",'Support - Unit List'!A126&amp;'Support - Unit List'!B126&amp;'Support - Unit List'!C126&amp;" - "&amp;PROPER('Support - Unit List'!D126))</f>
        <v>0620002 - Clinton Township</v>
      </c>
    </row>
    <row r="127" spans="8:10" x14ac:dyDescent="0.25">
      <c r="H127" s="2" t="str">
        <f t="shared" si="10"/>
        <v/>
      </c>
      <c r="I127" s="2" t="str">
        <f>IF(H127="","",COUNTIF($H$2:H127,H127))</f>
        <v/>
      </c>
      <c r="J127" s="3" t="str">
        <f>IF('Support - Unit List'!A127="","",'Support - Unit List'!A127&amp;'Support - Unit List'!B127&amp;'Support - Unit List'!C127&amp;" - "&amp;PROPER('Support - Unit List'!D127))</f>
        <v>0620004 - Harrison Township</v>
      </c>
    </row>
    <row r="128" spans="8:10" x14ac:dyDescent="0.25">
      <c r="H128" s="2" t="str">
        <f t="shared" si="10"/>
        <v/>
      </c>
      <c r="I128" s="2" t="str">
        <f>IF(H128="","",COUNTIF($H$2:H128,H128))</f>
        <v/>
      </c>
      <c r="J128" s="3" t="str">
        <f>IF('Support - Unit List'!A128="","",'Support - Unit List'!A128&amp;'Support - Unit List'!B128&amp;'Support - Unit List'!C128&amp;" - "&amp;PROPER('Support - Unit List'!D128))</f>
        <v>0620005 - Jackson Township</v>
      </c>
    </row>
    <row r="129" spans="8:10" x14ac:dyDescent="0.25">
      <c r="H129" s="2" t="str">
        <f t="shared" si="10"/>
        <v/>
      </c>
      <c r="I129" s="2" t="str">
        <f>IF(H129="","",COUNTIF($H$2:H129,H129))</f>
        <v/>
      </c>
      <c r="J129" s="3" t="str">
        <f>IF('Support - Unit List'!A129="","",'Support - Unit List'!A129&amp;'Support - Unit List'!B129&amp;'Support - Unit List'!C129&amp;" - "&amp;PROPER('Support - Unit List'!D129))</f>
        <v>0620006 - Jefferson Township</v>
      </c>
    </row>
    <row r="130" spans="8:10" x14ac:dyDescent="0.25">
      <c r="H130" s="2" t="str">
        <f t="shared" si="10"/>
        <v/>
      </c>
      <c r="I130" s="2" t="str">
        <f>IF(H130="","",COUNTIF($H$2:H130,H130))</f>
        <v/>
      </c>
      <c r="J130" s="3" t="str">
        <f>IF('Support - Unit List'!A130="","",'Support - Unit List'!A130&amp;'Support - Unit List'!B130&amp;'Support - Unit List'!C130&amp;" - "&amp;PROPER('Support - Unit List'!D130))</f>
        <v>0620007 - Marion Township</v>
      </c>
    </row>
    <row r="131" spans="8:10" x14ac:dyDescent="0.25">
      <c r="H131" s="2" t="str">
        <f t="shared" ref="H131:H194" si="12">IF(LEFT(J131,2)=$B$3,"X","")</f>
        <v/>
      </c>
      <c r="I131" s="2" t="str">
        <f>IF(H131="","",COUNTIF($H$2:H131,H131))</f>
        <v/>
      </c>
      <c r="J131" s="3" t="str">
        <f>IF('Support - Unit List'!A131="","",'Support - Unit List'!A131&amp;'Support - Unit List'!B131&amp;'Support - Unit List'!C131&amp;" - "&amp;PROPER('Support - Unit List'!D131))</f>
        <v>0620009 - Sugar Creek Township</v>
      </c>
    </row>
    <row r="132" spans="8:10" x14ac:dyDescent="0.25">
      <c r="H132" s="2" t="str">
        <f t="shared" si="12"/>
        <v/>
      </c>
      <c r="I132" s="2" t="str">
        <f>IF(H132="","",COUNTIF($H$2:H132,H132))</f>
        <v/>
      </c>
      <c r="J132" s="3" t="str">
        <f>IF('Support - Unit List'!A132="","",'Support - Unit List'!A132&amp;'Support - Unit List'!B132&amp;'Support - Unit List'!C132&amp;" - "&amp;PROPER('Support - Unit List'!D132))</f>
        <v>0620011 - Washington Township</v>
      </c>
    </row>
    <row r="133" spans="8:10" x14ac:dyDescent="0.25">
      <c r="H133" s="2" t="str">
        <f t="shared" si="12"/>
        <v/>
      </c>
      <c r="I133" s="2" t="str">
        <f>IF(H133="","",COUNTIF($H$2:H133,H133))</f>
        <v/>
      </c>
      <c r="J133" s="3" t="str">
        <f>IF('Support - Unit List'!A133="","",'Support - Unit List'!A133&amp;'Support - Unit List'!B133&amp;'Support - Unit List'!C133&amp;" - "&amp;PROPER('Support - Unit List'!D133))</f>
        <v>0620012 - Worth Township</v>
      </c>
    </row>
    <row r="134" spans="8:10" x14ac:dyDescent="0.25">
      <c r="H134" s="2" t="str">
        <f t="shared" si="12"/>
        <v/>
      </c>
      <c r="I134" s="2" t="str">
        <f>IF(H134="","",COUNTIF($H$2:H134,H134))</f>
        <v/>
      </c>
      <c r="J134" s="3" t="str">
        <f>IF('Support - Unit List'!A134="","",'Support - Unit List'!A134&amp;'Support - Unit List'!B134&amp;'Support - Unit List'!C134&amp;" - "&amp;PROPER('Support - Unit List'!D134))</f>
        <v>0630402 - Lebanon Civil City</v>
      </c>
    </row>
    <row r="135" spans="8:10" x14ac:dyDescent="0.25">
      <c r="H135" s="2" t="str">
        <f t="shared" si="12"/>
        <v/>
      </c>
      <c r="I135" s="2" t="str">
        <f>IF(H135="","",COUNTIF($H$2:H135,H135))</f>
        <v/>
      </c>
      <c r="J135" s="3" t="str">
        <f>IF('Support - Unit List'!A135="","",'Support - Unit List'!A135&amp;'Support - Unit List'!B135&amp;'Support - Unit List'!C135&amp;" - "&amp;PROPER('Support - Unit List'!D135))</f>
        <v>0630536 - Advance Civil Town</v>
      </c>
    </row>
    <row r="136" spans="8:10" x14ac:dyDescent="0.25">
      <c r="H136" s="2" t="str">
        <f t="shared" si="12"/>
        <v/>
      </c>
      <c r="I136" s="2" t="str">
        <f>IF(H136="","",COUNTIF($H$2:H136,H136))</f>
        <v/>
      </c>
      <c r="J136" s="3" t="str">
        <f>IF('Support - Unit List'!A136="","",'Support - Unit List'!A136&amp;'Support - Unit List'!B136&amp;'Support - Unit List'!C136&amp;" - "&amp;PROPER('Support - Unit List'!D136))</f>
        <v>0630537 - Jamestown Civil Town</v>
      </c>
    </row>
    <row r="137" spans="8:10" x14ac:dyDescent="0.25">
      <c r="H137" s="2" t="str">
        <f t="shared" si="12"/>
        <v/>
      </c>
      <c r="I137" s="2" t="str">
        <f>IF(H137="","",COUNTIF($H$2:H137,H137))</f>
        <v/>
      </c>
      <c r="J137" s="3" t="str">
        <f>IF('Support - Unit List'!A137="","",'Support - Unit List'!A137&amp;'Support - Unit List'!B137&amp;'Support - Unit List'!C137&amp;" - "&amp;PROPER('Support - Unit List'!D137))</f>
        <v>0630538 - Thorntown Civil Town</v>
      </c>
    </row>
    <row r="138" spans="8:10" x14ac:dyDescent="0.25">
      <c r="H138" s="2" t="str">
        <f t="shared" si="12"/>
        <v/>
      </c>
      <c r="I138" s="2" t="str">
        <f>IF(H138="","",COUNTIF($H$2:H138,H138))</f>
        <v/>
      </c>
      <c r="J138" s="3" t="str">
        <f>IF('Support - Unit List'!A138="","",'Support - Unit List'!A138&amp;'Support - Unit List'!B138&amp;'Support - Unit List'!C138&amp;" - "&amp;PROPER('Support - Unit List'!D138))</f>
        <v>0630539 - Ulen Civil Town</v>
      </c>
    </row>
    <row r="139" spans="8:10" x14ac:dyDescent="0.25">
      <c r="H139" s="2" t="str">
        <f t="shared" si="12"/>
        <v/>
      </c>
      <c r="I139" s="2" t="str">
        <f>IF(H139="","",COUNTIF($H$2:H139,H139))</f>
        <v/>
      </c>
      <c r="J139" s="3" t="str">
        <f>IF('Support - Unit List'!A139="","",'Support - Unit List'!A139&amp;'Support - Unit List'!B139&amp;'Support - Unit List'!C139&amp;" - "&amp;PROPER('Support - Unit List'!D139))</f>
        <v>0630540 - Whitestown Civil Town</v>
      </c>
    </row>
    <row r="140" spans="8:10" x14ac:dyDescent="0.25">
      <c r="H140" s="2" t="str">
        <f t="shared" si="12"/>
        <v/>
      </c>
      <c r="I140" s="2" t="str">
        <f>IF(H140="","",COUNTIF($H$2:H140,H140))</f>
        <v/>
      </c>
      <c r="J140" s="3" t="str">
        <f>IF('Support - Unit List'!A140="","",'Support - Unit List'!A140&amp;'Support - Unit List'!B140&amp;'Support - Unit List'!C140&amp;" - "&amp;PROPER('Support - Unit List'!D140))</f>
        <v>0630541 - Zionsville Civil Town</v>
      </c>
    </row>
    <row r="141" spans="8:10" x14ac:dyDescent="0.25">
      <c r="H141" s="2" t="str">
        <f t="shared" si="12"/>
        <v/>
      </c>
      <c r="I141" s="2" t="str">
        <f>IF(H141="","",COUNTIF($H$2:H141,H141))</f>
        <v/>
      </c>
      <c r="J141" s="3" t="str">
        <f>IF('Support - Unit List'!A141="","",'Support - Unit List'!A141&amp;'Support - Unit List'!B141&amp;'Support - Unit List'!C141&amp;" - "&amp;PROPER('Support - Unit List'!D141))</f>
        <v>0640615 - Western Boone County School Corporation</v>
      </c>
    </row>
    <row r="142" spans="8:10" x14ac:dyDescent="0.25">
      <c r="H142" s="2" t="str">
        <f t="shared" si="12"/>
        <v/>
      </c>
      <c r="I142" s="2" t="str">
        <f>IF(H142="","",COUNTIF($H$2:H142,H142))</f>
        <v/>
      </c>
      <c r="J142" s="3" t="str">
        <f>IF('Support - Unit List'!A142="","",'Support - Unit List'!A142&amp;'Support - Unit List'!B142&amp;'Support - Unit List'!C142&amp;" - "&amp;PROPER('Support - Unit List'!D142))</f>
        <v>0640630 - Zionsville Community School Corporation</v>
      </c>
    </row>
    <row r="143" spans="8:10" x14ac:dyDescent="0.25">
      <c r="H143" s="2" t="str">
        <f t="shared" si="12"/>
        <v/>
      </c>
      <c r="I143" s="2" t="str">
        <f>IF(H143="","",COUNTIF($H$2:H143,H143))</f>
        <v/>
      </c>
      <c r="J143" s="3" t="str">
        <f>IF('Support - Unit List'!A143="","",'Support - Unit List'!A143&amp;'Support - Unit List'!B143&amp;'Support - Unit List'!C143&amp;" - "&amp;PROPER('Support - Unit List'!D143))</f>
        <v>0640665 - Lebanon Community School Corporation</v>
      </c>
    </row>
    <row r="144" spans="8:10" x14ac:dyDescent="0.25">
      <c r="H144" s="2" t="str">
        <f t="shared" si="12"/>
        <v/>
      </c>
      <c r="I144" s="2" t="str">
        <f>IF(H144="","",COUNTIF($H$2:H144,H144))</f>
        <v/>
      </c>
      <c r="J144" s="3" t="str">
        <f>IF('Support - Unit List'!A144="","",'Support - Unit List'!A144&amp;'Support - Unit List'!B144&amp;'Support - Unit List'!C144&amp;" - "&amp;PROPER('Support - Unit List'!D144))</f>
        <v>0650015 - Lebanon Public Library</v>
      </c>
    </row>
    <row r="145" spans="8:10" x14ac:dyDescent="0.25">
      <c r="H145" s="2" t="str">
        <f t="shared" si="12"/>
        <v/>
      </c>
      <c r="I145" s="2" t="str">
        <f>IF(H145="","",COUNTIF($H$2:H145,H145))</f>
        <v/>
      </c>
      <c r="J145" s="3" t="str">
        <f>IF('Support - Unit List'!A145="","",'Support - Unit List'!A145&amp;'Support - Unit List'!B145&amp;'Support - Unit List'!C145&amp;" - "&amp;PROPER('Support - Unit List'!D145))</f>
        <v>0650016 - Thorntown Public Library</v>
      </c>
    </row>
    <row r="146" spans="8:10" x14ac:dyDescent="0.25">
      <c r="H146" s="2" t="str">
        <f t="shared" si="12"/>
        <v/>
      </c>
      <c r="I146" s="2" t="str">
        <f>IF(H146="","",COUNTIF($H$2:H146,H146))</f>
        <v/>
      </c>
      <c r="J146" s="3" t="str">
        <f>IF('Support - Unit List'!A146="","",'Support - Unit List'!A146&amp;'Support - Unit List'!B146&amp;'Support - Unit List'!C146&amp;" - "&amp;PROPER('Support - Unit List'!D146))</f>
        <v>0650296 - Hussey - Mayfield Memorial Library</v>
      </c>
    </row>
    <row r="147" spans="8:10" x14ac:dyDescent="0.25">
      <c r="H147" s="2" t="str">
        <f t="shared" si="12"/>
        <v/>
      </c>
      <c r="I147" s="2" t="str">
        <f>IF(H147="","",COUNTIF($H$2:H147,H147))</f>
        <v/>
      </c>
      <c r="J147" s="3" t="str">
        <f>IF('Support - Unit List'!A147="","",'Support - Unit List'!A147&amp;'Support - Unit List'!B147&amp;'Support - Unit List'!C147&amp;" - "&amp;PROPER('Support - Unit List'!D147))</f>
        <v>0661040 - Boone County Solid Waste Management District</v>
      </c>
    </row>
    <row r="148" spans="8:10" x14ac:dyDescent="0.25">
      <c r="H148" s="2" t="str">
        <f t="shared" si="12"/>
        <v/>
      </c>
      <c r="I148" s="2" t="str">
        <f>IF(H148="","",COUNTIF($H$2:H148,H148))</f>
        <v/>
      </c>
      <c r="J148" s="3" t="str">
        <f>IF('Support - Unit List'!A148="","",'Support - Unit List'!A148&amp;'Support - Unit List'!B148&amp;'Support - Unit List'!C148&amp;" - "&amp;PROPER('Support - Unit List'!D148))</f>
        <v>0710000 - Brown County</v>
      </c>
    </row>
    <row r="149" spans="8:10" x14ac:dyDescent="0.25">
      <c r="H149" s="2" t="str">
        <f t="shared" si="12"/>
        <v/>
      </c>
      <c r="I149" s="2" t="str">
        <f>IF(H149="","",COUNTIF($H$2:H149,H149))</f>
        <v/>
      </c>
      <c r="J149" s="3" t="str">
        <f>IF('Support - Unit List'!A149="","",'Support - Unit List'!A149&amp;'Support - Unit List'!B149&amp;'Support - Unit List'!C149&amp;" - "&amp;PROPER('Support - Unit List'!D149))</f>
        <v>0720001 - Hamblen Township</v>
      </c>
    </row>
    <row r="150" spans="8:10" x14ac:dyDescent="0.25">
      <c r="H150" s="2" t="str">
        <f t="shared" si="12"/>
        <v/>
      </c>
      <c r="I150" s="2" t="str">
        <f>IF(H150="","",COUNTIF($H$2:H150,H150))</f>
        <v/>
      </c>
      <c r="J150" s="3" t="str">
        <f>IF('Support - Unit List'!A150="","",'Support - Unit List'!A150&amp;'Support - Unit List'!B150&amp;'Support - Unit List'!C150&amp;" - "&amp;PROPER('Support - Unit List'!D150))</f>
        <v>0720002 - Jackson Township</v>
      </c>
    </row>
    <row r="151" spans="8:10" x14ac:dyDescent="0.25">
      <c r="H151" s="2" t="str">
        <f t="shared" si="12"/>
        <v/>
      </c>
      <c r="I151" s="2" t="str">
        <f>IF(H151="","",COUNTIF($H$2:H151,H151))</f>
        <v/>
      </c>
      <c r="J151" s="3" t="str">
        <f>IF('Support - Unit List'!A151="","",'Support - Unit List'!A151&amp;'Support - Unit List'!B151&amp;'Support - Unit List'!C151&amp;" - "&amp;PROPER('Support - Unit List'!D151))</f>
        <v>0720003 - Van Buren Township</v>
      </c>
    </row>
    <row r="152" spans="8:10" x14ac:dyDescent="0.25">
      <c r="H152" s="2" t="str">
        <f t="shared" si="12"/>
        <v/>
      </c>
      <c r="I152" s="2" t="str">
        <f>IF(H152="","",COUNTIF($H$2:H152,H152))</f>
        <v/>
      </c>
      <c r="J152" s="3" t="str">
        <f>IF('Support - Unit List'!A152="","",'Support - Unit List'!A152&amp;'Support - Unit List'!B152&amp;'Support - Unit List'!C152&amp;" - "&amp;PROPER('Support - Unit List'!D152))</f>
        <v>0720004 - Washington Township</v>
      </c>
    </row>
    <row r="153" spans="8:10" x14ac:dyDescent="0.25">
      <c r="H153" s="2" t="str">
        <f t="shared" si="12"/>
        <v/>
      </c>
      <c r="I153" s="2" t="str">
        <f>IF(H153="","",COUNTIF($H$2:H153,H153))</f>
        <v/>
      </c>
      <c r="J153" s="3" t="str">
        <f>IF('Support - Unit List'!A153="","",'Support - Unit List'!A153&amp;'Support - Unit List'!B153&amp;'Support - Unit List'!C153&amp;" - "&amp;PROPER('Support - Unit List'!D153))</f>
        <v>0730542 - Nashville Civil Town</v>
      </c>
    </row>
    <row r="154" spans="8:10" x14ac:dyDescent="0.25">
      <c r="H154" s="2" t="str">
        <f t="shared" si="12"/>
        <v/>
      </c>
      <c r="I154" s="2" t="str">
        <f>IF(H154="","",COUNTIF($H$2:H154,H154))</f>
        <v/>
      </c>
      <c r="J154" s="3" t="str">
        <f>IF('Support - Unit List'!A154="","",'Support - Unit List'!A154&amp;'Support - Unit List'!B154&amp;'Support - Unit List'!C154&amp;" - "&amp;PROPER('Support - Unit List'!D154))</f>
        <v>0740670 - Brown County School Corporation</v>
      </c>
    </row>
    <row r="155" spans="8:10" x14ac:dyDescent="0.25">
      <c r="H155" s="2" t="str">
        <f t="shared" si="12"/>
        <v/>
      </c>
      <c r="I155" s="2" t="str">
        <f>IF(H155="","",COUNTIF($H$2:H155,H155))</f>
        <v/>
      </c>
      <c r="J155" s="3" t="str">
        <f>IF('Support - Unit List'!A155="","",'Support - Unit List'!A155&amp;'Support - Unit List'!B155&amp;'Support - Unit List'!C155&amp;" - "&amp;PROPER('Support - Unit List'!D155))</f>
        <v>0750017 - Brown County Public Library</v>
      </c>
    </row>
    <row r="156" spans="8:10" x14ac:dyDescent="0.25">
      <c r="H156" s="2" t="str">
        <f t="shared" si="12"/>
        <v/>
      </c>
      <c r="I156" s="2" t="str">
        <f>IF(H156="","",COUNTIF($H$2:H156,H156))</f>
        <v/>
      </c>
      <c r="J156" s="3" t="str">
        <f>IF('Support - Unit List'!A156="","",'Support - Unit List'!A156&amp;'Support - Unit List'!B156&amp;'Support - Unit List'!C156&amp;" - "&amp;PROPER('Support - Unit List'!D156))</f>
        <v>0760960 - Hamblen Township Fire Protection District</v>
      </c>
    </row>
    <row r="157" spans="8:10" x14ac:dyDescent="0.25">
      <c r="H157" s="2" t="str">
        <f t="shared" si="12"/>
        <v/>
      </c>
      <c r="I157" s="2" t="str">
        <f>IF(H157="","",COUNTIF($H$2:H157,H157))</f>
        <v/>
      </c>
      <c r="J157" s="3" t="str">
        <f>IF('Support - Unit List'!A157="","",'Support - Unit List'!A157&amp;'Support - Unit List'!B157&amp;'Support - Unit List'!C157&amp;" - "&amp;PROPER('Support - Unit List'!D157))</f>
        <v>0761041 - Brown County Solid Waste Management</v>
      </c>
    </row>
    <row r="158" spans="8:10" x14ac:dyDescent="0.25">
      <c r="H158" s="2" t="str">
        <f t="shared" si="12"/>
        <v/>
      </c>
      <c r="I158" s="2" t="str">
        <f>IF(H158="","",COUNTIF($H$2:H158,H158))</f>
        <v/>
      </c>
      <c r="J158" s="3" t="str">
        <f>IF('Support - Unit List'!A158="","",'Support - Unit List'!A158&amp;'Support - Unit List'!B158&amp;'Support - Unit List'!C158&amp;" - "&amp;PROPER('Support - Unit List'!D158))</f>
        <v>0770051 - Cordry-Sweetwater Conservancy District</v>
      </c>
    </row>
    <row r="159" spans="8:10" x14ac:dyDescent="0.25">
      <c r="H159" s="2" t="str">
        <f t="shared" si="12"/>
        <v/>
      </c>
      <c r="I159" s="2" t="str">
        <f>IF(H159="","",COUNTIF($H$2:H159,H159))</f>
        <v/>
      </c>
      <c r="J159" s="3" t="str">
        <f>IF('Support - Unit List'!A159="","",'Support - Unit List'!A159&amp;'Support - Unit List'!B159&amp;'Support - Unit List'!C159&amp;" - "&amp;PROPER('Support - Unit List'!D159))</f>
        <v>0810000 - Carroll County</v>
      </c>
    </row>
    <row r="160" spans="8:10" x14ac:dyDescent="0.25">
      <c r="H160" s="2" t="str">
        <f t="shared" si="12"/>
        <v/>
      </c>
      <c r="I160" s="2" t="str">
        <f>IF(H160="","",COUNTIF($H$2:H160,H160))</f>
        <v/>
      </c>
      <c r="J160" s="3" t="str">
        <f>IF('Support - Unit List'!A160="","",'Support - Unit List'!A160&amp;'Support - Unit List'!B160&amp;'Support - Unit List'!C160&amp;" - "&amp;PROPER('Support - Unit List'!D160))</f>
        <v>0820001 - Adams Township</v>
      </c>
    </row>
    <row r="161" spans="8:10" x14ac:dyDescent="0.25">
      <c r="H161" s="2" t="str">
        <f t="shared" si="12"/>
        <v/>
      </c>
      <c r="I161" s="2" t="str">
        <f>IF(H161="","",COUNTIF($H$2:H161,H161))</f>
        <v/>
      </c>
      <c r="J161" s="3" t="str">
        <f>IF('Support - Unit List'!A161="","",'Support - Unit List'!A161&amp;'Support - Unit List'!B161&amp;'Support - Unit List'!C161&amp;" - "&amp;PROPER('Support - Unit List'!D161))</f>
        <v>0820002 - Burlington Township</v>
      </c>
    </row>
    <row r="162" spans="8:10" x14ac:dyDescent="0.25">
      <c r="H162" s="2" t="str">
        <f t="shared" si="12"/>
        <v/>
      </c>
      <c r="I162" s="2" t="str">
        <f>IF(H162="","",COUNTIF($H$2:H162,H162))</f>
        <v/>
      </c>
      <c r="J162" s="3" t="str">
        <f>IF('Support - Unit List'!A162="","",'Support - Unit List'!A162&amp;'Support - Unit List'!B162&amp;'Support - Unit List'!C162&amp;" - "&amp;PROPER('Support - Unit List'!D162))</f>
        <v>0820003 - Carrollton Township</v>
      </c>
    </row>
    <row r="163" spans="8:10" x14ac:dyDescent="0.25">
      <c r="H163" s="2" t="str">
        <f t="shared" si="12"/>
        <v/>
      </c>
      <c r="I163" s="2" t="str">
        <f>IF(H163="","",COUNTIF($H$2:H163,H163))</f>
        <v/>
      </c>
      <c r="J163" s="3" t="str">
        <f>IF('Support - Unit List'!A163="","",'Support - Unit List'!A163&amp;'Support - Unit List'!B163&amp;'Support - Unit List'!C163&amp;" - "&amp;PROPER('Support - Unit List'!D163))</f>
        <v>0820004 - Clay Township</v>
      </c>
    </row>
    <row r="164" spans="8:10" x14ac:dyDescent="0.25">
      <c r="H164" s="2" t="str">
        <f t="shared" si="12"/>
        <v/>
      </c>
      <c r="I164" s="2" t="str">
        <f>IF(H164="","",COUNTIF($H$2:H164,H164))</f>
        <v/>
      </c>
      <c r="J164" s="3" t="str">
        <f>IF('Support - Unit List'!A164="","",'Support - Unit List'!A164&amp;'Support - Unit List'!B164&amp;'Support - Unit List'!C164&amp;" - "&amp;PROPER('Support - Unit List'!D164))</f>
        <v>0820005 - Deer Creek Township</v>
      </c>
    </row>
    <row r="165" spans="8:10" x14ac:dyDescent="0.25">
      <c r="H165" s="2" t="str">
        <f t="shared" si="12"/>
        <v/>
      </c>
      <c r="I165" s="2" t="str">
        <f>IF(H165="","",COUNTIF($H$2:H165,H165))</f>
        <v/>
      </c>
      <c r="J165" s="3" t="str">
        <f>IF('Support - Unit List'!A165="","",'Support - Unit List'!A165&amp;'Support - Unit List'!B165&amp;'Support - Unit List'!C165&amp;" - "&amp;PROPER('Support - Unit List'!D165))</f>
        <v>0820006 - Democrat Township</v>
      </c>
    </row>
    <row r="166" spans="8:10" x14ac:dyDescent="0.25">
      <c r="H166" s="2" t="str">
        <f t="shared" si="12"/>
        <v/>
      </c>
      <c r="I166" s="2" t="str">
        <f>IF(H166="","",COUNTIF($H$2:H166,H166))</f>
        <v/>
      </c>
      <c r="J166" s="3" t="str">
        <f>IF('Support - Unit List'!A166="","",'Support - Unit List'!A166&amp;'Support - Unit List'!B166&amp;'Support - Unit List'!C166&amp;" - "&amp;PROPER('Support - Unit List'!D166))</f>
        <v>0820007 - Jackson Township</v>
      </c>
    </row>
    <row r="167" spans="8:10" x14ac:dyDescent="0.25">
      <c r="H167" s="2" t="str">
        <f t="shared" si="12"/>
        <v/>
      </c>
      <c r="I167" s="2" t="str">
        <f>IF(H167="","",COUNTIF($H$2:H167,H167))</f>
        <v/>
      </c>
      <c r="J167" s="3" t="str">
        <f>IF('Support - Unit List'!A167="","",'Support - Unit List'!A167&amp;'Support - Unit List'!B167&amp;'Support - Unit List'!C167&amp;" - "&amp;PROPER('Support - Unit List'!D167))</f>
        <v>0820008 - Jefferson Township</v>
      </c>
    </row>
    <row r="168" spans="8:10" x14ac:dyDescent="0.25">
      <c r="H168" s="2" t="str">
        <f t="shared" si="12"/>
        <v/>
      </c>
      <c r="I168" s="2" t="str">
        <f>IF(H168="","",COUNTIF($H$2:H168,H168))</f>
        <v/>
      </c>
      <c r="J168" s="3" t="str">
        <f>IF('Support - Unit List'!A168="","",'Support - Unit List'!A168&amp;'Support - Unit List'!B168&amp;'Support - Unit List'!C168&amp;" - "&amp;PROPER('Support - Unit List'!D168))</f>
        <v>0820009 - Liberty Township</v>
      </c>
    </row>
    <row r="169" spans="8:10" x14ac:dyDescent="0.25">
      <c r="H169" s="2" t="str">
        <f t="shared" si="12"/>
        <v/>
      </c>
      <c r="I169" s="2" t="str">
        <f>IF(H169="","",COUNTIF($H$2:H169,H169))</f>
        <v/>
      </c>
      <c r="J169" s="3" t="str">
        <f>IF('Support - Unit List'!A169="","",'Support - Unit List'!A169&amp;'Support - Unit List'!B169&amp;'Support - Unit List'!C169&amp;" - "&amp;PROPER('Support - Unit List'!D169))</f>
        <v>0820010 - Madison Township</v>
      </c>
    </row>
    <row r="170" spans="8:10" x14ac:dyDescent="0.25">
      <c r="H170" s="2" t="str">
        <f t="shared" si="12"/>
        <v/>
      </c>
      <c r="I170" s="2" t="str">
        <f>IF(H170="","",COUNTIF($H$2:H170,H170))</f>
        <v/>
      </c>
      <c r="J170" s="3" t="str">
        <f>IF('Support - Unit List'!A170="","",'Support - Unit List'!A170&amp;'Support - Unit List'!B170&amp;'Support - Unit List'!C170&amp;" - "&amp;PROPER('Support - Unit List'!D170))</f>
        <v>0820011 - Monroe Township</v>
      </c>
    </row>
    <row r="171" spans="8:10" x14ac:dyDescent="0.25">
      <c r="H171" s="2" t="str">
        <f t="shared" si="12"/>
        <v/>
      </c>
      <c r="I171" s="2" t="str">
        <f>IF(H171="","",COUNTIF($H$2:H171,H171))</f>
        <v/>
      </c>
      <c r="J171" s="3" t="str">
        <f>IF('Support - Unit List'!A171="","",'Support - Unit List'!A171&amp;'Support - Unit List'!B171&amp;'Support - Unit List'!C171&amp;" - "&amp;PROPER('Support - Unit List'!D171))</f>
        <v>0820012 - Rock Creek Township</v>
      </c>
    </row>
    <row r="172" spans="8:10" x14ac:dyDescent="0.25">
      <c r="H172" s="2" t="str">
        <f t="shared" si="12"/>
        <v/>
      </c>
      <c r="I172" s="2" t="str">
        <f>IF(H172="","",COUNTIF($H$2:H172,H172))</f>
        <v/>
      </c>
      <c r="J172" s="3" t="str">
        <f>IF('Support - Unit List'!A172="","",'Support - Unit List'!A172&amp;'Support - Unit List'!B172&amp;'Support - Unit List'!C172&amp;" - "&amp;PROPER('Support - Unit List'!D172))</f>
        <v>0820013 - Tippecanoe Township</v>
      </c>
    </row>
    <row r="173" spans="8:10" x14ac:dyDescent="0.25">
      <c r="H173" s="2" t="str">
        <f t="shared" si="12"/>
        <v/>
      </c>
      <c r="I173" s="2" t="str">
        <f>IF(H173="","",COUNTIF($H$2:H173,H173))</f>
        <v/>
      </c>
      <c r="J173" s="3" t="str">
        <f>IF('Support - Unit List'!A173="","",'Support - Unit List'!A173&amp;'Support - Unit List'!B173&amp;'Support - Unit List'!C173&amp;" - "&amp;PROPER('Support - Unit List'!D173))</f>
        <v>0820014 - Washington Township</v>
      </c>
    </row>
    <row r="174" spans="8:10" x14ac:dyDescent="0.25">
      <c r="H174" s="2" t="str">
        <f t="shared" si="12"/>
        <v/>
      </c>
      <c r="I174" s="2" t="str">
        <f>IF(H174="","",COUNTIF($H$2:H174,H174))</f>
        <v/>
      </c>
      <c r="J174" s="3" t="str">
        <f>IF('Support - Unit List'!A174="","",'Support - Unit List'!A174&amp;'Support - Unit List'!B174&amp;'Support - Unit List'!C174&amp;" - "&amp;PROPER('Support - Unit List'!D174))</f>
        <v>0830457 - Delphi Civil City</v>
      </c>
    </row>
    <row r="175" spans="8:10" x14ac:dyDescent="0.25">
      <c r="H175" s="2" t="str">
        <f t="shared" si="12"/>
        <v/>
      </c>
      <c r="I175" s="2" t="str">
        <f>IF(H175="","",COUNTIF($H$2:H175,H175))</f>
        <v/>
      </c>
      <c r="J175" s="3" t="str">
        <f>IF('Support - Unit List'!A175="","",'Support - Unit List'!A175&amp;'Support - Unit List'!B175&amp;'Support - Unit List'!C175&amp;" - "&amp;PROPER('Support - Unit List'!D175))</f>
        <v>0830543 - Burlington Civil Town</v>
      </c>
    </row>
    <row r="176" spans="8:10" x14ac:dyDescent="0.25">
      <c r="H176" s="2" t="str">
        <f t="shared" si="12"/>
        <v/>
      </c>
      <c r="I176" s="2" t="str">
        <f>IF(H176="","",COUNTIF($H$2:H176,H176))</f>
        <v/>
      </c>
      <c r="J176" s="3" t="str">
        <f>IF('Support - Unit List'!A176="","",'Support - Unit List'!A176&amp;'Support - Unit List'!B176&amp;'Support - Unit List'!C176&amp;" - "&amp;PROPER('Support - Unit List'!D176))</f>
        <v>0830544 - Camden Civil Town</v>
      </c>
    </row>
    <row r="177" spans="8:10" x14ac:dyDescent="0.25">
      <c r="H177" s="2" t="str">
        <f t="shared" si="12"/>
        <v/>
      </c>
      <c r="I177" s="2" t="str">
        <f>IF(H177="","",COUNTIF($H$2:H177,H177))</f>
        <v/>
      </c>
      <c r="J177" s="3" t="str">
        <f>IF('Support - Unit List'!A177="","",'Support - Unit List'!A177&amp;'Support - Unit List'!B177&amp;'Support - Unit List'!C177&amp;" - "&amp;PROPER('Support - Unit List'!D177))</f>
        <v>0830545 - Flora Civil Town</v>
      </c>
    </row>
    <row r="178" spans="8:10" x14ac:dyDescent="0.25">
      <c r="H178" s="2" t="str">
        <f t="shared" si="12"/>
        <v/>
      </c>
      <c r="I178" s="2" t="str">
        <f>IF(H178="","",COUNTIF($H$2:H178,H178))</f>
        <v/>
      </c>
      <c r="J178" s="3" t="str">
        <f>IF('Support - Unit List'!A178="","",'Support - Unit List'!A178&amp;'Support - Unit List'!B178&amp;'Support - Unit List'!C178&amp;" - "&amp;PROPER('Support - Unit List'!D178))</f>
        <v>0830546 - Yeoman Civil Town</v>
      </c>
    </row>
    <row r="179" spans="8:10" x14ac:dyDescent="0.25">
      <c r="H179" s="2" t="str">
        <f t="shared" si="12"/>
        <v/>
      </c>
      <c r="I179" s="2" t="str">
        <f>IF(H179="","",COUNTIF($H$2:H179,H179))</f>
        <v/>
      </c>
      <c r="J179" s="3" t="str">
        <f>IF('Support - Unit List'!A179="","",'Support - Unit List'!A179&amp;'Support - Unit List'!B179&amp;'Support - Unit List'!C179&amp;" - "&amp;PROPER('Support - Unit List'!D179))</f>
        <v>0840750 - Carroll Consolidated School Corporation</v>
      </c>
    </row>
    <row r="180" spans="8:10" x14ac:dyDescent="0.25">
      <c r="H180" s="2" t="str">
        <f t="shared" si="12"/>
        <v/>
      </c>
      <c r="I180" s="2" t="str">
        <f>IF(H180="","",COUNTIF($H$2:H180,H180))</f>
        <v/>
      </c>
      <c r="J180" s="3" t="str">
        <f>IF('Support - Unit List'!A180="","",'Support - Unit List'!A180&amp;'Support - Unit List'!B180&amp;'Support - Unit List'!C180&amp;" - "&amp;PROPER('Support - Unit List'!D180))</f>
        <v>0840755 - Delphi Community School Corporation</v>
      </c>
    </row>
    <row r="181" spans="8:10" x14ac:dyDescent="0.25">
      <c r="H181" s="2" t="str">
        <f t="shared" si="12"/>
        <v/>
      </c>
      <c r="I181" s="2" t="str">
        <f>IF(H181="","",COUNTIF($H$2:H181,H181))</f>
        <v/>
      </c>
      <c r="J181" s="3" t="str">
        <f>IF('Support - Unit List'!A181="","",'Support - Unit List'!A181&amp;'Support - Unit List'!B181&amp;'Support - Unit List'!C181&amp;" - "&amp;PROPER('Support - Unit List'!D181))</f>
        <v>0850018 - Camden Public Library</v>
      </c>
    </row>
    <row r="182" spans="8:10" x14ac:dyDescent="0.25">
      <c r="H182" s="2" t="str">
        <f t="shared" si="12"/>
        <v/>
      </c>
      <c r="I182" s="2" t="str">
        <f>IF(H182="","",COUNTIF($H$2:H182,H182))</f>
        <v/>
      </c>
      <c r="J182" s="3" t="str">
        <f>IF('Support - Unit List'!A182="","",'Support - Unit List'!A182&amp;'Support - Unit List'!B182&amp;'Support - Unit List'!C182&amp;" - "&amp;PROPER('Support - Unit List'!D182))</f>
        <v>0850019 - Delphi Public Library</v>
      </c>
    </row>
    <row r="183" spans="8:10" x14ac:dyDescent="0.25">
      <c r="H183" s="2" t="str">
        <f t="shared" si="12"/>
        <v/>
      </c>
      <c r="I183" s="2" t="str">
        <f>IF(H183="","",COUNTIF($H$2:H183,H183))</f>
        <v/>
      </c>
      <c r="J183" s="3" t="str">
        <f>IF('Support - Unit List'!A183="","",'Support - Unit List'!A183&amp;'Support - Unit List'!B183&amp;'Support - Unit List'!C183&amp;" - "&amp;PROPER('Support - Unit List'!D183))</f>
        <v>0850020 - Flora Public Library</v>
      </c>
    </row>
    <row r="184" spans="8:10" x14ac:dyDescent="0.25">
      <c r="H184" s="2" t="str">
        <f t="shared" si="12"/>
        <v/>
      </c>
      <c r="I184" s="2" t="str">
        <f>IF(H184="","",COUNTIF($H$2:H184,H184))</f>
        <v/>
      </c>
      <c r="J184" s="3" t="str">
        <f>IF('Support - Unit List'!A184="","",'Support - Unit List'!A184&amp;'Support - Unit List'!B184&amp;'Support - Unit List'!C184&amp;" - "&amp;PROPER('Support - Unit List'!D184))</f>
        <v>0870002 - Bachelor Run Conservancy District</v>
      </c>
    </row>
    <row r="185" spans="8:10" x14ac:dyDescent="0.25">
      <c r="H185" s="2" t="str">
        <f t="shared" si="12"/>
        <v/>
      </c>
      <c r="I185" s="2" t="str">
        <f>IF(H185="","",COUNTIF($H$2:H185,H185))</f>
        <v/>
      </c>
      <c r="J185" s="3" t="str">
        <f>IF('Support - Unit List'!A185="","",'Support - Unit List'!A185&amp;'Support - Unit List'!B185&amp;'Support - Unit List'!C185&amp;" - "&amp;PROPER('Support - Unit List'!D185))</f>
        <v>0910000 - Cass County</v>
      </c>
    </row>
    <row r="186" spans="8:10" x14ac:dyDescent="0.25">
      <c r="H186" s="2" t="str">
        <f t="shared" si="12"/>
        <v/>
      </c>
      <c r="I186" s="2" t="str">
        <f>IF(H186="","",COUNTIF($H$2:H186,H186))</f>
        <v/>
      </c>
      <c r="J186" s="3" t="str">
        <f>IF('Support - Unit List'!A186="","",'Support - Unit List'!A186&amp;'Support - Unit List'!B186&amp;'Support - Unit List'!C186&amp;" - "&amp;PROPER('Support - Unit List'!D186))</f>
        <v>0920001 - Adams Township</v>
      </c>
    </row>
    <row r="187" spans="8:10" x14ac:dyDescent="0.25">
      <c r="H187" s="2" t="str">
        <f t="shared" si="12"/>
        <v/>
      </c>
      <c r="I187" s="2" t="str">
        <f>IF(H187="","",COUNTIF($H$2:H187,H187))</f>
        <v/>
      </c>
      <c r="J187" s="3" t="str">
        <f>IF('Support - Unit List'!A187="","",'Support - Unit List'!A187&amp;'Support - Unit List'!B187&amp;'Support - Unit List'!C187&amp;" - "&amp;PROPER('Support - Unit List'!D187))</f>
        <v>0920002 - Bethlehem Township</v>
      </c>
    </row>
    <row r="188" spans="8:10" x14ac:dyDescent="0.25">
      <c r="H188" s="2" t="str">
        <f t="shared" si="12"/>
        <v/>
      </c>
      <c r="I188" s="2" t="str">
        <f>IF(H188="","",COUNTIF($H$2:H188,H188))</f>
        <v/>
      </c>
      <c r="J188" s="3" t="str">
        <f>IF('Support - Unit List'!A188="","",'Support - Unit List'!A188&amp;'Support - Unit List'!B188&amp;'Support - Unit List'!C188&amp;" - "&amp;PROPER('Support - Unit List'!D188))</f>
        <v>0920003 - Boone Township</v>
      </c>
    </row>
    <row r="189" spans="8:10" x14ac:dyDescent="0.25">
      <c r="H189" s="2" t="str">
        <f t="shared" si="12"/>
        <v/>
      </c>
      <c r="I189" s="2" t="str">
        <f>IF(H189="","",COUNTIF($H$2:H189,H189))</f>
        <v/>
      </c>
      <c r="J189" s="3" t="str">
        <f>IF('Support - Unit List'!A189="","",'Support - Unit List'!A189&amp;'Support - Unit List'!B189&amp;'Support - Unit List'!C189&amp;" - "&amp;PROPER('Support - Unit List'!D189))</f>
        <v>0920004 - Clay Township</v>
      </c>
    </row>
    <row r="190" spans="8:10" x14ac:dyDescent="0.25">
      <c r="H190" s="2" t="str">
        <f t="shared" si="12"/>
        <v/>
      </c>
      <c r="I190" s="2" t="str">
        <f>IF(H190="","",COUNTIF($H$2:H190,H190))</f>
        <v/>
      </c>
      <c r="J190" s="3" t="str">
        <f>IF('Support - Unit List'!A190="","",'Support - Unit List'!A190&amp;'Support - Unit List'!B190&amp;'Support - Unit List'!C190&amp;" - "&amp;PROPER('Support - Unit List'!D190))</f>
        <v>0920005 - Clinton Township</v>
      </c>
    </row>
    <row r="191" spans="8:10" x14ac:dyDescent="0.25">
      <c r="H191" s="2" t="str">
        <f t="shared" si="12"/>
        <v/>
      </c>
      <c r="I191" s="2" t="str">
        <f>IF(H191="","",COUNTIF($H$2:H191,H191))</f>
        <v/>
      </c>
      <c r="J191" s="3" t="str">
        <f>IF('Support - Unit List'!A191="","",'Support - Unit List'!A191&amp;'Support - Unit List'!B191&amp;'Support - Unit List'!C191&amp;" - "&amp;PROPER('Support - Unit List'!D191))</f>
        <v>0920006 - Deer Creek Township</v>
      </c>
    </row>
    <row r="192" spans="8:10" x14ac:dyDescent="0.25">
      <c r="H192" s="2" t="str">
        <f t="shared" si="12"/>
        <v/>
      </c>
      <c r="I192" s="2" t="str">
        <f>IF(H192="","",COUNTIF($H$2:H192,H192))</f>
        <v/>
      </c>
      <c r="J192" s="3" t="str">
        <f>IF('Support - Unit List'!A192="","",'Support - Unit List'!A192&amp;'Support - Unit List'!B192&amp;'Support - Unit List'!C192&amp;" - "&amp;PROPER('Support - Unit List'!D192))</f>
        <v>0920007 - Eel Township</v>
      </c>
    </row>
    <row r="193" spans="8:10" x14ac:dyDescent="0.25">
      <c r="H193" s="2" t="str">
        <f t="shared" si="12"/>
        <v/>
      </c>
      <c r="I193" s="2" t="str">
        <f>IF(H193="","",COUNTIF($H$2:H193,H193))</f>
        <v/>
      </c>
      <c r="J193" s="3" t="str">
        <f>IF('Support - Unit List'!A193="","",'Support - Unit List'!A193&amp;'Support - Unit List'!B193&amp;'Support - Unit List'!C193&amp;" - "&amp;PROPER('Support - Unit List'!D193))</f>
        <v>0920008 - Harrison Township</v>
      </c>
    </row>
    <row r="194" spans="8:10" x14ac:dyDescent="0.25">
      <c r="H194" s="2" t="str">
        <f t="shared" si="12"/>
        <v/>
      </c>
      <c r="I194" s="2" t="str">
        <f>IF(H194="","",COUNTIF($H$2:H194,H194))</f>
        <v/>
      </c>
      <c r="J194" s="3" t="str">
        <f>IF('Support - Unit List'!A194="","",'Support - Unit List'!A194&amp;'Support - Unit List'!B194&amp;'Support - Unit List'!C194&amp;" - "&amp;PROPER('Support - Unit List'!D194))</f>
        <v>0920009 - Jackson Township</v>
      </c>
    </row>
    <row r="195" spans="8:10" x14ac:dyDescent="0.25">
      <c r="H195" s="2" t="str">
        <f t="shared" ref="H195:H258" si="13">IF(LEFT(J195,2)=$B$3,"X","")</f>
        <v/>
      </c>
      <c r="I195" s="2" t="str">
        <f>IF(H195="","",COUNTIF($H$2:H195,H195))</f>
        <v/>
      </c>
      <c r="J195" s="3" t="str">
        <f>IF('Support - Unit List'!A195="","",'Support - Unit List'!A195&amp;'Support - Unit List'!B195&amp;'Support - Unit List'!C195&amp;" - "&amp;PROPER('Support - Unit List'!D195))</f>
        <v>0920010 - Jefferson Township</v>
      </c>
    </row>
    <row r="196" spans="8:10" x14ac:dyDescent="0.25">
      <c r="H196" s="2" t="str">
        <f t="shared" si="13"/>
        <v/>
      </c>
      <c r="I196" s="2" t="str">
        <f>IF(H196="","",COUNTIF($H$2:H196,H196))</f>
        <v/>
      </c>
      <c r="J196" s="3" t="str">
        <f>IF('Support - Unit List'!A196="","",'Support - Unit List'!A196&amp;'Support - Unit List'!B196&amp;'Support - Unit List'!C196&amp;" - "&amp;PROPER('Support - Unit List'!D196))</f>
        <v>0920011 - Miami Township</v>
      </c>
    </row>
    <row r="197" spans="8:10" x14ac:dyDescent="0.25">
      <c r="H197" s="2" t="str">
        <f t="shared" si="13"/>
        <v/>
      </c>
      <c r="I197" s="2" t="str">
        <f>IF(H197="","",COUNTIF($H$2:H197,H197))</f>
        <v/>
      </c>
      <c r="J197" s="3" t="str">
        <f>IF('Support - Unit List'!A197="","",'Support - Unit List'!A197&amp;'Support - Unit List'!B197&amp;'Support - Unit List'!C197&amp;" - "&amp;PROPER('Support - Unit List'!D197))</f>
        <v>0920012 - Noble Township</v>
      </c>
    </row>
    <row r="198" spans="8:10" x14ac:dyDescent="0.25">
      <c r="H198" s="2" t="str">
        <f t="shared" si="13"/>
        <v/>
      </c>
      <c r="I198" s="2" t="str">
        <f>IF(H198="","",COUNTIF($H$2:H198,H198))</f>
        <v/>
      </c>
      <c r="J198" s="3" t="str">
        <f>IF('Support - Unit List'!A198="","",'Support - Unit List'!A198&amp;'Support - Unit List'!B198&amp;'Support - Unit List'!C198&amp;" - "&amp;PROPER('Support - Unit List'!D198))</f>
        <v>0920013 - Tipton Township</v>
      </c>
    </row>
    <row r="199" spans="8:10" x14ac:dyDescent="0.25">
      <c r="H199" s="2" t="str">
        <f t="shared" si="13"/>
        <v/>
      </c>
      <c r="I199" s="2" t="str">
        <f>IF(H199="","",COUNTIF($H$2:H199,H199))</f>
        <v/>
      </c>
      <c r="J199" s="3" t="str">
        <f>IF('Support - Unit List'!A199="","",'Support - Unit List'!A199&amp;'Support - Unit List'!B199&amp;'Support - Unit List'!C199&amp;" - "&amp;PROPER('Support - Unit List'!D199))</f>
        <v>0920014 - Washington Township</v>
      </c>
    </row>
    <row r="200" spans="8:10" x14ac:dyDescent="0.25">
      <c r="H200" s="2" t="str">
        <f t="shared" si="13"/>
        <v/>
      </c>
      <c r="I200" s="2" t="str">
        <f>IF(H200="","",COUNTIF($H$2:H200,H200))</f>
        <v/>
      </c>
      <c r="J200" s="3" t="str">
        <f>IF('Support - Unit List'!A200="","",'Support - Unit List'!A200&amp;'Support - Unit List'!B200&amp;'Support - Unit List'!C200&amp;" - "&amp;PROPER('Support - Unit List'!D200))</f>
        <v>0930301 - Logansport Civil City</v>
      </c>
    </row>
    <row r="201" spans="8:10" x14ac:dyDescent="0.25">
      <c r="H201" s="2" t="str">
        <f t="shared" si="13"/>
        <v/>
      </c>
      <c r="I201" s="2" t="str">
        <f>IF(H201="","",COUNTIF($H$2:H201,H201))</f>
        <v/>
      </c>
      <c r="J201" s="3" t="str">
        <f>IF('Support - Unit List'!A201="","",'Support - Unit List'!A201&amp;'Support - Unit List'!B201&amp;'Support - Unit List'!C201&amp;" - "&amp;PROPER('Support - Unit List'!D201))</f>
        <v>0930547 - Galveston Civil Town</v>
      </c>
    </row>
    <row r="202" spans="8:10" x14ac:dyDescent="0.25">
      <c r="H202" s="2" t="str">
        <f t="shared" si="13"/>
        <v/>
      </c>
      <c r="I202" s="2" t="str">
        <f>IF(H202="","",COUNTIF($H$2:H202,H202))</f>
        <v/>
      </c>
      <c r="J202" s="3" t="str">
        <f>IF('Support - Unit List'!A202="","",'Support - Unit List'!A202&amp;'Support - Unit List'!B202&amp;'Support - Unit List'!C202&amp;" - "&amp;PROPER('Support - Unit List'!D202))</f>
        <v>0930548 - Onward Civil Town</v>
      </c>
    </row>
    <row r="203" spans="8:10" x14ac:dyDescent="0.25">
      <c r="H203" s="2" t="str">
        <f t="shared" si="13"/>
        <v/>
      </c>
      <c r="I203" s="2" t="str">
        <f>IF(H203="","",COUNTIF($H$2:H203,H203))</f>
        <v/>
      </c>
      <c r="J203" s="3" t="str">
        <f>IF('Support - Unit List'!A203="","",'Support - Unit List'!A203&amp;'Support - Unit List'!B203&amp;'Support - Unit List'!C203&amp;" - "&amp;PROPER('Support - Unit List'!D203))</f>
        <v>0930549 - Royal Center Civil Town</v>
      </c>
    </row>
    <row r="204" spans="8:10" x14ac:dyDescent="0.25">
      <c r="H204" s="2" t="str">
        <f t="shared" si="13"/>
        <v/>
      </c>
      <c r="I204" s="2" t="str">
        <f>IF(H204="","",COUNTIF($H$2:H204,H204))</f>
        <v/>
      </c>
      <c r="J204" s="3" t="str">
        <f>IF('Support - Unit List'!A204="","",'Support - Unit List'!A204&amp;'Support - Unit List'!B204&amp;'Support - Unit List'!C204&amp;" - "&amp;PROPER('Support - Unit List'!D204))</f>
        <v>0930550 - Walton Civil Town</v>
      </c>
    </row>
    <row r="205" spans="8:10" x14ac:dyDescent="0.25">
      <c r="H205" s="2" t="str">
        <f t="shared" si="13"/>
        <v/>
      </c>
      <c r="I205" s="2" t="str">
        <f>IF(H205="","",COUNTIF($H$2:H205,H205))</f>
        <v/>
      </c>
      <c r="J205" s="3" t="str">
        <f>IF('Support - Unit List'!A205="","",'Support - Unit List'!A205&amp;'Support - Unit List'!B205&amp;'Support - Unit List'!C205&amp;" - "&amp;PROPER('Support - Unit List'!D205))</f>
        <v>0940775 - Pioneer Regional School Corporation</v>
      </c>
    </row>
    <row r="206" spans="8:10" x14ac:dyDescent="0.25">
      <c r="H206" s="2" t="str">
        <f t="shared" si="13"/>
        <v/>
      </c>
      <c r="I206" s="2" t="str">
        <f>IF(H206="","",COUNTIF($H$2:H206,H206))</f>
        <v/>
      </c>
      <c r="J206" s="3" t="str">
        <f>IF('Support - Unit List'!A206="","",'Support - Unit List'!A206&amp;'Support - Unit List'!B206&amp;'Support - Unit List'!C206&amp;" - "&amp;PROPER('Support - Unit List'!D206))</f>
        <v>0940815 - Lewis Cass Schools</v>
      </c>
    </row>
    <row r="207" spans="8:10" x14ac:dyDescent="0.25">
      <c r="H207" s="2" t="str">
        <f t="shared" si="13"/>
        <v/>
      </c>
      <c r="I207" s="2" t="str">
        <f>IF(H207="","",COUNTIF($H$2:H207,H207))</f>
        <v/>
      </c>
      <c r="J207" s="3" t="str">
        <f>IF('Support - Unit List'!A207="","",'Support - Unit List'!A207&amp;'Support - Unit List'!B207&amp;'Support - Unit List'!C207&amp;" - "&amp;PROPER('Support - Unit List'!D207))</f>
        <v>0940875 - Logansport Community School Corporation</v>
      </c>
    </row>
    <row r="208" spans="8:10" x14ac:dyDescent="0.25">
      <c r="H208" s="2" t="str">
        <f t="shared" si="13"/>
        <v/>
      </c>
      <c r="I208" s="2" t="str">
        <f>IF(H208="","",COUNTIF($H$2:H208,H208))</f>
        <v/>
      </c>
      <c r="J208" s="3" t="str">
        <f>IF('Support - Unit List'!A208="","",'Support - Unit List'!A208&amp;'Support - Unit List'!B208&amp;'Support - Unit List'!C208&amp;" - "&amp;PROPER('Support - Unit List'!D208))</f>
        <v>0950021 - Logansport-Cass Public Library</v>
      </c>
    </row>
    <row r="209" spans="8:10" x14ac:dyDescent="0.25">
      <c r="H209" s="2" t="str">
        <f t="shared" si="13"/>
        <v/>
      </c>
      <c r="I209" s="2" t="str">
        <f>IF(H209="","",COUNTIF($H$2:H209,H209))</f>
        <v/>
      </c>
      <c r="J209" s="3" t="str">
        <f>IF('Support - Unit List'!A209="","",'Support - Unit List'!A209&amp;'Support - Unit List'!B209&amp;'Support - Unit List'!C209&amp;" - "&amp;PROPER('Support - Unit List'!D209))</f>
        <v>0950022 - Royal Center Public Library</v>
      </c>
    </row>
    <row r="210" spans="8:10" x14ac:dyDescent="0.25">
      <c r="H210" s="2" t="str">
        <f t="shared" si="13"/>
        <v/>
      </c>
      <c r="I210" s="2" t="str">
        <f>IF(H210="","",COUNTIF($H$2:H210,H210))</f>
        <v/>
      </c>
      <c r="J210" s="3" t="str">
        <f>IF('Support - Unit List'!A210="","",'Support - Unit List'!A210&amp;'Support - Unit List'!B210&amp;'Support - Unit List'!C210&amp;" - "&amp;PROPER('Support - Unit List'!D210))</f>
        <v>0950023 - Walton Public Library</v>
      </c>
    </row>
    <row r="211" spans="8:10" x14ac:dyDescent="0.25">
      <c r="H211" s="2" t="str">
        <f t="shared" si="13"/>
        <v/>
      </c>
      <c r="I211" s="2" t="str">
        <f>IF(H211="","",COUNTIF($H$2:H211,H211))</f>
        <v/>
      </c>
      <c r="J211" s="3" t="str">
        <f>IF('Support - Unit List'!A211="","",'Support - Unit List'!A211&amp;'Support - Unit List'!B211&amp;'Support - Unit List'!C211&amp;" - "&amp;PROPER('Support - Unit List'!D211))</f>
        <v>0961042 - Cass County Solid Waste Management District</v>
      </c>
    </row>
    <row r="212" spans="8:10" x14ac:dyDescent="0.25">
      <c r="H212" s="2" t="str">
        <f t="shared" si="13"/>
        <v/>
      </c>
      <c r="I212" s="2" t="str">
        <f>IF(H212="","",COUNTIF($H$2:H212,H212))</f>
        <v/>
      </c>
      <c r="J212" s="3" t="str">
        <f>IF('Support - Unit List'!A212="","",'Support - Unit List'!A212&amp;'Support - Unit List'!B212&amp;'Support - Unit List'!C212&amp;" - "&amp;PROPER('Support - Unit List'!D212))</f>
        <v>0961101 - Logansport And Cass Co. Airport Authority</v>
      </c>
    </row>
    <row r="213" spans="8:10" x14ac:dyDescent="0.25">
      <c r="H213" s="2" t="str">
        <f t="shared" si="13"/>
        <v/>
      </c>
      <c r="I213" s="2" t="str">
        <f>IF(H213="","",COUNTIF($H$2:H213,H213))</f>
        <v/>
      </c>
      <c r="J213" s="3" t="str">
        <f>IF('Support - Unit List'!A213="","",'Support - Unit List'!A213&amp;'Support - Unit List'!B213&amp;'Support - Unit List'!C213&amp;" - "&amp;PROPER('Support - Unit List'!D213))</f>
        <v>0962002 - Cass County Fire District #1</v>
      </c>
    </row>
    <row r="214" spans="8:10" x14ac:dyDescent="0.25">
      <c r="H214" s="2" t="str">
        <f t="shared" si="13"/>
        <v/>
      </c>
      <c r="I214" s="2" t="str">
        <f>IF(H214="","",COUNTIF($H$2:H214,H214))</f>
        <v/>
      </c>
      <c r="J214" s="3" t="str">
        <f>IF('Support - Unit List'!A214="","",'Support - Unit List'!A214&amp;'Support - Unit List'!B214&amp;'Support - Unit List'!C214&amp;" - "&amp;PROPER('Support - Unit List'!D214))</f>
        <v>0970003 - Rock Creek Cass-Carroll Conservancy District</v>
      </c>
    </row>
    <row r="215" spans="8:10" x14ac:dyDescent="0.25">
      <c r="H215" s="2" t="str">
        <f t="shared" si="13"/>
        <v/>
      </c>
      <c r="I215" s="2" t="str">
        <f>IF(H215="","",COUNTIF($H$2:H215,H215))</f>
        <v/>
      </c>
      <c r="J215" s="3" t="str">
        <f>IF('Support - Unit List'!A215="","",'Support - Unit List'!A215&amp;'Support - Unit List'!B215&amp;'Support - Unit List'!C215&amp;" - "&amp;PROPER('Support - Unit List'!D215))</f>
        <v>1010000 - Clark County</v>
      </c>
    </row>
    <row r="216" spans="8:10" x14ac:dyDescent="0.25">
      <c r="H216" s="2" t="str">
        <f t="shared" si="13"/>
        <v/>
      </c>
      <c r="I216" s="2" t="str">
        <f>IF(H216="","",COUNTIF($H$2:H216,H216))</f>
        <v/>
      </c>
      <c r="J216" s="3" t="str">
        <f>IF('Support - Unit List'!A216="","",'Support - Unit List'!A216&amp;'Support - Unit List'!B216&amp;'Support - Unit List'!C216&amp;" - "&amp;PROPER('Support - Unit List'!D216))</f>
        <v>1020001 - Bethlehem Township</v>
      </c>
    </row>
    <row r="217" spans="8:10" x14ac:dyDescent="0.25">
      <c r="H217" s="2" t="str">
        <f t="shared" si="13"/>
        <v/>
      </c>
      <c r="I217" s="2" t="str">
        <f>IF(H217="","",COUNTIF($H$2:H217,H217))</f>
        <v/>
      </c>
      <c r="J217" s="3" t="str">
        <f>IF('Support - Unit List'!A217="","",'Support - Unit List'!A217&amp;'Support - Unit List'!B217&amp;'Support - Unit List'!C217&amp;" - "&amp;PROPER('Support - Unit List'!D217))</f>
        <v>1020002 - Carr Township</v>
      </c>
    </row>
    <row r="218" spans="8:10" x14ac:dyDescent="0.25">
      <c r="H218" s="2" t="str">
        <f t="shared" si="13"/>
        <v/>
      </c>
      <c r="I218" s="2" t="str">
        <f>IF(H218="","",COUNTIF($H$2:H218,H218))</f>
        <v/>
      </c>
      <c r="J218" s="3" t="str">
        <f>IF('Support - Unit List'!A218="","",'Support - Unit List'!A218&amp;'Support - Unit List'!B218&amp;'Support - Unit List'!C218&amp;" - "&amp;PROPER('Support - Unit List'!D218))</f>
        <v>1020003 - Charlestown Township</v>
      </c>
    </row>
    <row r="219" spans="8:10" x14ac:dyDescent="0.25">
      <c r="H219" s="2" t="str">
        <f t="shared" si="13"/>
        <v/>
      </c>
      <c r="I219" s="2" t="str">
        <f>IF(H219="","",COUNTIF($H$2:H219,H219))</f>
        <v/>
      </c>
      <c r="J219" s="3" t="str">
        <f>IF('Support - Unit List'!A219="","",'Support - Unit List'!A219&amp;'Support - Unit List'!B219&amp;'Support - Unit List'!C219&amp;" - "&amp;PROPER('Support - Unit List'!D219))</f>
        <v>1020004 - Jeffersonville Township</v>
      </c>
    </row>
    <row r="220" spans="8:10" x14ac:dyDescent="0.25">
      <c r="H220" s="2" t="str">
        <f t="shared" si="13"/>
        <v/>
      </c>
      <c r="I220" s="2" t="str">
        <f>IF(H220="","",COUNTIF($H$2:H220,H220))</f>
        <v/>
      </c>
      <c r="J220" s="3" t="str">
        <f>IF('Support - Unit List'!A220="","",'Support - Unit List'!A220&amp;'Support - Unit List'!B220&amp;'Support - Unit List'!C220&amp;" - "&amp;PROPER('Support - Unit List'!D220))</f>
        <v>1020005 - Monroe Township</v>
      </c>
    </row>
    <row r="221" spans="8:10" x14ac:dyDescent="0.25">
      <c r="H221" s="2" t="str">
        <f t="shared" si="13"/>
        <v/>
      </c>
      <c r="I221" s="2" t="str">
        <f>IF(H221="","",COUNTIF($H$2:H221,H221))</f>
        <v/>
      </c>
      <c r="J221" s="3" t="str">
        <f>IF('Support - Unit List'!A221="","",'Support - Unit List'!A221&amp;'Support - Unit List'!B221&amp;'Support - Unit List'!C221&amp;" - "&amp;PROPER('Support - Unit List'!D221))</f>
        <v>1020006 - Oregon Township</v>
      </c>
    </row>
    <row r="222" spans="8:10" x14ac:dyDescent="0.25">
      <c r="H222" s="2" t="str">
        <f t="shared" si="13"/>
        <v/>
      </c>
      <c r="I222" s="2" t="str">
        <f>IF(H222="","",COUNTIF($H$2:H222,H222))</f>
        <v/>
      </c>
      <c r="J222" s="3" t="str">
        <f>IF('Support - Unit List'!A222="","",'Support - Unit List'!A222&amp;'Support - Unit List'!B222&amp;'Support - Unit List'!C222&amp;" - "&amp;PROPER('Support - Unit List'!D222))</f>
        <v>1020007 - Owen Township</v>
      </c>
    </row>
    <row r="223" spans="8:10" x14ac:dyDescent="0.25">
      <c r="H223" s="2" t="str">
        <f t="shared" si="13"/>
        <v/>
      </c>
      <c r="I223" s="2" t="str">
        <f>IF(H223="","",COUNTIF($H$2:H223,H223))</f>
        <v/>
      </c>
      <c r="J223" s="3" t="str">
        <f>IF('Support - Unit List'!A223="","",'Support - Unit List'!A223&amp;'Support - Unit List'!B223&amp;'Support - Unit List'!C223&amp;" - "&amp;PROPER('Support - Unit List'!D223))</f>
        <v>1020008 - Silver Creek Township</v>
      </c>
    </row>
    <row r="224" spans="8:10" x14ac:dyDescent="0.25">
      <c r="H224" s="2" t="str">
        <f t="shared" si="13"/>
        <v/>
      </c>
      <c r="I224" s="2" t="str">
        <f>IF(H224="","",COUNTIF($H$2:H224,H224))</f>
        <v/>
      </c>
      <c r="J224" s="3" t="str">
        <f>IF('Support - Unit List'!A224="","",'Support - Unit List'!A224&amp;'Support - Unit List'!B224&amp;'Support - Unit List'!C224&amp;" - "&amp;PROPER('Support - Unit List'!D224))</f>
        <v>1020009 - Union Township</v>
      </c>
    </row>
    <row r="225" spans="8:10" x14ac:dyDescent="0.25">
      <c r="H225" s="2" t="str">
        <f t="shared" si="13"/>
        <v/>
      </c>
      <c r="I225" s="2" t="str">
        <f>IF(H225="","",COUNTIF($H$2:H225,H225))</f>
        <v/>
      </c>
      <c r="J225" s="3" t="str">
        <f>IF('Support - Unit List'!A225="","",'Support - Unit List'!A225&amp;'Support - Unit List'!B225&amp;'Support - Unit List'!C225&amp;" - "&amp;PROPER('Support - Unit List'!D225))</f>
        <v>1020010 - Utica Township</v>
      </c>
    </row>
    <row r="226" spans="8:10" x14ac:dyDescent="0.25">
      <c r="H226" s="2" t="str">
        <f t="shared" si="13"/>
        <v/>
      </c>
      <c r="I226" s="2" t="str">
        <f>IF(H226="","",COUNTIF($H$2:H226,H226))</f>
        <v/>
      </c>
      <c r="J226" s="3" t="str">
        <f>IF('Support - Unit List'!A226="","",'Support - Unit List'!A226&amp;'Support - Unit List'!B226&amp;'Support - Unit List'!C226&amp;" - "&amp;PROPER('Support - Unit List'!D226))</f>
        <v>1020011 - Washington Township</v>
      </c>
    </row>
    <row r="227" spans="8:10" x14ac:dyDescent="0.25">
      <c r="H227" s="2" t="str">
        <f t="shared" si="13"/>
        <v/>
      </c>
      <c r="I227" s="2" t="str">
        <f>IF(H227="","",COUNTIF($H$2:H227,H227))</f>
        <v/>
      </c>
      <c r="J227" s="3" t="str">
        <f>IF('Support - Unit List'!A227="","",'Support - Unit List'!A227&amp;'Support - Unit List'!B227&amp;'Support - Unit List'!C227&amp;" - "&amp;PROPER('Support - Unit List'!D227))</f>
        <v>1020012 - Wood Township</v>
      </c>
    </row>
    <row r="228" spans="8:10" x14ac:dyDescent="0.25">
      <c r="H228" s="2" t="str">
        <f t="shared" si="13"/>
        <v/>
      </c>
      <c r="I228" s="2" t="str">
        <f>IF(H228="","",COUNTIF($H$2:H228,H228))</f>
        <v/>
      </c>
      <c r="J228" s="3" t="str">
        <f>IF('Support - Unit List'!A228="","",'Support - Unit List'!A228&amp;'Support - Unit List'!B228&amp;'Support - Unit List'!C228&amp;" - "&amp;PROPER('Support - Unit List'!D228))</f>
        <v>1030205 - Jeffersonville Civil City</v>
      </c>
    </row>
    <row r="229" spans="8:10" x14ac:dyDescent="0.25">
      <c r="H229" s="2" t="str">
        <f t="shared" si="13"/>
        <v/>
      </c>
      <c r="I229" s="2" t="str">
        <f>IF(H229="","",COUNTIF($H$2:H229,H229))</f>
        <v/>
      </c>
      <c r="J229" s="3" t="str">
        <f>IF('Support - Unit List'!A229="","",'Support - Unit List'!A229&amp;'Support - Unit List'!B229&amp;'Support - Unit List'!C229&amp;" - "&amp;PROPER('Support - Unit List'!D229))</f>
        <v>1030421 - Charlestown Civil City</v>
      </c>
    </row>
    <row r="230" spans="8:10" x14ac:dyDescent="0.25">
      <c r="H230" s="2" t="str">
        <f t="shared" si="13"/>
        <v/>
      </c>
      <c r="I230" s="2" t="str">
        <f>IF(H230="","",COUNTIF($H$2:H230,H230))</f>
        <v/>
      </c>
      <c r="J230" s="3" t="str">
        <f>IF('Support - Unit List'!A230="","",'Support - Unit List'!A230&amp;'Support - Unit List'!B230&amp;'Support - Unit List'!C230&amp;" - "&amp;PROPER('Support - Unit List'!D230))</f>
        <v>1030500 - Clarksville Civil Town</v>
      </c>
    </row>
    <row r="231" spans="8:10" x14ac:dyDescent="0.25">
      <c r="H231" s="2" t="str">
        <f t="shared" si="13"/>
        <v/>
      </c>
      <c r="I231" s="2" t="str">
        <f>IF(H231="","",COUNTIF($H$2:H231,H231))</f>
        <v/>
      </c>
      <c r="J231" s="3" t="str">
        <f>IF('Support - Unit List'!A231="","",'Support - Unit List'!A231&amp;'Support - Unit List'!B231&amp;'Support - Unit List'!C231&amp;" - "&amp;PROPER('Support - Unit List'!D231))</f>
        <v>1030551 - Town Of Borden</v>
      </c>
    </row>
    <row r="232" spans="8:10" x14ac:dyDescent="0.25">
      <c r="H232" s="2" t="str">
        <f t="shared" si="13"/>
        <v/>
      </c>
      <c r="I232" s="2" t="str">
        <f>IF(H232="","",COUNTIF($H$2:H232,H232))</f>
        <v/>
      </c>
      <c r="J232" s="3" t="str">
        <f>IF('Support - Unit List'!A232="","",'Support - Unit List'!A232&amp;'Support - Unit List'!B232&amp;'Support - Unit List'!C232&amp;" - "&amp;PROPER('Support - Unit List'!D232))</f>
        <v>1030552 - Sellersburg Civil Town</v>
      </c>
    </row>
    <row r="233" spans="8:10" x14ac:dyDescent="0.25">
      <c r="H233" s="2" t="str">
        <f t="shared" si="13"/>
        <v/>
      </c>
      <c r="I233" s="2" t="str">
        <f>IF(H233="","",COUNTIF($H$2:H233,H233))</f>
        <v/>
      </c>
      <c r="J233" s="3" t="str">
        <f>IF('Support - Unit List'!A233="","",'Support - Unit List'!A233&amp;'Support - Unit List'!B233&amp;'Support - Unit List'!C233&amp;" - "&amp;PROPER('Support - Unit List'!D233))</f>
        <v>1030962 - Utica Civil Town</v>
      </c>
    </row>
    <row r="234" spans="8:10" x14ac:dyDescent="0.25">
      <c r="H234" s="2" t="str">
        <f t="shared" si="13"/>
        <v/>
      </c>
      <c r="I234" s="2" t="str">
        <f>IF(H234="","",COUNTIF($H$2:H234,H234))</f>
        <v/>
      </c>
      <c r="J234" s="3" t="str">
        <f>IF('Support - Unit List'!A234="","",'Support - Unit List'!A234&amp;'Support - Unit List'!B234&amp;'Support - Unit List'!C234&amp;" - "&amp;PROPER('Support - Unit List'!D234))</f>
        <v>1040935 - Borden-Henryville School Corporation</v>
      </c>
    </row>
    <row r="235" spans="8:10" x14ac:dyDescent="0.25">
      <c r="H235" s="2" t="str">
        <f t="shared" si="13"/>
        <v/>
      </c>
      <c r="I235" s="2" t="str">
        <f>IF(H235="","",COUNTIF($H$2:H235,H235))</f>
        <v/>
      </c>
      <c r="J235" s="3" t="str">
        <f>IF('Support - Unit List'!A235="","",'Support - Unit List'!A235&amp;'Support - Unit List'!B235&amp;'Support - Unit List'!C235&amp;" - "&amp;PROPER('Support - Unit List'!D235))</f>
        <v>1040945 - Silver Creek School Corporation</v>
      </c>
    </row>
    <row r="236" spans="8:10" x14ac:dyDescent="0.25">
      <c r="H236" s="2" t="str">
        <f t="shared" si="13"/>
        <v/>
      </c>
      <c r="I236" s="2" t="str">
        <f>IF(H236="","",COUNTIF($H$2:H236,H236))</f>
        <v/>
      </c>
      <c r="J236" s="3" t="str">
        <f>IF('Support - Unit List'!A236="","",'Support - Unit List'!A236&amp;'Support - Unit List'!B236&amp;'Support - Unit List'!C236&amp;" - "&amp;PROPER('Support - Unit List'!D236))</f>
        <v>1041000 - Clarksville Community School Corporation</v>
      </c>
    </row>
    <row r="237" spans="8:10" x14ac:dyDescent="0.25">
      <c r="H237" s="2" t="str">
        <f t="shared" si="13"/>
        <v/>
      </c>
      <c r="I237" s="2" t="str">
        <f>IF(H237="","",COUNTIF($H$2:H237,H237))</f>
        <v/>
      </c>
      <c r="J237" s="3" t="str">
        <f>IF('Support - Unit List'!A237="","",'Support - Unit List'!A237&amp;'Support - Unit List'!B237&amp;'Support - Unit List'!C237&amp;" - "&amp;PROPER('Support - Unit List'!D237))</f>
        <v>1041010 - Greater Clark County School Corporation</v>
      </c>
    </row>
    <row r="238" spans="8:10" x14ac:dyDescent="0.25">
      <c r="H238" s="2" t="str">
        <f t="shared" si="13"/>
        <v/>
      </c>
      <c r="I238" s="2" t="str">
        <f>IF(H238="","",COUNTIF($H$2:H238,H238))</f>
        <v/>
      </c>
      <c r="J238" s="3" t="str">
        <f>IF('Support - Unit List'!A238="","",'Support - Unit List'!A238&amp;'Support - Unit List'!B238&amp;'Support - Unit List'!C238&amp;" - "&amp;PROPER('Support - Unit List'!D238))</f>
        <v>1050025 - Jeffersonville Township Public Library</v>
      </c>
    </row>
    <row r="239" spans="8:10" x14ac:dyDescent="0.25">
      <c r="H239" s="2" t="str">
        <f t="shared" si="13"/>
        <v/>
      </c>
      <c r="I239" s="2" t="str">
        <f>IF(H239="","",COUNTIF($H$2:H239,H239))</f>
        <v/>
      </c>
      <c r="J239" s="3" t="str">
        <f>IF('Support - Unit List'!A239="","",'Support - Unit List'!A239&amp;'Support - Unit List'!B239&amp;'Support - Unit List'!C239&amp;" - "&amp;PROPER('Support - Unit List'!D239))</f>
        <v>1050287 - Charlestown-Clark County Contractual Library</v>
      </c>
    </row>
    <row r="240" spans="8:10" x14ac:dyDescent="0.25">
      <c r="H240" s="2" t="str">
        <f t="shared" si="13"/>
        <v/>
      </c>
      <c r="I240" s="2" t="str">
        <f>IF(H240="","",COUNTIF($H$2:H240,H240))</f>
        <v/>
      </c>
      <c r="J240" s="3" t="str">
        <f>IF('Support - Unit List'!A240="","",'Support - Unit List'!A240&amp;'Support - Unit List'!B240&amp;'Support - Unit List'!C240&amp;" - "&amp;PROPER('Support - Unit List'!D240))</f>
        <v>1060802 - Jeffersonville Flood Control</v>
      </c>
    </row>
    <row r="241" spans="8:10" x14ac:dyDescent="0.25">
      <c r="H241" s="2" t="str">
        <f t="shared" si="13"/>
        <v/>
      </c>
      <c r="I241" s="2" t="str">
        <f>IF(H241="","",COUNTIF($H$2:H241,H241))</f>
        <v/>
      </c>
      <c r="J241" s="3" t="str">
        <f>IF('Support - Unit List'!A241="","",'Support - Unit List'!A241&amp;'Support - Unit List'!B241&amp;'Support - Unit List'!C241&amp;" - "&amp;PROPER('Support - Unit List'!D241))</f>
        <v>1060962 - Charlestown Fire</v>
      </c>
    </row>
    <row r="242" spans="8:10" x14ac:dyDescent="0.25">
      <c r="H242" s="2" t="str">
        <f t="shared" si="13"/>
        <v/>
      </c>
      <c r="I242" s="2" t="str">
        <f>IF(H242="","",COUNTIF($H$2:H242,H242))</f>
        <v/>
      </c>
      <c r="J242" s="3" t="str">
        <f>IF('Support - Unit List'!A242="","",'Support - Unit List'!A242&amp;'Support - Unit List'!B242&amp;'Support - Unit List'!C242&amp;" - "&amp;PROPER('Support - Unit List'!D242))</f>
        <v>1060967 - Tri-Township Fire Protection District</v>
      </c>
    </row>
    <row r="243" spans="8:10" x14ac:dyDescent="0.25">
      <c r="H243" s="2" t="str">
        <f t="shared" si="13"/>
        <v/>
      </c>
      <c r="I243" s="2" t="str">
        <f>IF(H243="","",COUNTIF($H$2:H243,H243))</f>
        <v/>
      </c>
      <c r="J243" s="3" t="str">
        <f>IF('Support - Unit List'!A243="","",'Support - Unit List'!A243&amp;'Support - Unit List'!B243&amp;'Support - Unit List'!C243&amp;" - "&amp;PROPER('Support - Unit List'!D243))</f>
        <v>1060971 - Monroe Township Fire Protection</v>
      </c>
    </row>
    <row r="244" spans="8:10" x14ac:dyDescent="0.25">
      <c r="H244" s="2" t="str">
        <f t="shared" si="13"/>
        <v/>
      </c>
      <c r="I244" s="2" t="str">
        <f>IF(H244="","",COUNTIF($H$2:H244,H244))</f>
        <v/>
      </c>
      <c r="J244" s="3" t="str">
        <f>IF('Support - Unit List'!A244="","",'Support - Unit List'!A244&amp;'Support - Unit List'!B244&amp;'Support - Unit List'!C244&amp;" - "&amp;PROPER('Support - Unit List'!D244))</f>
        <v>1060972 - Utica Township Fire District</v>
      </c>
    </row>
    <row r="245" spans="8:10" x14ac:dyDescent="0.25">
      <c r="H245" s="2" t="str">
        <f t="shared" si="13"/>
        <v/>
      </c>
      <c r="I245" s="2" t="str">
        <f>IF(H245="","",COUNTIF($H$2:H245,H245))</f>
        <v/>
      </c>
      <c r="J245" s="3" t="str">
        <f>IF('Support - Unit List'!A245="","",'Support - Unit List'!A245&amp;'Support - Unit List'!B245&amp;'Support - Unit List'!C245&amp;" - "&amp;PROPER('Support - Unit List'!D245))</f>
        <v>1060997 - New Washington Fire Protection District</v>
      </c>
    </row>
    <row r="246" spans="8:10" x14ac:dyDescent="0.25">
      <c r="H246" s="2" t="str">
        <f t="shared" si="13"/>
        <v/>
      </c>
      <c r="I246" s="2" t="str">
        <f>IF(H246="","",COUNTIF($H$2:H246,H246))</f>
        <v/>
      </c>
      <c r="J246" s="3" t="str">
        <f>IF('Support - Unit List'!A246="","",'Support - Unit List'!A246&amp;'Support - Unit List'!B246&amp;'Support - Unit List'!C246&amp;" - "&amp;PROPER('Support - Unit List'!D246))</f>
        <v>1061043 - Clark County Solid Waste Management District</v>
      </c>
    </row>
    <row r="247" spans="8:10" x14ac:dyDescent="0.25">
      <c r="H247" s="2" t="str">
        <f t="shared" si="13"/>
        <v/>
      </c>
      <c r="I247" s="2" t="str">
        <f>IF(H247="","",COUNTIF($H$2:H247,H247))</f>
        <v/>
      </c>
      <c r="J247" s="3" t="str">
        <f>IF('Support - Unit List'!A247="","",'Support - Unit List'!A247&amp;'Support - Unit List'!B247&amp;'Support - Unit List'!C247&amp;" - "&amp;PROPER('Support - Unit List'!D247))</f>
        <v>1070004 - Oak Park Conservancy</v>
      </c>
    </row>
    <row r="248" spans="8:10" x14ac:dyDescent="0.25">
      <c r="H248" s="2" t="str">
        <f t="shared" si="13"/>
        <v/>
      </c>
      <c r="I248" s="2" t="str">
        <f>IF(H248="","",COUNTIF($H$2:H248,H248))</f>
        <v/>
      </c>
      <c r="J248" s="3" t="str">
        <f>IF('Support - Unit List'!A248="","",'Support - Unit List'!A248&amp;'Support - Unit List'!B248&amp;'Support - Unit List'!C248&amp;" - "&amp;PROPER('Support - Unit List'!D248))</f>
        <v>1070056 - Muddy Fork Conservancy District</v>
      </c>
    </row>
    <row r="249" spans="8:10" x14ac:dyDescent="0.25">
      <c r="H249" s="2" t="str">
        <f t="shared" si="13"/>
        <v/>
      </c>
      <c r="I249" s="2" t="str">
        <f>IF(H249="","",COUNTIF($H$2:H249,H249))</f>
        <v/>
      </c>
      <c r="J249" s="3" t="str">
        <f>IF('Support - Unit List'!A249="","",'Support - Unit List'!A249&amp;'Support - Unit List'!B249&amp;'Support - Unit List'!C249&amp;" - "&amp;PROPER('Support - Unit List'!D249))</f>
        <v>1110000 - Clay County</v>
      </c>
    </row>
    <row r="250" spans="8:10" x14ac:dyDescent="0.25">
      <c r="H250" s="2" t="str">
        <f t="shared" si="13"/>
        <v/>
      </c>
      <c r="I250" s="2" t="str">
        <f>IF(H250="","",COUNTIF($H$2:H250,H250))</f>
        <v/>
      </c>
      <c r="J250" s="3" t="str">
        <f>IF('Support - Unit List'!A250="","",'Support - Unit List'!A250&amp;'Support - Unit List'!B250&amp;'Support - Unit List'!C250&amp;" - "&amp;PROPER('Support - Unit List'!D250))</f>
        <v>1120001 - Brazil Township</v>
      </c>
    </row>
    <row r="251" spans="8:10" x14ac:dyDescent="0.25">
      <c r="H251" s="2" t="str">
        <f t="shared" si="13"/>
        <v/>
      </c>
      <c r="I251" s="2" t="str">
        <f>IF(H251="","",COUNTIF($H$2:H251,H251))</f>
        <v/>
      </c>
      <c r="J251" s="3" t="str">
        <f>IF('Support - Unit List'!A251="","",'Support - Unit List'!A251&amp;'Support - Unit List'!B251&amp;'Support - Unit List'!C251&amp;" - "&amp;PROPER('Support - Unit List'!D251))</f>
        <v>1120002 - Cass Township</v>
      </c>
    </row>
    <row r="252" spans="8:10" x14ac:dyDescent="0.25">
      <c r="H252" s="2" t="str">
        <f t="shared" si="13"/>
        <v/>
      </c>
      <c r="I252" s="2" t="str">
        <f>IF(H252="","",COUNTIF($H$2:H252,H252))</f>
        <v/>
      </c>
      <c r="J252" s="3" t="str">
        <f>IF('Support - Unit List'!A252="","",'Support - Unit List'!A252&amp;'Support - Unit List'!B252&amp;'Support - Unit List'!C252&amp;" - "&amp;PROPER('Support - Unit List'!D252))</f>
        <v>1120003 - Dick Johnson Township</v>
      </c>
    </row>
    <row r="253" spans="8:10" x14ac:dyDescent="0.25">
      <c r="H253" s="2" t="str">
        <f t="shared" si="13"/>
        <v/>
      </c>
      <c r="I253" s="2" t="str">
        <f>IF(H253="","",COUNTIF($H$2:H253,H253))</f>
        <v/>
      </c>
      <c r="J253" s="3" t="str">
        <f>IF('Support - Unit List'!A253="","",'Support - Unit List'!A253&amp;'Support - Unit List'!B253&amp;'Support - Unit List'!C253&amp;" - "&amp;PROPER('Support - Unit List'!D253))</f>
        <v>1120004 - Harrison Township</v>
      </c>
    </row>
    <row r="254" spans="8:10" x14ac:dyDescent="0.25">
      <c r="H254" s="2" t="str">
        <f t="shared" si="13"/>
        <v/>
      </c>
      <c r="I254" s="2" t="str">
        <f>IF(H254="","",COUNTIF($H$2:H254,H254))</f>
        <v/>
      </c>
      <c r="J254" s="3" t="str">
        <f>IF('Support - Unit List'!A254="","",'Support - Unit List'!A254&amp;'Support - Unit List'!B254&amp;'Support - Unit List'!C254&amp;" - "&amp;PROPER('Support - Unit List'!D254))</f>
        <v>1120005 - Jackson Township</v>
      </c>
    </row>
    <row r="255" spans="8:10" x14ac:dyDescent="0.25">
      <c r="H255" s="2" t="str">
        <f t="shared" si="13"/>
        <v/>
      </c>
      <c r="I255" s="2" t="str">
        <f>IF(H255="","",COUNTIF($H$2:H255,H255))</f>
        <v/>
      </c>
      <c r="J255" s="3" t="str">
        <f>IF('Support - Unit List'!A255="","",'Support - Unit List'!A255&amp;'Support - Unit List'!B255&amp;'Support - Unit List'!C255&amp;" - "&amp;PROPER('Support - Unit List'!D255))</f>
        <v>1120006 - Lewis Township</v>
      </c>
    </row>
    <row r="256" spans="8:10" x14ac:dyDescent="0.25">
      <c r="H256" s="2" t="str">
        <f t="shared" si="13"/>
        <v/>
      </c>
      <c r="I256" s="2" t="str">
        <f>IF(H256="","",COUNTIF($H$2:H256,H256))</f>
        <v/>
      </c>
      <c r="J256" s="3" t="str">
        <f>IF('Support - Unit List'!A256="","",'Support - Unit List'!A256&amp;'Support - Unit List'!B256&amp;'Support - Unit List'!C256&amp;" - "&amp;PROPER('Support - Unit List'!D256))</f>
        <v>1120007 - Perry Township</v>
      </c>
    </row>
    <row r="257" spans="8:10" x14ac:dyDescent="0.25">
      <c r="H257" s="2" t="str">
        <f t="shared" si="13"/>
        <v/>
      </c>
      <c r="I257" s="2" t="str">
        <f>IF(H257="","",COUNTIF($H$2:H257,H257))</f>
        <v/>
      </c>
      <c r="J257" s="3" t="str">
        <f>IF('Support - Unit List'!A257="","",'Support - Unit List'!A257&amp;'Support - Unit List'!B257&amp;'Support - Unit List'!C257&amp;" - "&amp;PROPER('Support - Unit List'!D257))</f>
        <v>1120008 - Posey Township</v>
      </c>
    </row>
    <row r="258" spans="8:10" x14ac:dyDescent="0.25">
      <c r="H258" s="2" t="str">
        <f t="shared" si="13"/>
        <v/>
      </c>
      <c r="I258" s="2" t="str">
        <f>IF(H258="","",COUNTIF($H$2:H258,H258))</f>
        <v/>
      </c>
      <c r="J258" s="3" t="str">
        <f>IF('Support - Unit List'!A258="","",'Support - Unit List'!A258&amp;'Support - Unit List'!B258&amp;'Support - Unit List'!C258&amp;" - "&amp;PROPER('Support - Unit List'!D258))</f>
        <v>1120009 - Sugar Ridge Township</v>
      </c>
    </row>
    <row r="259" spans="8:10" x14ac:dyDescent="0.25">
      <c r="H259" s="2" t="str">
        <f t="shared" ref="H259:H322" si="14">IF(LEFT(J259,2)=$B$3,"X","")</f>
        <v/>
      </c>
      <c r="I259" s="2" t="str">
        <f>IF(H259="","",COUNTIF($H$2:H259,H259))</f>
        <v/>
      </c>
      <c r="J259" s="3" t="str">
        <f>IF('Support - Unit List'!A259="","",'Support - Unit List'!A259&amp;'Support - Unit List'!B259&amp;'Support - Unit List'!C259&amp;" - "&amp;PROPER('Support - Unit List'!D259))</f>
        <v>1120010 - Van Buren Township</v>
      </c>
    </row>
    <row r="260" spans="8:10" x14ac:dyDescent="0.25">
      <c r="H260" s="2" t="str">
        <f t="shared" si="14"/>
        <v/>
      </c>
      <c r="I260" s="2" t="str">
        <f>IF(H260="","",COUNTIF($H$2:H260,H260))</f>
        <v/>
      </c>
      <c r="J260" s="3" t="str">
        <f>IF('Support - Unit List'!A260="","",'Support - Unit List'!A260&amp;'Support - Unit List'!B260&amp;'Support - Unit List'!C260&amp;" - "&amp;PROPER('Support - Unit List'!D260))</f>
        <v>1120011 - Washington Township</v>
      </c>
    </row>
    <row r="261" spans="8:10" x14ac:dyDescent="0.25">
      <c r="H261" s="2" t="str">
        <f t="shared" si="14"/>
        <v/>
      </c>
      <c r="I261" s="2" t="str">
        <f>IF(H261="","",COUNTIF($H$2:H261,H261))</f>
        <v/>
      </c>
      <c r="J261" s="3" t="str">
        <f>IF('Support - Unit List'!A261="","",'Support - Unit List'!A261&amp;'Support - Unit List'!B261&amp;'Support - Unit List'!C261&amp;" - "&amp;PROPER('Support - Unit List'!D261))</f>
        <v>1130410 - Brazil Civil City</v>
      </c>
    </row>
    <row r="262" spans="8:10" x14ac:dyDescent="0.25">
      <c r="H262" s="2" t="str">
        <f t="shared" si="14"/>
        <v/>
      </c>
      <c r="I262" s="2" t="str">
        <f>IF(H262="","",COUNTIF($H$2:H262,H262))</f>
        <v/>
      </c>
      <c r="J262" s="3" t="str">
        <f>IF('Support - Unit List'!A262="","",'Support - Unit List'!A262&amp;'Support - Unit List'!B262&amp;'Support - Unit List'!C262&amp;" - "&amp;PROPER('Support - Unit List'!D262))</f>
        <v>1130553 - Carbon Civil Town</v>
      </c>
    </row>
    <row r="263" spans="8:10" x14ac:dyDescent="0.25">
      <c r="H263" s="2" t="str">
        <f t="shared" si="14"/>
        <v/>
      </c>
      <c r="I263" s="2" t="str">
        <f>IF(H263="","",COUNTIF($H$2:H263,H263))</f>
        <v/>
      </c>
      <c r="J263" s="3" t="str">
        <f>IF('Support - Unit List'!A263="","",'Support - Unit List'!A263&amp;'Support - Unit List'!B263&amp;'Support - Unit List'!C263&amp;" - "&amp;PROPER('Support - Unit List'!D263))</f>
        <v>1130554 - Center Point Civil Town</v>
      </c>
    </row>
    <row r="264" spans="8:10" x14ac:dyDescent="0.25">
      <c r="H264" s="2" t="str">
        <f t="shared" si="14"/>
        <v/>
      </c>
      <c r="I264" s="2" t="str">
        <f>IF(H264="","",COUNTIF($H$2:H264,H264))</f>
        <v/>
      </c>
      <c r="J264" s="3" t="str">
        <f>IF('Support - Unit List'!A264="","",'Support - Unit List'!A264&amp;'Support - Unit List'!B264&amp;'Support - Unit List'!C264&amp;" - "&amp;PROPER('Support - Unit List'!D264))</f>
        <v>1130555 - Clay City Civil Town</v>
      </c>
    </row>
    <row r="265" spans="8:10" x14ac:dyDescent="0.25">
      <c r="H265" s="2" t="str">
        <f t="shared" si="14"/>
        <v/>
      </c>
      <c r="I265" s="2" t="str">
        <f>IF(H265="","",COUNTIF($H$2:H265,H265))</f>
        <v/>
      </c>
      <c r="J265" s="3" t="str">
        <f>IF('Support - Unit List'!A265="","",'Support - Unit List'!A265&amp;'Support - Unit List'!B265&amp;'Support - Unit List'!C265&amp;" - "&amp;PROPER('Support - Unit List'!D265))</f>
        <v>1130556 - Knightsville Civil Town</v>
      </c>
    </row>
    <row r="266" spans="8:10" x14ac:dyDescent="0.25">
      <c r="H266" s="2" t="str">
        <f t="shared" si="14"/>
        <v/>
      </c>
      <c r="I266" s="2" t="str">
        <f>IF(H266="","",COUNTIF($H$2:H266,H266))</f>
        <v/>
      </c>
      <c r="J266" s="3" t="str">
        <f>IF('Support - Unit List'!A266="","",'Support - Unit List'!A266&amp;'Support - Unit List'!B266&amp;'Support - Unit List'!C266&amp;" - "&amp;PROPER('Support - Unit List'!D266))</f>
        <v>1130557 - Staunton Civil Town</v>
      </c>
    </row>
    <row r="267" spans="8:10" x14ac:dyDescent="0.25">
      <c r="H267" s="2" t="str">
        <f t="shared" si="14"/>
        <v/>
      </c>
      <c r="I267" s="2" t="str">
        <f>IF(H267="","",COUNTIF($H$2:H267,H267))</f>
        <v/>
      </c>
      <c r="J267" s="3" t="str">
        <f>IF('Support - Unit List'!A267="","",'Support - Unit List'!A267&amp;'Support - Unit List'!B267&amp;'Support - Unit List'!C267&amp;" - "&amp;PROPER('Support - Unit List'!D267))</f>
        <v>1130558 - Harmony Civil Town</v>
      </c>
    </row>
    <row r="268" spans="8:10" x14ac:dyDescent="0.25">
      <c r="H268" s="2" t="str">
        <f t="shared" si="14"/>
        <v/>
      </c>
      <c r="I268" s="2" t="str">
        <f>IF(H268="","",COUNTIF($H$2:H268,H268))</f>
        <v/>
      </c>
      <c r="J268" s="3" t="str">
        <f>IF('Support - Unit List'!A268="","",'Support - Unit List'!A268&amp;'Support - Unit List'!B268&amp;'Support - Unit List'!C268&amp;" - "&amp;PROPER('Support - Unit List'!D268))</f>
        <v>1141125 - Clay Community School Corporation</v>
      </c>
    </row>
    <row r="269" spans="8:10" x14ac:dyDescent="0.25">
      <c r="H269" s="2" t="str">
        <f t="shared" si="14"/>
        <v/>
      </c>
      <c r="I269" s="2" t="str">
        <f>IF(H269="","",COUNTIF($H$2:H269,H269))</f>
        <v/>
      </c>
      <c r="J269" s="3" t="str">
        <f>IF('Support - Unit List'!A269="","",'Support - Unit List'!A269&amp;'Support - Unit List'!B269&amp;'Support - Unit List'!C269&amp;" - "&amp;PROPER('Support - Unit List'!D269))</f>
        <v>1142960 - M.S.D. Shakamak School Corporation</v>
      </c>
    </row>
    <row r="270" spans="8:10" x14ac:dyDescent="0.25">
      <c r="H270" s="2" t="str">
        <f t="shared" si="14"/>
        <v/>
      </c>
      <c r="I270" s="2" t="str">
        <f>IF(H270="","",COUNTIF($H$2:H270,H270))</f>
        <v/>
      </c>
      <c r="J270" s="3" t="str">
        <f>IF('Support - Unit List'!A270="","",'Support - Unit List'!A270&amp;'Support - Unit List'!B270&amp;'Support - Unit List'!C270&amp;" - "&amp;PROPER('Support - Unit List'!D270))</f>
        <v>1150026 - Brazil Public Library</v>
      </c>
    </row>
    <row r="271" spans="8:10" x14ac:dyDescent="0.25">
      <c r="H271" s="2" t="str">
        <f t="shared" si="14"/>
        <v/>
      </c>
      <c r="I271" s="2" t="str">
        <f>IF(H271="","",COUNTIF($H$2:H271,H271))</f>
        <v/>
      </c>
      <c r="J271" s="3" t="str">
        <f>IF('Support - Unit List'!A271="","",'Support - Unit List'!A271&amp;'Support - Unit List'!B271&amp;'Support - Unit List'!C271&amp;" - "&amp;PROPER('Support - Unit List'!D271))</f>
        <v>1160331 - Lewis Township Fire Protection District</v>
      </c>
    </row>
    <row r="272" spans="8:10" x14ac:dyDescent="0.25">
      <c r="H272" s="2" t="str">
        <f t="shared" si="14"/>
        <v/>
      </c>
      <c r="I272" s="2" t="str">
        <f>IF(H272="","",COUNTIF($H$2:H272,H272))</f>
        <v/>
      </c>
      <c r="J272" s="3" t="str">
        <f>IF('Support - Unit List'!A272="","",'Support - Unit List'!A272&amp;'Support - Unit List'!B272&amp;'Support - Unit List'!C272&amp;" - "&amp;PROPER('Support - Unit List'!D272))</f>
        <v>1160333 - Clay-Owen Solid Waste Management District</v>
      </c>
    </row>
    <row r="273" spans="8:10" x14ac:dyDescent="0.25">
      <c r="H273" s="2" t="str">
        <f t="shared" si="14"/>
        <v/>
      </c>
      <c r="I273" s="2" t="str">
        <f>IF(H273="","",COUNTIF($H$2:H273,H273))</f>
        <v/>
      </c>
      <c r="J273" s="3" t="str">
        <f>IF('Support - Unit List'!A273="","",'Support - Unit List'!A273&amp;'Support - Unit List'!B273&amp;'Support - Unit List'!C273&amp;" - "&amp;PROPER('Support - Unit List'!D273))</f>
        <v>1160338 - Van Buren Fire Protection District</v>
      </c>
    </row>
    <row r="274" spans="8:10" x14ac:dyDescent="0.25">
      <c r="H274" s="2" t="str">
        <f t="shared" si="14"/>
        <v/>
      </c>
      <c r="I274" s="2" t="str">
        <f>IF(H274="","",COUNTIF($H$2:H274,H274))</f>
        <v/>
      </c>
      <c r="J274" s="3" t="str">
        <f>IF('Support - Unit List'!A274="","",'Support - Unit List'!A274&amp;'Support - Unit List'!B274&amp;'Support - Unit List'!C274&amp;" - "&amp;PROPER('Support - Unit List'!D274))</f>
        <v>1160342 - Posey Township Fire Protection District</v>
      </c>
    </row>
    <row r="275" spans="8:10" x14ac:dyDescent="0.25">
      <c r="H275" s="2" t="str">
        <f t="shared" si="14"/>
        <v/>
      </c>
      <c r="I275" s="2" t="str">
        <f>IF(H275="","",COUNTIF($H$2:H275,H275))</f>
        <v/>
      </c>
      <c r="J275" s="3" t="str">
        <f>IF('Support - Unit List'!A275="","",'Support - Unit List'!A275&amp;'Support - Unit List'!B275&amp;'Support - Unit List'!C275&amp;" - "&amp;PROPER('Support - Unit List'!D275))</f>
        <v>1210000 - Clinton County</v>
      </c>
    </row>
    <row r="276" spans="8:10" x14ac:dyDescent="0.25">
      <c r="H276" s="2" t="str">
        <f t="shared" si="14"/>
        <v/>
      </c>
      <c r="I276" s="2" t="str">
        <f>IF(H276="","",COUNTIF($H$2:H276,H276))</f>
        <v/>
      </c>
      <c r="J276" s="3" t="str">
        <f>IF('Support - Unit List'!A276="","",'Support - Unit List'!A276&amp;'Support - Unit List'!B276&amp;'Support - Unit List'!C276&amp;" - "&amp;PROPER('Support - Unit List'!D276))</f>
        <v>1220001 - Center Township</v>
      </c>
    </row>
    <row r="277" spans="8:10" x14ac:dyDescent="0.25">
      <c r="H277" s="2" t="str">
        <f t="shared" si="14"/>
        <v/>
      </c>
      <c r="I277" s="2" t="str">
        <f>IF(H277="","",COUNTIF($H$2:H277,H277))</f>
        <v/>
      </c>
      <c r="J277" s="3" t="str">
        <f>IF('Support - Unit List'!A277="","",'Support - Unit List'!A277&amp;'Support - Unit List'!B277&amp;'Support - Unit List'!C277&amp;" - "&amp;PROPER('Support - Unit List'!D277))</f>
        <v>1220002 - Forest Township</v>
      </c>
    </row>
    <row r="278" spans="8:10" x14ac:dyDescent="0.25">
      <c r="H278" s="2" t="str">
        <f t="shared" si="14"/>
        <v/>
      </c>
      <c r="I278" s="2" t="str">
        <f>IF(H278="","",COUNTIF($H$2:H278,H278))</f>
        <v/>
      </c>
      <c r="J278" s="3" t="str">
        <f>IF('Support - Unit List'!A278="","",'Support - Unit List'!A278&amp;'Support - Unit List'!B278&amp;'Support - Unit List'!C278&amp;" - "&amp;PROPER('Support - Unit List'!D278))</f>
        <v>1220003 - Jackson Township</v>
      </c>
    </row>
    <row r="279" spans="8:10" x14ac:dyDescent="0.25">
      <c r="H279" s="2" t="str">
        <f t="shared" si="14"/>
        <v/>
      </c>
      <c r="I279" s="2" t="str">
        <f>IF(H279="","",COUNTIF($H$2:H279,H279))</f>
        <v/>
      </c>
      <c r="J279" s="3" t="str">
        <f>IF('Support - Unit List'!A279="","",'Support - Unit List'!A279&amp;'Support - Unit List'!B279&amp;'Support - Unit List'!C279&amp;" - "&amp;PROPER('Support - Unit List'!D279))</f>
        <v>1220004 - Johnson Township</v>
      </c>
    </row>
    <row r="280" spans="8:10" x14ac:dyDescent="0.25">
      <c r="H280" s="2" t="str">
        <f t="shared" si="14"/>
        <v/>
      </c>
      <c r="I280" s="2" t="str">
        <f>IF(H280="","",COUNTIF($H$2:H280,H280))</f>
        <v/>
      </c>
      <c r="J280" s="3" t="str">
        <f>IF('Support - Unit List'!A280="","",'Support - Unit List'!A280&amp;'Support - Unit List'!B280&amp;'Support - Unit List'!C280&amp;" - "&amp;PROPER('Support - Unit List'!D280))</f>
        <v>1220005 - Kirklin Township</v>
      </c>
    </row>
    <row r="281" spans="8:10" x14ac:dyDescent="0.25">
      <c r="H281" s="2" t="str">
        <f t="shared" si="14"/>
        <v/>
      </c>
      <c r="I281" s="2" t="str">
        <f>IF(H281="","",COUNTIF($H$2:H281,H281))</f>
        <v/>
      </c>
      <c r="J281" s="3" t="str">
        <f>IF('Support - Unit List'!A281="","",'Support - Unit List'!A281&amp;'Support - Unit List'!B281&amp;'Support - Unit List'!C281&amp;" - "&amp;PROPER('Support - Unit List'!D281))</f>
        <v>1220006 - Madison Township</v>
      </c>
    </row>
    <row r="282" spans="8:10" x14ac:dyDescent="0.25">
      <c r="H282" s="2" t="str">
        <f t="shared" si="14"/>
        <v/>
      </c>
      <c r="I282" s="2" t="str">
        <f>IF(H282="","",COUNTIF($H$2:H282,H282))</f>
        <v/>
      </c>
      <c r="J282" s="3" t="str">
        <f>IF('Support - Unit List'!A282="","",'Support - Unit List'!A282&amp;'Support - Unit List'!B282&amp;'Support - Unit List'!C282&amp;" - "&amp;PROPER('Support - Unit List'!D282))</f>
        <v>1220007 - Michigan Township</v>
      </c>
    </row>
    <row r="283" spans="8:10" x14ac:dyDescent="0.25">
      <c r="H283" s="2" t="str">
        <f t="shared" si="14"/>
        <v/>
      </c>
      <c r="I283" s="2" t="str">
        <f>IF(H283="","",COUNTIF($H$2:H283,H283))</f>
        <v/>
      </c>
      <c r="J283" s="3" t="str">
        <f>IF('Support - Unit List'!A283="","",'Support - Unit List'!A283&amp;'Support - Unit List'!B283&amp;'Support - Unit List'!C283&amp;" - "&amp;PROPER('Support - Unit List'!D283))</f>
        <v>1220008 - Owen Township</v>
      </c>
    </row>
    <row r="284" spans="8:10" x14ac:dyDescent="0.25">
      <c r="H284" s="2" t="str">
        <f t="shared" si="14"/>
        <v/>
      </c>
      <c r="I284" s="2" t="str">
        <f>IF(H284="","",COUNTIF($H$2:H284,H284))</f>
        <v/>
      </c>
      <c r="J284" s="3" t="str">
        <f>IF('Support - Unit List'!A284="","",'Support - Unit List'!A284&amp;'Support - Unit List'!B284&amp;'Support - Unit List'!C284&amp;" - "&amp;PROPER('Support - Unit List'!D284))</f>
        <v>1220009 - Perry Township</v>
      </c>
    </row>
    <row r="285" spans="8:10" x14ac:dyDescent="0.25">
      <c r="H285" s="2" t="str">
        <f t="shared" si="14"/>
        <v/>
      </c>
      <c r="I285" s="2" t="str">
        <f>IF(H285="","",COUNTIF($H$2:H285,H285))</f>
        <v/>
      </c>
      <c r="J285" s="3" t="str">
        <f>IF('Support - Unit List'!A285="","",'Support - Unit List'!A285&amp;'Support - Unit List'!B285&amp;'Support - Unit List'!C285&amp;" - "&amp;PROPER('Support - Unit List'!D285))</f>
        <v>1220010 - Ross Township</v>
      </c>
    </row>
    <row r="286" spans="8:10" x14ac:dyDescent="0.25">
      <c r="H286" s="2" t="str">
        <f t="shared" si="14"/>
        <v/>
      </c>
      <c r="I286" s="2" t="str">
        <f>IF(H286="","",COUNTIF($H$2:H286,H286))</f>
        <v/>
      </c>
      <c r="J286" s="3" t="str">
        <f>IF('Support - Unit List'!A286="","",'Support - Unit List'!A286&amp;'Support - Unit List'!B286&amp;'Support - Unit List'!C286&amp;" - "&amp;PROPER('Support - Unit List'!D286))</f>
        <v>1220011 - Sugar Creek Township</v>
      </c>
    </row>
    <row r="287" spans="8:10" x14ac:dyDescent="0.25">
      <c r="H287" s="2" t="str">
        <f t="shared" si="14"/>
        <v/>
      </c>
      <c r="I287" s="2" t="str">
        <f>IF(H287="","",COUNTIF($H$2:H287,H287))</f>
        <v/>
      </c>
      <c r="J287" s="3" t="str">
        <f>IF('Support - Unit List'!A287="","",'Support - Unit List'!A287&amp;'Support - Unit List'!B287&amp;'Support - Unit List'!C287&amp;" - "&amp;PROPER('Support - Unit List'!D287))</f>
        <v>1220012 - Union Township</v>
      </c>
    </row>
    <row r="288" spans="8:10" x14ac:dyDescent="0.25">
      <c r="H288" s="2" t="str">
        <f t="shared" si="14"/>
        <v/>
      </c>
      <c r="I288" s="2" t="str">
        <f>IF(H288="","",COUNTIF($H$2:H288,H288))</f>
        <v/>
      </c>
      <c r="J288" s="3" t="str">
        <f>IF('Support - Unit List'!A288="","",'Support - Unit List'!A288&amp;'Support - Unit List'!B288&amp;'Support - Unit List'!C288&amp;" - "&amp;PROPER('Support - Unit List'!D288))</f>
        <v>1220013 - Warren Township</v>
      </c>
    </row>
    <row r="289" spans="8:10" x14ac:dyDescent="0.25">
      <c r="H289" s="2" t="str">
        <f t="shared" si="14"/>
        <v/>
      </c>
      <c r="I289" s="2" t="str">
        <f>IF(H289="","",COUNTIF($H$2:H289,H289))</f>
        <v/>
      </c>
      <c r="J289" s="3" t="str">
        <f>IF('Support - Unit List'!A289="","",'Support - Unit List'!A289&amp;'Support - Unit List'!B289&amp;'Support - Unit List'!C289&amp;" - "&amp;PROPER('Support - Unit List'!D289))</f>
        <v>1220014 - Washington Township</v>
      </c>
    </row>
    <row r="290" spans="8:10" x14ac:dyDescent="0.25">
      <c r="H290" s="2" t="str">
        <f t="shared" si="14"/>
        <v/>
      </c>
      <c r="I290" s="2" t="str">
        <f>IF(H290="","",COUNTIF($H$2:H290,H290))</f>
        <v/>
      </c>
      <c r="J290" s="3" t="str">
        <f>IF('Support - Unit List'!A290="","",'Support - Unit List'!A290&amp;'Support - Unit List'!B290&amp;'Support - Unit List'!C290&amp;" - "&amp;PROPER('Support - Unit List'!D290))</f>
        <v>1230309 - Frankfort Civil City</v>
      </c>
    </row>
    <row r="291" spans="8:10" x14ac:dyDescent="0.25">
      <c r="H291" s="2" t="str">
        <f t="shared" si="14"/>
        <v/>
      </c>
      <c r="I291" s="2" t="str">
        <f>IF(H291="","",COUNTIF($H$2:H291,H291))</f>
        <v/>
      </c>
      <c r="J291" s="3" t="str">
        <f>IF('Support - Unit List'!A291="","",'Support - Unit List'!A291&amp;'Support - Unit List'!B291&amp;'Support - Unit List'!C291&amp;" - "&amp;PROPER('Support - Unit List'!D291))</f>
        <v>1230559 - Colfax Civil Town</v>
      </c>
    </row>
    <row r="292" spans="8:10" x14ac:dyDescent="0.25">
      <c r="H292" s="2" t="str">
        <f t="shared" si="14"/>
        <v/>
      </c>
      <c r="I292" s="2" t="str">
        <f>IF(H292="","",COUNTIF($H$2:H292,H292))</f>
        <v/>
      </c>
      <c r="J292" s="3" t="str">
        <f>IF('Support - Unit List'!A292="","",'Support - Unit List'!A292&amp;'Support - Unit List'!B292&amp;'Support - Unit List'!C292&amp;" - "&amp;PROPER('Support - Unit List'!D292))</f>
        <v>1230560 - Kirklin Civil Town</v>
      </c>
    </row>
    <row r="293" spans="8:10" x14ac:dyDescent="0.25">
      <c r="H293" s="2" t="str">
        <f t="shared" si="14"/>
        <v/>
      </c>
      <c r="I293" s="2" t="str">
        <f>IF(H293="","",COUNTIF($H$2:H293,H293))</f>
        <v/>
      </c>
      <c r="J293" s="3" t="str">
        <f>IF('Support - Unit List'!A293="","",'Support - Unit List'!A293&amp;'Support - Unit List'!B293&amp;'Support - Unit List'!C293&amp;" - "&amp;PROPER('Support - Unit List'!D293))</f>
        <v>1230561 - Michigantown Civil Town</v>
      </c>
    </row>
    <row r="294" spans="8:10" x14ac:dyDescent="0.25">
      <c r="H294" s="2" t="str">
        <f t="shared" si="14"/>
        <v/>
      </c>
      <c r="I294" s="2" t="str">
        <f>IF(H294="","",COUNTIF($H$2:H294,H294))</f>
        <v/>
      </c>
      <c r="J294" s="3" t="str">
        <f>IF('Support - Unit List'!A294="","",'Support - Unit List'!A294&amp;'Support - Unit List'!B294&amp;'Support - Unit List'!C294&amp;" - "&amp;PROPER('Support - Unit List'!D294))</f>
        <v>1230562 - Mulberry Civil Town</v>
      </c>
    </row>
    <row r="295" spans="8:10" x14ac:dyDescent="0.25">
      <c r="H295" s="2" t="str">
        <f t="shared" si="14"/>
        <v/>
      </c>
      <c r="I295" s="2" t="str">
        <f>IF(H295="","",COUNTIF($H$2:H295,H295))</f>
        <v/>
      </c>
      <c r="J295" s="3" t="str">
        <f>IF('Support - Unit List'!A295="","",'Support - Unit List'!A295&amp;'Support - Unit List'!B295&amp;'Support - Unit List'!C295&amp;" - "&amp;PROPER('Support - Unit List'!D295))</f>
        <v>1230563 - Rossville Civil Town</v>
      </c>
    </row>
    <row r="296" spans="8:10" x14ac:dyDescent="0.25">
      <c r="H296" s="2" t="str">
        <f t="shared" si="14"/>
        <v/>
      </c>
      <c r="I296" s="2" t="str">
        <f>IF(H296="","",COUNTIF($H$2:H296,H296))</f>
        <v/>
      </c>
      <c r="J296" s="3" t="str">
        <f>IF('Support - Unit List'!A296="","",'Support - Unit List'!A296&amp;'Support - Unit List'!B296&amp;'Support - Unit List'!C296&amp;" - "&amp;PROPER('Support - Unit List'!D296))</f>
        <v>1241150 - Clinton Central School Corporation</v>
      </c>
    </row>
    <row r="297" spans="8:10" x14ac:dyDescent="0.25">
      <c r="H297" s="2" t="str">
        <f t="shared" si="14"/>
        <v/>
      </c>
      <c r="I297" s="2" t="str">
        <f>IF(H297="","",COUNTIF($H$2:H297,H297))</f>
        <v/>
      </c>
      <c r="J297" s="3" t="str">
        <f>IF('Support - Unit List'!A297="","",'Support - Unit List'!A297&amp;'Support - Unit List'!B297&amp;'Support - Unit List'!C297&amp;" - "&amp;PROPER('Support - Unit List'!D297))</f>
        <v>1241160 - Clinton Prairie School Corporation</v>
      </c>
    </row>
    <row r="298" spans="8:10" x14ac:dyDescent="0.25">
      <c r="H298" s="2" t="str">
        <f t="shared" si="14"/>
        <v/>
      </c>
      <c r="I298" s="2" t="str">
        <f>IF(H298="","",COUNTIF($H$2:H298,H298))</f>
        <v/>
      </c>
      <c r="J298" s="3" t="str">
        <f>IF('Support - Unit List'!A298="","",'Support - Unit List'!A298&amp;'Support - Unit List'!B298&amp;'Support - Unit List'!C298&amp;" - "&amp;PROPER('Support - Unit List'!D298))</f>
        <v>1241170 - Frankfort Community School Corporation</v>
      </c>
    </row>
    <row r="299" spans="8:10" x14ac:dyDescent="0.25">
      <c r="H299" s="2" t="str">
        <f t="shared" si="14"/>
        <v/>
      </c>
      <c r="I299" s="2" t="str">
        <f>IF(H299="","",COUNTIF($H$2:H299,H299))</f>
        <v/>
      </c>
      <c r="J299" s="3" t="str">
        <f>IF('Support - Unit List'!A299="","",'Support - Unit List'!A299&amp;'Support - Unit List'!B299&amp;'Support - Unit List'!C299&amp;" - "&amp;PROPER('Support - Unit List'!D299))</f>
        <v>1241180 - Rossville Consolidated School Corp</v>
      </c>
    </row>
    <row r="300" spans="8:10" x14ac:dyDescent="0.25">
      <c r="H300" s="2" t="str">
        <f t="shared" si="14"/>
        <v/>
      </c>
      <c r="I300" s="2" t="str">
        <f>IF(H300="","",COUNTIF($H$2:H300,H300))</f>
        <v/>
      </c>
      <c r="J300" s="3" t="str">
        <f>IF('Support - Unit List'!A300="","",'Support - Unit List'!A300&amp;'Support - Unit List'!B300&amp;'Support - Unit List'!C300&amp;" - "&amp;PROPER('Support - Unit List'!D300))</f>
        <v>1250027 - Colfax-Perry Township Public Library</v>
      </c>
    </row>
    <row r="301" spans="8:10" x14ac:dyDescent="0.25">
      <c r="H301" s="2" t="str">
        <f t="shared" si="14"/>
        <v/>
      </c>
      <c r="I301" s="2" t="str">
        <f>IF(H301="","",COUNTIF($H$2:H301,H301))</f>
        <v/>
      </c>
      <c r="J301" s="3" t="str">
        <f>IF('Support - Unit List'!A301="","",'Support - Unit List'!A301&amp;'Support - Unit List'!B301&amp;'Support - Unit List'!C301&amp;" - "&amp;PROPER('Support - Unit List'!D301))</f>
        <v>1250028 - Frankfort Community Public Library</v>
      </c>
    </row>
    <row r="302" spans="8:10" x14ac:dyDescent="0.25">
      <c r="H302" s="2" t="str">
        <f t="shared" si="14"/>
        <v/>
      </c>
      <c r="I302" s="2" t="str">
        <f>IF(H302="","",COUNTIF($H$2:H302,H302))</f>
        <v/>
      </c>
      <c r="J302" s="3" t="str">
        <f>IF('Support - Unit List'!A302="","",'Support - Unit List'!A302&amp;'Support - Unit List'!B302&amp;'Support - Unit List'!C302&amp;" - "&amp;PROPER('Support - Unit List'!D302))</f>
        <v>1250029 - Kirklin Public Library</v>
      </c>
    </row>
    <row r="303" spans="8:10" x14ac:dyDescent="0.25">
      <c r="H303" s="2" t="str">
        <f t="shared" si="14"/>
        <v/>
      </c>
      <c r="I303" s="2" t="str">
        <f>IF(H303="","",COUNTIF($H$2:H303,H303))</f>
        <v/>
      </c>
      <c r="J303" s="3" t="str">
        <f>IF('Support - Unit List'!A303="","",'Support - Unit List'!A303&amp;'Support - Unit List'!B303&amp;'Support - Unit List'!C303&amp;" - "&amp;PROPER('Support - Unit List'!D303))</f>
        <v>1250286 - Clinton County Contractual Public Library</v>
      </c>
    </row>
    <row r="304" spans="8:10" x14ac:dyDescent="0.25">
      <c r="H304" s="2" t="str">
        <f t="shared" si="14"/>
        <v/>
      </c>
      <c r="I304" s="2" t="str">
        <f>IF(H304="","",COUNTIF($H$2:H304,H304))</f>
        <v/>
      </c>
      <c r="J304" s="3" t="str">
        <f>IF('Support - Unit List'!A304="","",'Support - Unit List'!A304&amp;'Support - Unit List'!B304&amp;'Support - Unit List'!C304&amp;" - "&amp;PROPER('Support - Unit List'!D304))</f>
        <v>1260326 - Frankfort And Clinton County Airport Authority</v>
      </c>
    </row>
    <row r="305" spans="8:10" x14ac:dyDescent="0.25">
      <c r="H305" s="2" t="str">
        <f t="shared" si="14"/>
        <v/>
      </c>
      <c r="I305" s="2" t="str">
        <f>IF(H305="","",COUNTIF($H$2:H305,H305))</f>
        <v/>
      </c>
      <c r="J305" s="3" t="str">
        <f>IF('Support - Unit List'!A305="","",'Support - Unit List'!A305&amp;'Support - Unit List'!B305&amp;'Support - Unit List'!C305&amp;" - "&amp;PROPER('Support - Unit List'!D305))</f>
        <v>1260329 - Wild Cat Solid Waste Management District</v>
      </c>
    </row>
    <row r="306" spans="8:10" x14ac:dyDescent="0.25">
      <c r="H306" s="2" t="str">
        <f t="shared" si="14"/>
        <v/>
      </c>
      <c r="I306" s="2" t="str">
        <f>IF(H306="","",COUNTIF($H$2:H306,H306))</f>
        <v/>
      </c>
      <c r="J306" s="3" t="str">
        <f>IF('Support - Unit List'!A306="","",'Support - Unit List'!A306&amp;'Support - Unit List'!B306&amp;'Support - Unit List'!C306&amp;" - "&amp;PROPER('Support - Unit List'!D306))</f>
        <v>1310000 - Crawford County</v>
      </c>
    </row>
    <row r="307" spans="8:10" x14ac:dyDescent="0.25">
      <c r="H307" s="2" t="str">
        <f t="shared" si="14"/>
        <v/>
      </c>
      <c r="I307" s="2" t="str">
        <f>IF(H307="","",COUNTIF($H$2:H307,H307))</f>
        <v/>
      </c>
      <c r="J307" s="3" t="str">
        <f>IF('Support - Unit List'!A307="","",'Support - Unit List'!A307&amp;'Support - Unit List'!B307&amp;'Support - Unit List'!C307&amp;" - "&amp;PROPER('Support - Unit List'!D307))</f>
        <v>1320001 - Boone Township</v>
      </c>
    </row>
    <row r="308" spans="8:10" x14ac:dyDescent="0.25">
      <c r="H308" s="2" t="str">
        <f t="shared" si="14"/>
        <v/>
      </c>
      <c r="I308" s="2" t="str">
        <f>IF(H308="","",COUNTIF($H$2:H308,H308))</f>
        <v/>
      </c>
      <c r="J308" s="3" t="str">
        <f>IF('Support - Unit List'!A308="","",'Support - Unit List'!A308&amp;'Support - Unit List'!B308&amp;'Support - Unit List'!C308&amp;" - "&amp;PROPER('Support - Unit List'!D308))</f>
        <v>1320002 - Jennings Township</v>
      </c>
    </row>
    <row r="309" spans="8:10" x14ac:dyDescent="0.25">
      <c r="H309" s="2" t="str">
        <f t="shared" si="14"/>
        <v/>
      </c>
      <c r="I309" s="2" t="str">
        <f>IF(H309="","",COUNTIF($H$2:H309,H309))</f>
        <v/>
      </c>
      <c r="J309" s="3" t="str">
        <f>IF('Support - Unit List'!A309="","",'Support - Unit List'!A309&amp;'Support - Unit List'!B309&amp;'Support - Unit List'!C309&amp;" - "&amp;PROPER('Support - Unit List'!D309))</f>
        <v>1320003 - Johnson Township</v>
      </c>
    </row>
    <row r="310" spans="8:10" x14ac:dyDescent="0.25">
      <c r="H310" s="2" t="str">
        <f t="shared" si="14"/>
        <v/>
      </c>
      <c r="I310" s="2" t="str">
        <f>IF(H310="","",COUNTIF($H$2:H310,H310))</f>
        <v/>
      </c>
      <c r="J310" s="3" t="str">
        <f>IF('Support - Unit List'!A310="","",'Support - Unit List'!A310&amp;'Support - Unit List'!B310&amp;'Support - Unit List'!C310&amp;" - "&amp;PROPER('Support - Unit List'!D310))</f>
        <v>1320004 - Liberty Township</v>
      </c>
    </row>
    <row r="311" spans="8:10" x14ac:dyDescent="0.25">
      <c r="H311" s="2" t="str">
        <f t="shared" si="14"/>
        <v/>
      </c>
      <c r="I311" s="2" t="str">
        <f>IF(H311="","",COUNTIF($H$2:H311,H311))</f>
        <v/>
      </c>
      <c r="J311" s="3" t="str">
        <f>IF('Support - Unit List'!A311="","",'Support - Unit List'!A311&amp;'Support - Unit List'!B311&amp;'Support - Unit List'!C311&amp;" - "&amp;PROPER('Support - Unit List'!D311))</f>
        <v>1320005 - Ohio Township</v>
      </c>
    </row>
    <row r="312" spans="8:10" x14ac:dyDescent="0.25">
      <c r="H312" s="2" t="str">
        <f t="shared" si="14"/>
        <v/>
      </c>
      <c r="I312" s="2" t="str">
        <f>IF(H312="","",COUNTIF($H$2:H312,H312))</f>
        <v/>
      </c>
      <c r="J312" s="3" t="str">
        <f>IF('Support - Unit List'!A312="","",'Support - Unit List'!A312&amp;'Support - Unit List'!B312&amp;'Support - Unit List'!C312&amp;" - "&amp;PROPER('Support - Unit List'!D312))</f>
        <v>1320006 - Patoka Township</v>
      </c>
    </row>
    <row r="313" spans="8:10" x14ac:dyDescent="0.25">
      <c r="H313" s="2" t="str">
        <f t="shared" si="14"/>
        <v/>
      </c>
      <c r="I313" s="2" t="str">
        <f>IF(H313="","",COUNTIF($H$2:H313,H313))</f>
        <v/>
      </c>
      <c r="J313" s="3" t="str">
        <f>IF('Support - Unit List'!A313="","",'Support - Unit List'!A313&amp;'Support - Unit List'!B313&amp;'Support - Unit List'!C313&amp;" - "&amp;PROPER('Support - Unit List'!D313))</f>
        <v>1320007 - Sterling Township</v>
      </c>
    </row>
    <row r="314" spans="8:10" x14ac:dyDescent="0.25">
      <c r="H314" s="2" t="str">
        <f t="shared" si="14"/>
        <v/>
      </c>
      <c r="I314" s="2" t="str">
        <f>IF(H314="","",COUNTIF($H$2:H314,H314))</f>
        <v/>
      </c>
      <c r="J314" s="3" t="str">
        <f>IF('Support - Unit List'!A314="","",'Support - Unit List'!A314&amp;'Support - Unit List'!B314&amp;'Support - Unit List'!C314&amp;" - "&amp;PROPER('Support - Unit List'!D314))</f>
        <v>1320008 - Union Township</v>
      </c>
    </row>
    <row r="315" spans="8:10" x14ac:dyDescent="0.25">
      <c r="H315" s="2" t="str">
        <f t="shared" si="14"/>
        <v/>
      </c>
      <c r="I315" s="2" t="str">
        <f>IF(H315="","",COUNTIF($H$2:H315,H315))</f>
        <v/>
      </c>
      <c r="J315" s="3" t="str">
        <f>IF('Support - Unit List'!A315="","",'Support - Unit List'!A315&amp;'Support - Unit List'!B315&amp;'Support - Unit List'!C315&amp;" - "&amp;PROPER('Support - Unit List'!D315))</f>
        <v>1320009 - Whiskey Run Township</v>
      </c>
    </row>
    <row r="316" spans="8:10" x14ac:dyDescent="0.25">
      <c r="H316" s="2" t="str">
        <f t="shared" si="14"/>
        <v/>
      </c>
      <c r="I316" s="2" t="str">
        <f>IF(H316="","",COUNTIF($H$2:H316,H316))</f>
        <v/>
      </c>
      <c r="J316" s="3" t="str">
        <f>IF('Support - Unit List'!A316="","",'Support - Unit List'!A316&amp;'Support - Unit List'!B316&amp;'Support - Unit List'!C316&amp;" - "&amp;PROPER('Support - Unit List'!D316))</f>
        <v>1330564 - Alton Civil Town</v>
      </c>
    </row>
    <row r="317" spans="8:10" x14ac:dyDescent="0.25">
      <c r="H317" s="2" t="str">
        <f t="shared" si="14"/>
        <v/>
      </c>
      <c r="I317" s="2" t="str">
        <f>IF(H317="","",COUNTIF($H$2:H317,H317))</f>
        <v/>
      </c>
      <c r="J317" s="3" t="str">
        <f>IF('Support - Unit List'!A317="","",'Support - Unit List'!A317&amp;'Support - Unit List'!B317&amp;'Support - Unit List'!C317&amp;" - "&amp;PROPER('Support - Unit List'!D317))</f>
        <v>1330565 - English Civil Town</v>
      </c>
    </row>
    <row r="318" spans="8:10" x14ac:dyDescent="0.25">
      <c r="H318" s="2" t="str">
        <f t="shared" si="14"/>
        <v/>
      </c>
      <c r="I318" s="2" t="str">
        <f>IF(H318="","",COUNTIF($H$2:H318,H318))</f>
        <v/>
      </c>
      <c r="J318" s="3" t="str">
        <f>IF('Support - Unit List'!A318="","",'Support - Unit List'!A318&amp;'Support - Unit List'!B318&amp;'Support - Unit List'!C318&amp;" - "&amp;PROPER('Support - Unit List'!D318))</f>
        <v>1330566 - Leavenworth Civil Town</v>
      </c>
    </row>
    <row r="319" spans="8:10" x14ac:dyDescent="0.25">
      <c r="H319" s="2" t="str">
        <f t="shared" si="14"/>
        <v/>
      </c>
      <c r="I319" s="2" t="str">
        <f>IF(H319="","",COUNTIF($H$2:H319,H319))</f>
        <v/>
      </c>
      <c r="J319" s="3" t="str">
        <f>IF('Support - Unit List'!A319="","",'Support - Unit List'!A319&amp;'Support - Unit List'!B319&amp;'Support - Unit List'!C319&amp;" - "&amp;PROPER('Support - Unit List'!D319))</f>
        <v>1330567 - Marengo Civil Town</v>
      </c>
    </row>
    <row r="320" spans="8:10" x14ac:dyDescent="0.25">
      <c r="H320" s="2" t="str">
        <f t="shared" si="14"/>
        <v/>
      </c>
      <c r="I320" s="2" t="str">
        <f>IF(H320="","",COUNTIF($H$2:H320,H320))</f>
        <v/>
      </c>
      <c r="J320" s="3" t="str">
        <f>IF('Support - Unit List'!A320="","",'Support - Unit List'!A320&amp;'Support - Unit List'!B320&amp;'Support - Unit List'!C320&amp;" - "&amp;PROPER('Support - Unit List'!D320))</f>
        <v>1341300 - Crawford County Community School Corporation</v>
      </c>
    </row>
    <row r="321" spans="8:10" x14ac:dyDescent="0.25">
      <c r="H321" s="2" t="str">
        <f t="shared" si="14"/>
        <v/>
      </c>
      <c r="I321" s="2" t="str">
        <f>IF(H321="","",COUNTIF($H$2:H321,H321))</f>
        <v/>
      </c>
      <c r="J321" s="3" t="str">
        <f>IF('Support - Unit List'!A321="","",'Support - Unit List'!A321&amp;'Support - Unit List'!B321&amp;'Support - Unit List'!C321&amp;" - "&amp;PROPER('Support - Unit List'!D321))</f>
        <v>1350030 - Crawford County Public Library</v>
      </c>
    </row>
    <row r="322" spans="8:10" x14ac:dyDescent="0.25">
      <c r="H322" s="2" t="str">
        <f t="shared" si="14"/>
        <v/>
      </c>
      <c r="I322" s="2" t="str">
        <f>IF(H322="","",COUNTIF($H$2:H322,H322))</f>
        <v/>
      </c>
      <c r="J322" s="3" t="str">
        <f>IF('Support - Unit List'!A322="","",'Support - Unit List'!A322&amp;'Support - Unit List'!B322&amp;'Support - Unit List'!C322&amp;" - "&amp;PROPER('Support - Unit List'!D322))</f>
        <v>1360965 - Marengo-Liberty Township Fire</v>
      </c>
    </row>
    <row r="323" spans="8:10" x14ac:dyDescent="0.25">
      <c r="H323" s="2" t="str">
        <f t="shared" ref="H323:H386" si="15">IF(LEFT(J323,2)=$B$3,"X","")</f>
        <v/>
      </c>
      <c r="I323" s="2" t="str">
        <f>IF(H323="","",COUNTIF($H$2:H323,H323))</f>
        <v/>
      </c>
      <c r="J323" s="3" t="str">
        <f>IF('Support - Unit List'!A323="","",'Support - Unit List'!A323&amp;'Support - Unit List'!B323&amp;'Support - Unit List'!C323&amp;" - "&amp;PROPER('Support - Unit List'!D323))</f>
        <v>1360966 - English Fire</v>
      </c>
    </row>
    <row r="324" spans="8:10" x14ac:dyDescent="0.25">
      <c r="H324" s="2" t="str">
        <f t="shared" si="15"/>
        <v/>
      </c>
      <c r="I324" s="2" t="str">
        <f>IF(H324="","",COUNTIF($H$2:H324,H324))</f>
        <v/>
      </c>
      <c r="J324" s="3" t="str">
        <f>IF('Support - Unit List'!A324="","",'Support - Unit List'!A324&amp;'Support - Unit List'!B324&amp;'Support - Unit List'!C324&amp;" - "&amp;PROPER('Support - Unit List'!D324))</f>
        <v>1360967 - Whiskey Run Fire Protection District</v>
      </c>
    </row>
    <row r="325" spans="8:10" x14ac:dyDescent="0.25">
      <c r="H325" s="2" t="str">
        <f t="shared" si="15"/>
        <v/>
      </c>
      <c r="I325" s="2" t="str">
        <f>IF(H325="","",COUNTIF($H$2:H325,H325))</f>
        <v/>
      </c>
      <c r="J325" s="3" t="str">
        <f>IF('Support - Unit List'!A325="","",'Support - Unit List'!A325&amp;'Support - Unit List'!B325&amp;'Support - Unit List'!C325&amp;" - "&amp;PROPER('Support - Unit List'!D325))</f>
        <v>1360968 - Leavenworth Fire Protection District</v>
      </c>
    </row>
    <row r="326" spans="8:10" x14ac:dyDescent="0.25">
      <c r="H326" s="2" t="str">
        <f t="shared" si="15"/>
        <v/>
      </c>
      <c r="I326" s="2" t="str">
        <f>IF(H326="","",COUNTIF($H$2:H326,H326))</f>
        <v/>
      </c>
      <c r="J326" s="3" t="str">
        <f>IF('Support - Unit List'!A326="","",'Support - Unit List'!A326&amp;'Support - Unit List'!B326&amp;'Support - Unit List'!C326&amp;" - "&amp;PROPER('Support - Unit List'!D326))</f>
        <v>1361045 - Crawford County Solid Waste Management District</v>
      </c>
    </row>
    <row r="327" spans="8:10" x14ac:dyDescent="0.25">
      <c r="H327" s="2" t="str">
        <f t="shared" si="15"/>
        <v/>
      </c>
      <c r="I327" s="2" t="str">
        <f>IF(H327="","",COUNTIF($H$2:H327,H327))</f>
        <v/>
      </c>
      <c r="J327" s="3" t="str">
        <f>IF('Support - Unit List'!A327="","",'Support - Unit List'!A327&amp;'Support - Unit List'!B327&amp;'Support - Unit List'!C327&amp;" - "&amp;PROPER('Support - Unit List'!D327))</f>
        <v>1410000 - Daviess County</v>
      </c>
    </row>
    <row r="328" spans="8:10" x14ac:dyDescent="0.25">
      <c r="H328" s="2" t="str">
        <f t="shared" si="15"/>
        <v/>
      </c>
      <c r="I328" s="2" t="str">
        <f>IF(H328="","",COUNTIF($H$2:H328,H328))</f>
        <v/>
      </c>
      <c r="J328" s="3" t="str">
        <f>IF('Support - Unit List'!A328="","",'Support - Unit List'!A328&amp;'Support - Unit List'!B328&amp;'Support - Unit List'!C328&amp;" - "&amp;PROPER('Support - Unit List'!D328))</f>
        <v>1420001 - Barr Township</v>
      </c>
    </row>
    <row r="329" spans="8:10" x14ac:dyDescent="0.25">
      <c r="H329" s="2" t="str">
        <f t="shared" si="15"/>
        <v/>
      </c>
      <c r="I329" s="2" t="str">
        <f>IF(H329="","",COUNTIF($H$2:H329,H329))</f>
        <v/>
      </c>
      <c r="J329" s="3" t="str">
        <f>IF('Support - Unit List'!A329="","",'Support - Unit List'!A329&amp;'Support - Unit List'!B329&amp;'Support - Unit List'!C329&amp;" - "&amp;PROPER('Support - Unit List'!D329))</f>
        <v>1420002 - Bogard Township</v>
      </c>
    </row>
    <row r="330" spans="8:10" x14ac:dyDescent="0.25">
      <c r="H330" s="2" t="str">
        <f t="shared" si="15"/>
        <v/>
      </c>
      <c r="I330" s="2" t="str">
        <f>IF(H330="","",COUNTIF($H$2:H330,H330))</f>
        <v/>
      </c>
      <c r="J330" s="3" t="str">
        <f>IF('Support - Unit List'!A330="","",'Support - Unit List'!A330&amp;'Support - Unit List'!B330&amp;'Support - Unit List'!C330&amp;" - "&amp;PROPER('Support - Unit List'!D330))</f>
        <v>1420003 - Elmore Township</v>
      </c>
    </row>
    <row r="331" spans="8:10" x14ac:dyDescent="0.25">
      <c r="H331" s="2" t="str">
        <f t="shared" si="15"/>
        <v/>
      </c>
      <c r="I331" s="2" t="str">
        <f>IF(H331="","",COUNTIF($H$2:H331,H331))</f>
        <v/>
      </c>
      <c r="J331" s="3" t="str">
        <f>IF('Support - Unit List'!A331="","",'Support - Unit List'!A331&amp;'Support - Unit List'!B331&amp;'Support - Unit List'!C331&amp;" - "&amp;PROPER('Support - Unit List'!D331))</f>
        <v>1420004 - Harrison Township</v>
      </c>
    </row>
    <row r="332" spans="8:10" x14ac:dyDescent="0.25">
      <c r="H332" s="2" t="str">
        <f t="shared" si="15"/>
        <v/>
      </c>
      <c r="I332" s="2" t="str">
        <f>IF(H332="","",COUNTIF($H$2:H332,H332))</f>
        <v/>
      </c>
      <c r="J332" s="3" t="str">
        <f>IF('Support - Unit List'!A332="","",'Support - Unit List'!A332&amp;'Support - Unit List'!B332&amp;'Support - Unit List'!C332&amp;" - "&amp;PROPER('Support - Unit List'!D332))</f>
        <v>1420005 - Madison Township</v>
      </c>
    </row>
    <row r="333" spans="8:10" x14ac:dyDescent="0.25">
      <c r="H333" s="2" t="str">
        <f t="shared" si="15"/>
        <v/>
      </c>
      <c r="I333" s="2" t="str">
        <f>IF(H333="","",COUNTIF($H$2:H333,H333))</f>
        <v/>
      </c>
      <c r="J333" s="3" t="str">
        <f>IF('Support - Unit List'!A333="","",'Support - Unit List'!A333&amp;'Support - Unit List'!B333&amp;'Support - Unit List'!C333&amp;" - "&amp;PROPER('Support - Unit List'!D333))</f>
        <v>1420006 - Reeve Township</v>
      </c>
    </row>
    <row r="334" spans="8:10" x14ac:dyDescent="0.25">
      <c r="H334" s="2" t="str">
        <f t="shared" si="15"/>
        <v/>
      </c>
      <c r="I334" s="2" t="str">
        <f>IF(H334="","",COUNTIF($H$2:H334,H334))</f>
        <v/>
      </c>
      <c r="J334" s="3" t="str">
        <f>IF('Support - Unit List'!A334="","",'Support - Unit List'!A334&amp;'Support - Unit List'!B334&amp;'Support - Unit List'!C334&amp;" - "&amp;PROPER('Support - Unit List'!D334))</f>
        <v>1420007 - Steele Township</v>
      </c>
    </row>
    <row r="335" spans="8:10" x14ac:dyDescent="0.25">
      <c r="H335" s="2" t="str">
        <f t="shared" si="15"/>
        <v/>
      </c>
      <c r="I335" s="2" t="str">
        <f>IF(H335="","",COUNTIF($H$2:H335,H335))</f>
        <v/>
      </c>
      <c r="J335" s="3" t="str">
        <f>IF('Support - Unit List'!A335="","",'Support - Unit List'!A335&amp;'Support - Unit List'!B335&amp;'Support - Unit List'!C335&amp;" - "&amp;PROPER('Support - Unit List'!D335))</f>
        <v>1420008 - Van Buren Township</v>
      </c>
    </row>
    <row r="336" spans="8:10" x14ac:dyDescent="0.25">
      <c r="H336" s="2" t="str">
        <f t="shared" si="15"/>
        <v/>
      </c>
      <c r="I336" s="2" t="str">
        <f>IF(H336="","",COUNTIF($H$2:H336,H336))</f>
        <v/>
      </c>
      <c r="J336" s="3" t="str">
        <f>IF('Support - Unit List'!A336="","",'Support - Unit List'!A336&amp;'Support - Unit List'!B336&amp;'Support - Unit List'!C336&amp;" - "&amp;PROPER('Support - Unit List'!D336))</f>
        <v>1420009 - Veale Township</v>
      </c>
    </row>
    <row r="337" spans="8:10" x14ac:dyDescent="0.25">
      <c r="H337" s="2" t="str">
        <f t="shared" si="15"/>
        <v/>
      </c>
      <c r="I337" s="2" t="str">
        <f>IF(H337="","",COUNTIF($H$2:H337,H337))</f>
        <v/>
      </c>
      <c r="J337" s="3" t="str">
        <f>IF('Support - Unit List'!A337="","",'Support - Unit List'!A337&amp;'Support - Unit List'!B337&amp;'Support - Unit List'!C337&amp;" - "&amp;PROPER('Support - Unit List'!D337))</f>
        <v>1420010 - Washington Township</v>
      </c>
    </row>
    <row r="338" spans="8:10" x14ac:dyDescent="0.25">
      <c r="H338" s="2" t="str">
        <f t="shared" si="15"/>
        <v/>
      </c>
      <c r="I338" s="2" t="str">
        <f>IF(H338="","",COUNTIF($H$2:H338,H338))</f>
        <v/>
      </c>
      <c r="J338" s="3" t="str">
        <f>IF('Support - Unit List'!A338="","",'Support - Unit List'!A338&amp;'Support - Unit List'!B338&amp;'Support - Unit List'!C338&amp;" - "&amp;PROPER('Support - Unit List'!D338))</f>
        <v>1430319 - Washington Civil City</v>
      </c>
    </row>
    <row r="339" spans="8:10" x14ac:dyDescent="0.25">
      <c r="H339" s="2" t="str">
        <f t="shared" si="15"/>
        <v/>
      </c>
      <c r="I339" s="2" t="str">
        <f>IF(H339="","",COUNTIF($H$2:H339,H339))</f>
        <v/>
      </c>
      <c r="J339" s="3" t="str">
        <f>IF('Support - Unit List'!A339="","",'Support - Unit List'!A339&amp;'Support - Unit List'!B339&amp;'Support - Unit List'!C339&amp;" - "&amp;PROPER('Support - Unit List'!D339))</f>
        <v>1430569 - Alfordsville Civil Town</v>
      </c>
    </row>
    <row r="340" spans="8:10" x14ac:dyDescent="0.25">
      <c r="H340" s="2" t="str">
        <f t="shared" si="15"/>
        <v/>
      </c>
      <c r="I340" s="2" t="str">
        <f>IF(H340="","",COUNTIF($H$2:H340,H340))</f>
        <v/>
      </c>
      <c r="J340" s="3" t="str">
        <f>IF('Support - Unit List'!A340="","",'Support - Unit List'!A340&amp;'Support - Unit List'!B340&amp;'Support - Unit List'!C340&amp;" - "&amp;PROPER('Support - Unit List'!D340))</f>
        <v>1430570 - Cannelburg Civil Town</v>
      </c>
    </row>
    <row r="341" spans="8:10" x14ac:dyDescent="0.25">
      <c r="H341" s="2" t="str">
        <f t="shared" si="15"/>
        <v/>
      </c>
      <c r="I341" s="2" t="str">
        <f>IF(H341="","",COUNTIF($H$2:H341,H341))</f>
        <v/>
      </c>
      <c r="J341" s="3" t="str">
        <f>IF('Support - Unit List'!A341="","",'Support - Unit List'!A341&amp;'Support - Unit List'!B341&amp;'Support - Unit List'!C341&amp;" - "&amp;PROPER('Support - Unit List'!D341))</f>
        <v>1430571 - Elnora Civil Town</v>
      </c>
    </row>
    <row r="342" spans="8:10" x14ac:dyDescent="0.25">
      <c r="H342" s="2" t="str">
        <f t="shared" si="15"/>
        <v/>
      </c>
      <c r="I342" s="2" t="str">
        <f>IF(H342="","",COUNTIF($H$2:H342,H342))</f>
        <v/>
      </c>
      <c r="J342" s="3" t="str">
        <f>IF('Support - Unit List'!A342="","",'Support - Unit List'!A342&amp;'Support - Unit List'!B342&amp;'Support - Unit List'!C342&amp;" - "&amp;PROPER('Support - Unit List'!D342))</f>
        <v>1430572 - Montgomery Civil Town</v>
      </c>
    </row>
    <row r="343" spans="8:10" x14ac:dyDescent="0.25">
      <c r="H343" s="2" t="str">
        <f t="shared" si="15"/>
        <v/>
      </c>
      <c r="I343" s="2" t="str">
        <f>IF(H343="","",COUNTIF($H$2:H343,H343))</f>
        <v/>
      </c>
      <c r="J343" s="3" t="str">
        <f>IF('Support - Unit List'!A343="","",'Support - Unit List'!A343&amp;'Support - Unit List'!B343&amp;'Support - Unit List'!C343&amp;" - "&amp;PROPER('Support - Unit List'!D343))</f>
        <v>1430573 - Odon Civil Town</v>
      </c>
    </row>
    <row r="344" spans="8:10" x14ac:dyDescent="0.25">
      <c r="H344" s="2" t="str">
        <f t="shared" si="15"/>
        <v/>
      </c>
      <c r="I344" s="2" t="str">
        <f>IF(H344="","",COUNTIF($H$2:H344,H344))</f>
        <v/>
      </c>
      <c r="J344" s="3" t="str">
        <f>IF('Support - Unit List'!A344="","",'Support - Unit List'!A344&amp;'Support - Unit List'!B344&amp;'Support - Unit List'!C344&amp;" - "&amp;PROPER('Support - Unit List'!D344))</f>
        <v>1430574 - Plainville Civil Town</v>
      </c>
    </row>
    <row r="345" spans="8:10" x14ac:dyDescent="0.25">
      <c r="H345" s="2" t="str">
        <f t="shared" si="15"/>
        <v/>
      </c>
      <c r="I345" s="2" t="str">
        <f>IF(H345="","",COUNTIF($H$2:H345,H345))</f>
        <v/>
      </c>
      <c r="J345" s="3" t="str">
        <f>IF('Support - Unit List'!A345="","",'Support - Unit List'!A345&amp;'Support - Unit List'!B345&amp;'Support - Unit List'!C345&amp;" - "&amp;PROPER('Support - Unit List'!D345))</f>
        <v>1441315 - Barr-Reeve Community School Corporation</v>
      </c>
    </row>
    <row r="346" spans="8:10" x14ac:dyDescent="0.25">
      <c r="H346" s="2" t="str">
        <f t="shared" si="15"/>
        <v/>
      </c>
      <c r="I346" s="2" t="str">
        <f>IF(H346="","",COUNTIF($H$2:H346,H346))</f>
        <v/>
      </c>
      <c r="J346" s="3" t="str">
        <f>IF('Support - Unit List'!A346="","",'Support - Unit List'!A346&amp;'Support - Unit List'!B346&amp;'Support - Unit List'!C346&amp;" - "&amp;PROPER('Support - Unit List'!D346))</f>
        <v>1441375 - North Daviess County School Corporation</v>
      </c>
    </row>
    <row r="347" spans="8:10" x14ac:dyDescent="0.25">
      <c r="H347" s="2" t="str">
        <f t="shared" si="15"/>
        <v/>
      </c>
      <c r="I347" s="2" t="str">
        <f>IF(H347="","",COUNTIF($H$2:H347,H347))</f>
        <v/>
      </c>
      <c r="J347" s="3" t="str">
        <f>IF('Support - Unit List'!A347="","",'Support - Unit List'!A347&amp;'Support - Unit List'!B347&amp;'Support - Unit List'!C347&amp;" - "&amp;PROPER('Support - Unit List'!D347))</f>
        <v>1441405 - Washington Community School Corporation</v>
      </c>
    </row>
    <row r="348" spans="8:10" x14ac:dyDescent="0.25">
      <c r="H348" s="2" t="str">
        <f t="shared" si="15"/>
        <v/>
      </c>
      <c r="I348" s="2" t="str">
        <f>IF(H348="","",COUNTIF($H$2:H348,H348))</f>
        <v/>
      </c>
      <c r="J348" s="3" t="str">
        <f>IF('Support - Unit List'!A348="","",'Support - Unit List'!A348&amp;'Support - Unit List'!B348&amp;'Support - Unit List'!C348&amp;" - "&amp;PROPER('Support - Unit List'!D348))</f>
        <v>1450031 - Odon-Winkelpleck Public Library</v>
      </c>
    </row>
    <row r="349" spans="8:10" x14ac:dyDescent="0.25">
      <c r="H349" s="2" t="str">
        <f t="shared" si="15"/>
        <v/>
      </c>
      <c r="I349" s="2" t="str">
        <f>IF(H349="","",COUNTIF($H$2:H349,H349))</f>
        <v/>
      </c>
      <c r="J349" s="3" t="str">
        <f>IF('Support - Unit List'!A349="","",'Support - Unit List'!A349&amp;'Support - Unit List'!B349&amp;'Support - Unit List'!C349&amp;" - "&amp;PROPER('Support - Unit List'!D349))</f>
        <v>1450032 - Washington Carnegie Public Library</v>
      </c>
    </row>
    <row r="350" spans="8:10" x14ac:dyDescent="0.25">
      <c r="H350" s="2" t="str">
        <f t="shared" si="15"/>
        <v/>
      </c>
      <c r="I350" s="2" t="str">
        <f>IF(H350="","",COUNTIF($H$2:H350,H350))</f>
        <v/>
      </c>
      <c r="J350" s="3" t="str">
        <f>IF('Support - Unit List'!A350="","",'Support - Unit List'!A350&amp;'Support - Unit List'!B350&amp;'Support - Unit List'!C350&amp;" - "&amp;PROPER('Support - Unit List'!D350))</f>
        <v>1460984 - Veale Fire District</v>
      </c>
    </row>
    <row r="351" spans="8:10" x14ac:dyDescent="0.25">
      <c r="H351" s="2" t="str">
        <f t="shared" si="15"/>
        <v/>
      </c>
      <c r="I351" s="2" t="str">
        <f>IF(H351="","",COUNTIF($H$2:H351,H351))</f>
        <v/>
      </c>
      <c r="J351" s="3" t="str">
        <f>IF('Support - Unit List'!A351="","",'Support - Unit List'!A351&amp;'Support - Unit List'!B351&amp;'Support - Unit List'!C351&amp;" - "&amp;PROPER('Support - Unit List'!D351))</f>
        <v>1460989 - Southeast Daviess Fire Protection District</v>
      </c>
    </row>
    <row r="352" spans="8:10" x14ac:dyDescent="0.25">
      <c r="H352" s="2" t="str">
        <f t="shared" si="15"/>
        <v/>
      </c>
      <c r="I352" s="2" t="str">
        <f>IF(H352="","",COUNTIF($H$2:H352,H352))</f>
        <v/>
      </c>
      <c r="J352" s="3" t="str">
        <f>IF('Support - Unit List'!A352="","",'Support - Unit List'!A352&amp;'Support - Unit List'!B352&amp;'Support - Unit List'!C352&amp;" - "&amp;PROPER('Support - Unit List'!D352))</f>
        <v>1461022 - Daviess County Solid Waste District</v>
      </c>
    </row>
    <row r="353" spans="8:10" x14ac:dyDescent="0.25">
      <c r="H353" s="2" t="str">
        <f t="shared" si="15"/>
        <v/>
      </c>
      <c r="I353" s="2" t="str">
        <f>IF(H353="","",COUNTIF($H$2:H353,H353))</f>
        <v/>
      </c>
      <c r="J353" s="3" t="str">
        <f>IF('Support - Unit List'!A353="","",'Support - Unit List'!A353&amp;'Support - Unit List'!B353&amp;'Support - Unit List'!C353&amp;" - "&amp;PROPER('Support - Unit List'!D353))</f>
        <v>1470005 - Prairie Creek Conservancy District</v>
      </c>
    </row>
    <row r="354" spans="8:10" x14ac:dyDescent="0.25">
      <c r="H354" s="2" t="str">
        <f t="shared" si="15"/>
        <v/>
      </c>
      <c r="I354" s="2" t="str">
        <f>IF(H354="","",COUNTIF($H$2:H354,H354))</f>
        <v/>
      </c>
      <c r="J354" s="3" t="str">
        <f>IF('Support - Unit List'!A354="","",'Support - Unit List'!A354&amp;'Support - Unit List'!B354&amp;'Support - Unit List'!C354&amp;" - "&amp;PROPER('Support - Unit List'!D354))</f>
        <v>1510000 - Dearborn County</v>
      </c>
    </row>
    <row r="355" spans="8:10" x14ac:dyDescent="0.25">
      <c r="H355" s="2" t="str">
        <f t="shared" si="15"/>
        <v/>
      </c>
      <c r="I355" s="2" t="str">
        <f>IF(H355="","",COUNTIF($H$2:H355,H355))</f>
        <v/>
      </c>
      <c r="J355" s="3" t="str">
        <f>IF('Support - Unit List'!A355="","",'Support - Unit List'!A355&amp;'Support - Unit List'!B355&amp;'Support - Unit List'!C355&amp;" - "&amp;PROPER('Support - Unit List'!D355))</f>
        <v>1520001 - Caesar Creek Township</v>
      </c>
    </row>
    <row r="356" spans="8:10" x14ac:dyDescent="0.25">
      <c r="H356" s="2" t="str">
        <f t="shared" si="15"/>
        <v/>
      </c>
      <c r="I356" s="2" t="str">
        <f>IF(H356="","",COUNTIF($H$2:H356,H356))</f>
        <v/>
      </c>
      <c r="J356" s="3" t="str">
        <f>IF('Support - Unit List'!A356="","",'Support - Unit List'!A356&amp;'Support - Unit List'!B356&amp;'Support - Unit List'!C356&amp;" - "&amp;PROPER('Support - Unit List'!D356))</f>
        <v>1520002 - Center Township</v>
      </c>
    </row>
    <row r="357" spans="8:10" x14ac:dyDescent="0.25">
      <c r="H357" s="2" t="str">
        <f t="shared" si="15"/>
        <v/>
      </c>
      <c r="I357" s="2" t="str">
        <f>IF(H357="","",COUNTIF($H$2:H357,H357))</f>
        <v/>
      </c>
      <c r="J357" s="3" t="str">
        <f>IF('Support - Unit List'!A357="","",'Support - Unit List'!A357&amp;'Support - Unit List'!B357&amp;'Support - Unit List'!C357&amp;" - "&amp;PROPER('Support - Unit List'!D357))</f>
        <v>1520003 - Clay Township</v>
      </c>
    </row>
    <row r="358" spans="8:10" x14ac:dyDescent="0.25">
      <c r="H358" s="2" t="str">
        <f t="shared" si="15"/>
        <v/>
      </c>
      <c r="I358" s="2" t="str">
        <f>IF(H358="","",COUNTIF($H$2:H358,H358))</f>
        <v/>
      </c>
      <c r="J358" s="3" t="str">
        <f>IF('Support - Unit List'!A358="","",'Support - Unit List'!A358&amp;'Support - Unit List'!B358&amp;'Support - Unit List'!C358&amp;" - "&amp;PROPER('Support - Unit List'!D358))</f>
        <v>1520004 - Harrison Township</v>
      </c>
    </row>
    <row r="359" spans="8:10" x14ac:dyDescent="0.25">
      <c r="H359" s="2" t="str">
        <f t="shared" si="15"/>
        <v/>
      </c>
      <c r="I359" s="2" t="str">
        <f>IF(H359="","",COUNTIF($H$2:H359,H359))</f>
        <v/>
      </c>
      <c r="J359" s="3" t="str">
        <f>IF('Support - Unit List'!A359="","",'Support - Unit List'!A359&amp;'Support - Unit List'!B359&amp;'Support - Unit List'!C359&amp;" - "&amp;PROPER('Support - Unit List'!D359))</f>
        <v>1520005 - Hogan Township</v>
      </c>
    </row>
    <row r="360" spans="8:10" x14ac:dyDescent="0.25">
      <c r="H360" s="2" t="str">
        <f t="shared" si="15"/>
        <v/>
      </c>
      <c r="I360" s="2" t="str">
        <f>IF(H360="","",COUNTIF($H$2:H360,H360))</f>
        <v/>
      </c>
      <c r="J360" s="3" t="str">
        <f>IF('Support - Unit List'!A360="","",'Support - Unit List'!A360&amp;'Support - Unit List'!B360&amp;'Support - Unit List'!C360&amp;" - "&amp;PROPER('Support - Unit List'!D360))</f>
        <v>1520006 - Jackson Township</v>
      </c>
    </row>
    <row r="361" spans="8:10" x14ac:dyDescent="0.25">
      <c r="H361" s="2" t="str">
        <f t="shared" si="15"/>
        <v/>
      </c>
      <c r="I361" s="2" t="str">
        <f>IF(H361="","",COUNTIF($H$2:H361,H361))</f>
        <v/>
      </c>
      <c r="J361" s="3" t="str">
        <f>IF('Support - Unit List'!A361="","",'Support - Unit List'!A361&amp;'Support - Unit List'!B361&amp;'Support - Unit List'!C361&amp;" - "&amp;PROPER('Support - Unit List'!D361))</f>
        <v>1520007 - Kelso Township</v>
      </c>
    </row>
    <row r="362" spans="8:10" x14ac:dyDescent="0.25">
      <c r="H362" s="2" t="str">
        <f t="shared" si="15"/>
        <v/>
      </c>
      <c r="I362" s="2" t="str">
        <f>IF(H362="","",COUNTIF($H$2:H362,H362))</f>
        <v/>
      </c>
      <c r="J362" s="3" t="str">
        <f>IF('Support - Unit List'!A362="","",'Support - Unit List'!A362&amp;'Support - Unit List'!B362&amp;'Support - Unit List'!C362&amp;" - "&amp;PROPER('Support - Unit List'!D362))</f>
        <v>1520008 - Lawrenceburg Township</v>
      </c>
    </row>
    <row r="363" spans="8:10" x14ac:dyDescent="0.25">
      <c r="H363" s="2" t="str">
        <f t="shared" si="15"/>
        <v/>
      </c>
      <c r="I363" s="2" t="str">
        <f>IF(H363="","",COUNTIF($H$2:H363,H363))</f>
        <v/>
      </c>
      <c r="J363" s="3" t="str">
        <f>IF('Support - Unit List'!A363="","",'Support - Unit List'!A363&amp;'Support - Unit List'!B363&amp;'Support - Unit List'!C363&amp;" - "&amp;PROPER('Support - Unit List'!D363))</f>
        <v>1520009 - Logan Township</v>
      </c>
    </row>
    <row r="364" spans="8:10" x14ac:dyDescent="0.25">
      <c r="H364" s="2" t="str">
        <f t="shared" si="15"/>
        <v/>
      </c>
      <c r="I364" s="2" t="str">
        <f>IF(H364="","",COUNTIF($H$2:H364,H364))</f>
        <v/>
      </c>
      <c r="J364" s="3" t="str">
        <f>IF('Support - Unit List'!A364="","",'Support - Unit List'!A364&amp;'Support - Unit List'!B364&amp;'Support - Unit List'!C364&amp;" - "&amp;PROPER('Support - Unit List'!D364))</f>
        <v>1520010 - Manchester Township</v>
      </c>
    </row>
    <row r="365" spans="8:10" x14ac:dyDescent="0.25">
      <c r="H365" s="2" t="str">
        <f t="shared" si="15"/>
        <v/>
      </c>
      <c r="I365" s="2" t="str">
        <f>IF(H365="","",COUNTIF($H$2:H365,H365))</f>
        <v/>
      </c>
      <c r="J365" s="3" t="str">
        <f>IF('Support - Unit List'!A365="","",'Support - Unit List'!A365&amp;'Support - Unit List'!B365&amp;'Support - Unit List'!C365&amp;" - "&amp;PROPER('Support - Unit List'!D365))</f>
        <v>1520011 - Miller Township</v>
      </c>
    </row>
    <row r="366" spans="8:10" x14ac:dyDescent="0.25">
      <c r="H366" s="2" t="str">
        <f t="shared" si="15"/>
        <v/>
      </c>
      <c r="I366" s="2" t="str">
        <f>IF(H366="","",COUNTIF($H$2:H366,H366))</f>
        <v/>
      </c>
      <c r="J366" s="3" t="str">
        <f>IF('Support - Unit List'!A366="","",'Support - Unit List'!A366&amp;'Support - Unit List'!B366&amp;'Support - Unit List'!C366&amp;" - "&amp;PROPER('Support - Unit List'!D366))</f>
        <v>1520012 - Sparta Township</v>
      </c>
    </row>
    <row r="367" spans="8:10" x14ac:dyDescent="0.25">
      <c r="H367" s="2" t="str">
        <f t="shared" si="15"/>
        <v/>
      </c>
      <c r="I367" s="2" t="str">
        <f>IF(H367="","",COUNTIF($H$2:H367,H367))</f>
        <v/>
      </c>
      <c r="J367" s="3" t="str">
        <f>IF('Support - Unit List'!A367="","",'Support - Unit List'!A367&amp;'Support - Unit List'!B367&amp;'Support - Unit List'!C367&amp;" - "&amp;PROPER('Support - Unit List'!D367))</f>
        <v>1520013 - Washington Township</v>
      </c>
    </row>
    <row r="368" spans="8:10" x14ac:dyDescent="0.25">
      <c r="H368" s="2" t="str">
        <f t="shared" si="15"/>
        <v/>
      </c>
      <c r="I368" s="2" t="str">
        <f>IF(H368="","",COUNTIF($H$2:H368,H368))</f>
        <v/>
      </c>
      <c r="J368" s="3" t="str">
        <f>IF('Support - Unit List'!A368="","",'Support - Unit List'!A368&amp;'Support - Unit List'!B368&amp;'Support - Unit List'!C368&amp;" - "&amp;PROPER('Support - Unit List'!D368))</f>
        <v>1520014 - York Township</v>
      </c>
    </row>
    <row r="369" spans="8:10" x14ac:dyDescent="0.25">
      <c r="H369" s="2" t="str">
        <f t="shared" si="15"/>
        <v/>
      </c>
      <c r="I369" s="2" t="str">
        <f>IF(H369="","",COUNTIF($H$2:H369,H369))</f>
        <v/>
      </c>
      <c r="J369" s="3" t="str">
        <f>IF('Support - Unit List'!A369="","",'Support - Unit List'!A369&amp;'Support - Unit List'!B369&amp;'Support - Unit List'!C369&amp;" - "&amp;PROPER('Support - Unit List'!D369))</f>
        <v>1530439 - Lawrenceburg Civil City</v>
      </c>
    </row>
    <row r="370" spans="8:10" x14ac:dyDescent="0.25">
      <c r="H370" s="2" t="str">
        <f t="shared" si="15"/>
        <v/>
      </c>
      <c r="I370" s="2" t="str">
        <f>IF(H370="","",COUNTIF($H$2:H370,H370))</f>
        <v/>
      </c>
      <c r="J370" s="3" t="str">
        <f>IF('Support - Unit List'!A370="","",'Support - Unit List'!A370&amp;'Support - Unit List'!B370&amp;'Support - Unit List'!C370&amp;" - "&amp;PROPER('Support - Unit List'!D370))</f>
        <v>1530442 - Aurora Civil City</v>
      </c>
    </row>
    <row r="371" spans="8:10" x14ac:dyDescent="0.25">
      <c r="H371" s="2" t="str">
        <f t="shared" si="15"/>
        <v/>
      </c>
      <c r="I371" s="2" t="str">
        <f>IF(H371="","",COUNTIF($H$2:H371,H371))</f>
        <v/>
      </c>
      <c r="J371" s="3" t="str">
        <f>IF('Support - Unit List'!A371="","",'Support - Unit List'!A371&amp;'Support - Unit List'!B371&amp;'Support - Unit List'!C371&amp;" - "&amp;PROPER('Support - Unit List'!D371))</f>
        <v>1530575 - Dillsboro Civil Town</v>
      </c>
    </row>
    <row r="372" spans="8:10" x14ac:dyDescent="0.25">
      <c r="H372" s="2" t="str">
        <f t="shared" si="15"/>
        <v/>
      </c>
      <c r="I372" s="2" t="str">
        <f>IF(H372="","",COUNTIF($H$2:H372,H372))</f>
        <v/>
      </c>
      <c r="J372" s="3" t="str">
        <f>IF('Support - Unit List'!A372="","",'Support - Unit List'!A372&amp;'Support - Unit List'!B372&amp;'Support - Unit List'!C372&amp;" - "&amp;PROPER('Support - Unit List'!D372))</f>
        <v>1530576 - City Of Greendale</v>
      </c>
    </row>
    <row r="373" spans="8:10" x14ac:dyDescent="0.25">
      <c r="H373" s="2" t="str">
        <f t="shared" si="15"/>
        <v/>
      </c>
      <c r="I373" s="2" t="str">
        <f>IF(H373="","",COUNTIF($H$2:H373,H373))</f>
        <v/>
      </c>
      <c r="J373" s="3" t="str">
        <f>IF('Support - Unit List'!A373="","",'Support - Unit List'!A373&amp;'Support - Unit List'!B373&amp;'Support - Unit List'!C373&amp;" - "&amp;PROPER('Support - Unit List'!D373))</f>
        <v>1530577 - Moores Hill Civil Town</v>
      </c>
    </row>
    <row r="374" spans="8:10" x14ac:dyDescent="0.25">
      <c r="H374" s="2" t="str">
        <f t="shared" si="15"/>
        <v/>
      </c>
      <c r="I374" s="2" t="str">
        <f>IF(H374="","",COUNTIF($H$2:H374,H374))</f>
        <v/>
      </c>
      <c r="J374" s="3" t="str">
        <f>IF('Support - Unit List'!A374="","",'Support - Unit List'!A374&amp;'Support - Unit List'!B374&amp;'Support - Unit List'!C374&amp;" - "&amp;PROPER('Support - Unit List'!D374))</f>
        <v>1530578 - St. Leon Civil Town</v>
      </c>
    </row>
    <row r="375" spans="8:10" x14ac:dyDescent="0.25">
      <c r="H375" s="2" t="str">
        <f t="shared" si="15"/>
        <v/>
      </c>
      <c r="I375" s="2" t="str">
        <f>IF(H375="","",COUNTIF($H$2:H375,H375))</f>
        <v/>
      </c>
      <c r="J375" s="3" t="str">
        <f>IF('Support - Unit List'!A375="","",'Support - Unit List'!A375&amp;'Support - Unit List'!B375&amp;'Support - Unit List'!C375&amp;" - "&amp;PROPER('Support - Unit List'!D375))</f>
        <v>1530579 - West Harrison Civil Town</v>
      </c>
    </row>
    <row r="376" spans="8:10" x14ac:dyDescent="0.25">
      <c r="H376" s="2" t="str">
        <f t="shared" si="15"/>
        <v/>
      </c>
      <c r="I376" s="2" t="str">
        <f>IF(H376="","",COUNTIF($H$2:H376,H376))</f>
        <v/>
      </c>
      <c r="J376" s="3" t="str">
        <f>IF('Support - Unit List'!A376="","",'Support - Unit List'!A376&amp;'Support - Unit List'!B376&amp;'Support - Unit List'!C376&amp;" - "&amp;PROPER('Support - Unit List'!D376))</f>
        <v>1541560 - Sunman-Dearborn Community School Corporation</v>
      </c>
    </row>
    <row r="377" spans="8:10" x14ac:dyDescent="0.25">
      <c r="H377" s="2" t="str">
        <f t="shared" si="15"/>
        <v/>
      </c>
      <c r="I377" s="2" t="str">
        <f>IF(H377="","",COUNTIF($H$2:H377,H377))</f>
        <v/>
      </c>
      <c r="J377" s="3" t="str">
        <f>IF('Support - Unit List'!A377="","",'Support - Unit List'!A377&amp;'Support - Unit List'!B377&amp;'Support - Unit List'!C377&amp;" - "&amp;PROPER('Support - Unit List'!D377))</f>
        <v>1541600 - South Dearborn Community School Corporation</v>
      </c>
    </row>
    <row r="378" spans="8:10" x14ac:dyDescent="0.25">
      <c r="H378" s="2" t="str">
        <f t="shared" si="15"/>
        <v/>
      </c>
      <c r="I378" s="2" t="str">
        <f>IF(H378="","",COUNTIF($H$2:H378,H378))</f>
        <v/>
      </c>
      <c r="J378" s="3" t="str">
        <f>IF('Support - Unit List'!A378="","",'Support - Unit List'!A378&amp;'Support - Unit List'!B378&amp;'Support - Unit List'!C378&amp;" - "&amp;PROPER('Support - Unit List'!D378))</f>
        <v>1541620 - Lawrenceburg Community School Corporation</v>
      </c>
    </row>
    <row r="379" spans="8:10" x14ac:dyDescent="0.25">
      <c r="H379" s="2" t="str">
        <f t="shared" si="15"/>
        <v/>
      </c>
      <c r="I379" s="2" t="str">
        <f>IF(H379="","",COUNTIF($H$2:H379,H379))</f>
        <v/>
      </c>
      <c r="J379" s="3" t="str">
        <f>IF('Support - Unit List'!A379="","",'Support - Unit List'!A379&amp;'Support - Unit List'!B379&amp;'Support - Unit List'!C379&amp;" - "&amp;PROPER('Support - Unit List'!D379))</f>
        <v>1550033 - Aurora Public Library</v>
      </c>
    </row>
    <row r="380" spans="8:10" x14ac:dyDescent="0.25">
      <c r="H380" s="2" t="str">
        <f t="shared" si="15"/>
        <v/>
      </c>
      <c r="I380" s="2" t="str">
        <f>IF(H380="","",COUNTIF($H$2:H380,H380))</f>
        <v/>
      </c>
      <c r="J380" s="3" t="str">
        <f>IF('Support - Unit List'!A380="","",'Support - Unit List'!A380&amp;'Support - Unit List'!B380&amp;'Support - Unit List'!C380&amp;" - "&amp;PROPER('Support - Unit List'!D380))</f>
        <v>1550034 - Lawrenceburg Public Library</v>
      </c>
    </row>
    <row r="381" spans="8:10" x14ac:dyDescent="0.25">
      <c r="H381" s="2" t="str">
        <f t="shared" si="15"/>
        <v/>
      </c>
      <c r="I381" s="2" t="str">
        <f>IF(H381="","",COUNTIF($H$2:H381,H381))</f>
        <v/>
      </c>
      <c r="J381" s="3" t="str">
        <f>IF('Support - Unit List'!A381="","",'Support - Unit List'!A381&amp;'Support - Unit List'!B381&amp;'Support - Unit List'!C381&amp;" - "&amp;PROPER('Support - Unit List'!D381))</f>
        <v>1561036 - Dearborn County Solid Waste</v>
      </c>
    </row>
    <row r="382" spans="8:10" x14ac:dyDescent="0.25">
      <c r="H382" s="2" t="str">
        <f t="shared" si="15"/>
        <v/>
      </c>
      <c r="I382" s="2" t="str">
        <f>IF(H382="","",COUNTIF($H$2:H382,H382))</f>
        <v/>
      </c>
      <c r="J382" s="3" t="str">
        <f>IF('Support - Unit List'!A382="","",'Support - Unit List'!A382&amp;'Support - Unit List'!B382&amp;'Support - Unit List'!C382&amp;" - "&amp;PROPER('Support - Unit List'!D382))</f>
        <v>1570006 - Lawrenceburg Conservancy District</v>
      </c>
    </row>
    <row r="383" spans="8:10" x14ac:dyDescent="0.25">
      <c r="H383" s="2" t="str">
        <f t="shared" si="15"/>
        <v/>
      </c>
      <c r="I383" s="2" t="str">
        <f>IF(H383="","",COUNTIF($H$2:H383,H383))</f>
        <v/>
      </c>
      <c r="J383" s="3" t="str">
        <f>IF('Support - Unit List'!A383="","",'Support - Unit List'!A383&amp;'Support - Unit List'!B383&amp;'Support - Unit List'!C383&amp;" - "&amp;PROPER('Support - Unit List'!D383))</f>
        <v>1610000 - Decatur County</v>
      </c>
    </row>
    <row r="384" spans="8:10" x14ac:dyDescent="0.25">
      <c r="H384" s="2" t="str">
        <f t="shared" si="15"/>
        <v/>
      </c>
      <c r="I384" s="2" t="str">
        <f>IF(H384="","",COUNTIF($H$2:H384,H384))</f>
        <v/>
      </c>
      <c r="J384" s="3" t="str">
        <f>IF('Support - Unit List'!A384="","",'Support - Unit List'!A384&amp;'Support - Unit List'!B384&amp;'Support - Unit List'!C384&amp;" - "&amp;PROPER('Support - Unit List'!D384))</f>
        <v>1620001 - Adams Township</v>
      </c>
    </row>
    <row r="385" spans="8:10" x14ac:dyDescent="0.25">
      <c r="H385" s="2" t="str">
        <f t="shared" si="15"/>
        <v/>
      </c>
      <c r="I385" s="2" t="str">
        <f>IF(H385="","",COUNTIF($H$2:H385,H385))</f>
        <v/>
      </c>
      <c r="J385" s="3" t="str">
        <f>IF('Support - Unit List'!A385="","",'Support - Unit List'!A385&amp;'Support - Unit List'!B385&amp;'Support - Unit List'!C385&amp;" - "&amp;PROPER('Support - Unit List'!D385))</f>
        <v>1620002 - Clay Township</v>
      </c>
    </row>
    <row r="386" spans="8:10" x14ac:dyDescent="0.25">
      <c r="H386" s="2" t="str">
        <f t="shared" si="15"/>
        <v/>
      </c>
      <c r="I386" s="2" t="str">
        <f>IF(H386="","",COUNTIF($H$2:H386,H386))</f>
        <v/>
      </c>
      <c r="J386" s="3" t="str">
        <f>IF('Support - Unit List'!A386="","",'Support - Unit List'!A386&amp;'Support - Unit List'!B386&amp;'Support - Unit List'!C386&amp;" - "&amp;PROPER('Support - Unit List'!D386))</f>
        <v>1620003 - Clinton Township</v>
      </c>
    </row>
    <row r="387" spans="8:10" x14ac:dyDescent="0.25">
      <c r="H387" s="2" t="str">
        <f t="shared" ref="H387:H450" si="16">IF(LEFT(J387,2)=$B$3,"X","")</f>
        <v/>
      </c>
      <c r="I387" s="2" t="str">
        <f>IF(H387="","",COUNTIF($H$2:H387,H387))</f>
        <v/>
      </c>
      <c r="J387" s="3" t="str">
        <f>IF('Support - Unit List'!A387="","",'Support - Unit List'!A387&amp;'Support - Unit List'!B387&amp;'Support - Unit List'!C387&amp;" - "&amp;PROPER('Support - Unit List'!D387))</f>
        <v>1620004 - Fugit Township</v>
      </c>
    </row>
    <row r="388" spans="8:10" x14ac:dyDescent="0.25">
      <c r="H388" s="2" t="str">
        <f t="shared" si="16"/>
        <v/>
      </c>
      <c r="I388" s="2" t="str">
        <f>IF(H388="","",COUNTIF($H$2:H388,H388))</f>
        <v/>
      </c>
      <c r="J388" s="3" t="str">
        <f>IF('Support - Unit List'!A388="","",'Support - Unit List'!A388&amp;'Support - Unit List'!B388&amp;'Support - Unit List'!C388&amp;" - "&amp;PROPER('Support - Unit List'!D388))</f>
        <v>1620005 - Jackson Township</v>
      </c>
    </row>
    <row r="389" spans="8:10" x14ac:dyDescent="0.25">
      <c r="H389" s="2" t="str">
        <f t="shared" si="16"/>
        <v/>
      </c>
      <c r="I389" s="2" t="str">
        <f>IF(H389="","",COUNTIF($H$2:H389,H389))</f>
        <v/>
      </c>
      <c r="J389" s="3" t="str">
        <f>IF('Support - Unit List'!A389="","",'Support - Unit List'!A389&amp;'Support - Unit List'!B389&amp;'Support - Unit List'!C389&amp;" - "&amp;PROPER('Support - Unit List'!D389))</f>
        <v>1620006 - Marion Township</v>
      </c>
    </row>
    <row r="390" spans="8:10" x14ac:dyDescent="0.25">
      <c r="H390" s="2" t="str">
        <f t="shared" si="16"/>
        <v/>
      </c>
      <c r="I390" s="2" t="str">
        <f>IF(H390="","",COUNTIF($H$2:H390,H390))</f>
        <v/>
      </c>
      <c r="J390" s="3" t="str">
        <f>IF('Support - Unit List'!A390="","",'Support - Unit List'!A390&amp;'Support - Unit List'!B390&amp;'Support - Unit List'!C390&amp;" - "&amp;PROPER('Support - Unit List'!D390))</f>
        <v>1620007 - Saltcreek Township</v>
      </c>
    </row>
    <row r="391" spans="8:10" x14ac:dyDescent="0.25">
      <c r="H391" s="2" t="str">
        <f t="shared" si="16"/>
        <v/>
      </c>
      <c r="I391" s="2" t="str">
        <f>IF(H391="","",COUNTIF($H$2:H391,H391))</f>
        <v/>
      </c>
      <c r="J391" s="3" t="str">
        <f>IF('Support - Unit List'!A391="","",'Support - Unit List'!A391&amp;'Support - Unit List'!B391&amp;'Support - Unit List'!C391&amp;" - "&amp;PROPER('Support - Unit List'!D391))</f>
        <v>1620008 - Sandcreek Township</v>
      </c>
    </row>
    <row r="392" spans="8:10" x14ac:dyDescent="0.25">
      <c r="H392" s="2" t="str">
        <f t="shared" si="16"/>
        <v/>
      </c>
      <c r="I392" s="2" t="str">
        <f>IF(H392="","",COUNTIF($H$2:H392,H392))</f>
        <v/>
      </c>
      <c r="J392" s="3" t="str">
        <f>IF('Support - Unit List'!A392="","",'Support - Unit List'!A392&amp;'Support - Unit List'!B392&amp;'Support - Unit List'!C392&amp;" - "&amp;PROPER('Support - Unit List'!D392))</f>
        <v>1620009 - Washington Township</v>
      </c>
    </row>
    <row r="393" spans="8:10" x14ac:dyDescent="0.25">
      <c r="H393" s="2" t="str">
        <f t="shared" si="16"/>
        <v/>
      </c>
      <c r="I393" s="2" t="str">
        <f>IF(H393="","",COUNTIF($H$2:H393,H393))</f>
        <v/>
      </c>
      <c r="J393" s="3" t="str">
        <f>IF('Support - Unit List'!A393="","",'Support - Unit List'!A393&amp;'Support - Unit List'!B393&amp;'Support - Unit List'!C393&amp;" - "&amp;PROPER('Support - Unit List'!D393))</f>
        <v>1630406 - Greensburg Civil City</v>
      </c>
    </row>
    <row r="394" spans="8:10" x14ac:dyDescent="0.25">
      <c r="H394" s="2" t="str">
        <f t="shared" si="16"/>
        <v/>
      </c>
      <c r="I394" s="2" t="str">
        <f>IF(H394="","",COUNTIF($H$2:H394,H394))</f>
        <v/>
      </c>
      <c r="J394" s="3" t="str">
        <f>IF('Support - Unit List'!A394="","",'Support - Unit List'!A394&amp;'Support - Unit List'!B394&amp;'Support - Unit List'!C394&amp;" - "&amp;PROPER('Support - Unit List'!D394))</f>
        <v>1630581 - Millhousen Civil Town</v>
      </c>
    </row>
    <row r="395" spans="8:10" x14ac:dyDescent="0.25">
      <c r="H395" s="2" t="str">
        <f t="shared" si="16"/>
        <v/>
      </c>
      <c r="I395" s="2" t="str">
        <f>IF(H395="","",COUNTIF($H$2:H395,H395))</f>
        <v/>
      </c>
      <c r="J395" s="3" t="str">
        <f>IF('Support - Unit List'!A395="","",'Support - Unit List'!A395&amp;'Support - Unit List'!B395&amp;'Support - Unit List'!C395&amp;" - "&amp;PROPER('Support - Unit List'!D395))</f>
        <v>1630582 - New Point Civil Town</v>
      </c>
    </row>
    <row r="396" spans="8:10" x14ac:dyDescent="0.25">
      <c r="H396" s="2" t="str">
        <f t="shared" si="16"/>
        <v/>
      </c>
      <c r="I396" s="2" t="str">
        <f>IF(H396="","",COUNTIF($H$2:H396,H396))</f>
        <v/>
      </c>
      <c r="J396" s="3" t="str">
        <f>IF('Support - Unit List'!A396="","",'Support - Unit List'!A396&amp;'Support - Unit List'!B396&amp;'Support - Unit List'!C396&amp;" - "&amp;PROPER('Support - Unit List'!D396))</f>
        <v>1630583 - St. Paul Civil Town</v>
      </c>
    </row>
    <row r="397" spans="8:10" x14ac:dyDescent="0.25">
      <c r="H397" s="2" t="str">
        <f t="shared" si="16"/>
        <v/>
      </c>
      <c r="I397" s="2" t="str">
        <f>IF(H397="","",COUNTIF($H$2:H397,H397))</f>
        <v/>
      </c>
      <c r="J397" s="3" t="str">
        <f>IF('Support - Unit List'!A397="","",'Support - Unit List'!A397&amp;'Support - Unit List'!B397&amp;'Support - Unit List'!C397&amp;" - "&amp;PROPER('Support - Unit List'!D397))</f>
        <v>1630584 - Westport Civil Town</v>
      </c>
    </row>
    <row r="398" spans="8:10" x14ac:dyDescent="0.25">
      <c r="H398" s="2" t="str">
        <f t="shared" si="16"/>
        <v/>
      </c>
      <c r="I398" s="2" t="str">
        <f>IF(H398="","",COUNTIF($H$2:H398,H398))</f>
        <v/>
      </c>
      <c r="J398" s="3" t="str">
        <f>IF('Support - Unit List'!A398="","",'Support - Unit List'!A398&amp;'Support - Unit List'!B398&amp;'Support - Unit List'!C398&amp;" - "&amp;PROPER('Support - Unit List'!D398))</f>
        <v>1641655 - Decatur County Community School Corporation</v>
      </c>
    </row>
    <row r="399" spans="8:10" x14ac:dyDescent="0.25">
      <c r="H399" s="2" t="str">
        <f t="shared" si="16"/>
        <v/>
      </c>
      <c r="I399" s="2" t="str">
        <f>IF(H399="","",COUNTIF($H$2:H399,H399))</f>
        <v/>
      </c>
      <c r="J399" s="3" t="str">
        <f>IF('Support - Unit List'!A399="","",'Support - Unit List'!A399&amp;'Support - Unit List'!B399&amp;'Support - Unit List'!C399&amp;" - "&amp;PROPER('Support - Unit List'!D399))</f>
        <v>1641730 - Greensburg Community School Corporation</v>
      </c>
    </row>
    <row r="400" spans="8:10" x14ac:dyDescent="0.25">
      <c r="H400" s="2" t="str">
        <f t="shared" si="16"/>
        <v/>
      </c>
      <c r="I400" s="2" t="str">
        <f>IF(H400="","",COUNTIF($H$2:H400,H400))</f>
        <v/>
      </c>
      <c r="J400" s="3" t="str">
        <f>IF('Support - Unit List'!A400="","",'Support - Unit List'!A400&amp;'Support - Unit List'!B400&amp;'Support - Unit List'!C400&amp;" - "&amp;PROPER('Support - Unit List'!D400))</f>
        <v>1650035 - Greensburg Public Library</v>
      </c>
    </row>
    <row r="401" spans="8:10" x14ac:dyDescent="0.25">
      <c r="H401" s="2" t="str">
        <f t="shared" si="16"/>
        <v/>
      </c>
      <c r="I401" s="2" t="str">
        <f>IF(H401="","",COUNTIF($H$2:H401,H401))</f>
        <v/>
      </c>
      <c r="J401" s="3" t="str">
        <f>IF('Support - Unit List'!A401="","",'Support - Unit List'!A401&amp;'Support - Unit List'!B401&amp;'Support - Unit List'!C401&amp;" - "&amp;PROPER('Support - Unit List'!D401))</f>
        <v>1650283 - Decatur County Contractual Library</v>
      </c>
    </row>
    <row r="402" spans="8:10" x14ac:dyDescent="0.25">
      <c r="H402" s="2" t="str">
        <f t="shared" si="16"/>
        <v/>
      </c>
      <c r="I402" s="2" t="str">
        <f>IF(H402="","",COUNTIF($H$2:H402,H402))</f>
        <v/>
      </c>
      <c r="J402" s="3" t="str">
        <f>IF('Support - Unit List'!A402="","",'Support - Unit List'!A402&amp;'Support - Unit List'!B402&amp;'Support - Unit List'!C402&amp;" - "&amp;PROPER('Support - Unit List'!D402))</f>
        <v>1661003 - Decatur County Solid Waste Management</v>
      </c>
    </row>
    <row r="403" spans="8:10" x14ac:dyDescent="0.25">
      <c r="H403" s="2" t="str">
        <f t="shared" si="16"/>
        <v/>
      </c>
      <c r="I403" s="2" t="str">
        <f>IF(H403="","",COUNTIF($H$2:H403,H403))</f>
        <v/>
      </c>
      <c r="J403" s="3" t="str">
        <f>IF('Support - Unit List'!A403="","",'Support - Unit List'!A403&amp;'Support - Unit List'!B403&amp;'Support - Unit List'!C403&amp;" - "&amp;PROPER('Support - Unit List'!D403))</f>
        <v>1670049 - Lake Mccoy Conservancy District</v>
      </c>
    </row>
    <row r="404" spans="8:10" x14ac:dyDescent="0.25">
      <c r="H404" s="2" t="str">
        <f t="shared" si="16"/>
        <v/>
      </c>
      <c r="I404" s="2" t="str">
        <f>IF(H404="","",COUNTIF($H$2:H404,H404))</f>
        <v/>
      </c>
      <c r="J404" s="3" t="str">
        <f>IF('Support - Unit List'!A404="","",'Support - Unit List'!A404&amp;'Support - Unit List'!B404&amp;'Support - Unit List'!C404&amp;" - "&amp;PROPER('Support - Unit List'!D404))</f>
        <v>1710000 - Dekalb County</v>
      </c>
    </row>
    <row r="405" spans="8:10" x14ac:dyDescent="0.25">
      <c r="H405" s="2" t="str">
        <f t="shared" si="16"/>
        <v/>
      </c>
      <c r="I405" s="2" t="str">
        <f>IF(H405="","",COUNTIF($H$2:H405,H405))</f>
        <v/>
      </c>
      <c r="J405" s="3" t="str">
        <f>IF('Support - Unit List'!A405="","",'Support - Unit List'!A405&amp;'Support - Unit List'!B405&amp;'Support - Unit List'!C405&amp;" - "&amp;PROPER('Support - Unit List'!D405))</f>
        <v>1720001 - Butler Township</v>
      </c>
    </row>
    <row r="406" spans="8:10" x14ac:dyDescent="0.25">
      <c r="H406" s="2" t="str">
        <f t="shared" si="16"/>
        <v/>
      </c>
      <c r="I406" s="2" t="str">
        <f>IF(H406="","",COUNTIF($H$2:H406,H406))</f>
        <v/>
      </c>
      <c r="J406" s="3" t="str">
        <f>IF('Support - Unit List'!A406="","",'Support - Unit List'!A406&amp;'Support - Unit List'!B406&amp;'Support - Unit List'!C406&amp;" - "&amp;PROPER('Support - Unit List'!D406))</f>
        <v>1720002 - Concord Township</v>
      </c>
    </row>
    <row r="407" spans="8:10" x14ac:dyDescent="0.25">
      <c r="H407" s="2" t="str">
        <f t="shared" si="16"/>
        <v/>
      </c>
      <c r="I407" s="2" t="str">
        <f>IF(H407="","",COUNTIF($H$2:H407,H407))</f>
        <v/>
      </c>
      <c r="J407" s="3" t="str">
        <f>IF('Support - Unit List'!A407="","",'Support - Unit List'!A407&amp;'Support - Unit List'!B407&amp;'Support - Unit List'!C407&amp;" - "&amp;PROPER('Support - Unit List'!D407))</f>
        <v>1720003 - Fairfield Township</v>
      </c>
    </row>
    <row r="408" spans="8:10" x14ac:dyDescent="0.25">
      <c r="H408" s="2" t="str">
        <f t="shared" si="16"/>
        <v/>
      </c>
      <c r="I408" s="2" t="str">
        <f>IF(H408="","",COUNTIF($H$2:H408,H408))</f>
        <v/>
      </c>
      <c r="J408" s="3" t="str">
        <f>IF('Support - Unit List'!A408="","",'Support - Unit List'!A408&amp;'Support - Unit List'!B408&amp;'Support - Unit List'!C408&amp;" - "&amp;PROPER('Support - Unit List'!D408))</f>
        <v>1720004 - Franklin Township</v>
      </c>
    </row>
    <row r="409" spans="8:10" x14ac:dyDescent="0.25">
      <c r="H409" s="2" t="str">
        <f t="shared" si="16"/>
        <v/>
      </c>
      <c r="I409" s="2" t="str">
        <f>IF(H409="","",COUNTIF($H$2:H409,H409))</f>
        <v/>
      </c>
      <c r="J409" s="3" t="str">
        <f>IF('Support - Unit List'!A409="","",'Support - Unit List'!A409&amp;'Support - Unit List'!B409&amp;'Support - Unit List'!C409&amp;" - "&amp;PROPER('Support - Unit List'!D409))</f>
        <v>1720005 - Grant Township</v>
      </c>
    </row>
    <row r="410" spans="8:10" x14ac:dyDescent="0.25">
      <c r="H410" s="2" t="str">
        <f t="shared" si="16"/>
        <v/>
      </c>
      <c r="I410" s="2" t="str">
        <f>IF(H410="","",COUNTIF($H$2:H410,H410))</f>
        <v/>
      </c>
      <c r="J410" s="3" t="str">
        <f>IF('Support - Unit List'!A410="","",'Support - Unit List'!A410&amp;'Support - Unit List'!B410&amp;'Support - Unit List'!C410&amp;" - "&amp;PROPER('Support - Unit List'!D410))</f>
        <v>1720006 - Jackson Township</v>
      </c>
    </row>
    <row r="411" spans="8:10" x14ac:dyDescent="0.25">
      <c r="H411" s="2" t="str">
        <f t="shared" si="16"/>
        <v/>
      </c>
      <c r="I411" s="2" t="str">
        <f>IF(H411="","",COUNTIF($H$2:H411,H411))</f>
        <v/>
      </c>
      <c r="J411" s="3" t="str">
        <f>IF('Support - Unit List'!A411="","",'Support - Unit List'!A411&amp;'Support - Unit List'!B411&amp;'Support - Unit List'!C411&amp;" - "&amp;PROPER('Support - Unit List'!D411))</f>
        <v>1720007 - Keyser Township</v>
      </c>
    </row>
    <row r="412" spans="8:10" x14ac:dyDescent="0.25">
      <c r="H412" s="2" t="str">
        <f t="shared" si="16"/>
        <v/>
      </c>
      <c r="I412" s="2" t="str">
        <f>IF(H412="","",COUNTIF($H$2:H412,H412))</f>
        <v/>
      </c>
      <c r="J412" s="3" t="str">
        <f>IF('Support - Unit List'!A412="","",'Support - Unit List'!A412&amp;'Support - Unit List'!B412&amp;'Support - Unit List'!C412&amp;" - "&amp;PROPER('Support - Unit List'!D412))</f>
        <v>1720008 - Newville Township</v>
      </c>
    </row>
    <row r="413" spans="8:10" x14ac:dyDescent="0.25">
      <c r="H413" s="2" t="str">
        <f t="shared" si="16"/>
        <v/>
      </c>
      <c r="I413" s="2" t="str">
        <f>IF(H413="","",COUNTIF($H$2:H413,H413))</f>
        <v/>
      </c>
      <c r="J413" s="3" t="str">
        <f>IF('Support - Unit List'!A413="","",'Support - Unit List'!A413&amp;'Support - Unit List'!B413&amp;'Support - Unit List'!C413&amp;" - "&amp;PROPER('Support - Unit List'!D413))</f>
        <v>1720009 - Richland Township</v>
      </c>
    </row>
    <row r="414" spans="8:10" x14ac:dyDescent="0.25">
      <c r="H414" s="2" t="str">
        <f t="shared" si="16"/>
        <v/>
      </c>
      <c r="I414" s="2" t="str">
        <f>IF(H414="","",COUNTIF($H$2:H414,H414))</f>
        <v/>
      </c>
      <c r="J414" s="3" t="str">
        <f>IF('Support - Unit List'!A414="","",'Support - Unit List'!A414&amp;'Support - Unit List'!B414&amp;'Support - Unit List'!C414&amp;" - "&amp;PROPER('Support - Unit List'!D414))</f>
        <v>1720010 - Smithfield Township</v>
      </c>
    </row>
    <row r="415" spans="8:10" x14ac:dyDescent="0.25">
      <c r="H415" s="2" t="str">
        <f t="shared" si="16"/>
        <v/>
      </c>
      <c r="I415" s="2" t="str">
        <f>IF(H415="","",COUNTIF($H$2:H415,H415))</f>
        <v/>
      </c>
      <c r="J415" s="3" t="str">
        <f>IF('Support - Unit List'!A415="","",'Support - Unit List'!A415&amp;'Support - Unit List'!B415&amp;'Support - Unit List'!C415&amp;" - "&amp;PROPER('Support - Unit List'!D415))</f>
        <v>1720011 - Spencer Township</v>
      </c>
    </row>
    <row r="416" spans="8:10" x14ac:dyDescent="0.25">
      <c r="H416" s="2" t="str">
        <f t="shared" si="16"/>
        <v/>
      </c>
      <c r="I416" s="2" t="str">
        <f>IF(H416="","",COUNTIF($H$2:H416,H416))</f>
        <v/>
      </c>
      <c r="J416" s="3" t="str">
        <f>IF('Support - Unit List'!A416="","",'Support - Unit List'!A416&amp;'Support - Unit List'!B416&amp;'Support - Unit List'!C416&amp;" - "&amp;PROPER('Support - Unit List'!D416))</f>
        <v>1720012 - Stafford Township</v>
      </c>
    </row>
    <row r="417" spans="8:10" x14ac:dyDescent="0.25">
      <c r="H417" s="2" t="str">
        <f t="shared" si="16"/>
        <v/>
      </c>
      <c r="I417" s="2" t="str">
        <f>IF(H417="","",COUNTIF($H$2:H417,H417))</f>
        <v/>
      </c>
      <c r="J417" s="3" t="str">
        <f>IF('Support - Unit List'!A417="","",'Support - Unit List'!A417&amp;'Support - Unit List'!B417&amp;'Support - Unit List'!C417&amp;" - "&amp;PROPER('Support - Unit List'!D417))</f>
        <v>1720013 - Troy Township</v>
      </c>
    </row>
    <row r="418" spans="8:10" x14ac:dyDescent="0.25">
      <c r="H418" s="2" t="str">
        <f t="shared" si="16"/>
        <v/>
      </c>
      <c r="I418" s="2" t="str">
        <f>IF(H418="","",COUNTIF($H$2:H418,H418))</f>
        <v/>
      </c>
      <c r="J418" s="3" t="str">
        <f>IF('Support - Unit List'!A418="","",'Support - Unit List'!A418&amp;'Support - Unit List'!B418&amp;'Support - Unit List'!C418&amp;" - "&amp;PROPER('Support - Unit List'!D418))</f>
        <v>1720014 - Union Township</v>
      </c>
    </row>
    <row r="419" spans="8:10" x14ac:dyDescent="0.25">
      <c r="H419" s="2" t="str">
        <f t="shared" si="16"/>
        <v/>
      </c>
      <c r="I419" s="2" t="str">
        <f>IF(H419="","",COUNTIF($H$2:H419,H419))</f>
        <v/>
      </c>
      <c r="J419" s="3" t="str">
        <f>IF('Support - Unit List'!A419="","",'Support - Unit List'!A419&amp;'Support - Unit List'!B419&amp;'Support - Unit List'!C419&amp;" - "&amp;PROPER('Support - Unit List'!D419))</f>
        <v>1720015 - Wilmington Township</v>
      </c>
    </row>
    <row r="420" spans="8:10" x14ac:dyDescent="0.25">
      <c r="H420" s="2" t="str">
        <f t="shared" si="16"/>
        <v/>
      </c>
      <c r="I420" s="2" t="str">
        <f>IF(H420="","",COUNTIF($H$2:H420,H420))</f>
        <v/>
      </c>
      <c r="J420" s="3" t="str">
        <f>IF('Support - Unit List'!A420="","",'Support - Unit List'!A420&amp;'Support - Unit List'!B420&amp;'Support - Unit List'!C420&amp;" - "&amp;PROPER('Support - Unit List'!D420))</f>
        <v>1730416 - Auburn Civil City</v>
      </c>
    </row>
    <row r="421" spans="8:10" x14ac:dyDescent="0.25">
      <c r="H421" s="2" t="str">
        <f t="shared" si="16"/>
        <v/>
      </c>
      <c r="I421" s="2" t="str">
        <f>IF(H421="","",COUNTIF($H$2:H421,H421))</f>
        <v/>
      </c>
      <c r="J421" s="3" t="str">
        <f>IF('Support - Unit List'!A421="","",'Support - Unit List'!A421&amp;'Support - Unit List'!B421&amp;'Support - Unit List'!C421&amp;" - "&amp;PROPER('Support - Unit List'!D421))</f>
        <v>1730436 - Garrett Civil City</v>
      </c>
    </row>
    <row r="422" spans="8:10" x14ac:dyDescent="0.25">
      <c r="H422" s="2" t="str">
        <f t="shared" si="16"/>
        <v/>
      </c>
      <c r="I422" s="2" t="str">
        <f>IF(H422="","",COUNTIF($H$2:H422,H422))</f>
        <v/>
      </c>
      <c r="J422" s="3" t="str">
        <f>IF('Support - Unit List'!A422="","",'Support - Unit List'!A422&amp;'Support - Unit List'!B422&amp;'Support - Unit List'!C422&amp;" - "&amp;PROPER('Support - Unit List'!D422))</f>
        <v>1730460 - Butler Civil City</v>
      </c>
    </row>
    <row r="423" spans="8:10" x14ac:dyDescent="0.25">
      <c r="H423" s="2" t="str">
        <f t="shared" si="16"/>
        <v/>
      </c>
      <c r="I423" s="2" t="str">
        <f>IF(H423="","",COUNTIF($H$2:H423,H423))</f>
        <v/>
      </c>
      <c r="J423" s="3" t="str">
        <f>IF('Support - Unit List'!A423="","",'Support - Unit List'!A423&amp;'Support - Unit List'!B423&amp;'Support - Unit List'!C423&amp;" - "&amp;PROPER('Support - Unit List'!D423))</f>
        <v>1730585 - Altona Civil Town</v>
      </c>
    </row>
    <row r="424" spans="8:10" x14ac:dyDescent="0.25">
      <c r="H424" s="2" t="str">
        <f t="shared" si="16"/>
        <v/>
      </c>
      <c r="I424" s="2" t="str">
        <f>IF(H424="","",COUNTIF($H$2:H424,H424))</f>
        <v/>
      </c>
      <c r="J424" s="3" t="str">
        <f>IF('Support - Unit List'!A424="","",'Support - Unit List'!A424&amp;'Support - Unit List'!B424&amp;'Support - Unit List'!C424&amp;" - "&amp;PROPER('Support - Unit List'!D424))</f>
        <v>1730586 - Ashley Civil Town</v>
      </c>
    </row>
    <row r="425" spans="8:10" x14ac:dyDescent="0.25">
      <c r="H425" s="2" t="str">
        <f t="shared" si="16"/>
        <v/>
      </c>
      <c r="I425" s="2" t="str">
        <f>IF(H425="","",COUNTIF($H$2:H425,H425))</f>
        <v/>
      </c>
      <c r="J425" s="3" t="str">
        <f>IF('Support - Unit List'!A425="","",'Support - Unit List'!A425&amp;'Support - Unit List'!B425&amp;'Support - Unit List'!C425&amp;" - "&amp;PROPER('Support - Unit List'!D425))</f>
        <v>1730587 - Corunna Civil Town</v>
      </c>
    </row>
    <row r="426" spans="8:10" x14ac:dyDescent="0.25">
      <c r="H426" s="2" t="str">
        <f t="shared" si="16"/>
        <v/>
      </c>
      <c r="I426" s="2" t="str">
        <f>IF(H426="","",COUNTIF($H$2:H426,H426))</f>
        <v/>
      </c>
      <c r="J426" s="3" t="str">
        <f>IF('Support - Unit List'!A426="","",'Support - Unit List'!A426&amp;'Support - Unit List'!B426&amp;'Support - Unit List'!C426&amp;" - "&amp;PROPER('Support - Unit List'!D426))</f>
        <v>1730589 - St. Joe Civil Town</v>
      </c>
    </row>
    <row r="427" spans="8:10" x14ac:dyDescent="0.25">
      <c r="H427" s="2" t="str">
        <f t="shared" si="16"/>
        <v/>
      </c>
      <c r="I427" s="2" t="str">
        <f>IF(H427="","",COUNTIF($H$2:H427,H427))</f>
        <v/>
      </c>
      <c r="J427" s="3" t="str">
        <f>IF('Support - Unit List'!A427="","",'Support - Unit List'!A427&amp;'Support - Unit List'!B427&amp;'Support - Unit List'!C427&amp;" - "&amp;PROPER('Support - Unit List'!D427))</f>
        <v>1730590 - Waterloo Civil Town</v>
      </c>
    </row>
    <row r="428" spans="8:10" x14ac:dyDescent="0.25">
      <c r="H428" s="2" t="str">
        <f t="shared" si="16"/>
        <v/>
      </c>
      <c r="I428" s="2" t="str">
        <f>IF(H428="","",COUNTIF($H$2:H428,H428))</f>
        <v/>
      </c>
      <c r="J428" s="3" t="str">
        <f>IF('Support - Unit List'!A428="","",'Support - Unit List'!A428&amp;'Support - Unit List'!B428&amp;'Support - Unit List'!C428&amp;" - "&amp;PROPER('Support - Unit List'!D428))</f>
        <v>1741805 - Dekalb County Eastern Comm School Corporation</v>
      </c>
    </row>
    <row r="429" spans="8:10" x14ac:dyDescent="0.25">
      <c r="H429" s="2" t="str">
        <f t="shared" si="16"/>
        <v/>
      </c>
      <c r="I429" s="2" t="str">
        <f>IF(H429="","",COUNTIF($H$2:H429,H429))</f>
        <v/>
      </c>
      <c r="J429" s="3" t="str">
        <f>IF('Support - Unit List'!A429="","",'Support - Unit List'!A429&amp;'Support - Unit List'!B429&amp;'Support - Unit List'!C429&amp;" - "&amp;PROPER('Support - Unit List'!D429))</f>
        <v>1741820 - Garrett-Keyser-Butler Community School Corporation</v>
      </c>
    </row>
    <row r="430" spans="8:10" x14ac:dyDescent="0.25">
      <c r="H430" s="2" t="str">
        <f t="shared" si="16"/>
        <v/>
      </c>
      <c r="I430" s="2" t="str">
        <f>IF(H430="","",COUNTIF($H$2:H430,H430))</f>
        <v/>
      </c>
      <c r="J430" s="3" t="str">
        <f>IF('Support - Unit List'!A430="","",'Support - Unit List'!A430&amp;'Support - Unit List'!B430&amp;'Support - Unit List'!C430&amp;" - "&amp;PROPER('Support - Unit List'!D430))</f>
        <v>1741835 - Dekalb County Central United School Corporation</v>
      </c>
    </row>
    <row r="431" spans="8:10" x14ac:dyDescent="0.25">
      <c r="H431" s="2" t="str">
        <f t="shared" si="16"/>
        <v/>
      </c>
      <c r="I431" s="2" t="str">
        <f>IF(H431="","",COUNTIF($H$2:H431,H431))</f>
        <v/>
      </c>
      <c r="J431" s="3" t="str">
        <f>IF('Support - Unit List'!A431="","",'Support - Unit List'!A431&amp;'Support - Unit List'!B431&amp;'Support - Unit List'!C431&amp;" - "&amp;PROPER('Support - Unit List'!D431))</f>
        <v>1750036 - Auburn-Eckhart Public Library</v>
      </c>
    </row>
    <row r="432" spans="8:10" x14ac:dyDescent="0.25">
      <c r="H432" s="2" t="str">
        <f t="shared" si="16"/>
        <v/>
      </c>
      <c r="I432" s="2" t="str">
        <f>IF(H432="","",COUNTIF($H$2:H432,H432))</f>
        <v/>
      </c>
      <c r="J432" s="3" t="str">
        <f>IF('Support - Unit List'!A432="","",'Support - Unit List'!A432&amp;'Support - Unit List'!B432&amp;'Support - Unit List'!C432&amp;" - "&amp;PROPER('Support - Unit List'!D432))</f>
        <v>1750037 - Butler Carnegie Public Library</v>
      </c>
    </row>
    <row r="433" spans="8:10" x14ac:dyDescent="0.25">
      <c r="H433" s="2" t="str">
        <f t="shared" si="16"/>
        <v/>
      </c>
      <c r="I433" s="2" t="str">
        <f>IF(H433="","",COUNTIF($H$2:H433,H433))</f>
        <v/>
      </c>
      <c r="J433" s="3" t="str">
        <f>IF('Support - Unit List'!A433="","",'Support - Unit List'!A433&amp;'Support - Unit List'!B433&amp;'Support - Unit List'!C433&amp;" - "&amp;PROPER('Support - Unit List'!D433))</f>
        <v>1750038 - Garrett Public Library</v>
      </c>
    </row>
    <row r="434" spans="8:10" x14ac:dyDescent="0.25">
      <c r="H434" s="2" t="str">
        <f t="shared" si="16"/>
        <v/>
      </c>
      <c r="I434" s="2" t="str">
        <f>IF(H434="","",COUNTIF($H$2:H434,H434))</f>
        <v/>
      </c>
      <c r="J434" s="3" t="str">
        <f>IF('Support - Unit List'!A434="","",'Support - Unit List'!A434&amp;'Support - Unit List'!B434&amp;'Support - Unit List'!C434&amp;" - "&amp;PROPER('Support - Unit List'!D434))</f>
        <v>1750039 - Waterloo Public Library</v>
      </c>
    </row>
    <row r="435" spans="8:10" x14ac:dyDescent="0.25">
      <c r="H435" s="2" t="str">
        <f t="shared" si="16"/>
        <v/>
      </c>
      <c r="I435" s="2" t="str">
        <f>IF(H435="","",COUNTIF($H$2:H435,H435))</f>
        <v/>
      </c>
      <c r="J435" s="3" t="str">
        <f>IF('Support - Unit List'!A435="","",'Support - Unit List'!A435&amp;'Support - Unit List'!B435&amp;'Support - Unit List'!C435&amp;" - "&amp;PROPER('Support - Unit List'!D435))</f>
        <v>1761103 - Dekalb County Airport Authority</v>
      </c>
    </row>
    <row r="436" spans="8:10" x14ac:dyDescent="0.25">
      <c r="H436" s="2" t="str">
        <f t="shared" si="16"/>
        <v/>
      </c>
      <c r="I436" s="2" t="str">
        <f>IF(H436="","",COUNTIF($H$2:H436,H436))</f>
        <v/>
      </c>
      <c r="J436" s="3" t="str">
        <f>IF('Support - Unit List'!A436="","",'Support - Unit List'!A436&amp;'Support - Unit List'!B436&amp;'Support - Unit List'!C436&amp;" - "&amp;PROPER('Support - Unit List'!D436))</f>
        <v>1810000 - Delaware County</v>
      </c>
    </row>
    <row r="437" spans="8:10" x14ac:dyDescent="0.25">
      <c r="H437" s="2" t="str">
        <f t="shared" si="16"/>
        <v/>
      </c>
      <c r="I437" s="2" t="str">
        <f>IF(H437="","",COUNTIF($H$2:H437,H437))</f>
        <v/>
      </c>
      <c r="J437" s="3" t="str">
        <f>IF('Support - Unit List'!A437="","",'Support - Unit List'!A437&amp;'Support - Unit List'!B437&amp;'Support - Unit List'!C437&amp;" - "&amp;PROPER('Support - Unit List'!D437))</f>
        <v>1820001 - Center Township</v>
      </c>
    </row>
    <row r="438" spans="8:10" x14ac:dyDescent="0.25">
      <c r="H438" s="2" t="str">
        <f t="shared" si="16"/>
        <v/>
      </c>
      <c r="I438" s="2" t="str">
        <f>IF(H438="","",COUNTIF($H$2:H438,H438))</f>
        <v/>
      </c>
      <c r="J438" s="3" t="str">
        <f>IF('Support - Unit List'!A438="","",'Support - Unit List'!A438&amp;'Support - Unit List'!B438&amp;'Support - Unit List'!C438&amp;" - "&amp;PROPER('Support - Unit List'!D438))</f>
        <v>1820002 - Delaware Township</v>
      </c>
    </row>
    <row r="439" spans="8:10" x14ac:dyDescent="0.25">
      <c r="H439" s="2" t="str">
        <f t="shared" si="16"/>
        <v/>
      </c>
      <c r="I439" s="2" t="str">
        <f>IF(H439="","",COUNTIF($H$2:H439,H439))</f>
        <v/>
      </c>
      <c r="J439" s="3" t="str">
        <f>IF('Support - Unit List'!A439="","",'Support - Unit List'!A439&amp;'Support - Unit List'!B439&amp;'Support - Unit List'!C439&amp;" - "&amp;PROPER('Support - Unit List'!D439))</f>
        <v>1820003 - Hamilton Township</v>
      </c>
    </row>
    <row r="440" spans="8:10" x14ac:dyDescent="0.25">
      <c r="H440" s="2" t="str">
        <f t="shared" si="16"/>
        <v/>
      </c>
      <c r="I440" s="2" t="str">
        <f>IF(H440="","",COUNTIF($H$2:H440,H440))</f>
        <v/>
      </c>
      <c r="J440" s="3" t="str">
        <f>IF('Support - Unit List'!A440="","",'Support - Unit List'!A440&amp;'Support - Unit List'!B440&amp;'Support - Unit List'!C440&amp;" - "&amp;PROPER('Support - Unit List'!D440))</f>
        <v>1820004 - Harrison Township</v>
      </c>
    </row>
    <row r="441" spans="8:10" x14ac:dyDescent="0.25">
      <c r="H441" s="2" t="str">
        <f t="shared" si="16"/>
        <v/>
      </c>
      <c r="I441" s="2" t="str">
        <f>IF(H441="","",COUNTIF($H$2:H441,H441))</f>
        <v/>
      </c>
      <c r="J441" s="3" t="str">
        <f>IF('Support - Unit List'!A441="","",'Support - Unit List'!A441&amp;'Support - Unit List'!B441&amp;'Support - Unit List'!C441&amp;" - "&amp;PROPER('Support - Unit List'!D441))</f>
        <v>1820005 - Liberty Township</v>
      </c>
    </row>
    <row r="442" spans="8:10" x14ac:dyDescent="0.25">
      <c r="H442" s="2" t="str">
        <f t="shared" si="16"/>
        <v/>
      </c>
      <c r="I442" s="2" t="str">
        <f>IF(H442="","",COUNTIF($H$2:H442,H442))</f>
        <v/>
      </c>
      <c r="J442" s="3" t="str">
        <f>IF('Support - Unit List'!A442="","",'Support - Unit List'!A442&amp;'Support - Unit List'!B442&amp;'Support - Unit List'!C442&amp;" - "&amp;PROPER('Support - Unit List'!D442))</f>
        <v>1820006 - Monroe Township</v>
      </c>
    </row>
    <row r="443" spans="8:10" x14ac:dyDescent="0.25">
      <c r="H443" s="2" t="str">
        <f t="shared" si="16"/>
        <v/>
      </c>
      <c r="I443" s="2" t="str">
        <f>IF(H443="","",COUNTIF($H$2:H443,H443))</f>
        <v/>
      </c>
      <c r="J443" s="3" t="str">
        <f>IF('Support - Unit List'!A443="","",'Support - Unit List'!A443&amp;'Support - Unit List'!B443&amp;'Support - Unit List'!C443&amp;" - "&amp;PROPER('Support - Unit List'!D443))</f>
        <v>1820008 - Niles Township</v>
      </c>
    </row>
    <row r="444" spans="8:10" x14ac:dyDescent="0.25">
      <c r="H444" s="2" t="str">
        <f t="shared" si="16"/>
        <v/>
      </c>
      <c r="I444" s="2" t="str">
        <f>IF(H444="","",COUNTIF($H$2:H444,H444))</f>
        <v/>
      </c>
      <c r="J444" s="3" t="str">
        <f>IF('Support - Unit List'!A444="","",'Support - Unit List'!A444&amp;'Support - Unit List'!B444&amp;'Support - Unit List'!C444&amp;" - "&amp;PROPER('Support - Unit List'!D444))</f>
        <v>1820009 - Perry Township</v>
      </c>
    </row>
    <row r="445" spans="8:10" x14ac:dyDescent="0.25">
      <c r="H445" s="2" t="str">
        <f t="shared" si="16"/>
        <v/>
      </c>
      <c r="I445" s="2" t="str">
        <f>IF(H445="","",COUNTIF($H$2:H445,H445))</f>
        <v/>
      </c>
      <c r="J445" s="3" t="str">
        <f>IF('Support - Unit List'!A445="","",'Support - Unit List'!A445&amp;'Support - Unit List'!B445&amp;'Support - Unit List'!C445&amp;" - "&amp;PROPER('Support - Unit List'!D445))</f>
        <v>1820010 - Salem Township</v>
      </c>
    </row>
    <row r="446" spans="8:10" x14ac:dyDescent="0.25">
      <c r="H446" s="2" t="str">
        <f t="shared" si="16"/>
        <v/>
      </c>
      <c r="I446" s="2" t="str">
        <f>IF(H446="","",COUNTIF($H$2:H446,H446))</f>
        <v/>
      </c>
      <c r="J446" s="3" t="str">
        <f>IF('Support - Unit List'!A446="","",'Support - Unit List'!A446&amp;'Support - Unit List'!B446&amp;'Support - Unit List'!C446&amp;" - "&amp;PROPER('Support - Unit List'!D446))</f>
        <v>1820011 - Union Township</v>
      </c>
    </row>
    <row r="447" spans="8:10" x14ac:dyDescent="0.25">
      <c r="H447" s="2" t="str">
        <f t="shared" si="16"/>
        <v/>
      </c>
      <c r="I447" s="2" t="str">
        <f>IF(H447="","",COUNTIF($H$2:H447,H447))</f>
        <v/>
      </c>
      <c r="J447" s="3" t="str">
        <f>IF('Support - Unit List'!A447="","",'Support - Unit List'!A447&amp;'Support - Unit List'!B447&amp;'Support - Unit List'!C447&amp;" - "&amp;PROPER('Support - Unit List'!D447))</f>
        <v>1820012 - Washington Township</v>
      </c>
    </row>
    <row r="448" spans="8:10" x14ac:dyDescent="0.25">
      <c r="H448" s="2" t="str">
        <f t="shared" si="16"/>
        <v/>
      </c>
      <c r="I448" s="2" t="str">
        <f>IF(H448="","",COUNTIF($H$2:H448,H448))</f>
        <v/>
      </c>
      <c r="J448" s="3" t="str">
        <f>IF('Support - Unit List'!A448="","",'Support - Unit List'!A448&amp;'Support - Unit List'!B448&amp;'Support - Unit List'!C448&amp;" - "&amp;PROPER('Support - Unit List'!D448))</f>
        <v>1830107 - Muncie Civil City</v>
      </c>
    </row>
    <row r="449" spans="8:10" x14ac:dyDescent="0.25">
      <c r="H449" s="2" t="str">
        <f t="shared" si="16"/>
        <v/>
      </c>
      <c r="I449" s="2" t="str">
        <f>IF(H449="","",COUNTIF($H$2:H449,H449))</f>
        <v/>
      </c>
      <c r="J449" s="3" t="str">
        <f>IF('Support - Unit List'!A449="","",'Support - Unit List'!A449&amp;'Support - Unit List'!B449&amp;'Support - Unit List'!C449&amp;" - "&amp;PROPER('Support - Unit List'!D449))</f>
        <v>1830591 - Albany Civil Town</v>
      </c>
    </row>
    <row r="450" spans="8:10" x14ac:dyDescent="0.25">
      <c r="H450" s="2" t="str">
        <f t="shared" si="16"/>
        <v/>
      </c>
      <c r="I450" s="2" t="str">
        <f>IF(H450="","",COUNTIF($H$2:H450,H450))</f>
        <v/>
      </c>
      <c r="J450" s="3" t="str">
        <f>IF('Support - Unit List'!A450="","",'Support - Unit List'!A450&amp;'Support - Unit List'!B450&amp;'Support - Unit List'!C450&amp;" - "&amp;PROPER('Support - Unit List'!D450))</f>
        <v>1830592 - Eaton Civil Town</v>
      </c>
    </row>
    <row r="451" spans="8:10" x14ac:dyDescent="0.25">
      <c r="H451" s="2" t="str">
        <f t="shared" ref="H451:H514" si="17">IF(LEFT(J451,2)=$B$3,"X","")</f>
        <v/>
      </c>
      <c r="I451" s="2" t="str">
        <f>IF(H451="","",COUNTIF($H$2:H451,H451))</f>
        <v/>
      </c>
      <c r="J451" s="3" t="str">
        <f>IF('Support - Unit List'!A451="","",'Support - Unit List'!A451&amp;'Support - Unit List'!B451&amp;'Support - Unit List'!C451&amp;" - "&amp;PROPER('Support - Unit List'!D451))</f>
        <v>1830593 - Gaston Civil Town</v>
      </c>
    </row>
    <row r="452" spans="8:10" x14ac:dyDescent="0.25">
      <c r="H452" s="2" t="str">
        <f t="shared" si="17"/>
        <v/>
      </c>
      <c r="I452" s="2" t="str">
        <f>IF(H452="","",COUNTIF($H$2:H452,H452))</f>
        <v/>
      </c>
      <c r="J452" s="3" t="str">
        <f>IF('Support - Unit List'!A452="","",'Support - Unit List'!A452&amp;'Support - Unit List'!B452&amp;'Support - Unit List'!C452&amp;" - "&amp;PROPER('Support - Unit List'!D452))</f>
        <v>1830594 - Selma Civil Town</v>
      </c>
    </row>
    <row r="453" spans="8:10" x14ac:dyDescent="0.25">
      <c r="H453" s="2" t="str">
        <f t="shared" si="17"/>
        <v/>
      </c>
      <c r="I453" s="2" t="str">
        <f>IF(H453="","",COUNTIF($H$2:H453,H453))</f>
        <v/>
      </c>
      <c r="J453" s="3" t="str">
        <f>IF('Support - Unit List'!A453="","",'Support - Unit List'!A453&amp;'Support - Unit List'!B453&amp;'Support - Unit List'!C453&amp;" - "&amp;PROPER('Support - Unit List'!D453))</f>
        <v>1830595 - Yorktown Civil Town</v>
      </c>
    </row>
    <row r="454" spans="8:10" x14ac:dyDescent="0.25">
      <c r="H454" s="2" t="str">
        <f t="shared" si="17"/>
        <v/>
      </c>
      <c r="I454" s="2" t="str">
        <f>IF(H454="","",COUNTIF($H$2:H454,H454))</f>
        <v/>
      </c>
      <c r="J454" s="3" t="str">
        <f>IF('Support - Unit List'!A454="","",'Support - Unit List'!A454&amp;'Support - Unit List'!B454&amp;'Support - Unit List'!C454&amp;" - "&amp;PROPER('Support - Unit List'!D454))</f>
        <v>1830963 - Daleville Civil Town</v>
      </c>
    </row>
    <row r="455" spans="8:10" x14ac:dyDescent="0.25">
      <c r="H455" s="2" t="str">
        <f t="shared" si="17"/>
        <v/>
      </c>
      <c r="I455" s="2" t="str">
        <f>IF(H455="","",COUNTIF($H$2:H455,H455))</f>
        <v/>
      </c>
      <c r="J455" s="3" t="str">
        <f>IF('Support - Unit List'!A455="","",'Support - Unit List'!A455&amp;'Support - Unit List'!B455&amp;'Support - Unit List'!C455&amp;" - "&amp;PROPER('Support - Unit List'!D455))</f>
        <v>1841875 - Delaware Community School Corporation</v>
      </c>
    </row>
    <row r="456" spans="8:10" x14ac:dyDescent="0.25">
      <c r="H456" s="2" t="str">
        <f t="shared" si="17"/>
        <v/>
      </c>
      <c r="I456" s="2" t="str">
        <f>IF(H456="","",COUNTIF($H$2:H456,H456))</f>
        <v/>
      </c>
      <c r="J456" s="3" t="str">
        <f>IF('Support - Unit List'!A456="","",'Support - Unit List'!A456&amp;'Support - Unit List'!B456&amp;'Support - Unit List'!C456&amp;" - "&amp;PROPER('Support - Unit List'!D456))</f>
        <v>1841885 - Wes-Del Community School Corporation</v>
      </c>
    </row>
    <row r="457" spans="8:10" x14ac:dyDescent="0.25">
      <c r="H457" s="2" t="str">
        <f t="shared" si="17"/>
        <v/>
      </c>
      <c r="I457" s="2" t="str">
        <f>IF(H457="","",COUNTIF($H$2:H457,H457))</f>
        <v/>
      </c>
      <c r="J457" s="3" t="str">
        <f>IF('Support - Unit List'!A457="","",'Support - Unit List'!A457&amp;'Support - Unit List'!B457&amp;'Support - Unit List'!C457&amp;" - "&amp;PROPER('Support - Unit List'!D457))</f>
        <v>1841895 - Liberty-Perry Community School Corporation</v>
      </c>
    </row>
    <row r="458" spans="8:10" x14ac:dyDescent="0.25">
      <c r="H458" s="2" t="str">
        <f t="shared" si="17"/>
        <v/>
      </c>
      <c r="I458" s="2" t="str">
        <f>IF(H458="","",COUNTIF($H$2:H458,H458))</f>
        <v/>
      </c>
      <c r="J458" s="3" t="str">
        <f>IF('Support - Unit List'!A458="","",'Support - Unit List'!A458&amp;'Support - Unit List'!B458&amp;'Support - Unit List'!C458&amp;" - "&amp;PROPER('Support - Unit List'!D458))</f>
        <v>1841900 - Cowan Community School Corporation</v>
      </c>
    </row>
    <row r="459" spans="8:10" x14ac:dyDescent="0.25">
      <c r="H459" s="2" t="str">
        <f t="shared" si="17"/>
        <v/>
      </c>
      <c r="I459" s="2" t="str">
        <f>IF(H459="","",COUNTIF($H$2:H459,H459))</f>
        <v/>
      </c>
      <c r="J459" s="3" t="str">
        <f>IF('Support - Unit List'!A459="","",'Support - Unit List'!A459&amp;'Support - Unit List'!B459&amp;'Support - Unit List'!C459&amp;" - "&amp;PROPER('Support - Unit List'!D459))</f>
        <v>1841910 - Yorktown Community Schools</v>
      </c>
    </row>
    <row r="460" spans="8:10" x14ac:dyDescent="0.25">
      <c r="H460" s="2" t="str">
        <f t="shared" si="17"/>
        <v/>
      </c>
      <c r="I460" s="2" t="str">
        <f>IF(H460="","",COUNTIF($H$2:H460,H460))</f>
        <v/>
      </c>
      <c r="J460" s="3" t="str">
        <f>IF('Support - Unit List'!A460="","",'Support - Unit List'!A460&amp;'Support - Unit List'!B460&amp;'Support - Unit List'!C460&amp;" - "&amp;PROPER('Support - Unit List'!D460))</f>
        <v>1841940 - Daleville Community Schools</v>
      </c>
    </row>
    <row r="461" spans="8:10" x14ac:dyDescent="0.25">
      <c r="H461" s="2" t="str">
        <f t="shared" si="17"/>
        <v/>
      </c>
      <c r="I461" s="2" t="str">
        <f>IF(H461="","",COUNTIF($H$2:H461,H461))</f>
        <v/>
      </c>
      <c r="J461" s="3" t="str">
        <f>IF('Support - Unit List'!A461="","",'Support - Unit List'!A461&amp;'Support - Unit List'!B461&amp;'Support - Unit List'!C461&amp;" - "&amp;PROPER('Support - Unit List'!D461))</f>
        <v>1841970 - Muncie Community School Corporation</v>
      </c>
    </row>
    <row r="462" spans="8:10" x14ac:dyDescent="0.25">
      <c r="H462" s="2" t="str">
        <f t="shared" si="17"/>
        <v/>
      </c>
      <c r="I462" s="2" t="str">
        <f>IF(H462="","",COUNTIF($H$2:H462,H462))</f>
        <v/>
      </c>
      <c r="J462" s="3" t="str">
        <f>IF('Support - Unit List'!A462="","",'Support - Unit List'!A462&amp;'Support - Unit List'!B462&amp;'Support - Unit List'!C462&amp;" - "&amp;PROPER('Support - Unit List'!D462))</f>
        <v>1850040 - Muncie Public Library</v>
      </c>
    </row>
    <row r="463" spans="8:10" x14ac:dyDescent="0.25">
      <c r="H463" s="2" t="str">
        <f t="shared" si="17"/>
        <v/>
      </c>
      <c r="I463" s="2" t="str">
        <f>IF(H463="","",COUNTIF($H$2:H463,H463))</f>
        <v/>
      </c>
      <c r="J463" s="3" t="str">
        <f>IF('Support - Unit List'!A463="","",'Support - Unit List'!A463&amp;'Support - Unit List'!B463&amp;'Support - Unit List'!C463&amp;" - "&amp;PROPER('Support - Unit List'!D463))</f>
        <v>1850041 - Yorktown - Mt Pleasant Library</v>
      </c>
    </row>
    <row r="464" spans="8:10" x14ac:dyDescent="0.25">
      <c r="H464" s="2" t="str">
        <f t="shared" si="17"/>
        <v/>
      </c>
      <c r="I464" s="2" t="str">
        <f>IF(H464="","",COUNTIF($H$2:H464,H464))</f>
        <v/>
      </c>
      <c r="J464" s="3" t="str">
        <f>IF('Support - Unit List'!A464="","",'Support - Unit List'!A464&amp;'Support - Unit List'!B464&amp;'Support - Unit List'!C464&amp;" - "&amp;PROPER('Support - Unit List'!D464))</f>
        <v>1860806 - Muncie Sanitary</v>
      </c>
    </row>
    <row r="465" spans="8:10" x14ac:dyDescent="0.25">
      <c r="H465" s="2" t="str">
        <f t="shared" si="17"/>
        <v/>
      </c>
      <c r="I465" s="2" t="str">
        <f>IF(H465="","",COUNTIF($H$2:H465,H465))</f>
        <v/>
      </c>
      <c r="J465" s="3" t="str">
        <f>IF('Support - Unit List'!A465="","",'Support - Unit List'!A465&amp;'Support - Unit List'!B465&amp;'Support - Unit List'!C465&amp;" - "&amp;PROPER('Support - Unit List'!D465))</f>
        <v>1860935 - Muncie Public Transportation</v>
      </c>
    </row>
    <row r="466" spans="8:10" x14ac:dyDescent="0.25">
      <c r="H466" s="2" t="str">
        <f t="shared" si="17"/>
        <v/>
      </c>
      <c r="I466" s="2" t="str">
        <f>IF(H466="","",COUNTIF($H$2:H466,H466))</f>
        <v/>
      </c>
      <c r="J466" s="3" t="str">
        <f>IF('Support - Unit List'!A466="","",'Support - Unit List'!A466&amp;'Support - Unit List'!B466&amp;'Support - Unit List'!C466&amp;" - "&amp;PROPER('Support - Unit List'!D466))</f>
        <v>1860956 - Delaware Airport</v>
      </c>
    </row>
    <row r="467" spans="8:10" x14ac:dyDescent="0.25">
      <c r="H467" s="2" t="str">
        <f t="shared" si="17"/>
        <v/>
      </c>
      <c r="I467" s="2" t="str">
        <f>IF(H467="","",COUNTIF($H$2:H467,H467))</f>
        <v/>
      </c>
      <c r="J467" s="3" t="str">
        <f>IF('Support - Unit List'!A467="","",'Support - Unit List'!A467&amp;'Support - Unit List'!B467&amp;'Support - Unit List'!C467&amp;" - "&amp;PROPER('Support - Unit List'!D467))</f>
        <v>1910000 - Dubois County</v>
      </c>
    </row>
    <row r="468" spans="8:10" x14ac:dyDescent="0.25">
      <c r="H468" s="2" t="str">
        <f t="shared" si="17"/>
        <v/>
      </c>
      <c r="I468" s="2" t="str">
        <f>IF(H468="","",COUNTIF($H$2:H468,H468))</f>
        <v/>
      </c>
      <c r="J468" s="3" t="str">
        <f>IF('Support - Unit List'!A468="","",'Support - Unit List'!A468&amp;'Support - Unit List'!B468&amp;'Support - Unit List'!C468&amp;" - "&amp;PROPER('Support - Unit List'!D468))</f>
        <v>1920001 - Bainbridge Township</v>
      </c>
    </row>
    <row r="469" spans="8:10" x14ac:dyDescent="0.25">
      <c r="H469" s="2" t="str">
        <f t="shared" si="17"/>
        <v/>
      </c>
      <c r="I469" s="2" t="str">
        <f>IF(H469="","",COUNTIF($H$2:H469,H469))</f>
        <v/>
      </c>
      <c r="J469" s="3" t="str">
        <f>IF('Support - Unit List'!A469="","",'Support - Unit List'!A469&amp;'Support - Unit List'!B469&amp;'Support - Unit List'!C469&amp;" - "&amp;PROPER('Support - Unit List'!D469))</f>
        <v>1920002 - Boone Township</v>
      </c>
    </row>
    <row r="470" spans="8:10" x14ac:dyDescent="0.25">
      <c r="H470" s="2" t="str">
        <f t="shared" si="17"/>
        <v/>
      </c>
      <c r="I470" s="2" t="str">
        <f>IF(H470="","",COUNTIF($H$2:H470,H470))</f>
        <v/>
      </c>
      <c r="J470" s="3" t="str">
        <f>IF('Support - Unit List'!A470="","",'Support - Unit List'!A470&amp;'Support - Unit List'!B470&amp;'Support - Unit List'!C470&amp;" - "&amp;PROPER('Support - Unit List'!D470))</f>
        <v>1920003 - Cass Township</v>
      </c>
    </row>
    <row r="471" spans="8:10" x14ac:dyDescent="0.25">
      <c r="H471" s="2" t="str">
        <f t="shared" si="17"/>
        <v/>
      </c>
      <c r="I471" s="2" t="str">
        <f>IF(H471="","",COUNTIF($H$2:H471,H471))</f>
        <v/>
      </c>
      <c r="J471" s="3" t="str">
        <f>IF('Support - Unit List'!A471="","",'Support - Unit List'!A471&amp;'Support - Unit List'!B471&amp;'Support - Unit List'!C471&amp;" - "&amp;PROPER('Support - Unit List'!D471))</f>
        <v>1920004 - Columbia Township</v>
      </c>
    </row>
    <row r="472" spans="8:10" x14ac:dyDescent="0.25">
      <c r="H472" s="2" t="str">
        <f t="shared" si="17"/>
        <v/>
      </c>
      <c r="I472" s="2" t="str">
        <f>IF(H472="","",COUNTIF($H$2:H472,H472))</f>
        <v/>
      </c>
      <c r="J472" s="3" t="str">
        <f>IF('Support - Unit List'!A472="","",'Support - Unit List'!A472&amp;'Support - Unit List'!B472&amp;'Support - Unit List'!C472&amp;" - "&amp;PROPER('Support - Unit List'!D472))</f>
        <v>1920005 - Ferdinand Township</v>
      </c>
    </row>
    <row r="473" spans="8:10" x14ac:dyDescent="0.25">
      <c r="H473" s="2" t="str">
        <f t="shared" si="17"/>
        <v/>
      </c>
      <c r="I473" s="2" t="str">
        <f>IF(H473="","",COUNTIF($H$2:H473,H473))</f>
        <v/>
      </c>
      <c r="J473" s="3" t="str">
        <f>IF('Support - Unit List'!A473="","",'Support - Unit List'!A473&amp;'Support - Unit List'!B473&amp;'Support - Unit List'!C473&amp;" - "&amp;PROPER('Support - Unit List'!D473))</f>
        <v>1920006 - Hall Township</v>
      </c>
    </row>
    <row r="474" spans="8:10" x14ac:dyDescent="0.25">
      <c r="H474" s="2" t="str">
        <f t="shared" si="17"/>
        <v/>
      </c>
      <c r="I474" s="2" t="str">
        <f>IF(H474="","",COUNTIF($H$2:H474,H474))</f>
        <v/>
      </c>
      <c r="J474" s="3" t="str">
        <f>IF('Support - Unit List'!A474="","",'Support - Unit List'!A474&amp;'Support - Unit List'!B474&amp;'Support - Unit List'!C474&amp;" - "&amp;PROPER('Support - Unit List'!D474))</f>
        <v>1920007 - Harbison Township</v>
      </c>
    </row>
    <row r="475" spans="8:10" x14ac:dyDescent="0.25">
      <c r="H475" s="2" t="str">
        <f t="shared" si="17"/>
        <v/>
      </c>
      <c r="I475" s="2" t="str">
        <f>IF(H475="","",COUNTIF($H$2:H475,H475))</f>
        <v/>
      </c>
      <c r="J475" s="3" t="str">
        <f>IF('Support - Unit List'!A475="","",'Support - Unit List'!A475&amp;'Support - Unit List'!B475&amp;'Support - Unit List'!C475&amp;" - "&amp;PROPER('Support - Unit List'!D475))</f>
        <v>1920008 - Jackson Township</v>
      </c>
    </row>
    <row r="476" spans="8:10" x14ac:dyDescent="0.25">
      <c r="H476" s="2" t="str">
        <f t="shared" si="17"/>
        <v/>
      </c>
      <c r="I476" s="2" t="str">
        <f>IF(H476="","",COUNTIF($H$2:H476,H476))</f>
        <v/>
      </c>
      <c r="J476" s="3" t="str">
        <f>IF('Support - Unit List'!A476="","",'Support - Unit List'!A476&amp;'Support - Unit List'!B476&amp;'Support - Unit List'!C476&amp;" - "&amp;PROPER('Support - Unit List'!D476))</f>
        <v>1920009 - Jefferson Township</v>
      </c>
    </row>
    <row r="477" spans="8:10" x14ac:dyDescent="0.25">
      <c r="H477" s="2" t="str">
        <f t="shared" si="17"/>
        <v/>
      </c>
      <c r="I477" s="2" t="str">
        <f>IF(H477="","",COUNTIF($H$2:H477,H477))</f>
        <v/>
      </c>
      <c r="J477" s="3" t="str">
        <f>IF('Support - Unit List'!A477="","",'Support - Unit List'!A477&amp;'Support - Unit List'!B477&amp;'Support - Unit List'!C477&amp;" - "&amp;PROPER('Support - Unit List'!D477))</f>
        <v>1920010 - Madison Township</v>
      </c>
    </row>
    <row r="478" spans="8:10" x14ac:dyDescent="0.25">
      <c r="H478" s="2" t="str">
        <f t="shared" si="17"/>
        <v/>
      </c>
      <c r="I478" s="2" t="str">
        <f>IF(H478="","",COUNTIF($H$2:H478,H478))</f>
        <v/>
      </c>
      <c r="J478" s="3" t="str">
        <f>IF('Support - Unit List'!A478="","",'Support - Unit List'!A478&amp;'Support - Unit List'!B478&amp;'Support - Unit List'!C478&amp;" - "&amp;PROPER('Support - Unit List'!D478))</f>
        <v>1920011 - Marion Township</v>
      </c>
    </row>
    <row r="479" spans="8:10" x14ac:dyDescent="0.25">
      <c r="H479" s="2" t="str">
        <f t="shared" si="17"/>
        <v/>
      </c>
      <c r="I479" s="2" t="str">
        <f>IF(H479="","",COUNTIF($H$2:H479,H479))</f>
        <v/>
      </c>
      <c r="J479" s="3" t="str">
        <f>IF('Support - Unit List'!A479="","",'Support - Unit List'!A479&amp;'Support - Unit List'!B479&amp;'Support - Unit List'!C479&amp;" - "&amp;PROPER('Support - Unit List'!D479))</f>
        <v>1920012 - Patoka Township</v>
      </c>
    </row>
    <row r="480" spans="8:10" x14ac:dyDescent="0.25">
      <c r="H480" s="2" t="str">
        <f t="shared" si="17"/>
        <v/>
      </c>
      <c r="I480" s="2" t="str">
        <f>IF(H480="","",COUNTIF($H$2:H480,H480))</f>
        <v/>
      </c>
      <c r="J480" s="3" t="str">
        <f>IF('Support - Unit List'!A480="","",'Support - Unit List'!A480&amp;'Support - Unit List'!B480&amp;'Support - Unit List'!C480&amp;" - "&amp;PROPER('Support - Unit List'!D480))</f>
        <v>1930405 - Jasper Civil City</v>
      </c>
    </row>
    <row r="481" spans="8:10" x14ac:dyDescent="0.25">
      <c r="H481" s="2" t="str">
        <f t="shared" si="17"/>
        <v/>
      </c>
      <c r="I481" s="2" t="str">
        <f>IF(H481="","",COUNTIF($H$2:H481,H481))</f>
        <v/>
      </c>
      <c r="J481" s="3" t="str">
        <f>IF('Support - Unit List'!A481="","",'Support - Unit List'!A481&amp;'Support - Unit List'!B481&amp;'Support - Unit List'!C481&amp;" - "&amp;PROPER('Support - Unit List'!D481))</f>
        <v>1930434 - Huntingburg Civil City</v>
      </c>
    </row>
    <row r="482" spans="8:10" x14ac:dyDescent="0.25">
      <c r="H482" s="2" t="str">
        <f t="shared" si="17"/>
        <v/>
      </c>
      <c r="I482" s="2" t="str">
        <f>IF(H482="","",COUNTIF($H$2:H482,H482))</f>
        <v/>
      </c>
      <c r="J482" s="3" t="str">
        <f>IF('Support - Unit List'!A482="","",'Support - Unit List'!A482&amp;'Support - Unit List'!B482&amp;'Support - Unit List'!C482&amp;" - "&amp;PROPER('Support - Unit List'!D482))</f>
        <v>1930596 - Birdseye Civil Town</v>
      </c>
    </row>
    <row r="483" spans="8:10" x14ac:dyDescent="0.25">
      <c r="H483" s="2" t="str">
        <f t="shared" si="17"/>
        <v/>
      </c>
      <c r="I483" s="2" t="str">
        <f>IF(H483="","",COUNTIF($H$2:H483,H483))</f>
        <v/>
      </c>
      <c r="J483" s="3" t="str">
        <f>IF('Support - Unit List'!A483="","",'Support - Unit List'!A483&amp;'Support - Unit List'!B483&amp;'Support - Unit List'!C483&amp;" - "&amp;PROPER('Support - Unit List'!D483))</f>
        <v>1930597 - Ferdinand Civil Town</v>
      </c>
    </row>
    <row r="484" spans="8:10" x14ac:dyDescent="0.25">
      <c r="H484" s="2" t="str">
        <f t="shared" si="17"/>
        <v/>
      </c>
      <c r="I484" s="2" t="str">
        <f>IF(H484="","",COUNTIF($H$2:H484,H484))</f>
        <v/>
      </c>
      <c r="J484" s="3" t="str">
        <f>IF('Support - Unit List'!A484="","",'Support - Unit List'!A484&amp;'Support - Unit List'!B484&amp;'Support - Unit List'!C484&amp;" - "&amp;PROPER('Support - Unit List'!D484))</f>
        <v>1930598 - Holland Civil Town</v>
      </c>
    </row>
    <row r="485" spans="8:10" x14ac:dyDescent="0.25">
      <c r="H485" s="2" t="str">
        <f t="shared" si="17"/>
        <v/>
      </c>
      <c r="I485" s="2" t="str">
        <f>IF(H485="","",COUNTIF($H$2:H485,H485))</f>
        <v/>
      </c>
      <c r="J485" s="3" t="str">
        <f>IF('Support - Unit List'!A485="","",'Support - Unit List'!A485&amp;'Support - Unit List'!B485&amp;'Support - Unit List'!C485&amp;" - "&amp;PROPER('Support - Unit List'!D485))</f>
        <v>1942040 - Northeast Dubois County School Corporation</v>
      </c>
    </row>
    <row r="486" spans="8:10" x14ac:dyDescent="0.25">
      <c r="H486" s="2" t="str">
        <f t="shared" si="17"/>
        <v/>
      </c>
      <c r="I486" s="2" t="str">
        <f>IF(H486="","",COUNTIF($H$2:H486,H486))</f>
        <v/>
      </c>
      <c r="J486" s="3" t="str">
        <f>IF('Support - Unit List'!A486="","",'Support - Unit List'!A486&amp;'Support - Unit List'!B486&amp;'Support - Unit List'!C486&amp;" - "&amp;PROPER('Support - Unit List'!D486))</f>
        <v>1942100 - Southeast Dubois County School Corporation</v>
      </c>
    </row>
    <row r="487" spans="8:10" x14ac:dyDescent="0.25">
      <c r="H487" s="2" t="str">
        <f t="shared" si="17"/>
        <v/>
      </c>
      <c r="I487" s="2" t="str">
        <f>IF(H487="","",COUNTIF($H$2:H487,H487))</f>
        <v/>
      </c>
      <c r="J487" s="3" t="str">
        <f>IF('Support - Unit List'!A487="","",'Support - Unit List'!A487&amp;'Support - Unit List'!B487&amp;'Support - Unit List'!C487&amp;" - "&amp;PROPER('Support - Unit List'!D487))</f>
        <v>1942110 - Southwest Dubois County School Corporation</v>
      </c>
    </row>
    <row r="488" spans="8:10" x14ac:dyDescent="0.25">
      <c r="H488" s="2" t="str">
        <f t="shared" si="17"/>
        <v/>
      </c>
      <c r="I488" s="2" t="str">
        <f>IF(H488="","",COUNTIF($H$2:H488,H488))</f>
        <v/>
      </c>
      <c r="J488" s="3" t="str">
        <f>IF('Support - Unit List'!A488="","",'Support - Unit List'!A488&amp;'Support - Unit List'!B488&amp;'Support - Unit List'!C488&amp;" - "&amp;PROPER('Support - Unit List'!D488))</f>
        <v>1942120 - Greater Jasper Consolidated School Corporation</v>
      </c>
    </row>
    <row r="489" spans="8:10" x14ac:dyDescent="0.25">
      <c r="H489" s="2" t="str">
        <f t="shared" si="17"/>
        <v/>
      </c>
      <c r="I489" s="2" t="str">
        <f>IF(H489="","",COUNTIF($H$2:H489,H489))</f>
        <v/>
      </c>
      <c r="J489" s="3" t="str">
        <f>IF('Support - Unit List'!A489="","",'Support - Unit List'!A489&amp;'Support - Unit List'!B489&amp;'Support - Unit List'!C489&amp;" - "&amp;PROPER('Support - Unit List'!D489))</f>
        <v>1950041 - Huntingburg Public Library</v>
      </c>
    </row>
    <row r="490" spans="8:10" x14ac:dyDescent="0.25">
      <c r="H490" s="2" t="str">
        <f t="shared" si="17"/>
        <v/>
      </c>
      <c r="I490" s="2" t="str">
        <f>IF(H490="","",COUNTIF($H$2:H490,H490))</f>
        <v/>
      </c>
      <c r="J490" s="3" t="str">
        <f>IF('Support - Unit List'!A490="","",'Support - Unit List'!A490&amp;'Support - Unit List'!B490&amp;'Support - Unit List'!C490&amp;" - "&amp;PROPER('Support - Unit List'!D490))</f>
        <v>1950042 - Jasper Public Library</v>
      </c>
    </row>
    <row r="491" spans="8:10" x14ac:dyDescent="0.25">
      <c r="H491" s="2" t="str">
        <f t="shared" si="17"/>
        <v/>
      </c>
      <c r="I491" s="2" t="str">
        <f>IF(H491="","",COUNTIF($H$2:H491,H491))</f>
        <v/>
      </c>
      <c r="J491" s="3" t="str">
        <f>IF('Support - Unit List'!A491="","",'Support - Unit List'!A491&amp;'Support - Unit List'!B491&amp;'Support - Unit List'!C491&amp;" - "&amp;PROPER('Support - Unit List'!D491))</f>
        <v>1950043 - Dubois County Contractual Library</v>
      </c>
    </row>
    <row r="492" spans="8:10" x14ac:dyDescent="0.25">
      <c r="H492" s="2" t="str">
        <f t="shared" si="17"/>
        <v/>
      </c>
      <c r="I492" s="2" t="str">
        <f>IF(H492="","",COUNTIF($H$2:H492,H492))</f>
        <v/>
      </c>
      <c r="J492" s="3" t="str">
        <f>IF('Support - Unit List'!A492="","",'Support - Unit List'!A492&amp;'Support - Unit List'!B492&amp;'Support - Unit List'!C492&amp;" - "&amp;PROPER('Support - Unit List'!D492))</f>
        <v>1960922 - Dubois County Airport Authority</v>
      </c>
    </row>
    <row r="493" spans="8:10" x14ac:dyDescent="0.25">
      <c r="H493" s="2" t="str">
        <f t="shared" si="17"/>
        <v/>
      </c>
      <c r="I493" s="2" t="str">
        <f>IF(H493="","",COUNTIF($H$2:H493,H493))</f>
        <v/>
      </c>
      <c r="J493" s="3" t="str">
        <f>IF('Support - Unit List'!A493="","",'Support - Unit List'!A493&amp;'Support - Unit List'!B493&amp;'Support - Unit List'!C493&amp;" - "&amp;PROPER('Support - Unit List'!D493))</f>
        <v>1961030 - Northeast Dubois County Fire Protection</v>
      </c>
    </row>
    <row r="494" spans="8:10" x14ac:dyDescent="0.25">
      <c r="H494" s="2" t="str">
        <f t="shared" si="17"/>
        <v/>
      </c>
      <c r="I494" s="2" t="str">
        <f>IF(H494="","",COUNTIF($H$2:H494,H494))</f>
        <v/>
      </c>
      <c r="J494" s="3" t="str">
        <f>IF('Support - Unit List'!A494="","",'Support - Unit List'!A494&amp;'Support - Unit List'!B494&amp;'Support - Unit List'!C494&amp;" - "&amp;PROPER('Support - Unit List'!D494))</f>
        <v>1961047 - Dubois County Solid Waste Management District</v>
      </c>
    </row>
    <row r="495" spans="8:10" x14ac:dyDescent="0.25">
      <c r="H495" s="2" t="str">
        <f t="shared" si="17"/>
        <v/>
      </c>
      <c r="I495" s="2" t="str">
        <f>IF(H495="","",COUNTIF($H$2:H495,H495))</f>
        <v/>
      </c>
      <c r="J495" s="3" t="str">
        <f>IF('Support - Unit List'!A495="","",'Support - Unit List'!A495&amp;'Support - Unit List'!B495&amp;'Support - Unit List'!C495&amp;" - "&amp;PROPER('Support - Unit List'!D495))</f>
        <v>1970007 - Upper Patoka River Conservancy District</v>
      </c>
    </row>
    <row r="496" spans="8:10" x14ac:dyDescent="0.25">
      <c r="H496" s="2" t="str">
        <f t="shared" si="17"/>
        <v/>
      </c>
      <c r="I496" s="2" t="str">
        <f>IF(H496="","",COUNTIF($H$2:H496,H496))</f>
        <v/>
      </c>
      <c r="J496" s="3" t="str">
        <f>IF('Support - Unit List'!A496="","",'Support - Unit List'!A496&amp;'Support - Unit List'!B496&amp;'Support - Unit List'!C496&amp;" - "&amp;PROPER('Support - Unit List'!D496))</f>
        <v>2010000 - Elkhart County</v>
      </c>
    </row>
    <row r="497" spans="8:10" x14ac:dyDescent="0.25">
      <c r="H497" s="2" t="str">
        <f t="shared" si="17"/>
        <v/>
      </c>
      <c r="I497" s="2" t="str">
        <f>IF(H497="","",COUNTIF($H$2:H497,H497))</f>
        <v/>
      </c>
      <c r="J497" s="3" t="str">
        <f>IF('Support - Unit List'!A497="","",'Support - Unit List'!A497&amp;'Support - Unit List'!B497&amp;'Support - Unit List'!C497&amp;" - "&amp;PROPER('Support - Unit List'!D497))</f>
        <v>2020001 - Baugo Township</v>
      </c>
    </row>
    <row r="498" spans="8:10" x14ac:dyDescent="0.25">
      <c r="H498" s="2" t="str">
        <f t="shared" si="17"/>
        <v/>
      </c>
      <c r="I498" s="2" t="str">
        <f>IF(H498="","",COUNTIF($H$2:H498,H498))</f>
        <v/>
      </c>
      <c r="J498" s="3" t="str">
        <f>IF('Support - Unit List'!A498="","",'Support - Unit List'!A498&amp;'Support - Unit List'!B498&amp;'Support - Unit List'!C498&amp;" - "&amp;PROPER('Support - Unit List'!D498))</f>
        <v>2020002 - Benton Township</v>
      </c>
    </row>
    <row r="499" spans="8:10" x14ac:dyDescent="0.25">
      <c r="H499" s="2" t="str">
        <f t="shared" si="17"/>
        <v/>
      </c>
      <c r="I499" s="2" t="str">
        <f>IF(H499="","",COUNTIF($H$2:H499,H499))</f>
        <v/>
      </c>
      <c r="J499" s="3" t="str">
        <f>IF('Support - Unit List'!A499="","",'Support - Unit List'!A499&amp;'Support - Unit List'!B499&amp;'Support - Unit List'!C499&amp;" - "&amp;PROPER('Support - Unit List'!D499))</f>
        <v>2020003 - Cleveland Township</v>
      </c>
    </row>
    <row r="500" spans="8:10" x14ac:dyDescent="0.25">
      <c r="H500" s="2" t="str">
        <f t="shared" si="17"/>
        <v/>
      </c>
      <c r="I500" s="2" t="str">
        <f>IF(H500="","",COUNTIF($H$2:H500,H500))</f>
        <v/>
      </c>
      <c r="J500" s="3" t="str">
        <f>IF('Support - Unit List'!A500="","",'Support - Unit List'!A500&amp;'Support - Unit List'!B500&amp;'Support - Unit List'!C500&amp;" - "&amp;PROPER('Support - Unit List'!D500))</f>
        <v>2020004 - Clinton Township</v>
      </c>
    </row>
    <row r="501" spans="8:10" x14ac:dyDescent="0.25">
      <c r="H501" s="2" t="str">
        <f t="shared" si="17"/>
        <v/>
      </c>
      <c r="I501" s="2" t="str">
        <f>IF(H501="","",COUNTIF($H$2:H501,H501))</f>
        <v/>
      </c>
      <c r="J501" s="3" t="str">
        <f>IF('Support - Unit List'!A501="","",'Support - Unit List'!A501&amp;'Support - Unit List'!B501&amp;'Support - Unit List'!C501&amp;" - "&amp;PROPER('Support - Unit List'!D501))</f>
        <v>2020005 - Concord Township</v>
      </c>
    </row>
    <row r="502" spans="8:10" x14ac:dyDescent="0.25">
      <c r="H502" s="2" t="str">
        <f t="shared" si="17"/>
        <v/>
      </c>
      <c r="I502" s="2" t="str">
        <f>IF(H502="","",COUNTIF($H$2:H502,H502))</f>
        <v/>
      </c>
      <c r="J502" s="3" t="str">
        <f>IF('Support - Unit List'!A502="","",'Support - Unit List'!A502&amp;'Support - Unit List'!B502&amp;'Support - Unit List'!C502&amp;" - "&amp;PROPER('Support - Unit List'!D502))</f>
        <v>2020006 - Elkhart Township</v>
      </c>
    </row>
    <row r="503" spans="8:10" x14ac:dyDescent="0.25">
      <c r="H503" s="2" t="str">
        <f t="shared" si="17"/>
        <v/>
      </c>
      <c r="I503" s="2" t="str">
        <f>IF(H503="","",COUNTIF($H$2:H503,H503))</f>
        <v/>
      </c>
      <c r="J503" s="3" t="str">
        <f>IF('Support - Unit List'!A503="","",'Support - Unit List'!A503&amp;'Support - Unit List'!B503&amp;'Support - Unit List'!C503&amp;" - "&amp;PROPER('Support - Unit List'!D503))</f>
        <v>2020007 - Harrison Township</v>
      </c>
    </row>
    <row r="504" spans="8:10" x14ac:dyDescent="0.25">
      <c r="H504" s="2" t="str">
        <f t="shared" si="17"/>
        <v/>
      </c>
      <c r="I504" s="2" t="str">
        <f>IF(H504="","",COUNTIF($H$2:H504,H504))</f>
        <v/>
      </c>
      <c r="J504" s="3" t="str">
        <f>IF('Support - Unit List'!A504="","",'Support - Unit List'!A504&amp;'Support - Unit List'!B504&amp;'Support - Unit List'!C504&amp;" - "&amp;PROPER('Support - Unit List'!D504))</f>
        <v>2020008 - Jackson Township</v>
      </c>
    </row>
    <row r="505" spans="8:10" x14ac:dyDescent="0.25">
      <c r="H505" s="2" t="str">
        <f t="shared" si="17"/>
        <v/>
      </c>
      <c r="I505" s="2" t="str">
        <f>IF(H505="","",COUNTIF($H$2:H505,H505))</f>
        <v/>
      </c>
      <c r="J505" s="3" t="str">
        <f>IF('Support - Unit List'!A505="","",'Support - Unit List'!A505&amp;'Support - Unit List'!B505&amp;'Support - Unit List'!C505&amp;" - "&amp;PROPER('Support - Unit List'!D505))</f>
        <v>2020009 - Jefferson Township</v>
      </c>
    </row>
    <row r="506" spans="8:10" x14ac:dyDescent="0.25">
      <c r="H506" s="2" t="str">
        <f t="shared" si="17"/>
        <v/>
      </c>
      <c r="I506" s="2" t="str">
        <f>IF(H506="","",COUNTIF($H$2:H506,H506))</f>
        <v/>
      </c>
      <c r="J506" s="3" t="str">
        <f>IF('Support - Unit List'!A506="","",'Support - Unit List'!A506&amp;'Support - Unit List'!B506&amp;'Support - Unit List'!C506&amp;" - "&amp;PROPER('Support - Unit List'!D506))</f>
        <v>2020010 - Locke Township</v>
      </c>
    </row>
    <row r="507" spans="8:10" x14ac:dyDescent="0.25">
      <c r="H507" s="2" t="str">
        <f t="shared" si="17"/>
        <v/>
      </c>
      <c r="I507" s="2" t="str">
        <f>IF(H507="","",COUNTIF($H$2:H507,H507))</f>
        <v/>
      </c>
      <c r="J507" s="3" t="str">
        <f>IF('Support - Unit List'!A507="","",'Support - Unit List'!A507&amp;'Support - Unit List'!B507&amp;'Support - Unit List'!C507&amp;" - "&amp;PROPER('Support - Unit List'!D507))</f>
        <v>2020011 - Middlebury Township</v>
      </c>
    </row>
    <row r="508" spans="8:10" x14ac:dyDescent="0.25">
      <c r="H508" s="2" t="str">
        <f t="shared" si="17"/>
        <v/>
      </c>
      <c r="I508" s="2" t="str">
        <f>IF(H508="","",COUNTIF($H$2:H508,H508))</f>
        <v/>
      </c>
      <c r="J508" s="3" t="str">
        <f>IF('Support - Unit List'!A508="","",'Support - Unit List'!A508&amp;'Support - Unit List'!B508&amp;'Support - Unit List'!C508&amp;" - "&amp;PROPER('Support - Unit List'!D508))</f>
        <v>2020012 - Olive Township</v>
      </c>
    </row>
    <row r="509" spans="8:10" x14ac:dyDescent="0.25">
      <c r="H509" s="2" t="str">
        <f t="shared" si="17"/>
        <v/>
      </c>
      <c r="I509" s="2" t="str">
        <f>IF(H509="","",COUNTIF($H$2:H509,H509))</f>
        <v/>
      </c>
      <c r="J509" s="3" t="str">
        <f>IF('Support - Unit List'!A509="","",'Support - Unit List'!A509&amp;'Support - Unit List'!B509&amp;'Support - Unit List'!C509&amp;" - "&amp;PROPER('Support - Unit List'!D509))</f>
        <v>2020013 - Osolo Township</v>
      </c>
    </row>
    <row r="510" spans="8:10" x14ac:dyDescent="0.25">
      <c r="H510" s="2" t="str">
        <f t="shared" si="17"/>
        <v/>
      </c>
      <c r="I510" s="2" t="str">
        <f>IF(H510="","",COUNTIF($H$2:H510,H510))</f>
        <v/>
      </c>
      <c r="J510" s="3" t="str">
        <f>IF('Support - Unit List'!A510="","",'Support - Unit List'!A510&amp;'Support - Unit List'!B510&amp;'Support - Unit List'!C510&amp;" - "&amp;PROPER('Support - Unit List'!D510))</f>
        <v>2020014 - Union Township</v>
      </c>
    </row>
    <row r="511" spans="8:10" x14ac:dyDescent="0.25">
      <c r="H511" s="2" t="str">
        <f t="shared" si="17"/>
        <v/>
      </c>
      <c r="I511" s="2" t="str">
        <f>IF(H511="","",COUNTIF($H$2:H511,H511))</f>
        <v/>
      </c>
      <c r="J511" s="3" t="str">
        <f>IF('Support - Unit List'!A511="","",'Support - Unit List'!A511&amp;'Support - Unit List'!B511&amp;'Support - Unit List'!C511&amp;" - "&amp;PROPER('Support - Unit List'!D511))</f>
        <v>2020015 - Washington Township</v>
      </c>
    </row>
    <row r="512" spans="8:10" x14ac:dyDescent="0.25">
      <c r="H512" s="2" t="str">
        <f t="shared" si="17"/>
        <v/>
      </c>
      <c r="I512" s="2" t="str">
        <f>IF(H512="","",COUNTIF($H$2:H512,H512))</f>
        <v/>
      </c>
      <c r="J512" s="3" t="str">
        <f>IF('Support - Unit List'!A512="","",'Support - Unit List'!A512&amp;'Support - Unit List'!B512&amp;'Support - Unit List'!C512&amp;" - "&amp;PROPER('Support - Unit List'!D512))</f>
        <v>2020016 - York Township</v>
      </c>
    </row>
    <row r="513" spans="8:10" x14ac:dyDescent="0.25">
      <c r="H513" s="2" t="str">
        <f t="shared" si="17"/>
        <v/>
      </c>
      <c r="I513" s="2" t="str">
        <f>IF(H513="","",COUNTIF($H$2:H513,H513))</f>
        <v/>
      </c>
      <c r="J513" s="3" t="str">
        <f>IF('Support - Unit List'!A513="","",'Support - Unit List'!A513&amp;'Support - Unit List'!B513&amp;'Support - Unit List'!C513&amp;" - "&amp;PROPER('Support - Unit List'!D513))</f>
        <v>2030112 - Elkhart Civil City</v>
      </c>
    </row>
    <row r="514" spans="8:10" x14ac:dyDescent="0.25">
      <c r="H514" s="2" t="str">
        <f t="shared" si="17"/>
        <v/>
      </c>
      <c r="I514" s="2" t="str">
        <f>IF(H514="","",COUNTIF($H$2:H514,H514))</f>
        <v/>
      </c>
      <c r="J514" s="3" t="str">
        <f>IF('Support - Unit List'!A514="","",'Support - Unit List'!A514&amp;'Support - Unit List'!B514&amp;'Support - Unit List'!C514&amp;" - "&amp;PROPER('Support - Unit List'!D514))</f>
        <v>2030305 - Goshen Civil City</v>
      </c>
    </row>
    <row r="515" spans="8:10" x14ac:dyDescent="0.25">
      <c r="H515" s="2" t="str">
        <f t="shared" ref="H515:H578" si="18">IF(LEFT(J515,2)=$B$3,"X","")</f>
        <v/>
      </c>
      <c r="I515" s="2" t="str">
        <f>IF(H515="","",COUNTIF($H$2:H515,H515))</f>
        <v/>
      </c>
      <c r="J515" s="3" t="str">
        <f>IF('Support - Unit List'!A515="","",'Support - Unit List'!A515&amp;'Support - Unit List'!B515&amp;'Support - Unit List'!C515&amp;" - "&amp;PROPER('Support - Unit List'!D515))</f>
        <v>2030444 - Nappanee Civil City</v>
      </c>
    </row>
    <row r="516" spans="8:10" x14ac:dyDescent="0.25">
      <c r="H516" s="2" t="str">
        <f t="shared" si="18"/>
        <v/>
      </c>
      <c r="I516" s="2" t="str">
        <f>IF(H516="","",COUNTIF($H$2:H516,H516))</f>
        <v/>
      </c>
      <c r="J516" s="3" t="str">
        <f>IF('Support - Unit List'!A516="","",'Support - Unit List'!A516&amp;'Support - Unit List'!B516&amp;'Support - Unit List'!C516&amp;" - "&amp;PROPER('Support - Unit List'!D516))</f>
        <v>2030599 - Bristol Civil Town</v>
      </c>
    </row>
    <row r="517" spans="8:10" x14ac:dyDescent="0.25">
      <c r="H517" s="2" t="str">
        <f t="shared" si="18"/>
        <v/>
      </c>
      <c r="I517" s="2" t="str">
        <f>IF(H517="","",COUNTIF($H$2:H517,H517))</f>
        <v/>
      </c>
      <c r="J517" s="3" t="str">
        <f>IF('Support - Unit List'!A517="","",'Support - Unit List'!A517&amp;'Support - Unit List'!B517&amp;'Support - Unit List'!C517&amp;" - "&amp;PROPER('Support - Unit List'!D517))</f>
        <v>2030600 - Middlebury Civil Town</v>
      </c>
    </row>
    <row r="518" spans="8:10" x14ac:dyDescent="0.25">
      <c r="H518" s="2" t="str">
        <f t="shared" si="18"/>
        <v/>
      </c>
      <c r="I518" s="2" t="str">
        <f>IF(H518="","",COUNTIF($H$2:H518,H518))</f>
        <v/>
      </c>
      <c r="J518" s="3" t="str">
        <f>IF('Support - Unit List'!A518="","",'Support - Unit List'!A518&amp;'Support - Unit List'!B518&amp;'Support - Unit List'!C518&amp;" - "&amp;PROPER('Support - Unit List'!D518))</f>
        <v>2030601 - Millersburg Civil Town</v>
      </c>
    </row>
    <row r="519" spans="8:10" x14ac:dyDescent="0.25">
      <c r="H519" s="2" t="str">
        <f t="shared" si="18"/>
        <v/>
      </c>
      <c r="I519" s="2" t="str">
        <f>IF(H519="","",COUNTIF($H$2:H519,H519))</f>
        <v/>
      </c>
      <c r="J519" s="3" t="str">
        <f>IF('Support - Unit List'!A519="","",'Support - Unit List'!A519&amp;'Support - Unit List'!B519&amp;'Support - Unit List'!C519&amp;" - "&amp;PROPER('Support - Unit List'!D519))</f>
        <v>2030602 - Wakarusa Civil Town</v>
      </c>
    </row>
    <row r="520" spans="8:10" x14ac:dyDescent="0.25">
      <c r="H520" s="2" t="str">
        <f t="shared" si="18"/>
        <v/>
      </c>
      <c r="I520" s="2" t="str">
        <f>IF(H520="","",COUNTIF($H$2:H520,H520))</f>
        <v/>
      </c>
      <c r="J520" s="3" t="str">
        <f>IF('Support - Unit List'!A520="","",'Support - Unit List'!A520&amp;'Support - Unit List'!B520&amp;'Support - Unit List'!C520&amp;" - "&amp;PROPER('Support - Unit List'!D520))</f>
        <v>2042155 - Fairfield Community School Corporation</v>
      </c>
    </row>
    <row r="521" spans="8:10" x14ac:dyDescent="0.25">
      <c r="H521" s="2" t="str">
        <f t="shared" si="18"/>
        <v/>
      </c>
      <c r="I521" s="2" t="str">
        <f>IF(H521="","",COUNTIF($H$2:H521,H521))</f>
        <v/>
      </c>
      <c r="J521" s="3" t="str">
        <f>IF('Support - Unit List'!A521="","",'Support - Unit List'!A521&amp;'Support - Unit List'!B521&amp;'Support - Unit List'!C521&amp;" - "&amp;PROPER('Support - Unit List'!D521))</f>
        <v>2042260 - Baugo Community School Corporation</v>
      </c>
    </row>
    <row r="522" spans="8:10" x14ac:dyDescent="0.25">
      <c r="H522" s="2" t="str">
        <f t="shared" si="18"/>
        <v/>
      </c>
      <c r="I522" s="2" t="str">
        <f>IF(H522="","",COUNTIF($H$2:H522,H522))</f>
        <v/>
      </c>
      <c r="J522" s="3" t="str">
        <f>IF('Support - Unit List'!A522="","",'Support - Unit List'!A522&amp;'Support - Unit List'!B522&amp;'Support - Unit List'!C522&amp;" - "&amp;PROPER('Support - Unit List'!D522))</f>
        <v>2042270 - Concord Community School Corporation</v>
      </c>
    </row>
    <row r="523" spans="8:10" x14ac:dyDescent="0.25">
      <c r="H523" s="2" t="str">
        <f t="shared" si="18"/>
        <v/>
      </c>
      <c r="I523" s="2" t="str">
        <f>IF(H523="","",COUNTIF($H$2:H523,H523))</f>
        <v/>
      </c>
      <c r="J523" s="3" t="str">
        <f>IF('Support - Unit List'!A523="","",'Support - Unit List'!A523&amp;'Support - Unit List'!B523&amp;'Support - Unit List'!C523&amp;" - "&amp;PROPER('Support - Unit List'!D523))</f>
        <v>2042275 - Middlebury Community School Corporation</v>
      </c>
    </row>
    <row r="524" spans="8:10" x14ac:dyDescent="0.25">
      <c r="H524" s="2" t="str">
        <f t="shared" si="18"/>
        <v/>
      </c>
      <c r="I524" s="2" t="str">
        <f>IF(H524="","",COUNTIF($H$2:H524,H524))</f>
        <v/>
      </c>
      <c r="J524" s="3" t="str">
        <f>IF('Support - Unit List'!A524="","",'Support - Unit List'!A524&amp;'Support - Unit List'!B524&amp;'Support - Unit List'!C524&amp;" - "&amp;PROPER('Support - Unit List'!D524))</f>
        <v>2042285 - Wa-Nee Community School Corporation</v>
      </c>
    </row>
    <row r="525" spans="8:10" x14ac:dyDescent="0.25">
      <c r="H525" s="2" t="str">
        <f t="shared" si="18"/>
        <v/>
      </c>
      <c r="I525" s="2" t="str">
        <f>IF(H525="","",COUNTIF($H$2:H525,H525))</f>
        <v/>
      </c>
      <c r="J525" s="3" t="str">
        <f>IF('Support - Unit List'!A525="","",'Support - Unit List'!A525&amp;'Support - Unit List'!B525&amp;'Support - Unit List'!C525&amp;" - "&amp;PROPER('Support - Unit List'!D525))</f>
        <v>2042305 - Elkhart Community School Corporation</v>
      </c>
    </row>
    <row r="526" spans="8:10" x14ac:dyDescent="0.25">
      <c r="H526" s="2" t="str">
        <f t="shared" si="18"/>
        <v/>
      </c>
      <c r="I526" s="2" t="str">
        <f>IF(H526="","",COUNTIF($H$2:H526,H526))</f>
        <v/>
      </c>
      <c r="J526" s="3" t="str">
        <f>IF('Support - Unit List'!A526="","",'Support - Unit List'!A526&amp;'Support - Unit List'!B526&amp;'Support - Unit List'!C526&amp;" - "&amp;PROPER('Support - Unit List'!D526))</f>
        <v>2042315 - Goshen Community School Corporation</v>
      </c>
    </row>
    <row r="527" spans="8:10" x14ac:dyDescent="0.25">
      <c r="H527" s="2" t="str">
        <f t="shared" si="18"/>
        <v/>
      </c>
      <c r="I527" s="2" t="str">
        <f>IF(H527="","",COUNTIF($H$2:H527,H527))</f>
        <v/>
      </c>
      <c r="J527" s="3" t="str">
        <f>IF('Support - Unit List'!A527="","",'Support - Unit List'!A527&amp;'Support - Unit List'!B527&amp;'Support - Unit List'!C527&amp;" - "&amp;PROPER('Support - Unit List'!D527))</f>
        <v>2050044 - Bristol Public Library</v>
      </c>
    </row>
    <row r="528" spans="8:10" x14ac:dyDescent="0.25">
      <c r="H528" s="2" t="str">
        <f t="shared" si="18"/>
        <v/>
      </c>
      <c r="I528" s="2" t="str">
        <f>IF(H528="","",COUNTIF($H$2:H528,H528))</f>
        <v/>
      </c>
      <c r="J528" s="3" t="str">
        <f>IF('Support - Unit List'!A528="","",'Support - Unit List'!A528&amp;'Support - Unit List'!B528&amp;'Support - Unit List'!C528&amp;" - "&amp;PROPER('Support - Unit List'!D528))</f>
        <v>2050045 - Elkhart Public Library</v>
      </c>
    </row>
    <row r="529" spans="8:10" x14ac:dyDescent="0.25">
      <c r="H529" s="2" t="str">
        <f t="shared" si="18"/>
        <v/>
      </c>
      <c r="I529" s="2" t="str">
        <f>IF(H529="","",COUNTIF($H$2:H529,H529))</f>
        <v/>
      </c>
      <c r="J529" s="3" t="str">
        <f>IF('Support - Unit List'!A529="","",'Support - Unit List'!A529&amp;'Support - Unit List'!B529&amp;'Support - Unit List'!C529&amp;" - "&amp;PROPER('Support - Unit List'!D529))</f>
        <v>2050046 - Goshen Public Library</v>
      </c>
    </row>
    <row r="530" spans="8:10" x14ac:dyDescent="0.25">
      <c r="H530" s="2" t="str">
        <f t="shared" si="18"/>
        <v/>
      </c>
      <c r="I530" s="2" t="str">
        <f>IF(H530="","",COUNTIF($H$2:H530,H530))</f>
        <v/>
      </c>
      <c r="J530" s="3" t="str">
        <f>IF('Support - Unit List'!A530="","",'Support - Unit List'!A530&amp;'Support - Unit List'!B530&amp;'Support - Unit List'!C530&amp;" - "&amp;PROPER('Support - Unit List'!D530))</f>
        <v>2050047 - Nappanee Public Library</v>
      </c>
    </row>
    <row r="531" spans="8:10" x14ac:dyDescent="0.25">
      <c r="H531" s="2" t="str">
        <f t="shared" si="18"/>
        <v/>
      </c>
      <c r="I531" s="2" t="str">
        <f>IF(H531="","",COUNTIF($H$2:H531,H531))</f>
        <v/>
      </c>
      <c r="J531" s="3" t="str">
        <f>IF('Support - Unit List'!A531="","",'Support - Unit List'!A531&amp;'Support - Unit List'!B531&amp;'Support - Unit List'!C531&amp;" - "&amp;PROPER('Support - Unit List'!D531))</f>
        <v>2050048 - Wakarusa-Olive Township-Harrison Township Library</v>
      </c>
    </row>
    <row r="532" spans="8:10" x14ac:dyDescent="0.25">
      <c r="H532" s="2" t="str">
        <f t="shared" si="18"/>
        <v/>
      </c>
      <c r="I532" s="2" t="str">
        <f>IF(H532="","",COUNTIF($H$2:H532,H532))</f>
        <v/>
      </c>
      <c r="J532" s="3" t="str">
        <f>IF('Support - Unit List'!A532="","",'Support - Unit List'!A532&amp;'Support - Unit List'!B532&amp;'Support - Unit List'!C532&amp;" - "&amp;PROPER('Support - Unit List'!D532))</f>
        <v>2050259 - Middlebury Public Library</v>
      </c>
    </row>
    <row r="533" spans="8:10" x14ac:dyDescent="0.25">
      <c r="H533" s="2" t="str">
        <f t="shared" si="18"/>
        <v/>
      </c>
      <c r="I533" s="2" t="str">
        <f>IF(H533="","",COUNTIF($H$2:H533,H533))</f>
        <v/>
      </c>
      <c r="J533" s="3" t="str">
        <f>IF('Support - Unit List'!A533="","",'Support - Unit List'!A533&amp;'Support - Unit List'!B533&amp;'Support - Unit List'!C533&amp;" - "&amp;PROPER('Support - Unit List'!D533))</f>
        <v>2069100 - Elkhart Cnty Sw Management District</v>
      </c>
    </row>
    <row r="534" spans="8:10" x14ac:dyDescent="0.25">
      <c r="H534" s="2" t="str">
        <f t="shared" si="18"/>
        <v/>
      </c>
      <c r="I534" s="2" t="str">
        <f>IF(H534="","",COUNTIF($H$2:H534,H534))</f>
        <v/>
      </c>
      <c r="J534" s="3" t="str">
        <f>IF('Support - Unit List'!A534="","",'Support - Unit List'!A534&amp;'Support - Unit List'!B534&amp;'Support - Unit List'!C534&amp;" - "&amp;PROPER('Support - Unit List'!D534))</f>
        <v>2070046 - Simonton Lake Conservancy District</v>
      </c>
    </row>
    <row r="535" spans="8:10" x14ac:dyDescent="0.25">
      <c r="H535" s="2" t="str">
        <f t="shared" si="18"/>
        <v/>
      </c>
      <c r="I535" s="2" t="str">
        <f>IF(H535="","",COUNTIF($H$2:H535,H535))</f>
        <v/>
      </c>
      <c r="J535" s="3" t="str">
        <f>IF('Support - Unit List'!A535="","",'Support - Unit List'!A535&amp;'Support - Unit List'!B535&amp;'Support - Unit List'!C535&amp;" - "&amp;PROPER('Support - Unit List'!D535))</f>
        <v>2070060 - New Paris Conservancy</v>
      </c>
    </row>
    <row r="536" spans="8:10" x14ac:dyDescent="0.25">
      <c r="H536" s="2" t="str">
        <f t="shared" si="18"/>
        <v/>
      </c>
      <c r="I536" s="2" t="str">
        <f>IF(H536="","",COUNTIF($H$2:H536,H536))</f>
        <v/>
      </c>
      <c r="J536" s="3" t="str">
        <f>IF('Support - Unit List'!A536="","",'Support - Unit List'!A536&amp;'Support - Unit List'!B536&amp;'Support - Unit List'!C536&amp;" - "&amp;PROPER('Support - Unit List'!D536))</f>
        <v>2110000 - Fayette County</v>
      </c>
    </row>
    <row r="537" spans="8:10" x14ac:dyDescent="0.25">
      <c r="H537" s="2" t="str">
        <f t="shared" si="18"/>
        <v/>
      </c>
      <c r="I537" s="2" t="str">
        <f>IF(H537="","",COUNTIF($H$2:H537,H537))</f>
        <v/>
      </c>
      <c r="J537" s="3" t="str">
        <f>IF('Support - Unit List'!A537="","",'Support - Unit List'!A537&amp;'Support - Unit List'!B537&amp;'Support - Unit List'!C537&amp;" - "&amp;PROPER('Support - Unit List'!D537))</f>
        <v>2120001 - Columbia Township</v>
      </c>
    </row>
    <row r="538" spans="8:10" x14ac:dyDescent="0.25">
      <c r="H538" s="2" t="str">
        <f t="shared" si="18"/>
        <v/>
      </c>
      <c r="I538" s="2" t="str">
        <f>IF(H538="","",COUNTIF($H$2:H538,H538))</f>
        <v/>
      </c>
      <c r="J538" s="3" t="str">
        <f>IF('Support - Unit List'!A538="","",'Support - Unit List'!A538&amp;'Support - Unit List'!B538&amp;'Support - Unit List'!C538&amp;" - "&amp;PROPER('Support - Unit List'!D538))</f>
        <v>2120002 - Connersville Township</v>
      </c>
    </row>
    <row r="539" spans="8:10" x14ac:dyDescent="0.25">
      <c r="H539" s="2" t="str">
        <f t="shared" si="18"/>
        <v/>
      </c>
      <c r="I539" s="2" t="str">
        <f>IF(H539="","",COUNTIF($H$2:H539,H539))</f>
        <v/>
      </c>
      <c r="J539" s="3" t="str">
        <f>IF('Support - Unit List'!A539="","",'Support - Unit List'!A539&amp;'Support - Unit List'!B539&amp;'Support - Unit List'!C539&amp;" - "&amp;PROPER('Support - Unit List'!D539))</f>
        <v>2120003 - Fairview Township</v>
      </c>
    </row>
    <row r="540" spans="8:10" x14ac:dyDescent="0.25">
      <c r="H540" s="2" t="str">
        <f t="shared" si="18"/>
        <v/>
      </c>
      <c r="I540" s="2" t="str">
        <f>IF(H540="","",COUNTIF($H$2:H540,H540))</f>
        <v/>
      </c>
      <c r="J540" s="3" t="str">
        <f>IF('Support - Unit List'!A540="","",'Support - Unit List'!A540&amp;'Support - Unit List'!B540&amp;'Support - Unit List'!C540&amp;" - "&amp;PROPER('Support - Unit List'!D540))</f>
        <v>2120004 - Harrison Township</v>
      </c>
    </row>
    <row r="541" spans="8:10" x14ac:dyDescent="0.25">
      <c r="H541" s="2" t="str">
        <f t="shared" si="18"/>
        <v/>
      </c>
      <c r="I541" s="2" t="str">
        <f>IF(H541="","",COUNTIF($H$2:H541,H541))</f>
        <v/>
      </c>
      <c r="J541" s="3" t="str">
        <f>IF('Support - Unit List'!A541="","",'Support - Unit List'!A541&amp;'Support - Unit List'!B541&amp;'Support - Unit List'!C541&amp;" - "&amp;PROPER('Support - Unit List'!D541))</f>
        <v>2120005 - Jackson Township</v>
      </c>
    </row>
    <row r="542" spans="8:10" x14ac:dyDescent="0.25">
      <c r="H542" s="2" t="str">
        <f t="shared" si="18"/>
        <v/>
      </c>
      <c r="I542" s="2" t="str">
        <f>IF(H542="","",COUNTIF($H$2:H542,H542))</f>
        <v/>
      </c>
      <c r="J542" s="3" t="str">
        <f>IF('Support - Unit List'!A542="","",'Support - Unit List'!A542&amp;'Support - Unit List'!B542&amp;'Support - Unit List'!C542&amp;" - "&amp;PROPER('Support - Unit List'!D542))</f>
        <v>2120006 - Jennings Township</v>
      </c>
    </row>
    <row r="543" spans="8:10" x14ac:dyDescent="0.25">
      <c r="H543" s="2" t="str">
        <f t="shared" si="18"/>
        <v/>
      </c>
      <c r="I543" s="2" t="str">
        <f>IF(H543="","",COUNTIF($H$2:H543,H543))</f>
        <v/>
      </c>
      <c r="J543" s="3" t="str">
        <f>IF('Support - Unit List'!A543="","",'Support - Unit List'!A543&amp;'Support - Unit List'!B543&amp;'Support - Unit List'!C543&amp;" - "&amp;PROPER('Support - Unit List'!D543))</f>
        <v>2120007 - Orange Township</v>
      </c>
    </row>
    <row r="544" spans="8:10" x14ac:dyDescent="0.25">
      <c r="H544" s="2" t="str">
        <f t="shared" si="18"/>
        <v/>
      </c>
      <c r="I544" s="2" t="str">
        <f>IF(H544="","",COUNTIF($H$2:H544,H544))</f>
        <v/>
      </c>
      <c r="J544" s="3" t="str">
        <f>IF('Support - Unit List'!A544="","",'Support - Unit List'!A544&amp;'Support - Unit List'!B544&amp;'Support - Unit List'!C544&amp;" - "&amp;PROPER('Support - Unit List'!D544))</f>
        <v>2120008 - Posey Township</v>
      </c>
    </row>
    <row r="545" spans="8:10" x14ac:dyDescent="0.25">
      <c r="H545" s="2" t="str">
        <f t="shared" si="18"/>
        <v/>
      </c>
      <c r="I545" s="2" t="str">
        <f>IF(H545="","",COUNTIF($H$2:H545,H545))</f>
        <v/>
      </c>
      <c r="J545" s="3" t="str">
        <f>IF('Support - Unit List'!A545="","",'Support - Unit List'!A545&amp;'Support - Unit List'!B545&amp;'Support - Unit List'!C545&amp;" - "&amp;PROPER('Support - Unit List'!D545))</f>
        <v>2120009 - Waterloo Township</v>
      </c>
    </row>
    <row r="546" spans="8:10" x14ac:dyDescent="0.25">
      <c r="H546" s="2" t="str">
        <f t="shared" si="18"/>
        <v/>
      </c>
      <c r="I546" s="2" t="str">
        <f>IF(H546="","",COUNTIF($H$2:H546,H546))</f>
        <v/>
      </c>
      <c r="J546" s="3" t="str">
        <f>IF('Support - Unit List'!A546="","",'Support - Unit List'!A546&amp;'Support - Unit List'!B546&amp;'Support - Unit List'!C546&amp;" - "&amp;PROPER('Support - Unit List'!D546))</f>
        <v>2130304 - Connersville Civil City</v>
      </c>
    </row>
    <row r="547" spans="8:10" x14ac:dyDescent="0.25">
      <c r="H547" s="2" t="str">
        <f t="shared" si="18"/>
        <v/>
      </c>
      <c r="I547" s="2" t="str">
        <f>IF(H547="","",COUNTIF($H$2:H547,H547))</f>
        <v/>
      </c>
      <c r="J547" s="3" t="str">
        <f>IF('Support - Unit List'!A547="","",'Support - Unit List'!A547&amp;'Support - Unit List'!B547&amp;'Support - Unit List'!C547&amp;" - "&amp;PROPER('Support - Unit List'!D547))</f>
        <v>2142395 - Fayette County School Corporation</v>
      </c>
    </row>
    <row r="548" spans="8:10" x14ac:dyDescent="0.25">
      <c r="H548" s="2" t="str">
        <f t="shared" si="18"/>
        <v/>
      </c>
      <c r="I548" s="2" t="str">
        <f>IF(H548="","",COUNTIF($H$2:H548,H548))</f>
        <v/>
      </c>
      <c r="J548" s="3" t="str">
        <f>IF('Support - Unit List'!A548="","",'Support - Unit List'!A548&amp;'Support - Unit List'!B548&amp;'Support - Unit List'!C548&amp;" - "&amp;PROPER('Support - Unit List'!D548))</f>
        <v>2150049 - Fayette County Public Library</v>
      </c>
    </row>
    <row r="549" spans="8:10" x14ac:dyDescent="0.25">
      <c r="H549" s="2" t="str">
        <f t="shared" si="18"/>
        <v/>
      </c>
      <c r="I549" s="2" t="str">
        <f>IF(H549="","",COUNTIF($H$2:H549,H549))</f>
        <v/>
      </c>
      <c r="J549" s="3" t="str">
        <f>IF('Support - Unit List'!A549="","",'Support - Unit List'!A549&amp;'Support - Unit List'!B549&amp;'Support - Unit List'!C549&amp;" - "&amp;PROPER('Support - Unit List'!D549))</f>
        <v>2210000 - Floyd County</v>
      </c>
    </row>
    <row r="550" spans="8:10" x14ac:dyDescent="0.25">
      <c r="H550" s="2" t="str">
        <f t="shared" si="18"/>
        <v/>
      </c>
      <c r="I550" s="2" t="str">
        <f>IF(H550="","",COUNTIF($H$2:H550,H550))</f>
        <v/>
      </c>
      <c r="J550" s="3" t="str">
        <f>IF('Support - Unit List'!A550="","",'Support - Unit List'!A550&amp;'Support - Unit List'!B550&amp;'Support - Unit List'!C550&amp;" - "&amp;PROPER('Support - Unit List'!D550))</f>
        <v>2220001 - Franklin Township</v>
      </c>
    </row>
    <row r="551" spans="8:10" x14ac:dyDescent="0.25">
      <c r="H551" s="2" t="str">
        <f t="shared" si="18"/>
        <v/>
      </c>
      <c r="I551" s="2" t="str">
        <f>IF(H551="","",COUNTIF($H$2:H551,H551))</f>
        <v/>
      </c>
      <c r="J551" s="3" t="str">
        <f>IF('Support - Unit List'!A551="","",'Support - Unit List'!A551&amp;'Support - Unit List'!B551&amp;'Support - Unit List'!C551&amp;" - "&amp;PROPER('Support - Unit List'!D551))</f>
        <v>2220002 - Georgetown Township</v>
      </c>
    </row>
    <row r="552" spans="8:10" x14ac:dyDescent="0.25">
      <c r="H552" s="2" t="str">
        <f t="shared" si="18"/>
        <v/>
      </c>
      <c r="I552" s="2" t="str">
        <f>IF(H552="","",COUNTIF($H$2:H552,H552))</f>
        <v/>
      </c>
      <c r="J552" s="3" t="str">
        <f>IF('Support - Unit List'!A552="","",'Support - Unit List'!A552&amp;'Support - Unit List'!B552&amp;'Support - Unit List'!C552&amp;" - "&amp;PROPER('Support - Unit List'!D552))</f>
        <v>2220003 - Greenville Township</v>
      </c>
    </row>
    <row r="553" spans="8:10" x14ac:dyDescent="0.25">
      <c r="H553" s="2" t="str">
        <f t="shared" si="18"/>
        <v/>
      </c>
      <c r="I553" s="2" t="str">
        <f>IF(H553="","",COUNTIF($H$2:H553,H553))</f>
        <v/>
      </c>
      <c r="J553" s="3" t="str">
        <f>IF('Support - Unit List'!A553="","",'Support - Unit List'!A553&amp;'Support - Unit List'!B553&amp;'Support - Unit List'!C553&amp;" - "&amp;PROPER('Support - Unit List'!D553))</f>
        <v>2220004 - Lafayette Township</v>
      </c>
    </row>
    <row r="554" spans="8:10" x14ac:dyDescent="0.25">
      <c r="H554" s="2" t="str">
        <f t="shared" si="18"/>
        <v/>
      </c>
      <c r="I554" s="2" t="str">
        <f>IF(H554="","",COUNTIF($H$2:H554,H554))</f>
        <v/>
      </c>
      <c r="J554" s="3" t="str">
        <f>IF('Support - Unit List'!A554="","",'Support - Unit List'!A554&amp;'Support - Unit List'!B554&amp;'Support - Unit List'!C554&amp;" - "&amp;PROPER('Support - Unit List'!D554))</f>
        <v>2220005 - New Albany Township</v>
      </c>
    </row>
    <row r="555" spans="8:10" x14ac:dyDescent="0.25">
      <c r="H555" s="2" t="str">
        <f t="shared" si="18"/>
        <v/>
      </c>
      <c r="I555" s="2" t="str">
        <f>IF(H555="","",COUNTIF($H$2:H555,H555))</f>
        <v/>
      </c>
      <c r="J555" s="3" t="str">
        <f>IF('Support - Unit List'!A555="","",'Support - Unit List'!A555&amp;'Support - Unit List'!B555&amp;'Support - Unit List'!C555&amp;" - "&amp;PROPER('Support - Unit List'!D555))</f>
        <v>2230116 - New Albany Civil City</v>
      </c>
    </row>
    <row r="556" spans="8:10" x14ac:dyDescent="0.25">
      <c r="H556" s="2" t="str">
        <f t="shared" si="18"/>
        <v/>
      </c>
      <c r="I556" s="2" t="str">
        <f>IF(H556="","",COUNTIF($H$2:H556,H556))</f>
        <v/>
      </c>
      <c r="J556" s="3" t="str">
        <f>IF('Support - Unit List'!A556="","",'Support - Unit List'!A556&amp;'Support - Unit List'!B556&amp;'Support - Unit List'!C556&amp;" - "&amp;PROPER('Support - Unit List'!D556))</f>
        <v>2230603 - Georgetown Civil Town</v>
      </c>
    </row>
    <row r="557" spans="8:10" x14ac:dyDescent="0.25">
      <c r="H557" s="2" t="str">
        <f t="shared" si="18"/>
        <v/>
      </c>
      <c r="I557" s="2" t="str">
        <f>IF(H557="","",COUNTIF($H$2:H557,H557))</f>
        <v/>
      </c>
      <c r="J557" s="3" t="str">
        <f>IF('Support - Unit List'!A557="","",'Support - Unit List'!A557&amp;'Support - Unit List'!B557&amp;'Support - Unit List'!C557&amp;" - "&amp;PROPER('Support - Unit List'!D557))</f>
        <v>2230604 - Greenville Civil Town</v>
      </c>
    </row>
    <row r="558" spans="8:10" x14ac:dyDescent="0.25">
      <c r="H558" s="2" t="str">
        <f t="shared" si="18"/>
        <v/>
      </c>
      <c r="I558" s="2" t="str">
        <f>IF(H558="","",COUNTIF($H$2:H558,H558))</f>
        <v/>
      </c>
      <c r="J558" s="3" t="str">
        <f>IF('Support - Unit List'!A558="","",'Support - Unit List'!A558&amp;'Support - Unit List'!B558&amp;'Support - Unit List'!C558&amp;" - "&amp;PROPER('Support - Unit List'!D558))</f>
        <v>2242400 - New Albany-Floyd County Consolidated Schools</v>
      </c>
    </row>
    <row r="559" spans="8:10" x14ac:dyDescent="0.25">
      <c r="H559" s="2" t="str">
        <f t="shared" si="18"/>
        <v/>
      </c>
      <c r="I559" s="2" t="str">
        <f>IF(H559="","",COUNTIF($H$2:H559,H559))</f>
        <v/>
      </c>
      <c r="J559" s="3" t="str">
        <f>IF('Support - Unit List'!A559="","",'Support - Unit List'!A559&amp;'Support - Unit List'!B559&amp;'Support - Unit List'!C559&amp;" - "&amp;PROPER('Support - Unit List'!D559))</f>
        <v>2250050 - New Albany-Floyd County Public Library</v>
      </c>
    </row>
    <row r="560" spans="8:10" x14ac:dyDescent="0.25">
      <c r="H560" s="2" t="str">
        <f t="shared" si="18"/>
        <v/>
      </c>
      <c r="I560" s="2" t="str">
        <f>IF(H560="","",COUNTIF($H$2:H560,H560))</f>
        <v/>
      </c>
      <c r="J560" s="3" t="str">
        <f>IF('Support - Unit List'!A560="","",'Support - Unit List'!A560&amp;'Support - Unit List'!B560&amp;'Support - Unit List'!C560&amp;" - "&amp;PROPER('Support - Unit List'!D560))</f>
        <v>2260183 - Greenville Township Fire Protection District</v>
      </c>
    </row>
    <row r="561" spans="8:10" x14ac:dyDescent="0.25">
      <c r="H561" s="2" t="str">
        <f t="shared" si="18"/>
        <v/>
      </c>
      <c r="I561" s="2" t="str">
        <f>IF(H561="","",COUNTIF($H$2:H561,H561))</f>
        <v/>
      </c>
      <c r="J561" s="3" t="str">
        <f>IF('Support - Unit List'!A561="","",'Support - Unit List'!A561&amp;'Support - Unit List'!B561&amp;'Support - Unit List'!C561&amp;" - "&amp;PROPER('Support - Unit List'!D561))</f>
        <v>2260807 - New Albany Flood Control</v>
      </c>
    </row>
    <row r="562" spans="8:10" x14ac:dyDescent="0.25">
      <c r="H562" s="2" t="str">
        <f t="shared" si="18"/>
        <v/>
      </c>
      <c r="I562" s="2" t="str">
        <f>IF(H562="","",COUNTIF($H$2:H562,H562))</f>
        <v/>
      </c>
      <c r="J562" s="3" t="str">
        <f>IF('Support - Unit List'!A562="","",'Support - Unit List'!A562&amp;'Support - Unit List'!B562&amp;'Support - Unit List'!C562&amp;" - "&amp;PROPER('Support - Unit List'!D562))</f>
        <v>2261016 - Floyd County Solid Waste</v>
      </c>
    </row>
    <row r="563" spans="8:10" x14ac:dyDescent="0.25">
      <c r="H563" s="2" t="str">
        <f t="shared" si="18"/>
        <v/>
      </c>
      <c r="I563" s="2" t="str">
        <f>IF(H563="","",COUNTIF($H$2:H563,H563))</f>
        <v/>
      </c>
      <c r="J563" s="3" t="str">
        <f>IF('Support - Unit List'!A563="","",'Support - Unit List'!A563&amp;'Support - Unit List'!B563&amp;'Support - Unit List'!C563&amp;" - "&amp;PROPER('Support - Unit List'!D563))</f>
        <v>2261180 - Georgetown Twp Fire Distrct</v>
      </c>
    </row>
    <row r="564" spans="8:10" x14ac:dyDescent="0.25">
      <c r="H564" s="2" t="str">
        <f t="shared" si="18"/>
        <v/>
      </c>
      <c r="I564" s="2" t="str">
        <f>IF(H564="","",COUNTIF($H$2:H564,H564))</f>
        <v/>
      </c>
      <c r="J564" s="3" t="str">
        <f>IF('Support - Unit List'!A564="","",'Support - Unit List'!A564&amp;'Support - Unit List'!B564&amp;'Support - Unit List'!C564&amp;" - "&amp;PROPER('Support - Unit List'!D564))</f>
        <v>2261181 - Lafayette Twp Fire District</v>
      </c>
    </row>
    <row r="565" spans="8:10" x14ac:dyDescent="0.25">
      <c r="H565" s="2" t="str">
        <f t="shared" si="18"/>
        <v/>
      </c>
      <c r="I565" s="2" t="str">
        <f>IF(H565="","",COUNTIF($H$2:H565,H565))</f>
        <v/>
      </c>
      <c r="J565" s="3" t="str">
        <f>IF('Support - Unit List'!A565="","",'Support - Unit List'!A565&amp;'Support - Unit List'!B565&amp;'Support - Unit List'!C565&amp;" - "&amp;PROPER('Support - Unit List'!D565))</f>
        <v>2261182 - New Albany Twp Fire District</v>
      </c>
    </row>
    <row r="566" spans="8:10" x14ac:dyDescent="0.25">
      <c r="H566" s="2" t="str">
        <f t="shared" si="18"/>
        <v/>
      </c>
      <c r="I566" s="2" t="str">
        <f>IF(H566="","",COUNTIF($H$2:H566,H566))</f>
        <v/>
      </c>
      <c r="J566" s="3" t="str">
        <f>IF('Support - Unit List'!A566="","",'Support - Unit List'!A566&amp;'Support - Unit List'!B566&amp;'Support - Unit List'!C566&amp;" - "&amp;PROPER('Support - Unit List'!D566))</f>
        <v>2261195 - Highlander Fire Protection District</v>
      </c>
    </row>
    <row r="567" spans="8:10" x14ac:dyDescent="0.25">
      <c r="H567" s="2" t="str">
        <f t="shared" si="18"/>
        <v/>
      </c>
      <c r="I567" s="2" t="str">
        <f>IF(H567="","",COUNTIF($H$2:H567,H567))</f>
        <v/>
      </c>
      <c r="J567" s="3" t="str">
        <f>IF('Support - Unit List'!A567="","",'Support - Unit List'!A567&amp;'Support - Unit List'!B567&amp;'Support - Unit List'!C567&amp;" - "&amp;PROPER('Support - Unit List'!D567))</f>
        <v>2310000 - Fountain County</v>
      </c>
    </row>
    <row r="568" spans="8:10" x14ac:dyDescent="0.25">
      <c r="H568" s="2" t="str">
        <f t="shared" si="18"/>
        <v/>
      </c>
      <c r="I568" s="2" t="str">
        <f>IF(H568="","",COUNTIF($H$2:H568,H568))</f>
        <v/>
      </c>
      <c r="J568" s="3" t="str">
        <f>IF('Support - Unit List'!A568="","",'Support - Unit List'!A568&amp;'Support - Unit List'!B568&amp;'Support - Unit List'!C568&amp;" - "&amp;PROPER('Support - Unit List'!D568))</f>
        <v>2320001 - Cain Township</v>
      </c>
    </row>
    <row r="569" spans="8:10" x14ac:dyDescent="0.25">
      <c r="H569" s="2" t="str">
        <f t="shared" si="18"/>
        <v/>
      </c>
      <c r="I569" s="2" t="str">
        <f>IF(H569="","",COUNTIF($H$2:H569,H569))</f>
        <v/>
      </c>
      <c r="J569" s="3" t="str">
        <f>IF('Support - Unit List'!A569="","",'Support - Unit List'!A569&amp;'Support - Unit List'!B569&amp;'Support - Unit List'!C569&amp;" - "&amp;PROPER('Support - Unit List'!D569))</f>
        <v>2320002 - Davis Township</v>
      </c>
    </row>
    <row r="570" spans="8:10" x14ac:dyDescent="0.25">
      <c r="H570" s="2" t="str">
        <f t="shared" si="18"/>
        <v/>
      </c>
      <c r="I570" s="2" t="str">
        <f>IF(H570="","",COUNTIF($H$2:H570,H570))</f>
        <v/>
      </c>
      <c r="J570" s="3" t="str">
        <f>IF('Support - Unit List'!A570="","",'Support - Unit List'!A570&amp;'Support - Unit List'!B570&amp;'Support - Unit List'!C570&amp;" - "&amp;PROPER('Support - Unit List'!D570))</f>
        <v>2320003 - Fulton Township</v>
      </c>
    </row>
    <row r="571" spans="8:10" x14ac:dyDescent="0.25">
      <c r="H571" s="2" t="str">
        <f t="shared" si="18"/>
        <v/>
      </c>
      <c r="I571" s="2" t="str">
        <f>IF(H571="","",COUNTIF($H$2:H571,H571))</f>
        <v/>
      </c>
      <c r="J571" s="3" t="str">
        <f>IF('Support - Unit List'!A571="","",'Support - Unit List'!A571&amp;'Support - Unit List'!B571&amp;'Support - Unit List'!C571&amp;" - "&amp;PROPER('Support - Unit List'!D571))</f>
        <v>2320004 - Jackson Township</v>
      </c>
    </row>
    <row r="572" spans="8:10" x14ac:dyDescent="0.25">
      <c r="H572" s="2" t="str">
        <f t="shared" si="18"/>
        <v/>
      </c>
      <c r="I572" s="2" t="str">
        <f>IF(H572="","",COUNTIF($H$2:H572,H572))</f>
        <v/>
      </c>
      <c r="J572" s="3" t="str">
        <f>IF('Support - Unit List'!A572="","",'Support - Unit List'!A572&amp;'Support - Unit List'!B572&amp;'Support - Unit List'!C572&amp;" - "&amp;PROPER('Support - Unit List'!D572))</f>
        <v>2320005 - Logan Township</v>
      </c>
    </row>
    <row r="573" spans="8:10" x14ac:dyDescent="0.25">
      <c r="H573" s="2" t="str">
        <f t="shared" si="18"/>
        <v/>
      </c>
      <c r="I573" s="2" t="str">
        <f>IF(H573="","",COUNTIF($H$2:H573,H573))</f>
        <v/>
      </c>
      <c r="J573" s="3" t="str">
        <f>IF('Support - Unit List'!A573="","",'Support - Unit List'!A573&amp;'Support - Unit List'!B573&amp;'Support - Unit List'!C573&amp;" - "&amp;PROPER('Support - Unit List'!D573))</f>
        <v>2320006 - Millcreek Township</v>
      </c>
    </row>
    <row r="574" spans="8:10" x14ac:dyDescent="0.25">
      <c r="H574" s="2" t="str">
        <f t="shared" si="18"/>
        <v/>
      </c>
      <c r="I574" s="2" t="str">
        <f>IF(H574="","",COUNTIF($H$2:H574,H574))</f>
        <v/>
      </c>
      <c r="J574" s="3" t="str">
        <f>IF('Support - Unit List'!A574="","",'Support - Unit List'!A574&amp;'Support - Unit List'!B574&amp;'Support - Unit List'!C574&amp;" - "&amp;PROPER('Support - Unit List'!D574))</f>
        <v>2320007 - Richland Township</v>
      </c>
    </row>
    <row r="575" spans="8:10" x14ac:dyDescent="0.25">
      <c r="H575" s="2" t="str">
        <f t="shared" si="18"/>
        <v/>
      </c>
      <c r="I575" s="2" t="str">
        <f>IF(H575="","",COUNTIF($H$2:H575,H575))</f>
        <v/>
      </c>
      <c r="J575" s="3" t="str">
        <f>IF('Support - Unit List'!A575="","",'Support - Unit List'!A575&amp;'Support - Unit List'!B575&amp;'Support - Unit List'!C575&amp;" - "&amp;PROPER('Support - Unit List'!D575))</f>
        <v>2320008 - Shawnee Township</v>
      </c>
    </row>
    <row r="576" spans="8:10" x14ac:dyDescent="0.25">
      <c r="H576" s="2" t="str">
        <f t="shared" si="18"/>
        <v/>
      </c>
      <c r="I576" s="2" t="str">
        <f>IF(H576="","",COUNTIF($H$2:H576,H576))</f>
        <v/>
      </c>
      <c r="J576" s="3" t="str">
        <f>IF('Support - Unit List'!A576="","",'Support - Unit List'!A576&amp;'Support - Unit List'!B576&amp;'Support - Unit List'!C576&amp;" - "&amp;PROPER('Support - Unit List'!D576))</f>
        <v>2320009 - Troy Township</v>
      </c>
    </row>
    <row r="577" spans="8:10" x14ac:dyDescent="0.25">
      <c r="H577" s="2" t="str">
        <f t="shared" si="18"/>
        <v/>
      </c>
      <c r="I577" s="2" t="str">
        <f>IF(H577="","",COUNTIF($H$2:H577,H577))</f>
        <v/>
      </c>
      <c r="J577" s="3" t="str">
        <f>IF('Support - Unit List'!A577="","",'Support - Unit List'!A577&amp;'Support - Unit List'!B577&amp;'Support - Unit List'!C577&amp;" - "&amp;PROPER('Support - Unit List'!D577))</f>
        <v>2320010 - Van Buren Township</v>
      </c>
    </row>
    <row r="578" spans="8:10" x14ac:dyDescent="0.25">
      <c r="H578" s="2" t="str">
        <f t="shared" si="18"/>
        <v/>
      </c>
      <c r="I578" s="2" t="str">
        <f>IF(H578="","",COUNTIF($H$2:H578,H578))</f>
        <v/>
      </c>
      <c r="J578" s="3" t="str">
        <f>IF('Support - Unit List'!A578="","",'Support - Unit List'!A578&amp;'Support - Unit List'!B578&amp;'Support - Unit List'!C578&amp;" - "&amp;PROPER('Support - Unit List'!D578))</f>
        <v>2320011 - Wabash Township</v>
      </c>
    </row>
    <row r="579" spans="8:10" x14ac:dyDescent="0.25">
      <c r="H579" s="2" t="str">
        <f t="shared" ref="H579:H642" si="19">IF(LEFT(J579,2)=$B$3,"X","")</f>
        <v/>
      </c>
      <c r="I579" s="2" t="str">
        <f>IF(H579="","",COUNTIF($H$2:H579,H579))</f>
        <v/>
      </c>
      <c r="J579" s="3" t="str">
        <f>IF('Support - Unit List'!A579="","",'Support - Unit List'!A579&amp;'Support - Unit List'!B579&amp;'Support - Unit List'!C579&amp;" - "&amp;PROPER('Support - Unit List'!D579))</f>
        <v>2330443 - Attica Civil City</v>
      </c>
    </row>
    <row r="580" spans="8:10" x14ac:dyDescent="0.25">
      <c r="H580" s="2" t="str">
        <f t="shared" si="19"/>
        <v/>
      </c>
      <c r="I580" s="2" t="str">
        <f>IF(H580="","",COUNTIF($H$2:H580,H580))</f>
        <v/>
      </c>
      <c r="J580" s="3" t="str">
        <f>IF('Support - Unit List'!A580="","",'Support - Unit List'!A580&amp;'Support - Unit List'!B580&amp;'Support - Unit List'!C580&amp;" - "&amp;PROPER('Support - Unit List'!D580))</f>
        <v>2330456 - Covington Civil City</v>
      </c>
    </row>
    <row r="581" spans="8:10" x14ac:dyDescent="0.25">
      <c r="H581" s="2" t="str">
        <f t="shared" si="19"/>
        <v/>
      </c>
      <c r="I581" s="2" t="str">
        <f>IF(H581="","",COUNTIF($H$2:H581,H581))</f>
        <v/>
      </c>
      <c r="J581" s="3" t="str">
        <f>IF('Support - Unit List'!A581="","",'Support - Unit List'!A581&amp;'Support - Unit List'!B581&amp;'Support - Unit List'!C581&amp;" - "&amp;PROPER('Support - Unit List'!D581))</f>
        <v>2330605 - Hillsboro Civil Town</v>
      </c>
    </row>
    <row r="582" spans="8:10" x14ac:dyDescent="0.25">
      <c r="H582" s="2" t="str">
        <f t="shared" si="19"/>
        <v/>
      </c>
      <c r="I582" s="2" t="str">
        <f>IF(H582="","",COUNTIF($H$2:H582,H582))</f>
        <v/>
      </c>
      <c r="J582" s="3" t="str">
        <f>IF('Support - Unit List'!A582="","",'Support - Unit List'!A582&amp;'Support - Unit List'!B582&amp;'Support - Unit List'!C582&amp;" - "&amp;PROPER('Support - Unit List'!D582))</f>
        <v>2330606 - Kingman Civil Town</v>
      </c>
    </row>
    <row r="583" spans="8:10" x14ac:dyDescent="0.25">
      <c r="H583" s="2" t="str">
        <f t="shared" si="19"/>
        <v/>
      </c>
      <c r="I583" s="2" t="str">
        <f>IF(H583="","",COUNTIF($H$2:H583,H583))</f>
        <v/>
      </c>
      <c r="J583" s="3" t="str">
        <f>IF('Support - Unit List'!A583="","",'Support - Unit List'!A583&amp;'Support - Unit List'!B583&amp;'Support - Unit List'!C583&amp;" - "&amp;PROPER('Support - Unit List'!D583))</f>
        <v>2330607 - Mellott Civil Town</v>
      </c>
    </row>
    <row r="584" spans="8:10" x14ac:dyDescent="0.25">
      <c r="H584" s="2" t="str">
        <f t="shared" si="19"/>
        <v/>
      </c>
      <c r="I584" s="2" t="str">
        <f>IF(H584="","",COUNTIF($H$2:H584,H584))</f>
        <v/>
      </c>
      <c r="J584" s="3" t="str">
        <f>IF('Support - Unit List'!A584="","",'Support - Unit List'!A584&amp;'Support - Unit List'!B584&amp;'Support - Unit List'!C584&amp;" - "&amp;PROPER('Support - Unit List'!D584))</f>
        <v>2330608 - Newtown Civil Town</v>
      </c>
    </row>
    <row r="585" spans="8:10" x14ac:dyDescent="0.25">
      <c r="H585" s="2" t="str">
        <f t="shared" si="19"/>
        <v/>
      </c>
      <c r="I585" s="2" t="str">
        <f>IF(H585="","",COUNTIF($H$2:H585,H585))</f>
        <v/>
      </c>
      <c r="J585" s="3" t="str">
        <f>IF('Support - Unit List'!A585="","",'Support - Unit List'!A585&amp;'Support - Unit List'!B585&amp;'Support - Unit List'!C585&amp;" - "&amp;PROPER('Support - Unit List'!D585))</f>
        <v>2330609 - Veedersburg Civil Town</v>
      </c>
    </row>
    <row r="586" spans="8:10" x14ac:dyDescent="0.25">
      <c r="H586" s="2" t="str">
        <f t="shared" si="19"/>
        <v/>
      </c>
      <c r="I586" s="2" t="str">
        <f>IF(H586="","",COUNTIF($H$2:H586,H586))</f>
        <v/>
      </c>
      <c r="J586" s="3" t="str">
        <f>IF('Support - Unit List'!A586="","",'Support - Unit List'!A586&amp;'Support - Unit List'!B586&amp;'Support - Unit List'!C586&amp;" - "&amp;PROPER('Support - Unit List'!D586))</f>
        <v>2330610 - Wallace Civil Town</v>
      </c>
    </row>
    <row r="587" spans="8:10" x14ac:dyDescent="0.25">
      <c r="H587" s="2" t="str">
        <f t="shared" si="19"/>
        <v/>
      </c>
      <c r="I587" s="2" t="str">
        <f>IF(H587="","",COUNTIF($H$2:H587,H587))</f>
        <v/>
      </c>
      <c r="J587" s="3" t="str">
        <f>IF('Support - Unit List'!A587="","",'Support - Unit List'!A587&amp;'Support - Unit List'!B587&amp;'Support - Unit List'!C587&amp;" - "&amp;PROPER('Support - Unit List'!D587))</f>
        <v>2342435 - Attica Consolidated School Corporation</v>
      </c>
    </row>
    <row r="588" spans="8:10" x14ac:dyDescent="0.25">
      <c r="H588" s="2" t="str">
        <f t="shared" si="19"/>
        <v/>
      </c>
      <c r="I588" s="2" t="str">
        <f>IF(H588="","",COUNTIF($H$2:H588,H588))</f>
        <v/>
      </c>
      <c r="J588" s="3" t="str">
        <f>IF('Support - Unit List'!A588="","",'Support - Unit List'!A588&amp;'Support - Unit List'!B588&amp;'Support - Unit List'!C588&amp;" - "&amp;PROPER('Support - Unit List'!D588))</f>
        <v>2342440 - Covington Community School Corporation</v>
      </c>
    </row>
    <row r="589" spans="8:10" x14ac:dyDescent="0.25">
      <c r="H589" s="2" t="str">
        <f t="shared" si="19"/>
        <v/>
      </c>
      <c r="I589" s="2" t="str">
        <f>IF(H589="","",COUNTIF($H$2:H589,H589))</f>
        <v/>
      </c>
      <c r="J589" s="3" t="str">
        <f>IF('Support - Unit List'!A589="","",'Support - Unit List'!A589&amp;'Support - Unit List'!B589&amp;'Support - Unit List'!C589&amp;" - "&amp;PROPER('Support - Unit List'!D589))</f>
        <v>2342455 - Southeast Fountain School Corporation</v>
      </c>
    </row>
    <row r="590" spans="8:10" x14ac:dyDescent="0.25">
      <c r="H590" s="2" t="str">
        <f t="shared" si="19"/>
        <v/>
      </c>
      <c r="I590" s="2" t="str">
        <f>IF(H590="","",COUNTIF($H$2:H590,H590))</f>
        <v/>
      </c>
      <c r="J590" s="3" t="str">
        <f>IF('Support - Unit List'!A590="","",'Support - Unit List'!A590&amp;'Support - Unit List'!B590&amp;'Support - Unit List'!C590&amp;" - "&amp;PROPER('Support - Unit List'!D590))</f>
        <v>2350052 - Covington-Veedersburg Public Library</v>
      </c>
    </row>
    <row r="591" spans="8:10" x14ac:dyDescent="0.25">
      <c r="H591" s="2" t="str">
        <f t="shared" si="19"/>
        <v/>
      </c>
      <c r="I591" s="2" t="str">
        <f>IF(H591="","",COUNTIF($H$2:H591,H591))</f>
        <v/>
      </c>
      <c r="J591" s="3" t="str">
        <f>IF('Support - Unit List'!A591="","",'Support - Unit List'!A591&amp;'Support - Unit List'!B591&amp;'Support - Unit List'!C591&amp;" - "&amp;PROPER('Support - Unit List'!D591))</f>
        <v>2350271 - Kingman-Millcreek Public Library</v>
      </c>
    </row>
    <row r="592" spans="8:10" x14ac:dyDescent="0.25">
      <c r="H592" s="2" t="str">
        <f t="shared" si="19"/>
        <v/>
      </c>
      <c r="I592" s="2" t="str">
        <f>IF(H592="","",COUNTIF($H$2:H592,H592))</f>
        <v/>
      </c>
      <c r="J592" s="3" t="str">
        <f>IF('Support - Unit List'!A592="","",'Support - Unit List'!A592&amp;'Support - Unit List'!B592&amp;'Support - Unit List'!C592&amp;" - "&amp;PROPER('Support - Unit List'!D592))</f>
        <v>2350300 - Attica Public Library</v>
      </c>
    </row>
    <row r="593" spans="8:10" x14ac:dyDescent="0.25">
      <c r="H593" s="2" t="str">
        <f t="shared" si="19"/>
        <v/>
      </c>
      <c r="I593" s="2" t="str">
        <f>IF(H593="","",COUNTIF($H$2:H593,H593))</f>
        <v/>
      </c>
      <c r="J593" s="3" t="str">
        <f>IF('Support - Unit List'!A593="","",'Support - Unit List'!A593&amp;'Support - Unit List'!B593&amp;'Support - Unit List'!C593&amp;" - "&amp;PROPER('Support - Unit List'!D593))</f>
        <v>2361050 - Fountain County Solid Waste Management District</v>
      </c>
    </row>
    <row r="594" spans="8:10" x14ac:dyDescent="0.25">
      <c r="H594" s="2" t="str">
        <f t="shared" si="19"/>
        <v/>
      </c>
      <c r="I594" s="2" t="str">
        <f>IF(H594="","",COUNTIF($H$2:H594,H594))</f>
        <v/>
      </c>
      <c r="J594" s="3" t="str">
        <f>IF('Support - Unit List'!A594="","",'Support - Unit List'!A594&amp;'Support - Unit List'!B594&amp;'Support - Unit List'!C594&amp;" - "&amp;PROPER('Support - Unit List'!D594))</f>
        <v>2361187 - Allen Brown Fire Protection Territory</v>
      </c>
    </row>
    <row r="595" spans="8:10" x14ac:dyDescent="0.25">
      <c r="H595" s="2" t="str">
        <f t="shared" si="19"/>
        <v/>
      </c>
      <c r="I595" s="2" t="str">
        <f>IF(H595="","",COUNTIF($H$2:H595,H595))</f>
        <v/>
      </c>
      <c r="J595" s="3" t="str">
        <f>IF('Support - Unit List'!A595="","",'Support - Unit List'!A595&amp;'Support - Unit List'!B595&amp;'Support - Unit List'!C595&amp;" - "&amp;PROPER('Support - Unit List'!D595))</f>
        <v>2410000 - Franklin County</v>
      </c>
    </row>
    <row r="596" spans="8:10" x14ac:dyDescent="0.25">
      <c r="H596" s="2" t="str">
        <f t="shared" si="19"/>
        <v/>
      </c>
      <c r="I596" s="2" t="str">
        <f>IF(H596="","",COUNTIF($H$2:H596,H596))</f>
        <v/>
      </c>
      <c r="J596" s="3" t="str">
        <f>IF('Support - Unit List'!A596="","",'Support - Unit List'!A596&amp;'Support - Unit List'!B596&amp;'Support - Unit List'!C596&amp;" - "&amp;PROPER('Support - Unit List'!D596))</f>
        <v>2420001 - Bath Township</v>
      </c>
    </row>
    <row r="597" spans="8:10" x14ac:dyDescent="0.25">
      <c r="H597" s="2" t="str">
        <f t="shared" si="19"/>
        <v/>
      </c>
      <c r="I597" s="2" t="str">
        <f>IF(H597="","",COUNTIF($H$2:H597,H597))</f>
        <v/>
      </c>
      <c r="J597" s="3" t="str">
        <f>IF('Support - Unit List'!A597="","",'Support - Unit List'!A597&amp;'Support - Unit List'!B597&amp;'Support - Unit List'!C597&amp;" - "&amp;PROPER('Support - Unit List'!D597))</f>
        <v>2420002 - Blooming Grove Township</v>
      </c>
    </row>
    <row r="598" spans="8:10" x14ac:dyDescent="0.25">
      <c r="H598" s="2" t="str">
        <f t="shared" si="19"/>
        <v/>
      </c>
      <c r="I598" s="2" t="str">
        <f>IF(H598="","",COUNTIF($H$2:H598,H598))</f>
        <v/>
      </c>
      <c r="J598" s="3" t="str">
        <f>IF('Support - Unit List'!A598="","",'Support - Unit List'!A598&amp;'Support - Unit List'!B598&amp;'Support - Unit List'!C598&amp;" - "&amp;PROPER('Support - Unit List'!D598))</f>
        <v>2420003 - Brookville Township</v>
      </c>
    </row>
    <row r="599" spans="8:10" x14ac:dyDescent="0.25">
      <c r="H599" s="2" t="str">
        <f t="shared" si="19"/>
        <v/>
      </c>
      <c r="I599" s="2" t="str">
        <f>IF(H599="","",COUNTIF($H$2:H599,H599))</f>
        <v/>
      </c>
      <c r="J599" s="3" t="str">
        <f>IF('Support - Unit List'!A599="","",'Support - Unit List'!A599&amp;'Support - Unit List'!B599&amp;'Support - Unit List'!C599&amp;" - "&amp;PROPER('Support - Unit List'!D599))</f>
        <v>2420004 - Butler Township</v>
      </c>
    </row>
    <row r="600" spans="8:10" x14ac:dyDescent="0.25">
      <c r="H600" s="2" t="str">
        <f t="shared" si="19"/>
        <v/>
      </c>
      <c r="I600" s="2" t="str">
        <f>IF(H600="","",COUNTIF($H$2:H600,H600))</f>
        <v/>
      </c>
      <c r="J600" s="3" t="str">
        <f>IF('Support - Unit List'!A600="","",'Support - Unit List'!A600&amp;'Support - Unit List'!B600&amp;'Support - Unit List'!C600&amp;" - "&amp;PROPER('Support - Unit List'!D600))</f>
        <v>2420005 - Fairfield Township</v>
      </c>
    </row>
    <row r="601" spans="8:10" x14ac:dyDescent="0.25">
      <c r="H601" s="2" t="str">
        <f t="shared" si="19"/>
        <v/>
      </c>
      <c r="I601" s="2" t="str">
        <f>IF(H601="","",COUNTIF($H$2:H601,H601))</f>
        <v/>
      </c>
      <c r="J601" s="3" t="str">
        <f>IF('Support - Unit List'!A601="","",'Support - Unit List'!A601&amp;'Support - Unit List'!B601&amp;'Support - Unit List'!C601&amp;" - "&amp;PROPER('Support - Unit List'!D601))</f>
        <v>2420006 - Highland Township</v>
      </c>
    </row>
    <row r="602" spans="8:10" x14ac:dyDescent="0.25">
      <c r="H602" s="2" t="str">
        <f t="shared" si="19"/>
        <v/>
      </c>
      <c r="I602" s="2" t="str">
        <f>IF(H602="","",COUNTIF($H$2:H602,H602))</f>
        <v/>
      </c>
      <c r="J602" s="3" t="str">
        <f>IF('Support - Unit List'!A602="","",'Support - Unit List'!A602&amp;'Support - Unit List'!B602&amp;'Support - Unit List'!C602&amp;" - "&amp;PROPER('Support - Unit List'!D602))</f>
        <v>2420007 - Laurel Township</v>
      </c>
    </row>
    <row r="603" spans="8:10" x14ac:dyDescent="0.25">
      <c r="H603" s="2" t="str">
        <f t="shared" si="19"/>
        <v/>
      </c>
      <c r="I603" s="2" t="str">
        <f>IF(H603="","",COUNTIF($H$2:H603,H603))</f>
        <v/>
      </c>
      <c r="J603" s="3" t="str">
        <f>IF('Support - Unit List'!A603="","",'Support - Unit List'!A603&amp;'Support - Unit List'!B603&amp;'Support - Unit List'!C603&amp;" - "&amp;PROPER('Support - Unit List'!D603))</f>
        <v>2420008 - Metamora Township</v>
      </c>
    </row>
    <row r="604" spans="8:10" x14ac:dyDescent="0.25">
      <c r="H604" s="2" t="str">
        <f t="shared" si="19"/>
        <v/>
      </c>
      <c r="I604" s="2" t="str">
        <f>IF(H604="","",COUNTIF($H$2:H604,H604))</f>
        <v/>
      </c>
      <c r="J604" s="3" t="str">
        <f>IF('Support - Unit List'!A604="","",'Support - Unit List'!A604&amp;'Support - Unit List'!B604&amp;'Support - Unit List'!C604&amp;" - "&amp;PROPER('Support - Unit List'!D604))</f>
        <v>2420009 - Posey Township</v>
      </c>
    </row>
    <row r="605" spans="8:10" x14ac:dyDescent="0.25">
      <c r="H605" s="2" t="str">
        <f t="shared" si="19"/>
        <v/>
      </c>
      <c r="I605" s="2" t="str">
        <f>IF(H605="","",COUNTIF($H$2:H605,H605))</f>
        <v/>
      </c>
      <c r="J605" s="3" t="str">
        <f>IF('Support - Unit List'!A605="","",'Support - Unit List'!A605&amp;'Support - Unit List'!B605&amp;'Support - Unit List'!C605&amp;" - "&amp;PROPER('Support - Unit List'!D605))</f>
        <v>2420010 - Ray Township</v>
      </c>
    </row>
    <row r="606" spans="8:10" x14ac:dyDescent="0.25">
      <c r="H606" s="2" t="str">
        <f t="shared" si="19"/>
        <v/>
      </c>
      <c r="I606" s="2" t="str">
        <f>IF(H606="","",COUNTIF($H$2:H606,H606))</f>
        <v/>
      </c>
      <c r="J606" s="3" t="str">
        <f>IF('Support - Unit List'!A606="","",'Support - Unit List'!A606&amp;'Support - Unit List'!B606&amp;'Support - Unit List'!C606&amp;" - "&amp;PROPER('Support - Unit List'!D606))</f>
        <v>2420011 - Salt Creek Township</v>
      </c>
    </row>
    <row r="607" spans="8:10" x14ac:dyDescent="0.25">
      <c r="H607" s="2" t="str">
        <f t="shared" si="19"/>
        <v/>
      </c>
      <c r="I607" s="2" t="str">
        <f>IF(H607="","",COUNTIF($H$2:H607,H607))</f>
        <v/>
      </c>
      <c r="J607" s="3" t="str">
        <f>IF('Support - Unit List'!A607="","",'Support - Unit List'!A607&amp;'Support - Unit List'!B607&amp;'Support - Unit List'!C607&amp;" - "&amp;PROPER('Support - Unit List'!D607))</f>
        <v>2420012 - Springfield Township</v>
      </c>
    </row>
    <row r="608" spans="8:10" x14ac:dyDescent="0.25">
      <c r="H608" s="2" t="str">
        <f t="shared" si="19"/>
        <v/>
      </c>
      <c r="I608" s="2" t="str">
        <f>IF(H608="","",COUNTIF($H$2:H608,H608))</f>
        <v/>
      </c>
      <c r="J608" s="3" t="str">
        <f>IF('Support - Unit List'!A608="","",'Support - Unit List'!A608&amp;'Support - Unit List'!B608&amp;'Support - Unit List'!C608&amp;" - "&amp;PROPER('Support - Unit List'!D608))</f>
        <v>2420013 - Whitewater Township</v>
      </c>
    </row>
    <row r="609" spans="8:10" x14ac:dyDescent="0.25">
      <c r="H609" s="2" t="str">
        <f t="shared" si="19"/>
        <v/>
      </c>
      <c r="I609" s="2" t="str">
        <f>IF(H609="","",COUNTIF($H$2:H609,H609))</f>
        <v/>
      </c>
      <c r="J609" s="3" t="str">
        <f>IF('Support - Unit List'!A609="","",'Support - Unit List'!A609&amp;'Support - Unit List'!B609&amp;'Support - Unit List'!C609&amp;" - "&amp;PROPER('Support - Unit List'!D609))</f>
        <v>2430611 - Cedar Grove Civil Town</v>
      </c>
    </row>
    <row r="610" spans="8:10" x14ac:dyDescent="0.25">
      <c r="H610" s="2" t="str">
        <f t="shared" si="19"/>
        <v/>
      </c>
      <c r="I610" s="2" t="str">
        <f>IF(H610="","",COUNTIF($H$2:H610,H610))</f>
        <v/>
      </c>
      <c r="J610" s="3" t="str">
        <f>IF('Support - Unit List'!A610="","",'Support - Unit List'!A610&amp;'Support - Unit List'!B610&amp;'Support - Unit List'!C610&amp;" - "&amp;PROPER('Support - Unit List'!D610))</f>
        <v>2430612 - Laurel Civil Town</v>
      </c>
    </row>
    <row r="611" spans="8:10" x14ac:dyDescent="0.25">
      <c r="H611" s="2" t="str">
        <f t="shared" si="19"/>
        <v/>
      </c>
      <c r="I611" s="2" t="str">
        <f>IF(H611="","",COUNTIF($H$2:H611,H611))</f>
        <v/>
      </c>
      <c r="J611" s="3" t="str">
        <f>IF('Support - Unit List'!A611="","",'Support - Unit List'!A611&amp;'Support - Unit List'!B611&amp;'Support - Unit List'!C611&amp;" - "&amp;PROPER('Support - Unit List'!D611))</f>
        <v>2430613 - Mt. Carmel Civil Town</v>
      </c>
    </row>
    <row r="612" spans="8:10" x14ac:dyDescent="0.25">
      <c r="H612" s="2" t="str">
        <f t="shared" si="19"/>
        <v/>
      </c>
      <c r="I612" s="2" t="str">
        <f>IF(H612="","",COUNTIF($H$2:H612,H612))</f>
        <v/>
      </c>
      <c r="J612" s="3" t="str">
        <f>IF('Support - Unit List'!A612="","",'Support - Unit List'!A612&amp;'Support - Unit List'!B612&amp;'Support - Unit List'!C612&amp;" - "&amp;PROPER('Support - Unit List'!D612))</f>
        <v>2430614 - Oldenburg Civil Town</v>
      </c>
    </row>
    <row r="613" spans="8:10" x14ac:dyDescent="0.25">
      <c r="H613" s="2" t="str">
        <f t="shared" si="19"/>
        <v/>
      </c>
      <c r="I613" s="2" t="str">
        <f>IF(H613="","",COUNTIF($H$2:H613,H613))</f>
        <v/>
      </c>
      <c r="J613" s="3" t="str">
        <f>IF('Support - Unit List'!A613="","",'Support - Unit List'!A613&amp;'Support - Unit List'!B613&amp;'Support - Unit List'!C613&amp;" - "&amp;PROPER('Support - Unit List'!D613))</f>
        <v>2430952 - Brookville Civil Town</v>
      </c>
    </row>
    <row r="614" spans="8:10" x14ac:dyDescent="0.25">
      <c r="H614" s="2" t="str">
        <f t="shared" si="19"/>
        <v/>
      </c>
      <c r="I614" s="2" t="str">
        <f>IF(H614="","",COUNTIF($H$2:H614,H614))</f>
        <v/>
      </c>
      <c r="J614" s="3" t="str">
        <f>IF('Support - Unit List'!A614="","",'Support - Unit List'!A614&amp;'Support - Unit List'!B614&amp;'Support - Unit List'!C614&amp;" - "&amp;PROPER('Support - Unit List'!D614))</f>
        <v>2442475 - Franklin County Community School Corporation</v>
      </c>
    </row>
    <row r="615" spans="8:10" x14ac:dyDescent="0.25">
      <c r="H615" s="2" t="str">
        <f t="shared" si="19"/>
        <v/>
      </c>
      <c r="I615" s="2" t="str">
        <f>IF(H615="","",COUNTIF($H$2:H615,H615))</f>
        <v/>
      </c>
      <c r="J615" s="3" t="str">
        <f>IF('Support - Unit List'!A615="","",'Support - Unit List'!A615&amp;'Support - Unit List'!B615&amp;'Support - Unit List'!C615&amp;" - "&amp;PROPER('Support - Unit List'!D615))</f>
        <v>2450054 - Franklin County Public Library District</v>
      </c>
    </row>
    <row r="616" spans="8:10" x14ac:dyDescent="0.25">
      <c r="H616" s="2" t="str">
        <f t="shared" si="19"/>
        <v/>
      </c>
      <c r="I616" s="2" t="str">
        <f>IF(H616="","",COUNTIF($H$2:H616,H616))</f>
        <v/>
      </c>
      <c r="J616" s="3" t="str">
        <f>IF('Support - Unit List'!A616="","",'Support - Unit List'!A616&amp;'Support - Unit List'!B616&amp;'Support - Unit List'!C616&amp;" - "&amp;PROPER('Support - Unit List'!D616))</f>
        <v>2510000 - Fulton County</v>
      </c>
    </row>
    <row r="617" spans="8:10" x14ac:dyDescent="0.25">
      <c r="H617" s="2" t="str">
        <f t="shared" si="19"/>
        <v/>
      </c>
      <c r="I617" s="2" t="str">
        <f>IF(H617="","",COUNTIF($H$2:H617,H617))</f>
        <v/>
      </c>
      <c r="J617" s="3" t="str">
        <f>IF('Support - Unit List'!A617="","",'Support - Unit List'!A617&amp;'Support - Unit List'!B617&amp;'Support - Unit List'!C617&amp;" - "&amp;PROPER('Support - Unit List'!D617))</f>
        <v>2520001 - Aubbeenaubbee Township</v>
      </c>
    </row>
    <row r="618" spans="8:10" x14ac:dyDescent="0.25">
      <c r="H618" s="2" t="str">
        <f t="shared" si="19"/>
        <v/>
      </c>
      <c r="I618" s="2" t="str">
        <f>IF(H618="","",COUNTIF($H$2:H618,H618))</f>
        <v/>
      </c>
      <c r="J618" s="3" t="str">
        <f>IF('Support - Unit List'!A618="","",'Support - Unit List'!A618&amp;'Support - Unit List'!B618&amp;'Support - Unit List'!C618&amp;" - "&amp;PROPER('Support - Unit List'!D618))</f>
        <v>2520002 - Henry Township</v>
      </c>
    </row>
    <row r="619" spans="8:10" x14ac:dyDescent="0.25">
      <c r="H619" s="2" t="str">
        <f t="shared" si="19"/>
        <v/>
      </c>
      <c r="I619" s="2" t="str">
        <f>IF(H619="","",COUNTIF($H$2:H619,H619))</f>
        <v/>
      </c>
      <c r="J619" s="3" t="str">
        <f>IF('Support - Unit List'!A619="","",'Support - Unit List'!A619&amp;'Support - Unit List'!B619&amp;'Support - Unit List'!C619&amp;" - "&amp;PROPER('Support - Unit List'!D619))</f>
        <v>2520003 - Liberty Township</v>
      </c>
    </row>
    <row r="620" spans="8:10" x14ac:dyDescent="0.25">
      <c r="H620" s="2" t="str">
        <f t="shared" si="19"/>
        <v/>
      </c>
      <c r="I620" s="2" t="str">
        <f>IF(H620="","",COUNTIF($H$2:H620,H620))</f>
        <v/>
      </c>
      <c r="J620" s="3" t="str">
        <f>IF('Support - Unit List'!A620="","",'Support - Unit List'!A620&amp;'Support - Unit List'!B620&amp;'Support - Unit List'!C620&amp;" - "&amp;PROPER('Support - Unit List'!D620))</f>
        <v>2520004 - Newcastle Township</v>
      </c>
    </row>
    <row r="621" spans="8:10" x14ac:dyDescent="0.25">
      <c r="H621" s="2" t="str">
        <f t="shared" si="19"/>
        <v/>
      </c>
      <c r="I621" s="2" t="str">
        <f>IF(H621="","",COUNTIF($H$2:H621,H621))</f>
        <v/>
      </c>
      <c r="J621" s="3" t="str">
        <f>IF('Support - Unit List'!A621="","",'Support - Unit List'!A621&amp;'Support - Unit List'!B621&amp;'Support - Unit List'!C621&amp;" - "&amp;PROPER('Support - Unit List'!D621))</f>
        <v>2520005 - Richland Township</v>
      </c>
    </row>
    <row r="622" spans="8:10" x14ac:dyDescent="0.25">
      <c r="H622" s="2" t="str">
        <f t="shared" si="19"/>
        <v/>
      </c>
      <c r="I622" s="2" t="str">
        <f>IF(H622="","",COUNTIF($H$2:H622,H622))</f>
        <v/>
      </c>
      <c r="J622" s="3" t="str">
        <f>IF('Support - Unit List'!A622="","",'Support - Unit List'!A622&amp;'Support - Unit List'!B622&amp;'Support - Unit List'!C622&amp;" - "&amp;PROPER('Support - Unit List'!D622))</f>
        <v>2520006 - Rochester Township</v>
      </c>
    </row>
    <row r="623" spans="8:10" x14ac:dyDescent="0.25">
      <c r="H623" s="2" t="str">
        <f t="shared" si="19"/>
        <v/>
      </c>
      <c r="I623" s="2" t="str">
        <f>IF(H623="","",COUNTIF($H$2:H623,H623))</f>
        <v/>
      </c>
      <c r="J623" s="3" t="str">
        <f>IF('Support - Unit List'!A623="","",'Support - Unit List'!A623&amp;'Support - Unit List'!B623&amp;'Support - Unit List'!C623&amp;" - "&amp;PROPER('Support - Unit List'!D623))</f>
        <v>2520007 - Union Township</v>
      </c>
    </row>
    <row r="624" spans="8:10" x14ac:dyDescent="0.25">
      <c r="H624" s="2" t="str">
        <f t="shared" si="19"/>
        <v/>
      </c>
      <c r="I624" s="2" t="str">
        <f>IF(H624="","",COUNTIF($H$2:H624,H624))</f>
        <v/>
      </c>
      <c r="J624" s="3" t="str">
        <f>IF('Support - Unit List'!A624="","",'Support - Unit List'!A624&amp;'Support - Unit List'!B624&amp;'Support - Unit List'!C624&amp;" - "&amp;PROPER('Support - Unit List'!D624))</f>
        <v>2520008 - Wayne Township</v>
      </c>
    </row>
    <row r="625" spans="8:10" x14ac:dyDescent="0.25">
      <c r="H625" s="2" t="str">
        <f t="shared" si="19"/>
        <v/>
      </c>
      <c r="I625" s="2" t="str">
        <f>IF(H625="","",COUNTIF($H$2:H625,H625))</f>
        <v/>
      </c>
      <c r="J625" s="3" t="str">
        <f>IF('Support - Unit List'!A625="","",'Support - Unit List'!A625&amp;'Support - Unit List'!B625&amp;'Support - Unit List'!C625&amp;" - "&amp;PROPER('Support - Unit List'!D625))</f>
        <v>2530440 - Rochester Civil City</v>
      </c>
    </row>
    <row r="626" spans="8:10" x14ac:dyDescent="0.25">
      <c r="H626" s="2" t="str">
        <f t="shared" si="19"/>
        <v/>
      </c>
      <c r="I626" s="2" t="str">
        <f>IF(H626="","",COUNTIF($H$2:H626,H626))</f>
        <v/>
      </c>
      <c r="J626" s="3" t="str">
        <f>IF('Support - Unit List'!A626="","",'Support - Unit List'!A626&amp;'Support - Unit List'!B626&amp;'Support - Unit List'!C626&amp;" - "&amp;PROPER('Support - Unit List'!D626))</f>
        <v>2530615 - Akron Civil Town</v>
      </c>
    </row>
    <row r="627" spans="8:10" x14ac:dyDescent="0.25">
      <c r="H627" s="2" t="str">
        <f t="shared" si="19"/>
        <v/>
      </c>
      <c r="I627" s="2" t="str">
        <f>IF(H627="","",COUNTIF($H$2:H627,H627))</f>
        <v/>
      </c>
      <c r="J627" s="3" t="str">
        <f>IF('Support - Unit List'!A627="","",'Support - Unit List'!A627&amp;'Support - Unit List'!B627&amp;'Support - Unit List'!C627&amp;" - "&amp;PROPER('Support - Unit List'!D627))</f>
        <v>2530616 - Fulton Civil Town</v>
      </c>
    </row>
    <row r="628" spans="8:10" x14ac:dyDescent="0.25">
      <c r="H628" s="2" t="str">
        <f t="shared" si="19"/>
        <v/>
      </c>
      <c r="I628" s="2" t="str">
        <f>IF(H628="","",COUNTIF($H$2:H628,H628))</f>
        <v/>
      </c>
      <c r="J628" s="3" t="str">
        <f>IF('Support - Unit List'!A628="","",'Support - Unit List'!A628&amp;'Support - Unit List'!B628&amp;'Support - Unit List'!C628&amp;" - "&amp;PROPER('Support - Unit List'!D628))</f>
        <v>2530617 - Kewanna Civil Town</v>
      </c>
    </row>
    <row r="629" spans="8:10" x14ac:dyDescent="0.25">
      <c r="H629" s="2" t="str">
        <f t="shared" si="19"/>
        <v/>
      </c>
      <c r="I629" s="2" t="str">
        <f>IF(H629="","",COUNTIF($H$2:H629,H629))</f>
        <v/>
      </c>
      <c r="J629" s="3" t="str">
        <f>IF('Support - Unit List'!A629="","",'Support - Unit List'!A629&amp;'Support - Unit List'!B629&amp;'Support - Unit List'!C629&amp;" - "&amp;PROPER('Support - Unit List'!D629))</f>
        <v>2542645 - Rochester Community School Corporation</v>
      </c>
    </row>
    <row r="630" spans="8:10" x14ac:dyDescent="0.25">
      <c r="H630" s="2" t="str">
        <f t="shared" si="19"/>
        <v/>
      </c>
      <c r="I630" s="2" t="str">
        <f>IF(H630="","",COUNTIF($H$2:H630,H630))</f>
        <v/>
      </c>
      <c r="J630" s="3" t="str">
        <f>IF('Support - Unit List'!A630="","",'Support - Unit List'!A630&amp;'Support - Unit List'!B630&amp;'Support - Unit List'!C630&amp;" - "&amp;PROPER('Support - Unit List'!D630))</f>
        <v>2542650 - Caston School Corporation</v>
      </c>
    </row>
    <row r="631" spans="8:10" x14ac:dyDescent="0.25">
      <c r="H631" s="2" t="str">
        <f t="shared" si="19"/>
        <v/>
      </c>
      <c r="I631" s="2" t="str">
        <f>IF(H631="","",COUNTIF($H$2:H631,H631))</f>
        <v/>
      </c>
      <c r="J631" s="3" t="str">
        <f>IF('Support - Unit List'!A631="","",'Support - Unit List'!A631&amp;'Support - Unit List'!B631&amp;'Support - Unit List'!C631&amp;" - "&amp;PROPER('Support - Unit List'!D631))</f>
        <v>2550055 - Akron Carnegie Public Library</v>
      </c>
    </row>
    <row r="632" spans="8:10" x14ac:dyDescent="0.25">
      <c r="H632" s="2" t="str">
        <f t="shared" si="19"/>
        <v/>
      </c>
      <c r="I632" s="2" t="str">
        <f>IF(H632="","",COUNTIF($H$2:H632,H632))</f>
        <v/>
      </c>
      <c r="J632" s="3" t="str">
        <f>IF('Support - Unit List'!A632="","",'Support - Unit List'!A632&amp;'Support - Unit List'!B632&amp;'Support - Unit List'!C632&amp;" - "&amp;PROPER('Support - Unit List'!D632))</f>
        <v>2550056 - Kewanna Public Library</v>
      </c>
    </row>
    <row r="633" spans="8:10" x14ac:dyDescent="0.25">
      <c r="H633" s="2" t="str">
        <f t="shared" si="19"/>
        <v/>
      </c>
      <c r="I633" s="2" t="str">
        <f>IF(H633="","",COUNTIF($H$2:H633,H633))</f>
        <v/>
      </c>
      <c r="J633" s="3" t="str">
        <f>IF('Support - Unit List'!A633="","",'Support - Unit List'!A633&amp;'Support - Unit List'!B633&amp;'Support - Unit List'!C633&amp;" - "&amp;PROPER('Support - Unit List'!D633))</f>
        <v>2550057 - Fulton County Public Library</v>
      </c>
    </row>
    <row r="634" spans="8:10" x14ac:dyDescent="0.25">
      <c r="H634" s="2" t="str">
        <f t="shared" si="19"/>
        <v/>
      </c>
      <c r="I634" s="2" t="str">
        <f>IF(H634="","",COUNTIF($H$2:H634,H634))</f>
        <v/>
      </c>
      <c r="J634" s="3" t="str">
        <f>IF('Support - Unit List'!A634="","",'Support - Unit List'!A634&amp;'Support - Unit List'!B634&amp;'Support - Unit List'!C634&amp;" - "&amp;PROPER('Support - Unit List'!D634))</f>
        <v>2561051 - Fulton County Solid Waste Management District</v>
      </c>
    </row>
    <row r="635" spans="8:10" x14ac:dyDescent="0.25">
      <c r="H635" s="2" t="str">
        <f t="shared" si="19"/>
        <v/>
      </c>
      <c r="I635" s="2" t="str">
        <f>IF(H635="","",COUNTIF($H$2:H635,H635))</f>
        <v/>
      </c>
      <c r="J635" s="3" t="str">
        <f>IF('Support - Unit List'!A635="","",'Support - Unit List'!A635&amp;'Support - Unit List'!B635&amp;'Support - Unit List'!C635&amp;" - "&amp;PROPER('Support - Unit List'!D635))</f>
        <v>2561179 - Fulton County Airport Authority</v>
      </c>
    </row>
    <row r="636" spans="8:10" x14ac:dyDescent="0.25">
      <c r="H636" s="2" t="str">
        <f t="shared" si="19"/>
        <v/>
      </c>
      <c r="I636" s="2" t="str">
        <f>IF(H636="","",COUNTIF($H$2:H636,H636))</f>
        <v/>
      </c>
      <c r="J636" s="3" t="str">
        <f>IF('Support - Unit List'!A636="","",'Support - Unit List'!A636&amp;'Support - Unit List'!B636&amp;'Support - Unit List'!C636&amp;" - "&amp;PROPER('Support - Unit List'!D636))</f>
        <v>2570008 - Mill Creek Conservancy District</v>
      </c>
    </row>
    <row r="637" spans="8:10" x14ac:dyDescent="0.25">
      <c r="H637" s="2" t="str">
        <f t="shared" si="19"/>
        <v/>
      </c>
      <c r="I637" s="2" t="str">
        <f>IF(H637="","",COUNTIF($H$2:H637,H637))</f>
        <v/>
      </c>
      <c r="J637" s="3" t="str">
        <f>IF('Support - Unit List'!A637="","",'Support - Unit List'!A637&amp;'Support - Unit List'!B637&amp;'Support - Unit List'!C637&amp;" - "&amp;PROPER('Support - Unit List'!D637))</f>
        <v>2570061 - Lake Bruce Conservancy District</v>
      </c>
    </row>
    <row r="638" spans="8:10" x14ac:dyDescent="0.25">
      <c r="H638" s="2" t="str">
        <f t="shared" si="19"/>
        <v/>
      </c>
      <c r="I638" s="2" t="str">
        <f>IF(H638="","",COUNTIF($H$2:H638,H638))</f>
        <v/>
      </c>
      <c r="J638" s="3" t="str">
        <f>IF('Support - Unit List'!A638="","",'Support - Unit List'!A638&amp;'Support - Unit List'!B638&amp;'Support - Unit List'!C638&amp;" - "&amp;PROPER('Support - Unit List'!D638))</f>
        <v>2610000 - Gibson County</v>
      </c>
    </row>
    <row r="639" spans="8:10" x14ac:dyDescent="0.25">
      <c r="H639" s="2" t="str">
        <f t="shared" si="19"/>
        <v/>
      </c>
      <c r="I639" s="2" t="str">
        <f>IF(H639="","",COUNTIF($H$2:H639,H639))</f>
        <v/>
      </c>
      <c r="J639" s="3" t="str">
        <f>IF('Support - Unit List'!A639="","",'Support - Unit List'!A639&amp;'Support - Unit List'!B639&amp;'Support - Unit List'!C639&amp;" - "&amp;PROPER('Support - Unit List'!D639))</f>
        <v>2620001 - Barton Township</v>
      </c>
    </row>
    <row r="640" spans="8:10" x14ac:dyDescent="0.25">
      <c r="H640" s="2" t="str">
        <f t="shared" si="19"/>
        <v/>
      </c>
      <c r="I640" s="2" t="str">
        <f>IF(H640="","",COUNTIF($H$2:H640,H640))</f>
        <v/>
      </c>
      <c r="J640" s="3" t="str">
        <f>IF('Support - Unit List'!A640="","",'Support - Unit List'!A640&amp;'Support - Unit List'!B640&amp;'Support - Unit List'!C640&amp;" - "&amp;PROPER('Support - Unit List'!D640))</f>
        <v>2620002 - Center Township</v>
      </c>
    </row>
    <row r="641" spans="8:10" x14ac:dyDescent="0.25">
      <c r="H641" s="2" t="str">
        <f t="shared" si="19"/>
        <v/>
      </c>
      <c r="I641" s="2" t="str">
        <f>IF(H641="","",COUNTIF($H$2:H641,H641))</f>
        <v/>
      </c>
      <c r="J641" s="3" t="str">
        <f>IF('Support - Unit List'!A641="","",'Support - Unit List'!A641&amp;'Support - Unit List'!B641&amp;'Support - Unit List'!C641&amp;" - "&amp;PROPER('Support - Unit List'!D641))</f>
        <v>2620003 - Columbia Township</v>
      </c>
    </row>
    <row r="642" spans="8:10" x14ac:dyDescent="0.25">
      <c r="H642" s="2" t="str">
        <f t="shared" si="19"/>
        <v/>
      </c>
      <c r="I642" s="2" t="str">
        <f>IF(H642="","",COUNTIF($H$2:H642,H642))</f>
        <v/>
      </c>
      <c r="J642" s="3" t="str">
        <f>IF('Support - Unit List'!A642="","",'Support - Unit List'!A642&amp;'Support - Unit List'!B642&amp;'Support - Unit List'!C642&amp;" - "&amp;PROPER('Support - Unit List'!D642))</f>
        <v>2620004 - Johnson Township</v>
      </c>
    </row>
    <row r="643" spans="8:10" x14ac:dyDescent="0.25">
      <c r="H643" s="2" t="str">
        <f t="shared" ref="H643:H706" si="20">IF(LEFT(J643,2)=$B$3,"X","")</f>
        <v/>
      </c>
      <c r="I643" s="2" t="str">
        <f>IF(H643="","",COUNTIF($H$2:H643,H643))</f>
        <v/>
      </c>
      <c r="J643" s="3" t="str">
        <f>IF('Support - Unit List'!A643="","",'Support - Unit List'!A643&amp;'Support - Unit List'!B643&amp;'Support - Unit List'!C643&amp;" - "&amp;PROPER('Support - Unit List'!D643))</f>
        <v>2620005 - Montgomery Township</v>
      </c>
    </row>
    <row r="644" spans="8:10" x14ac:dyDescent="0.25">
      <c r="H644" s="2" t="str">
        <f t="shared" si="20"/>
        <v/>
      </c>
      <c r="I644" s="2" t="str">
        <f>IF(H644="","",COUNTIF($H$2:H644,H644))</f>
        <v/>
      </c>
      <c r="J644" s="3" t="str">
        <f>IF('Support - Unit List'!A644="","",'Support - Unit List'!A644&amp;'Support - Unit List'!B644&amp;'Support - Unit List'!C644&amp;" - "&amp;PROPER('Support - Unit List'!D644))</f>
        <v>2620006 - Patoka Township</v>
      </c>
    </row>
    <row r="645" spans="8:10" x14ac:dyDescent="0.25">
      <c r="H645" s="2" t="str">
        <f t="shared" si="20"/>
        <v/>
      </c>
      <c r="I645" s="2" t="str">
        <f>IF(H645="","",COUNTIF($H$2:H645,H645))</f>
        <v/>
      </c>
      <c r="J645" s="3" t="str">
        <f>IF('Support - Unit List'!A645="","",'Support - Unit List'!A645&amp;'Support - Unit List'!B645&amp;'Support - Unit List'!C645&amp;" - "&amp;PROPER('Support - Unit List'!D645))</f>
        <v>2620007 - Union Township</v>
      </c>
    </row>
    <row r="646" spans="8:10" x14ac:dyDescent="0.25">
      <c r="H646" s="2" t="str">
        <f t="shared" si="20"/>
        <v/>
      </c>
      <c r="I646" s="2" t="str">
        <f>IF(H646="","",COUNTIF($H$2:H646,H646))</f>
        <v/>
      </c>
      <c r="J646" s="3" t="str">
        <f>IF('Support - Unit List'!A646="","",'Support - Unit List'!A646&amp;'Support - Unit List'!B646&amp;'Support - Unit List'!C646&amp;" - "&amp;PROPER('Support - Unit List'!D646))</f>
        <v>2620008 - Wabash Township</v>
      </c>
    </row>
    <row r="647" spans="8:10" x14ac:dyDescent="0.25">
      <c r="H647" s="2" t="str">
        <f t="shared" si="20"/>
        <v/>
      </c>
      <c r="I647" s="2" t="str">
        <f>IF(H647="","",COUNTIF($H$2:H647,H647))</f>
        <v/>
      </c>
      <c r="J647" s="3" t="str">
        <f>IF('Support - Unit List'!A647="","",'Support - Unit List'!A647&amp;'Support - Unit List'!B647&amp;'Support - Unit List'!C647&amp;" - "&amp;PROPER('Support - Unit List'!D647))</f>
        <v>2620009 - Washington Township</v>
      </c>
    </row>
    <row r="648" spans="8:10" x14ac:dyDescent="0.25">
      <c r="H648" s="2" t="str">
        <f t="shared" si="20"/>
        <v/>
      </c>
      <c r="I648" s="2" t="str">
        <f>IF(H648="","",COUNTIF($H$2:H648,H648))</f>
        <v/>
      </c>
      <c r="J648" s="3" t="str">
        <f>IF('Support - Unit List'!A648="","",'Support - Unit List'!A648&amp;'Support - Unit List'!B648&amp;'Support - Unit List'!C648&amp;" - "&amp;PROPER('Support - Unit List'!D648))</f>
        <v>2620010 - White River Township</v>
      </c>
    </row>
    <row r="649" spans="8:10" x14ac:dyDescent="0.25">
      <c r="H649" s="2" t="str">
        <f t="shared" si="20"/>
        <v/>
      </c>
      <c r="I649" s="2" t="str">
        <f>IF(H649="","",COUNTIF($H$2:H649,H649))</f>
        <v/>
      </c>
      <c r="J649" s="3" t="str">
        <f>IF('Support - Unit List'!A649="","",'Support - Unit List'!A649&amp;'Support - Unit List'!B649&amp;'Support - Unit List'!C649&amp;" - "&amp;PROPER('Support - Unit List'!D649))</f>
        <v>2630415 - Princeton Civil City</v>
      </c>
    </row>
    <row r="650" spans="8:10" x14ac:dyDescent="0.25">
      <c r="H650" s="2" t="str">
        <f t="shared" si="20"/>
        <v/>
      </c>
      <c r="I650" s="2" t="str">
        <f>IF(H650="","",COUNTIF($H$2:H650,H650))</f>
        <v/>
      </c>
      <c r="J650" s="3" t="str">
        <f>IF('Support - Unit List'!A650="","",'Support - Unit List'!A650&amp;'Support - Unit List'!B650&amp;'Support - Unit List'!C650&amp;" - "&amp;PROPER('Support - Unit List'!D650))</f>
        <v>2630451 - Oakland City Civil City</v>
      </c>
    </row>
    <row r="651" spans="8:10" x14ac:dyDescent="0.25">
      <c r="H651" s="2" t="str">
        <f t="shared" si="20"/>
        <v/>
      </c>
      <c r="I651" s="2" t="str">
        <f>IF(H651="","",COUNTIF($H$2:H651,H651))</f>
        <v/>
      </c>
      <c r="J651" s="3" t="str">
        <f>IF('Support - Unit List'!A651="","",'Support - Unit List'!A651&amp;'Support - Unit List'!B651&amp;'Support - Unit List'!C651&amp;" - "&amp;PROPER('Support - Unit List'!D651))</f>
        <v>2630618 - Fort Branch Civil Town</v>
      </c>
    </row>
    <row r="652" spans="8:10" x14ac:dyDescent="0.25">
      <c r="H652" s="2" t="str">
        <f t="shared" si="20"/>
        <v/>
      </c>
      <c r="I652" s="2" t="str">
        <f>IF(H652="","",COUNTIF($H$2:H652,H652))</f>
        <v/>
      </c>
      <c r="J652" s="3" t="str">
        <f>IF('Support - Unit List'!A652="","",'Support - Unit List'!A652&amp;'Support - Unit List'!B652&amp;'Support - Unit List'!C652&amp;" - "&amp;PROPER('Support - Unit List'!D652))</f>
        <v>2630619 - Francisco Civil Town</v>
      </c>
    </row>
    <row r="653" spans="8:10" x14ac:dyDescent="0.25">
      <c r="H653" s="2" t="str">
        <f t="shared" si="20"/>
        <v/>
      </c>
      <c r="I653" s="2" t="str">
        <f>IF(H653="","",COUNTIF($H$2:H653,H653))</f>
        <v/>
      </c>
      <c r="J653" s="3" t="str">
        <f>IF('Support - Unit List'!A653="","",'Support - Unit List'!A653&amp;'Support - Unit List'!B653&amp;'Support - Unit List'!C653&amp;" - "&amp;PROPER('Support - Unit List'!D653))</f>
        <v>2630620 - Haubstadt Civil Town</v>
      </c>
    </row>
    <row r="654" spans="8:10" x14ac:dyDescent="0.25">
      <c r="H654" s="2" t="str">
        <f t="shared" si="20"/>
        <v/>
      </c>
      <c r="I654" s="2" t="str">
        <f>IF(H654="","",COUNTIF($H$2:H654,H654))</f>
        <v/>
      </c>
      <c r="J654" s="3" t="str">
        <f>IF('Support - Unit List'!A654="","",'Support - Unit List'!A654&amp;'Support - Unit List'!B654&amp;'Support - Unit List'!C654&amp;" - "&amp;PROPER('Support - Unit List'!D654))</f>
        <v>2630621 - Hazleton Civil Town</v>
      </c>
    </row>
    <row r="655" spans="8:10" x14ac:dyDescent="0.25">
      <c r="H655" s="2" t="str">
        <f t="shared" si="20"/>
        <v/>
      </c>
      <c r="I655" s="2" t="str">
        <f>IF(H655="","",COUNTIF($H$2:H655,H655))</f>
        <v/>
      </c>
      <c r="J655" s="3" t="str">
        <f>IF('Support - Unit List'!A655="","",'Support - Unit List'!A655&amp;'Support - Unit List'!B655&amp;'Support - Unit List'!C655&amp;" - "&amp;PROPER('Support - Unit List'!D655))</f>
        <v>2630622 - Mackey Civil Town</v>
      </c>
    </row>
    <row r="656" spans="8:10" x14ac:dyDescent="0.25">
      <c r="H656" s="2" t="str">
        <f t="shared" si="20"/>
        <v/>
      </c>
      <c r="I656" s="2" t="str">
        <f>IF(H656="","",COUNTIF($H$2:H656,H656))</f>
        <v/>
      </c>
      <c r="J656" s="3" t="str">
        <f>IF('Support - Unit List'!A656="","",'Support - Unit List'!A656&amp;'Support - Unit List'!B656&amp;'Support - Unit List'!C656&amp;" - "&amp;PROPER('Support - Unit List'!D656))</f>
        <v>2630623 - Owensville Civil Town</v>
      </c>
    </row>
    <row r="657" spans="8:10" x14ac:dyDescent="0.25">
      <c r="H657" s="2" t="str">
        <f t="shared" si="20"/>
        <v/>
      </c>
      <c r="I657" s="2" t="str">
        <f>IF(H657="","",COUNTIF($H$2:H657,H657))</f>
        <v/>
      </c>
      <c r="J657" s="3" t="str">
        <f>IF('Support - Unit List'!A657="","",'Support - Unit List'!A657&amp;'Support - Unit List'!B657&amp;'Support - Unit List'!C657&amp;" - "&amp;PROPER('Support - Unit List'!D657))</f>
        <v>2630624 - Patoka Civil Town</v>
      </c>
    </row>
    <row r="658" spans="8:10" x14ac:dyDescent="0.25">
      <c r="H658" s="2" t="str">
        <f t="shared" si="20"/>
        <v/>
      </c>
      <c r="I658" s="2" t="str">
        <f>IF(H658="","",COUNTIF($H$2:H658,H658))</f>
        <v/>
      </c>
      <c r="J658" s="3" t="str">
        <f>IF('Support - Unit List'!A658="","",'Support - Unit List'!A658&amp;'Support - Unit List'!B658&amp;'Support - Unit List'!C658&amp;" - "&amp;PROPER('Support - Unit List'!D658))</f>
        <v>2630625 - Somerville Civil Town</v>
      </c>
    </row>
    <row r="659" spans="8:10" x14ac:dyDescent="0.25">
      <c r="H659" s="2" t="str">
        <f t="shared" si="20"/>
        <v/>
      </c>
      <c r="I659" s="2" t="str">
        <f>IF(H659="","",COUNTIF($H$2:H659,H659))</f>
        <v/>
      </c>
      <c r="J659" s="3" t="str">
        <f>IF('Support - Unit List'!A659="","",'Support - Unit List'!A659&amp;'Support - Unit List'!B659&amp;'Support - Unit List'!C659&amp;" - "&amp;PROPER('Support - Unit List'!D659))</f>
        <v>2642725 - East Gibson School Corporation</v>
      </c>
    </row>
    <row r="660" spans="8:10" x14ac:dyDescent="0.25">
      <c r="H660" s="2" t="str">
        <f t="shared" si="20"/>
        <v/>
      </c>
      <c r="I660" s="2" t="str">
        <f>IF(H660="","",COUNTIF($H$2:H660,H660))</f>
        <v/>
      </c>
      <c r="J660" s="3" t="str">
        <f>IF('Support - Unit List'!A660="","",'Support - Unit List'!A660&amp;'Support - Unit List'!B660&amp;'Support - Unit List'!C660&amp;" - "&amp;PROPER('Support - Unit List'!D660))</f>
        <v>2642735 - North Gibson School Corporation</v>
      </c>
    </row>
    <row r="661" spans="8:10" x14ac:dyDescent="0.25">
      <c r="H661" s="2" t="str">
        <f t="shared" si="20"/>
        <v/>
      </c>
      <c r="I661" s="2" t="str">
        <f>IF(H661="","",COUNTIF($H$2:H661,H661))</f>
        <v/>
      </c>
      <c r="J661" s="3" t="str">
        <f>IF('Support - Unit List'!A661="","",'Support - Unit List'!A661&amp;'Support - Unit List'!B661&amp;'Support - Unit List'!C661&amp;" - "&amp;PROPER('Support - Unit List'!D661))</f>
        <v>2642765 - South Gibson School Corporation</v>
      </c>
    </row>
    <row r="662" spans="8:10" x14ac:dyDescent="0.25">
      <c r="H662" s="2" t="str">
        <f t="shared" si="20"/>
        <v/>
      </c>
      <c r="I662" s="2" t="str">
        <f>IF(H662="","",COUNTIF($H$2:H662,H662))</f>
        <v/>
      </c>
      <c r="J662" s="3" t="str">
        <f>IF('Support - Unit List'!A662="","",'Support - Unit List'!A662&amp;'Support - Unit List'!B662&amp;'Support - Unit List'!C662&amp;" - "&amp;PROPER('Support - Unit List'!D662))</f>
        <v>2650059 - Oakland City-Columbia Township Public Library</v>
      </c>
    </row>
    <row r="663" spans="8:10" x14ac:dyDescent="0.25">
      <c r="H663" s="2" t="str">
        <f t="shared" si="20"/>
        <v/>
      </c>
      <c r="I663" s="2" t="str">
        <f>IF(H663="","",COUNTIF($H$2:H663,H663))</f>
        <v/>
      </c>
      <c r="J663" s="3" t="str">
        <f>IF('Support - Unit List'!A663="","",'Support - Unit List'!A663&amp;'Support - Unit List'!B663&amp;'Support - Unit List'!C663&amp;" - "&amp;PROPER('Support - Unit List'!D663))</f>
        <v>2650060 - Owensville Carnegie Library</v>
      </c>
    </row>
    <row r="664" spans="8:10" x14ac:dyDescent="0.25">
      <c r="H664" s="2" t="str">
        <f t="shared" si="20"/>
        <v/>
      </c>
      <c r="I664" s="2" t="str">
        <f>IF(H664="","",COUNTIF($H$2:H664,H664))</f>
        <v/>
      </c>
      <c r="J664" s="3" t="str">
        <f>IF('Support - Unit List'!A664="","",'Support - Unit List'!A664&amp;'Support - Unit List'!B664&amp;'Support - Unit List'!C664&amp;" - "&amp;PROPER('Support - Unit List'!D664))</f>
        <v>2650273 - Fort Branch-Johnson Township Library</v>
      </c>
    </row>
    <row r="665" spans="8:10" x14ac:dyDescent="0.25">
      <c r="H665" s="2" t="str">
        <f t="shared" si="20"/>
        <v/>
      </c>
      <c r="I665" s="2" t="str">
        <f>IF(H665="","",COUNTIF($H$2:H665,H665))</f>
        <v/>
      </c>
      <c r="J665" s="3" t="str">
        <f>IF('Support - Unit List'!A665="","",'Support - Unit List'!A665&amp;'Support - Unit List'!B665&amp;'Support - Unit List'!C665&amp;" - "&amp;PROPER('Support - Unit List'!D665))</f>
        <v>2650274 - Princeton-Patoka Township Public Library</v>
      </c>
    </row>
    <row r="666" spans="8:10" x14ac:dyDescent="0.25">
      <c r="H666" s="2" t="str">
        <f t="shared" si="20"/>
        <v/>
      </c>
      <c r="I666" s="2" t="str">
        <f>IF(H666="","",COUNTIF($H$2:H666,H666))</f>
        <v/>
      </c>
      <c r="J666" s="3" t="str">
        <f>IF('Support - Unit List'!A666="","",'Support - Unit List'!A666&amp;'Support - Unit List'!B666&amp;'Support - Unit List'!C666&amp;" - "&amp;PROPER('Support - Unit List'!D666))</f>
        <v>2660932 - Owensville-Montgomery Township Fire</v>
      </c>
    </row>
    <row r="667" spans="8:10" x14ac:dyDescent="0.25">
      <c r="H667" s="2" t="str">
        <f t="shared" si="20"/>
        <v/>
      </c>
      <c r="I667" s="2" t="str">
        <f>IF(H667="","",COUNTIF($H$2:H667,H667))</f>
        <v/>
      </c>
      <c r="J667" s="3" t="str">
        <f>IF('Support - Unit List'!A667="","",'Support - Unit List'!A667&amp;'Support - Unit List'!B667&amp;'Support - Unit List'!C667&amp;" - "&amp;PROPER('Support - Unit List'!D667))</f>
        <v>2661018 - Gibson Co Solid Waste Management</v>
      </c>
    </row>
    <row r="668" spans="8:10" x14ac:dyDescent="0.25">
      <c r="H668" s="2" t="str">
        <f t="shared" si="20"/>
        <v/>
      </c>
      <c r="I668" s="2" t="str">
        <f>IF(H668="","",COUNTIF($H$2:H668,H668))</f>
        <v/>
      </c>
      <c r="J668" s="3" t="str">
        <f>IF('Support - Unit List'!A668="","",'Support - Unit List'!A668&amp;'Support - Unit List'!B668&amp;'Support - Unit List'!C668&amp;" - "&amp;PROPER('Support - Unit List'!D668))</f>
        <v>2670009 - Lower Patoka River Conservancy</v>
      </c>
    </row>
    <row r="669" spans="8:10" x14ac:dyDescent="0.25">
      <c r="H669" s="2" t="str">
        <f t="shared" si="20"/>
        <v/>
      </c>
      <c r="I669" s="2" t="str">
        <f>IF(H669="","",COUNTIF($H$2:H669,H669))</f>
        <v/>
      </c>
      <c r="J669" s="3" t="str">
        <f>IF('Support - Unit List'!A669="","",'Support - Unit List'!A669&amp;'Support - Unit List'!B669&amp;'Support - Unit List'!C669&amp;" - "&amp;PROPER('Support - Unit List'!D669))</f>
        <v>2710000 - Grant County</v>
      </c>
    </row>
    <row r="670" spans="8:10" x14ac:dyDescent="0.25">
      <c r="H670" s="2" t="str">
        <f t="shared" si="20"/>
        <v/>
      </c>
      <c r="I670" s="2" t="str">
        <f>IF(H670="","",COUNTIF($H$2:H670,H670))</f>
        <v/>
      </c>
      <c r="J670" s="3" t="str">
        <f>IF('Support - Unit List'!A670="","",'Support - Unit List'!A670&amp;'Support - Unit List'!B670&amp;'Support - Unit List'!C670&amp;" - "&amp;PROPER('Support - Unit List'!D670))</f>
        <v>2720001 - Center Township</v>
      </c>
    </row>
    <row r="671" spans="8:10" x14ac:dyDescent="0.25">
      <c r="H671" s="2" t="str">
        <f t="shared" si="20"/>
        <v/>
      </c>
      <c r="I671" s="2" t="str">
        <f>IF(H671="","",COUNTIF($H$2:H671,H671))</f>
        <v/>
      </c>
      <c r="J671" s="3" t="str">
        <f>IF('Support - Unit List'!A671="","",'Support - Unit List'!A671&amp;'Support - Unit List'!B671&amp;'Support - Unit List'!C671&amp;" - "&amp;PROPER('Support - Unit List'!D671))</f>
        <v>2720002 - Fairmount Township</v>
      </c>
    </row>
    <row r="672" spans="8:10" x14ac:dyDescent="0.25">
      <c r="H672" s="2" t="str">
        <f t="shared" si="20"/>
        <v/>
      </c>
      <c r="I672" s="2" t="str">
        <f>IF(H672="","",COUNTIF($H$2:H672,H672))</f>
        <v/>
      </c>
      <c r="J672" s="3" t="str">
        <f>IF('Support - Unit List'!A672="","",'Support - Unit List'!A672&amp;'Support - Unit List'!B672&amp;'Support - Unit List'!C672&amp;" - "&amp;PROPER('Support - Unit List'!D672))</f>
        <v>2720003 - Franklin Township</v>
      </c>
    </row>
    <row r="673" spans="8:10" x14ac:dyDescent="0.25">
      <c r="H673" s="2" t="str">
        <f t="shared" si="20"/>
        <v/>
      </c>
      <c r="I673" s="2" t="str">
        <f>IF(H673="","",COUNTIF($H$2:H673,H673))</f>
        <v/>
      </c>
      <c r="J673" s="3" t="str">
        <f>IF('Support - Unit List'!A673="","",'Support - Unit List'!A673&amp;'Support - Unit List'!B673&amp;'Support - Unit List'!C673&amp;" - "&amp;PROPER('Support - Unit List'!D673))</f>
        <v>2720004 - Green Township</v>
      </c>
    </row>
    <row r="674" spans="8:10" x14ac:dyDescent="0.25">
      <c r="H674" s="2" t="str">
        <f t="shared" si="20"/>
        <v/>
      </c>
      <c r="I674" s="2" t="str">
        <f>IF(H674="","",COUNTIF($H$2:H674,H674))</f>
        <v/>
      </c>
      <c r="J674" s="3" t="str">
        <f>IF('Support - Unit List'!A674="","",'Support - Unit List'!A674&amp;'Support - Unit List'!B674&amp;'Support - Unit List'!C674&amp;" - "&amp;PROPER('Support - Unit List'!D674))</f>
        <v>2720005 - Jefferson Township</v>
      </c>
    </row>
    <row r="675" spans="8:10" x14ac:dyDescent="0.25">
      <c r="H675" s="2" t="str">
        <f t="shared" si="20"/>
        <v/>
      </c>
      <c r="I675" s="2" t="str">
        <f>IF(H675="","",COUNTIF($H$2:H675,H675))</f>
        <v/>
      </c>
      <c r="J675" s="3" t="str">
        <f>IF('Support - Unit List'!A675="","",'Support - Unit List'!A675&amp;'Support - Unit List'!B675&amp;'Support - Unit List'!C675&amp;" - "&amp;PROPER('Support - Unit List'!D675))</f>
        <v>2720006 - Liberty Township</v>
      </c>
    </row>
    <row r="676" spans="8:10" x14ac:dyDescent="0.25">
      <c r="H676" s="2" t="str">
        <f t="shared" si="20"/>
        <v/>
      </c>
      <c r="I676" s="2" t="str">
        <f>IF(H676="","",COUNTIF($H$2:H676,H676))</f>
        <v/>
      </c>
      <c r="J676" s="3" t="str">
        <f>IF('Support - Unit List'!A676="","",'Support - Unit List'!A676&amp;'Support - Unit List'!B676&amp;'Support - Unit List'!C676&amp;" - "&amp;PROPER('Support - Unit List'!D676))</f>
        <v>2720007 - Mill Township</v>
      </c>
    </row>
    <row r="677" spans="8:10" x14ac:dyDescent="0.25">
      <c r="H677" s="2" t="str">
        <f t="shared" si="20"/>
        <v/>
      </c>
      <c r="I677" s="2" t="str">
        <f>IF(H677="","",COUNTIF($H$2:H677,H677))</f>
        <v/>
      </c>
      <c r="J677" s="3" t="str">
        <f>IF('Support - Unit List'!A677="","",'Support - Unit List'!A677&amp;'Support - Unit List'!B677&amp;'Support - Unit List'!C677&amp;" - "&amp;PROPER('Support - Unit List'!D677))</f>
        <v>2720008 - Monroe Township</v>
      </c>
    </row>
    <row r="678" spans="8:10" x14ac:dyDescent="0.25">
      <c r="H678" s="2" t="str">
        <f t="shared" si="20"/>
        <v/>
      </c>
      <c r="I678" s="2" t="str">
        <f>IF(H678="","",COUNTIF($H$2:H678,H678))</f>
        <v/>
      </c>
      <c r="J678" s="3" t="str">
        <f>IF('Support - Unit List'!A678="","",'Support - Unit List'!A678&amp;'Support - Unit List'!B678&amp;'Support - Unit List'!C678&amp;" - "&amp;PROPER('Support - Unit List'!D678))</f>
        <v>2720009 - Pleasant Township</v>
      </c>
    </row>
    <row r="679" spans="8:10" x14ac:dyDescent="0.25">
      <c r="H679" s="2" t="str">
        <f t="shared" si="20"/>
        <v/>
      </c>
      <c r="I679" s="2" t="str">
        <f>IF(H679="","",COUNTIF($H$2:H679,H679))</f>
        <v/>
      </c>
      <c r="J679" s="3" t="str">
        <f>IF('Support - Unit List'!A679="","",'Support - Unit List'!A679&amp;'Support - Unit List'!B679&amp;'Support - Unit List'!C679&amp;" - "&amp;PROPER('Support - Unit List'!D679))</f>
        <v>2720010 - Richland Township</v>
      </c>
    </row>
    <row r="680" spans="8:10" x14ac:dyDescent="0.25">
      <c r="H680" s="2" t="str">
        <f t="shared" si="20"/>
        <v/>
      </c>
      <c r="I680" s="2" t="str">
        <f>IF(H680="","",COUNTIF($H$2:H680,H680))</f>
        <v/>
      </c>
      <c r="J680" s="3" t="str">
        <f>IF('Support - Unit List'!A680="","",'Support - Unit List'!A680&amp;'Support - Unit List'!B680&amp;'Support - Unit List'!C680&amp;" - "&amp;PROPER('Support - Unit List'!D680))</f>
        <v>2720011 - Sims Township</v>
      </c>
    </row>
    <row r="681" spans="8:10" x14ac:dyDescent="0.25">
      <c r="H681" s="2" t="str">
        <f t="shared" si="20"/>
        <v/>
      </c>
      <c r="I681" s="2" t="str">
        <f>IF(H681="","",COUNTIF($H$2:H681,H681))</f>
        <v/>
      </c>
      <c r="J681" s="3" t="str">
        <f>IF('Support - Unit List'!A681="","",'Support - Unit List'!A681&amp;'Support - Unit List'!B681&amp;'Support - Unit List'!C681&amp;" - "&amp;PROPER('Support - Unit List'!D681))</f>
        <v>2720012 - Van Buren Township</v>
      </c>
    </row>
    <row r="682" spans="8:10" x14ac:dyDescent="0.25">
      <c r="H682" s="2" t="str">
        <f t="shared" si="20"/>
        <v/>
      </c>
      <c r="I682" s="2" t="str">
        <f>IF(H682="","",COUNTIF($H$2:H682,H682))</f>
        <v/>
      </c>
      <c r="J682" s="3" t="str">
        <f>IF('Support - Unit List'!A682="","",'Support - Unit List'!A682&amp;'Support - Unit List'!B682&amp;'Support - Unit List'!C682&amp;" - "&amp;PROPER('Support - Unit List'!D682))</f>
        <v>2720013 - Washington Township</v>
      </c>
    </row>
    <row r="683" spans="8:10" x14ac:dyDescent="0.25">
      <c r="H683" s="2" t="str">
        <f t="shared" si="20"/>
        <v/>
      </c>
      <c r="I683" s="2" t="str">
        <f>IF(H683="","",COUNTIF($H$2:H683,H683))</f>
        <v/>
      </c>
      <c r="J683" s="3" t="str">
        <f>IF('Support - Unit List'!A683="","",'Support - Unit List'!A683&amp;'Support - Unit List'!B683&amp;'Support - Unit List'!C683&amp;" - "&amp;PROPER('Support - Unit List'!D683))</f>
        <v>2730114 - Marion Civil City</v>
      </c>
    </row>
    <row r="684" spans="8:10" x14ac:dyDescent="0.25">
      <c r="H684" s="2" t="str">
        <f t="shared" si="20"/>
        <v/>
      </c>
      <c r="I684" s="2" t="str">
        <f>IF(H684="","",COUNTIF($H$2:H684,H684))</f>
        <v/>
      </c>
      <c r="J684" s="3" t="str">
        <f>IF('Support - Unit List'!A684="","",'Support - Unit List'!A684&amp;'Support - Unit List'!B684&amp;'Support - Unit List'!C684&amp;" - "&amp;PROPER('Support - Unit List'!D684))</f>
        <v>2730422 - Gas City Civil City</v>
      </c>
    </row>
    <row r="685" spans="8:10" x14ac:dyDescent="0.25">
      <c r="H685" s="2" t="str">
        <f t="shared" si="20"/>
        <v/>
      </c>
      <c r="I685" s="2" t="str">
        <f>IF(H685="","",COUNTIF($H$2:H685,H685))</f>
        <v/>
      </c>
      <c r="J685" s="3" t="str">
        <f>IF('Support - Unit List'!A685="","",'Support - Unit List'!A685&amp;'Support - Unit List'!B685&amp;'Support - Unit List'!C685&amp;" - "&amp;PROPER('Support - Unit List'!D685))</f>
        <v>2730626 - Fairmount Civil Town</v>
      </c>
    </row>
    <row r="686" spans="8:10" x14ac:dyDescent="0.25">
      <c r="H686" s="2" t="str">
        <f t="shared" si="20"/>
        <v/>
      </c>
      <c r="I686" s="2" t="str">
        <f>IF(H686="","",COUNTIF($H$2:H686,H686))</f>
        <v/>
      </c>
      <c r="J686" s="3" t="str">
        <f>IF('Support - Unit List'!A686="","",'Support - Unit List'!A686&amp;'Support - Unit List'!B686&amp;'Support - Unit List'!C686&amp;" - "&amp;PROPER('Support - Unit List'!D686))</f>
        <v>2730627 - Fowlerton Civil Town</v>
      </c>
    </row>
    <row r="687" spans="8:10" x14ac:dyDescent="0.25">
      <c r="H687" s="2" t="str">
        <f t="shared" si="20"/>
        <v/>
      </c>
      <c r="I687" s="2" t="str">
        <f>IF(H687="","",COUNTIF($H$2:H687,H687))</f>
        <v/>
      </c>
      <c r="J687" s="3" t="str">
        <f>IF('Support - Unit List'!A687="","",'Support - Unit List'!A687&amp;'Support - Unit List'!B687&amp;'Support - Unit List'!C687&amp;" - "&amp;PROPER('Support - Unit List'!D687))</f>
        <v>2730628 - City Of Jonesboro</v>
      </c>
    </row>
    <row r="688" spans="8:10" x14ac:dyDescent="0.25">
      <c r="H688" s="2" t="str">
        <f t="shared" si="20"/>
        <v/>
      </c>
      <c r="I688" s="2" t="str">
        <f>IF(H688="","",COUNTIF($H$2:H688,H688))</f>
        <v/>
      </c>
      <c r="J688" s="3" t="str">
        <f>IF('Support - Unit List'!A688="","",'Support - Unit List'!A688&amp;'Support - Unit List'!B688&amp;'Support - Unit List'!C688&amp;" - "&amp;PROPER('Support - Unit List'!D688))</f>
        <v>2730629 - Matthews Civil Town</v>
      </c>
    </row>
    <row r="689" spans="8:10" x14ac:dyDescent="0.25">
      <c r="H689" s="2" t="str">
        <f t="shared" si="20"/>
        <v/>
      </c>
      <c r="I689" s="2" t="str">
        <f>IF(H689="","",COUNTIF($H$2:H689,H689))</f>
        <v/>
      </c>
      <c r="J689" s="3" t="str">
        <f>IF('Support - Unit List'!A689="","",'Support - Unit List'!A689&amp;'Support - Unit List'!B689&amp;'Support - Unit List'!C689&amp;" - "&amp;PROPER('Support - Unit List'!D689))</f>
        <v>2730630 - Swayzee Civil Town</v>
      </c>
    </row>
    <row r="690" spans="8:10" x14ac:dyDescent="0.25">
      <c r="H690" s="2" t="str">
        <f t="shared" si="20"/>
        <v/>
      </c>
      <c r="I690" s="2" t="str">
        <f>IF(H690="","",COUNTIF($H$2:H690,H690))</f>
        <v/>
      </c>
      <c r="J690" s="3" t="str">
        <f>IF('Support - Unit List'!A690="","",'Support - Unit List'!A690&amp;'Support - Unit List'!B690&amp;'Support - Unit List'!C690&amp;" - "&amp;PROPER('Support - Unit List'!D690))</f>
        <v>2730631 - Sweetser Civil Town</v>
      </c>
    </row>
    <row r="691" spans="8:10" x14ac:dyDescent="0.25">
      <c r="H691" s="2" t="str">
        <f t="shared" si="20"/>
        <v/>
      </c>
      <c r="I691" s="2" t="str">
        <f>IF(H691="","",COUNTIF($H$2:H691,H691))</f>
        <v/>
      </c>
      <c r="J691" s="3" t="str">
        <f>IF('Support - Unit List'!A691="","",'Support - Unit List'!A691&amp;'Support - Unit List'!B691&amp;'Support - Unit List'!C691&amp;" - "&amp;PROPER('Support - Unit List'!D691))</f>
        <v>2730632 - Upland Civil Town</v>
      </c>
    </row>
    <row r="692" spans="8:10" x14ac:dyDescent="0.25">
      <c r="H692" s="2" t="str">
        <f t="shared" si="20"/>
        <v/>
      </c>
      <c r="I692" s="2" t="str">
        <f>IF(H692="","",COUNTIF($H$2:H692,H692))</f>
        <v/>
      </c>
      <c r="J692" s="3" t="str">
        <f>IF('Support - Unit List'!A692="","",'Support - Unit List'!A692&amp;'Support - Unit List'!B692&amp;'Support - Unit List'!C692&amp;" - "&amp;PROPER('Support - Unit List'!D692))</f>
        <v>2730633 - Van Buren Civil Town</v>
      </c>
    </row>
    <row r="693" spans="8:10" x14ac:dyDescent="0.25">
      <c r="H693" s="2" t="str">
        <f t="shared" si="20"/>
        <v/>
      </c>
      <c r="I693" s="2" t="str">
        <f>IF(H693="","",COUNTIF($H$2:H693,H693))</f>
        <v/>
      </c>
      <c r="J693" s="3" t="str">
        <f>IF('Support - Unit List'!A693="","",'Support - Unit List'!A693&amp;'Support - Unit List'!B693&amp;'Support - Unit List'!C693&amp;" - "&amp;PROPER('Support - Unit List'!D693))</f>
        <v>2742815 - Eastbrook Community School Corporation</v>
      </c>
    </row>
    <row r="694" spans="8:10" x14ac:dyDescent="0.25">
      <c r="H694" s="2" t="str">
        <f t="shared" si="20"/>
        <v/>
      </c>
      <c r="I694" s="2" t="str">
        <f>IF(H694="","",COUNTIF($H$2:H694,H694))</f>
        <v/>
      </c>
      <c r="J694" s="3" t="str">
        <f>IF('Support - Unit List'!A694="","",'Support - Unit List'!A694&amp;'Support - Unit List'!B694&amp;'Support - Unit List'!C694&amp;" - "&amp;PROPER('Support - Unit List'!D694))</f>
        <v>2742825 - Madison-Grant United School Corporation</v>
      </c>
    </row>
    <row r="695" spans="8:10" x14ac:dyDescent="0.25">
      <c r="H695" s="2" t="str">
        <f t="shared" si="20"/>
        <v/>
      </c>
      <c r="I695" s="2" t="str">
        <f>IF(H695="","",COUNTIF($H$2:H695,H695))</f>
        <v/>
      </c>
      <c r="J695" s="3" t="str">
        <f>IF('Support - Unit List'!A695="","",'Support - Unit List'!A695&amp;'Support - Unit List'!B695&amp;'Support - Unit List'!C695&amp;" - "&amp;PROPER('Support - Unit List'!D695))</f>
        <v>2742855 - Mississinewa Community School Corporation</v>
      </c>
    </row>
    <row r="696" spans="8:10" x14ac:dyDescent="0.25">
      <c r="H696" s="2" t="str">
        <f t="shared" si="20"/>
        <v/>
      </c>
      <c r="I696" s="2" t="str">
        <f>IF(H696="","",COUNTIF($H$2:H696,H696))</f>
        <v/>
      </c>
      <c r="J696" s="3" t="str">
        <f>IF('Support - Unit List'!A696="","",'Support - Unit List'!A696&amp;'Support - Unit List'!B696&amp;'Support - Unit List'!C696&amp;" - "&amp;PROPER('Support - Unit List'!D696))</f>
        <v>2742865 - Marion Community School Corporation</v>
      </c>
    </row>
    <row r="697" spans="8:10" x14ac:dyDescent="0.25">
      <c r="H697" s="2" t="str">
        <f t="shared" si="20"/>
        <v/>
      </c>
      <c r="I697" s="2" t="str">
        <f>IF(H697="","",COUNTIF($H$2:H697,H697))</f>
        <v/>
      </c>
      <c r="J697" s="3" t="str">
        <f>IF('Support - Unit List'!A697="","",'Support - Unit List'!A697&amp;'Support - Unit List'!B697&amp;'Support - Unit List'!C697&amp;" - "&amp;PROPER('Support - Unit List'!D697))</f>
        <v>2745625 - Oak Hill United School Corporation</v>
      </c>
    </row>
    <row r="698" spans="8:10" x14ac:dyDescent="0.25">
      <c r="H698" s="2" t="str">
        <f t="shared" si="20"/>
        <v/>
      </c>
      <c r="I698" s="2" t="str">
        <f>IF(H698="","",COUNTIF($H$2:H698,H698))</f>
        <v/>
      </c>
      <c r="J698" s="3" t="str">
        <f>IF('Support - Unit List'!A698="","",'Support - Unit List'!A698&amp;'Support - Unit List'!B698&amp;'Support - Unit List'!C698&amp;" - "&amp;PROPER('Support - Unit List'!D698))</f>
        <v>2750063 - Fairmount Public Library</v>
      </c>
    </row>
    <row r="699" spans="8:10" x14ac:dyDescent="0.25">
      <c r="H699" s="2" t="str">
        <f t="shared" si="20"/>
        <v/>
      </c>
      <c r="I699" s="2" t="str">
        <f>IF(H699="","",COUNTIF($H$2:H699,H699))</f>
        <v/>
      </c>
      <c r="J699" s="3" t="str">
        <f>IF('Support - Unit List'!A699="","",'Support - Unit List'!A699&amp;'Support - Unit List'!B699&amp;'Support - Unit List'!C699&amp;" - "&amp;PROPER('Support - Unit List'!D699))</f>
        <v>2750064 - Gas City-Mill Township Public Library</v>
      </c>
    </row>
    <row r="700" spans="8:10" x14ac:dyDescent="0.25">
      <c r="H700" s="2" t="str">
        <f t="shared" si="20"/>
        <v/>
      </c>
      <c r="I700" s="2" t="str">
        <f>IF(H700="","",COUNTIF($H$2:H700,H700))</f>
        <v/>
      </c>
      <c r="J700" s="3" t="str">
        <f>IF('Support - Unit List'!A700="","",'Support - Unit List'!A700&amp;'Support - Unit List'!B700&amp;'Support - Unit List'!C700&amp;" - "&amp;PROPER('Support - Unit List'!D700))</f>
        <v>2750065 - Jonesboro Public Library</v>
      </c>
    </row>
    <row r="701" spans="8:10" x14ac:dyDescent="0.25">
      <c r="H701" s="2" t="str">
        <f t="shared" si="20"/>
        <v/>
      </c>
      <c r="I701" s="2" t="str">
        <f>IF(H701="","",COUNTIF($H$2:H701,H701))</f>
        <v/>
      </c>
      <c r="J701" s="3" t="str">
        <f>IF('Support - Unit List'!A701="","",'Support - Unit List'!A701&amp;'Support - Unit List'!B701&amp;'Support - Unit List'!C701&amp;" - "&amp;PROPER('Support - Unit List'!D701))</f>
        <v>2750066 - Marion Public Library</v>
      </c>
    </row>
    <row r="702" spans="8:10" x14ac:dyDescent="0.25">
      <c r="H702" s="2" t="str">
        <f t="shared" si="20"/>
        <v/>
      </c>
      <c r="I702" s="2" t="str">
        <f>IF(H702="","",COUNTIF($H$2:H702,H702))</f>
        <v/>
      </c>
      <c r="J702" s="3" t="str">
        <f>IF('Support - Unit List'!A702="","",'Support - Unit List'!A702&amp;'Support - Unit List'!B702&amp;'Support - Unit List'!C702&amp;" - "&amp;PROPER('Support - Unit List'!D702))</f>
        <v>2750067 - Matthews Public Library</v>
      </c>
    </row>
    <row r="703" spans="8:10" x14ac:dyDescent="0.25">
      <c r="H703" s="2" t="str">
        <f t="shared" si="20"/>
        <v/>
      </c>
      <c r="I703" s="2" t="str">
        <f>IF(H703="","",COUNTIF($H$2:H703,H703))</f>
        <v/>
      </c>
      <c r="J703" s="3" t="str">
        <f>IF('Support - Unit List'!A703="","",'Support - Unit List'!A703&amp;'Support - Unit List'!B703&amp;'Support - Unit List'!C703&amp;" - "&amp;PROPER('Support - Unit List'!D703))</f>
        <v>2750068 - Swayzee Public Library</v>
      </c>
    </row>
    <row r="704" spans="8:10" x14ac:dyDescent="0.25">
      <c r="H704" s="2" t="str">
        <f t="shared" si="20"/>
        <v/>
      </c>
      <c r="I704" s="2" t="str">
        <f>IF(H704="","",COUNTIF($H$2:H704,H704))</f>
        <v/>
      </c>
      <c r="J704" s="3" t="str">
        <f>IF('Support - Unit List'!A704="","",'Support - Unit List'!A704&amp;'Support - Unit List'!B704&amp;'Support - Unit List'!C704&amp;" - "&amp;PROPER('Support - Unit List'!D704))</f>
        <v>2750069 - Barton-Rees-Pogue Memorial Library</v>
      </c>
    </row>
    <row r="705" spans="8:10" x14ac:dyDescent="0.25">
      <c r="H705" s="2" t="str">
        <f t="shared" si="20"/>
        <v/>
      </c>
      <c r="I705" s="2" t="str">
        <f>IF(H705="","",COUNTIF($H$2:H705,H705))</f>
        <v/>
      </c>
      <c r="J705" s="3" t="str">
        <f>IF('Support - Unit List'!A705="","",'Support - Unit List'!A705&amp;'Support - Unit List'!B705&amp;'Support - Unit List'!C705&amp;" - "&amp;PROPER('Support - Unit List'!D705))</f>
        <v>2750070 - Van Buren Public Library</v>
      </c>
    </row>
    <row r="706" spans="8:10" x14ac:dyDescent="0.25">
      <c r="H706" s="2" t="str">
        <f t="shared" si="20"/>
        <v/>
      </c>
      <c r="I706" s="2" t="str">
        <f>IF(H706="","",COUNTIF($H$2:H706,H706))</f>
        <v/>
      </c>
      <c r="J706" s="3" t="str">
        <f>IF('Support - Unit List'!A706="","",'Support - Unit List'!A706&amp;'Support - Unit List'!B706&amp;'Support - Unit List'!C706&amp;" - "&amp;PROPER('Support - Unit List'!D706))</f>
        <v>2810000 - Greene County</v>
      </c>
    </row>
    <row r="707" spans="8:10" x14ac:dyDescent="0.25">
      <c r="H707" s="2" t="str">
        <f t="shared" ref="H707:H770" si="21">IF(LEFT(J707,2)=$B$3,"X","")</f>
        <v/>
      </c>
      <c r="I707" s="2" t="str">
        <f>IF(H707="","",COUNTIF($H$2:H707,H707))</f>
        <v/>
      </c>
      <c r="J707" s="3" t="str">
        <f>IF('Support - Unit List'!A707="","",'Support - Unit List'!A707&amp;'Support - Unit List'!B707&amp;'Support - Unit List'!C707&amp;" - "&amp;PROPER('Support - Unit List'!D707))</f>
        <v>2820001 - Beech Creek Township</v>
      </c>
    </row>
    <row r="708" spans="8:10" x14ac:dyDescent="0.25">
      <c r="H708" s="2" t="str">
        <f t="shared" si="21"/>
        <v/>
      </c>
      <c r="I708" s="2" t="str">
        <f>IF(H708="","",COUNTIF($H$2:H708,H708))</f>
        <v/>
      </c>
      <c r="J708" s="3" t="str">
        <f>IF('Support - Unit List'!A708="","",'Support - Unit List'!A708&amp;'Support - Unit List'!B708&amp;'Support - Unit List'!C708&amp;" - "&amp;PROPER('Support - Unit List'!D708))</f>
        <v>2820002 - Cass Township</v>
      </c>
    </row>
    <row r="709" spans="8:10" x14ac:dyDescent="0.25">
      <c r="H709" s="2" t="str">
        <f t="shared" si="21"/>
        <v/>
      </c>
      <c r="I709" s="2" t="str">
        <f>IF(H709="","",COUNTIF($H$2:H709,H709))</f>
        <v/>
      </c>
      <c r="J709" s="3" t="str">
        <f>IF('Support - Unit List'!A709="","",'Support - Unit List'!A709&amp;'Support - Unit List'!B709&amp;'Support - Unit List'!C709&amp;" - "&amp;PROPER('Support - Unit List'!D709))</f>
        <v>2820003 - Center Township</v>
      </c>
    </row>
    <row r="710" spans="8:10" x14ac:dyDescent="0.25">
      <c r="H710" s="2" t="str">
        <f t="shared" si="21"/>
        <v/>
      </c>
      <c r="I710" s="2" t="str">
        <f>IF(H710="","",COUNTIF($H$2:H710,H710))</f>
        <v/>
      </c>
      <c r="J710" s="3" t="str">
        <f>IF('Support - Unit List'!A710="","",'Support - Unit List'!A710&amp;'Support - Unit List'!B710&amp;'Support - Unit List'!C710&amp;" - "&amp;PROPER('Support - Unit List'!D710))</f>
        <v>2820004 - Fairplay Township</v>
      </c>
    </row>
    <row r="711" spans="8:10" x14ac:dyDescent="0.25">
      <c r="H711" s="2" t="str">
        <f t="shared" si="21"/>
        <v/>
      </c>
      <c r="I711" s="2" t="str">
        <f>IF(H711="","",COUNTIF($H$2:H711,H711))</f>
        <v/>
      </c>
      <c r="J711" s="3" t="str">
        <f>IF('Support - Unit List'!A711="","",'Support - Unit List'!A711&amp;'Support - Unit List'!B711&amp;'Support - Unit List'!C711&amp;" - "&amp;PROPER('Support - Unit List'!D711))</f>
        <v>2820005 - Grant Township</v>
      </c>
    </row>
    <row r="712" spans="8:10" x14ac:dyDescent="0.25">
      <c r="H712" s="2" t="str">
        <f t="shared" si="21"/>
        <v/>
      </c>
      <c r="I712" s="2" t="str">
        <f>IF(H712="","",COUNTIF($H$2:H712,H712))</f>
        <v/>
      </c>
      <c r="J712" s="3" t="str">
        <f>IF('Support - Unit List'!A712="","",'Support - Unit List'!A712&amp;'Support - Unit List'!B712&amp;'Support - Unit List'!C712&amp;" - "&amp;PROPER('Support - Unit List'!D712))</f>
        <v>2820006 - Highland Township</v>
      </c>
    </row>
    <row r="713" spans="8:10" x14ac:dyDescent="0.25">
      <c r="H713" s="2" t="str">
        <f t="shared" si="21"/>
        <v/>
      </c>
      <c r="I713" s="2" t="str">
        <f>IF(H713="","",COUNTIF($H$2:H713,H713))</f>
        <v/>
      </c>
      <c r="J713" s="3" t="str">
        <f>IF('Support - Unit List'!A713="","",'Support - Unit List'!A713&amp;'Support - Unit List'!B713&amp;'Support - Unit List'!C713&amp;" - "&amp;PROPER('Support - Unit List'!D713))</f>
        <v>2820007 - Jackson Township</v>
      </c>
    </row>
    <row r="714" spans="8:10" x14ac:dyDescent="0.25">
      <c r="H714" s="2" t="str">
        <f t="shared" si="21"/>
        <v/>
      </c>
      <c r="I714" s="2" t="str">
        <f>IF(H714="","",COUNTIF($H$2:H714,H714))</f>
        <v/>
      </c>
      <c r="J714" s="3" t="str">
        <f>IF('Support - Unit List'!A714="","",'Support - Unit List'!A714&amp;'Support - Unit List'!B714&amp;'Support - Unit List'!C714&amp;" - "&amp;PROPER('Support - Unit List'!D714))</f>
        <v>2820008 - Jefferson Township</v>
      </c>
    </row>
    <row r="715" spans="8:10" x14ac:dyDescent="0.25">
      <c r="H715" s="2" t="str">
        <f t="shared" si="21"/>
        <v/>
      </c>
      <c r="I715" s="2" t="str">
        <f>IF(H715="","",COUNTIF($H$2:H715,H715))</f>
        <v/>
      </c>
      <c r="J715" s="3" t="str">
        <f>IF('Support - Unit List'!A715="","",'Support - Unit List'!A715&amp;'Support - Unit List'!B715&amp;'Support - Unit List'!C715&amp;" - "&amp;PROPER('Support - Unit List'!D715))</f>
        <v>2820009 - Richland Township</v>
      </c>
    </row>
    <row r="716" spans="8:10" x14ac:dyDescent="0.25">
      <c r="H716" s="2" t="str">
        <f t="shared" si="21"/>
        <v/>
      </c>
      <c r="I716" s="2" t="str">
        <f>IF(H716="","",COUNTIF($H$2:H716,H716))</f>
        <v/>
      </c>
      <c r="J716" s="3" t="str">
        <f>IF('Support - Unit List'!A716="","",'Support - Unit List'!A716&amp;'Support - Unit List'!B716&amp;'Support - Unit List'!C716&amp;" - "&amp;PROPER('Support - Unit List'!D716))</f>
        <v>2820010 - Smith Township</v>
      </c>
    </row>
    <row r="717" spans="8:10" x14ac:dyDescent="0.25">
      <c r="H717" s="2" t="str">
        <f t="shared" si="21"/>
        <v/>
      </c>
      <c r="I717" s="2" t="str">
        <f>IF(H717="","",COUNTIF($H$2:H717,H717))</f>
        <v/>
      </c>
      <c r="J717" s="3" t="str">
        <f>IF('Support - Unit List'!A717="","",'Support - Unit List'!A717&amp;'Support - Unit List'!B717&amp;'Support - Unit List'!C717&amp;" - "&amp;PROPER('Support - Unit List'!D717))</f>
        <v>2820011 - Stafford Township</v>
      </c>
    </row>
    <row r="718" spans="8:10" x14ac:dyDescent="0.25">
      <c r="H718" s="2" t="str">
        <f t="shared" si="21"/>
        <v/>
      </c>
      <c r="I718" s="2" t="str">
        <f>IF(H718="","",COUNTIF($H$2:H718,H718))</f>
        <v/>
      </c>
      <c r="J718" s="3" t="str">
        <f>IF('Support - Unit List'!A718="","",'Support - Unit List'!A718&amp;'Support - Unit List'!B718&amp;'Support - Unit List'!C718&amp;" - "&amp;PROPER('Support - Unit List'!D718))</f>
        <v>2820012 - Stockton Township</v>
      </c>
    </row>
    <row r="719" spans="8:10" x14ac:dyDescent="0.25">
      <c r="H719" s="2" t="str">
        <f t="shared" si="21"/>
        <v/>
      </c>
      <c r="I719" s="2" t="str">
        <f>IF(H719="","",COUNTIF($H$2:H719,H719))</f>
        <v/>
      </c>
      <c r="J719" s="3" t="str">
        <f>IF('Support - Unit List'!A719="","",'Support - Unit List'!A719&amp;'Support - Unit List'!B719&amp;'Support - Unit List'!C719&amp;" - "&amp;PROPER('Support - Unit List'!D719))</f>
        <v>2820013 - Taylor Township</v>
      </c>
    </row>
    <row r="720" spans="8:10" x14ac:dyDescent="0.25">
      <c r="H720" s="2" t="str">
        <f t="shared" si="21"/>
        <v/>
      </c>
      <c r="I720" s="2" t="str">
        <f>IF(H720="","",COUNTIF($H$2:H720,H720))</f>
        <v/>
      </c>
      <c r="J720" s="3" t="str">
        <f>IF('Support - Unit List'!A720="","",'Support - Unit List'!A720&amp;'Support - Unit List'!B720&amp;'Support - Unit List'!C720&amp;" - "&amp;PROPER('Support - Unit List'!D720))</f>
        <v>2820014 - Washington Township</v>
      </c>
    </row>
    <row r="721" spans="8:10" x14ac:dyDescent="0.25">
      <c r="H721" s="2" t="str">
        <f t="shared" si="21"/>
        <v/>
      </c>
      <c r="I721" s="2" t="str">
        <f>IF(H721="","",COUNTIF($H$2:H721,H721))</f>
        <v/>
      </c>
      <c r="J721" s="3" t="str">
        <f>IF('Support - Unit List'!A721="","",'Support - Unit List'!A721&amp;'Support - Unit List'!B721&amp;'Support - Unit List'!C721&amp;" - "&amp;PROPER('Support - Unit List'!D721))</f>
        <v>2820015 - Wright Township</v>
      </c>
    </row>
    <row r="722" spans="8:10" x14ac:dyDescent="0.25">
      <c r="H722" s="2" t="str">
        <f t="shared" si="21"/>
        <v/>
      </c>
      <c r="I722" s="2" t="str">
        <f>IF(H722="","",COUNTIF($H$2:H722,H722))</f>
        <v/>
      </c>
      <c r="J722" s="3" t="str">
        <f>IF('Support - Unit List'!A722="","",'Support - Unit List'!A722&amp;'Support - Unit List'!B722&amp;'Support - Unit List'!C722&amp;" - "&amp;PROPER('Support - Unit List'!D722))</f>
        <v>2830426 - Linton Civil City</v>
      </c>
    </row>
    <row r="723" spans="8:10" x14ac:dyDescent="0.25">
      <c r="H723" s="2" t="str">
        <f t="shared" si="21"/>
        <v/>
      </c>
      <c r="I723" s="2" t="str">
        <f>IF(H723="","",COUNTIF($H$2:H723,H723))</f>
        <v/>
      </c>
      <c r="J723" s="3" t="str">
        <f>IF('Support - Unit List'!A723="","",'Support - Unit List'!A723&amp;'Support - Unit List'!B723&amp;'Support - Unit List'!C723&amp;" - "&amp;PROPER('Support - Unit List'!D723))</f>
        <v>2830461 - Jasonville Civil City</v>
      </c>
    </row>
    <row r="724" spans="8:10" x14ac:dyDescent="0.25">
      <c r="H724" s="2" t="str">
        <f t="shared" si="21"/>
        <v/>
      </c>
      <c r="I724" s="2" t="str">
        <f>IF(H724="","",COUNTIF($H$2:H724,H724))</f>
        <v/>
      </c>
      <c r="J724" s="3" t="str">
        <f>IF('Support - Unit List'!A724="","",'Support - Unit List'!A724&amp;'Support - Unit List'!B724&amp;'Support - Unit List'!C724&amp;" - "&amp;PROPER('Support - Unit List'!D724))</f>
        <v>2830634 - Bloomfield Civil Town</v>
      </c>
    </row>
    <row r="725" spans="8:10" x14ac:dyDescent="0.25">
      <c r="H725" s="2" t="str">
        <f t="shared" si="21"/>
        <v/>
      </c>
      <c r="I725" s="2" t="str">
        <f>IF(H725="","",COUNTIF($H$2:H725,H725))</f>
        <v/>
      </c>
      <c r="J725" s="3" t="str">
        <f>IF('Support - Unit List'!A725="","",'Support - Unit List'!A725&amp;'Support - Unit List'!B725&amp;'Support - Unit List'!C725&amp;" - "&amp;PROPER('Support - Unit List'!D725))</f>
        <v>2830635 - Lyons Civil Town</v>
      </c>
    </row>
    <row r="726" spans="8:10" x14ac:dyDescent="0.25">
      <c r="H726" s="2" t="str">
        <f t="shared" si="21"/>
        <v/>
      </c>
      <c r="I726" s="2" t="str">
        <f>IF(H726="","",COUNTIF($H$2:H726,H726))</f>
        <v/>
      </c>
      <c r="J726" s="3" t="str">
        <f>IF('Support - Unit List'!A726="","",'Support - Unit List'!A726&amp;'Support - Unit List'!B726&amp;'Support - Unit List'!C726&amp;" - "&amp;PROPER('Support - Unit List'!D726))</f>
        <v>2830636 - Newberry Civil Town</v>
      </c>
    </row>
    <row r="727" spans="8:10" x14ac:dyDescent="0.25">
      <c r="H727" s="2" t="str">
        <f t="shared" si="21"/>
        <v/>
      </c>
      <c r="I727" s="2" t="str">
        <f>IF(H727="","",COUNTIF($H$2:H727,H727))</f>
        <v/>
      </c>
      <c r="J727" s="3" t="str">
        <f>IF('Support - Unit List'!A727="","",'Support - Unit List'!A727&amp;'Support - Unit List'!B727&amp;'Support - Unit List'!C727&amp;" - "&amp;PROPER('Support - Unit List'!D727))</f>
        <v>2830637 - Switz City Civil Town</v>
      </c>
    </row>
    <row r="728" spans="8:10" x14ac:dyDescent="0.25">
      <c r="H728" s="2" t="str">
        <f t="shared" si="21"/>
        <v/>
      </c>
      <c r="I728" s="2" t="str">
        <f>IF(H728="","",COUNTIF($H$2:H728,H728))</f>
        <v/>
      </c>
      <c r="J728" s="3" t="str">
        <f>IF('Support - Unit List'!A728="","",'Support - Unit List'!A728&amp;'Support - Unit List'!B728&amp;'Support - Unit List'!C728&amp;" - "&amp;PROPER('Support - Unit List'!D728))</f>
        <v>2830638 - Worthington Civil Town</v>
      </c>
    </row>
    <row r="729" spans="8:10" x14ac:dyDescent="0.25">
      <c r="H729" s="2" t="str">
        <f t="shared" si="21"/>
        <v/>
      </c>
      <c r="I729" s="2" t="str">
        <f>IF(H729="","",COUNTIF($H$2:H729,H729))</f>
        <v/>
      </c>
      <c r="J729" s="3" t="str">
        <f>IF('Support - Unit List'!A729="","",'Support - Unit List'!A729&amp;'Support - Unit List'!B729&amp;'Support - Unit List'!C729&amp;" - "&amp;PROPER('Support - Unit List'!D729))</f>
        <v>2842920 - Bloomfield School District</v>
      </c>
    </row>
    <row r="730" spans="8:10" x14ac:dyDescent="0.25">
      <c r="H730" s="2" t="str">
        <f t="shared" si="21"/>
        <v/>
      </c>
      <c r="I730" s="2" t="str">
        <f>IF(H730="","",COUNTIF($H$2:H730,H730))</f>
        <v/>
      </c>
      <c r="J730" s="3" t="str">
        <f>IF('Support - Unit List'!A730="","",'Support - Unit List'!A730&amp;'Support - Unit List'!B730&amp;'Support - Unit List'!C730&amp;" - "&amp;PROPER('Support - Unit List'!D730))</f>
        <v>2842940 - Eastern Greene Schools</v>
      </c>
    </row>
    <row r="731" spans="8:10" x14ac:dyDescent="0.25">
      <c r="H731" s="2" t="str">
        <f t="shared" si="21"/>
        <v/>
      </c>
      <c r="I731" s="2" t="str">
        <f>IF(H731="","",COUNTIF($H$2:H731,H731))</f>
        <v/>
      </c>
      <c r="J731" s="3" t="str">
        <f>IF('Support - Unit List'!A731="","",'Support - Unit List'!A731&amp;'Support - Unit List'!B731&amp;'Support - Unit List'!C731&amp;" - "&amp;PROPER('Support - Unit List'!D731))</f>
        <v>2842950 - Linton-Stockton School Corporation</v>
      </c>
    </row>
    <row r="732" spans="8:10" x14ac:dyDescent="0.25">
      <c r="H732" s="2" t="str">
        <f t="shared" si="21"/>
        <v/>
      </c>
      <c r="I732" s="2" t="str">
        <f>IF(H732="","",COUNTIF($H$2:H732,H732))</f>
        <v/>
      </c>
      <c r="J732" s="3" t="str">
        <f>IF('Support - Unit List'!A732="","",'Support - Unit List'!A732&amp;'Support - Unit List'!B732&amp;'Support - Unit List'!C732&amp;" - "&amp;PROPER('Support - Unit List'!D732))</f>
        <v>2842980 - White River Valley Consolidated School Corporation</v>
      </c>
    </row>
    <row r="733" spans="8:10" x14ac:dyDescent="0.25">
      <c r="H733" s="2" t="str">
        <f t="shared" si="21"/>
        <v/>
      </c>
      <c r="I733" s="2" t="str">
        <f>IF(H733="","",COUNTIF($H$2:H733,H733))</f>
        <v/>
      </c>
      <c r="J733" s="3" t="str">
        <f>IF('Support - Unit List'!A733="","",'Support - Unit List'!A733&amp;'Support - Unit List'!B733&amp;'Support - Unit List'!C733&amp;" - "&amp;PROPER('Support - Unit List'!D733))</f>
        <v>2850072 - Jasonville Public Library</v>
      </c>
    </row>
    <row r="734" spans="8:10" x14ac:dyDescent="0.25">
      <c r="H734" s="2" t="str">
        <f t="shared" si="21"/>
        <v/>
      </c>
      <c r="I734" s="2" t="str">
        <f>IF(H734="","",COUNTIF($H$2:H734,H734))</f>
        <v/>
      </c>
      <c r="J734" s="3" t="str">
        <f>IF('Support - Unit List'!A734="","",'Support - Unit List'!A734&amp;'Support - Unit List'!B734&amp;'Support - Unit List'!C734&amp;" - "&amp;PROPER('Support - Unit List'!D734))</f>
        <v>2850073 - Linton Public Library</v>
      </c>
    </row>
    <row r="735" spans="8:10" x14ac:dyDescent="0.25">
      <c r="H735" s="2" t="str">
        <f t="shared" si="21"/>
        <v/>
      </c>
      <c r="I735" s="2" t="str">
        <f>IF(H735="","",COUNTIF($H$2:H735,H735))</f>
        <v/>
      </c>
      <c r="J735" s="3" t="str">
        <f>IF('Support - Unit List'!A735="","",'Support - Unit List'!A735&amp;'Support - Unit List'!B735&amp;'Support - Unit List'!C735&amp;" - "&amp;PROPER('Support - Unit List'!D735))</f>
        <v>2850074 - Worthington Public Library</v>
      </c>
    </row>
    <row r="736" spans="8:10" x14ac:dyDescent="0.25">
      <c r="H736" s="2" t="str">
        <f t="shared" si="21"/>
        <v/>
      </c>
      <c r="I736" s="2" t="str">
        <f>IF(H736="","",COUNTIF($H$2:H736,H736))</f>
        <v/>
      </c>
      <c r="J736" s="3" t="str">
        <f>IF('Support - Unit List'!A736="","",'Support - Unit List'!A736&amp;'Support - Unit List'!B736&amp;'Support - Unit List'!C736&amp;" - "&amp;PROPER('Support - Unit List'!D736))</f>
        <v>2850291 - Bloomfield-Eastern Greene County Public Library</v>
      </c>
    </row>
    <row r="737" spans="8:10" x14ac:dyDescent="0.25">
      <c r="H737" s="2" t="str">
        <f t="shared" si="21"/>
        <v/>
      </c>
      <c r="I737" s="2" t="str">
        <f>IF(H737="","",COUNTIF($H$2:H737,H737))</f>
        <v/>
      </c>
      <c r="J737" s="3" t="str">
        <f>IF('Support - Unit List'!A737="","",'Support - Unit List'!A737&amp;'Support - Unit List'!B737&amp;'Support - Unit List'!C737&amp;" - "&amp;PROPER('Support - Unit List'!D737))</f>
        <v>2861018 - Greene County Solid Waste</v>
      </c>
    </row>
    <row r="738" spans="8:10" x14ac:dyDescent="0.25">
      <c r="H738" s="2" t="str">
        <f t="shared" si="21"/>
        <v/>
      </c>
      <c r="I738" s="2" t="str">
        <f>IF(H738="","",COUNTIF($H$2:H738,H738))</f>
        <v/>
      </c>
      <c r="J738" s="3" t="str">
        <f>IF('Support - Unit List'!A738="","",'Support - Unit List'!A738&amp;'Support - Unit List'!B738&amp;'Support - Unit List'!C738&amp;" - "&amp;PROPER('Support - Unit List'!D738))</f>
        <v>2870010 - Lattas Creek Conservancy District</v>
      </c>
    </row>
    <row r="739" spans="8:10" x14ac:dyDescent="0.25">
      <c r="H739" s="2" t="str">
        <f t="shared" si="21"/>
        <v/>
      </c>
      <c r="I739" s="2" t="str">
        <f>IF(H739="","",COUNTIF($H$2:H739,H739))</f>
        <v/>
      </c>
      <c r="J739" s="3" t="str">
        <f>IF('Support - Unit List'!A739="","",'Support - Unit List'!A739&amp;'Support - Unit List'!B739&amp;'Support - Unit List'!C739&amp;" - "&amp;PROPER('Support - Unit List'!D739))</f>
        <v>2910000 - Hamilton County</v>
      </c>
    </row>
    <row r="740" spans="8:10" x14ac:dyDescent="0.25">
      <c r="H740" s="2" t="str">
        <f t="shared" si="21"/>
        <v/>
      </c>
      <c r="I740" s="2" t="str">
        <f>IF(H740="","",COUNTIF($H$2:H740,H740))</f>
        <v/>
      </c>
      <c r="J740" s="3" t="str">
        <f>IF('Support - Unit List'!A740="","",'Support - Unit List'!A740&amp;'Support - Unit List'!B740&amp;'Support - Unit List'!C740&amp;" - "&amp;PROPER('Support - Unit List'!D740))</f>
        <v>2920001 - Adams Township</v>
      </c>
    </row>
    <row r="741" spans="8:10" x14ac:dyDescent="0.25">
      <c r="H741" s="2" t="str">
        <f t="shared" si="21"/>
        <v/>
      </c>
      <c r="I741" s="2" t="str">
        <f>IF(H741="","",COUNTIF($H$2:H741,H741))</f>
        <v/>
      </c>
      <c r="J741" s="3" t="str">
        <f>IF('Support - Unit List'!A741="","",'Support - Unit List'!A741&amp;'Support - Unit List'!B741&amp;'Support - Unit List'!C741&amp;" - "&amp;PROPER('Support - Unit List'!D741))</f>
        <v>2920002 - Clay Township</v>
      </c>
    </row>
    <row r="742" spans="8:10" x14ac:dyDescent="0.25">
      <c r="H742" s="2" t="str">
        <f t="shared" si="21"/>
        <v/>
      </c>
      <c r="I742" s="2" t="str">
        <f>IF(H742="","",COUNTIF($H$2:H742,H742))</f>
        <v/>
      </c>
      <c r="J742" s="3" t="str">
        <f>IF('Support - Unit List'!A742="","",'Support - Unit List'!A742&amp;'Support - Unit List'!B742&amp;'Support - Unit List'!C742&amp;" - "&amp;PROPER('Support - Unit List'!D742))</f>
        <v>2920003 - Delaware Township</v>
      </c>
    </row>
    <row r="743" spans="8:10" x14ac:dyDescent="0.25">
      <c r="H743" s="2" t="str">
        <f t="shared" si="21"/>
        <v/>
      </c>
      <c r="I743" s="2" t="str">
        <f>IF(H743="","",COUNTIF($H$2:H743,H743))</f>
        <v/>
      </c>
      <c r="J743" s="3" t="str">
        <f>IF('Support - Unit List'!A743="","",'Support - Unit List'!A743&amp;'Support - Unit List'!B743&amp;'Support - Unit List'!C743&amp;" - "&amp;PROPER('Support - Unit List'!D743))</f>
        <v>2920004 - Fall Creek Township</v>
      </c>
    </row>
    <row r="744" spans="8:10" x14ac:dyDescent="0.25">
      <c r="H744" s="2" t="str">
        <f t="shared" si="21"/>
        <v/>
      </c>
      <c r="I744" s="2" t="str">
        <f>IF(H744="","",COUNTIF($H$2:H744,H744))</f>
        <v/>
      </c>
      <c r="J744" s="3" t="str">
        <f>IF('Support - Unit List'!A744="","",'Support - Unit List'!A744&amp;'Support - Unit List'!B744&amp;'Support - Unit List'!C744&amp;" - "&amp;PROPER('Support - Unit List'!D744))</f>
        <v>2920005 - Jackson Township</v>
      </c>
    </row>
    <row r="745" spans="8:10" x14ac:dyDescent="0.25">
      <c r="H745" s="2" t="str">
        <f t="shared" si="21"/>
        <v/>
      </c>
      <c r="I745" s="2" t="str">
        <f>IF(H745="","",COUNTIF($H$2:H745,H745))</f>
        <v/>
      </c>
      <c r="J745" s="3" t="str">
        <f>IF('Support - Unit List'!A745="","",'Support - Unit List'!A745&amp;'Support - Unit List'!B745&amp;'Support - Unit List'!C745&amp;" - "&amp;PROPER('Support - Unit List'!D745))</f>
        <v>2920006 - Noblesville Township</v>
      </c>
    </row>
    <row r="746" spans="8:10" x14ac:dyDescent="0.25">
      <c r="H746" s="2" t="str">
        <f t="shared" si="21"/>
        <v/>
      </c>
      <c r="I746" s="2" t="str">
        <f>IF(H746="","",COUNTIF($H$2:H746,H746))</f>
        <v/>
      </c>
      <c r="J746" s="3" t="str">
        <f>IF('Support - Unit List'!A746="","",'Support - Unit List'!A746&amp;'Support - Unit List'!B746&amp;'Support - Unit List'!C746&amp;" - "&amp;PROPER('Support - Unit List'!D746))</f>
        <v>2920007 - Washington Township</v>
      </c>
    </row>
    <row r="747" spans="8:10" x14ac:dyDescent="0.25">
      <c r="H747" s="2" t="str">
        <f t="shared" si="21"/>
        <v/>
      </c>
      <c r="I747" s="2" t="str">
        <f>IF(H747="","",COUNTIF($H$2:H747,H747))</f>
        <v/>
      </c>
      <c r="J747" s="3" t="str">
        <f>IF('Support - Unit List'!A747="","",'Support - Unit List'!A747&amp;'Support - Unit List'!B747&amp;'Support - Unit List'!C747&amp;" - "&amp;PROPER('Support - Unit List'!D747))</f>
        <v>2920008 - Wayne Township</v>
      </c>
    </row>
    <row r="748" spans="8:10" x14ac:dyDescent="0.25">
      <c r="H748" s="2" t="str">
        <f t="shared" si="21"/>
        <v/>
      </c>
      <c r="I748" s="2" t="str">
        <f>IF(H748="","",COUNTIF($H$2:H748,H748))</f>
        <v/>
      </c>
      <c r="J748" s="3" t="str">
        <f>IF('Support - Unit List'!A748="","",'Support - Unit List'!A748&amp;'Support - Unit List'!B748&amp;'Support - Unit List'!C748&amp;" - "&amp;PROPER('Support - Unit List'!D748))</f>
        <v>2920009 - White River Township</v>
      </c>
    </row>
    <row r="749" spans="8:10" x14ac:dyDescent="0.25">
      <c r="H749" s="2" t="str">
        <f t="shared" si="21"/>
        <v/>
      </c>
      <c r="I749" s="2" t="str">
        <f>IF(H749="","",COUNTIF($H$2:H749,H749))</f>
        <v/>
      </c>
      <c r="J749" s="3" t="str">
        <f>IF('Support - Unit List'!A749="","",'Support - Unit List'!A749&amp;'Support - Unit List'!B749&amp;'Support - Unit List'!C749&amp;" - "&amp;PROPER('Support - Unit List'!D749))</f>
        <v>2930323 - Carmel Civil City</v>
      </c>
    </row>
    <row r="750" spans="8:10" x14ac:dyDescent="0.25">
      <c r="H750" s="2" t="str">
        <f t="shared" si="21"/>
        <v/>
      </c>
      <c r="I750" s="2" t="str">
        <f>IF(H750="","",COUNTIF($H$2:H750,H750))</f>
        <v/>
      </c>
      <c r="J750" s="3" t="str">
        <f>IF('Support - Unit List'!A750="","",'Support - Unit List'!A750&amp;'Support - Unit List'!B750&amp;'Support - Unit List'!C750&amp;" - "&amp;PROPER('Support - Unit List'!D750))</f>
        <v>2930413 - Noblesville Civil City</v>
      </c>
    </row>
    <row r="751" spans="8:10" x14ac:dyDescent="0.25">
      <c r="H751" s="2" t="str">
        <f t="shared" si="21"/>
        <v/>
      </c>
      <c r="I751" s="2" t="str">
        <f>IF(H751="","",COUNTIF($H$2:H751,H751))</f>
        <v/>
      </c>
      <c r="J751" s="3" t="str">
        <f>IF('Support - Unit List'!A751="","",'Support - Unit List'!A751&amp;'Support - Unit List'!B751&amp;'Support - Unit List'!C751&amp;" - "&amp;PROPER('Support - Unit List'!D751))</f>
        <v>2930639 - Arcadia Civil Town</v>
      </c>
    </row>
    <row r="752" spans="8:10" x14ac:dyDescent="0.25">
      <c r="H752" s="2" t="str">
        <f t="shared" si="21"/>
        <v/>
      </c>
      <c r="I752" s="2" t="str">
        <f>IF(H752="","",COUNTIF($H$2:H752,H752))</f>
        <v/>
      </c>
      <c r="J752" s="3" t="str">
        <f>IF('Support - Unit List'!A752="","",'Support - Unit List'!A752&amp;'Support - Unit List'!B752&amp;'Support - Unit List'!C752&amp;" - "&amp;PROPER('Support - Unit List'!D752))</f>
        <v>2930640 - Atlanta Civil Town</v>
      </c>
    </row>
    <row r="753" spans="8:10" x14ac:dyDescent="0.25">
      <c r="H753" s="2" t="str">
        <f t="shared" si="21"/>
        <v/>
      </c>
      <c r="I753" s="2" t="str">
        <f>IF(H753="","",COUNTIF($H$2:H753,H753))</f>
        <v/>
      </c>
      <c r="J753" s="3" t="str">
        <f>IF('Support - Unit List'!A753="","",'Support - Unit List'!A753&amp;'Support - Unit List'!B753&amp;'Support - Unit List'!C753&amp;" - "&amp;PROPER('Support - Unit List'!D753))</f>
        <v>2930641 - Cicero Civil Town</v>
      </c>
    </row>
    <row r="754" spans="8:10" x14ac:dyDescent="0.25">
      <c r="H754" s="2" t="str">
        <f t="shared" si="21"/>
        <v/>
      </c>
      <c r="I754" s="2" t="str">
        <f>IF(H754="","",COUNTIF($H$2:H754,H754))</f>
        <v/>
      </c>
      <c r="J754" s="3" t="str">
        <f>IF('Support - Unit List'!A754="","",'Support - Unit List'!A754&amp;'Support - Unit List'!B754&amp;'Support - Unit List'!C754&amp;" - "&amp;PROPER('Support - Unit List'!D754))</f>
        <v>2930642 - Fishers Civil City</v>
      </c>
    </row>
    <row r="755" spans="8:10" x14ac:dyDescent="0.25">
      <c r="H755" s="2" t="str">
        <f t="shared" si="21"/>
        <v/>
      </c>
      <c r="I755" s="2" t="str">
        <f>IF(H755="","",COUNTIF($H$2:H755,H755))</f>
        <v/>
      </c>
      <c r="J755" s="3" t="str">
        <f>IF('Support - Unit List'!A755="","",'Support - Unit List'!A755&amp;'Support - Unit List'!B755&amp;'Support - Unit List'!C755&amp;" - "&amp;PROPER('Support - Unit List'!D755))</f>
        <v>2930643 - Sheridan Civil Town</v>
      </c>
    </row>
    <row r="756" spans="8:10" x14ac:dyDescent="0.25">
      <c r="H756" s="2" t="str">
        <f t="shared" si="21"/>
        <v/>
      </c>
      <c r="I756" s="2" t="str">
        <f>IF(H756="","",COUNTIF($H$2:H756,H756))</f>
        <v/>
      </c>
      <c r="J756" s="3" t="str">
        <f>IF('Support - Unit List'!A756="","",'Support - Unit List'!A756&amp;'Support - Unit List'!B756&amp;'Support - Unit List'!C756&amp;" - "&amp;PROPER('Support - Unit List'!D756))</f>
        <v>2930644 - Westfield Civil City</v>
      </c>
    </row>
    <row r="757" spans="8:10" x14ac:dyDescent="0.25">
      <c r="H757" s="2" t="str">
        <f t="shared" si="21"/>
        <v/>
      </c>
      <c r="I757" s="2" t="str">
        <f>IF(H757="","",COUNTIF($H$2:H757,H757))</f>
        <v/>
      </c>
      <c r="J757" s="3" t="str">
        <f>IF('Support - Unit List'!A757="","",'Support - Unit List'!A757&amp;'Support - Unit List'!B757&amp;'Support - Unit List'!C757&amp;" - "&amp;PROPER('Support - Unit List'!D757))</f>
        <v>2943005 - Hamilton Southeastern School Corporation</v>
      </c>
    </row>
    <row r="758" spans="8:10" x14ac:dyDescent="0.25">
      <c r="H758" s="2" t="str">
        <f t="shared" si="21"/>
        <v/>
      </c>
      <c r="I758" s="2" t="str">
        <f>IF(H758="","",COUNTIF($H$2:H758,H758))</f>
        <v/>
      </c>
      <c r="J758" s="3" t="str">
        <f>IF('Support - Unit List'!A758="","",'Support - Unit List'!A758&amp;'Support - Unit List'!B758&amp;'Support - Unit List'!C758&amp;" - "&amp;PROPER('Support - Unit List'!D758))</f>
        <v>2943025 - Hamilton Heights School Corporation</v>
      </c>
    </row>
    <row r="759" spans="8:10" x14ac:dyDescent="0.25">
      <c r="H759" s="2" t="str">
        <f t="shared" si="21"/>
        <v/>
      </c>
      <c r="I759" s="2" t="str">
        <f>IF(H759="","",COUNTIF($H$2:H759,H759))</f>
        <v/>
      </c>
      <c r="J759" s="3" t="str">
        <f>IF('Support - Unit List'!A759="","",'Support - Unit List'!A759&amp;'Support - Unit List'!B759&amp;'Support - Unit List'!C759&amp;" - "&amp;PROPER('Support - Unit List'!D759))</f>
        <v>2943030 - Westfield-Washington School Corporation</v>
      </c>
    </row>
    <row r="760" spans="8:10" x14ac:dyDescent="0.25">
      <c r="H760" s="2" t="str">
        <f t="shared" si="21"/>
        <v/>
      </c>
      <c r="I760" s="2" t="str">
        <f>IF(H760="","",COUNTIF($H$2:H760,H760))</f>
        <v/>
      </c>
      <c r="J760" s="3" t="str">
        <f>IF('Support - Unit List'!A760="","",'Support - Unit List'!A760&amp;'Support - Unit List'!B760&amp;'Support - Unit List'!C760&amp;" - "&amp;PROPER('Support - Unit List'!D760))</f>
        <v>2943055 - Sheridan Community Schools</v>
      </c>
    </row>
    <row r="761" spans="8:10" x14ac:dyDescent="0.25">
      <c r="H761" s="2" t="str">
        <f t="shared" si="21"/>
        <v/>
      </c>
      <c r="I761" s="2" t="str">
        <f>IF(H761="","",COUNTIF($H$2:H761,H761))</f>
        <v/>
      </c>
      <c r="J761" s="3" t="str">
        <f>IF('Support - Unit List'!A761="","",'Support - Unit List'!A761&amp;'Support - Unit List'!B761&amp;'Support - Unit List'!C761&amp;" - "&amp;PROPER('Support - Unit List'!D761))</f>
        <v>2943060 - Carmel-Clay School Corporation</v>
      </c>
    </row>
    <row r="762" spans="8:10" x14ac:dyDescent="0.25">
      <c r="H762" s="2" t="str">
        <f t="shared" si="21"/>
        <v/>
      </c>
      <c r="I762" s="2" t="str">
        <f>IF(H762="","",COUNTIF($H$2:H762,H762))</f>
        <v/>
      </c>
      <c r="J762" s="3" t="str">
        <f>IF('Support - Unit List'!A762="","",'Support - Unit List'!A762&amp;'Support - Unit List'!B762&amp;'Support - Unit List'!C762&amp;" - "&amp;PROPER('Support - Unit List'!D762))</f>
        <v>2943070 - Noblesville School Corporation</v>
      </c>
    </row>
    <row r="763" spans="8:10" x14ac:dyDescent="0.25">
      <c r="H763" s="2" t="str">
        <f t="shared" si="21"/>
        <v/>
      </c>
      <c r="I763" s="2" t="str">
        <f>IF(H763="","",COUNTIF($H$2:H763,H763))</f>
        <v/>
      </c>
      <c r="J763" s="3" t="str">
        <f>IF('Support - Unit List'!A763="","",'Support - Unit List'!A763&amp;'Support - Unit List'!B763&amp;'Support - Unit List'!C763&amp;" - "&amp;PROPER('Support - Unit List'!D763))</f>
        <v>2950075 - Hamilton North Public Library</v>
      </c>
    </row>
    <row r="764" spans="8:10" x14ac:dyDescent="0.25">
      <c r="H764" s="2" t="str">
        <f t="shared" si="21"/>
        <v/>
      </c>
      <c r="I764" s="2" t="str">
        <f>IF(H764="","",COUNTIF($H$2:H764,H764))</f>
        <v/>
      </c>
      <c r="J764" s="3" t="str">
        <f>IF('Support - Unit List'!A764="","",'Support - Unit List'!A764&amp;'Support - Unit List'!B764&amp;'Support - Unit List'!C764&amp;" - "&amp;PROPER('Support - Unit List'!D764))</f>
        <v>2950076 - Carmel-Clay Public Library</v>
      </c>
    </row>
    <row r="765" spans="8:10" x14ac:dyDescent="0.25">
      <c r="H765" s="2" t="str">
        <f t="shared" si="21"/>
        <v/>
      </c>
      <c r="I765" s="2" t="str">
        <f>IF(H765="","",COUNTIF($H$2:H765,H765))</f>
        <v/>
      </c>
      <c r="J765" s="3" t="str">
        <f>IF('Support - Unit List'!A765="","",'Support - Unit List'!A765&amp;'Support - Unit List'!B765&amp;'Support - Unit List'!C765&amp;" - "&amp;PROPER('Support - Unit List'!D765))</f>
        <v>2950077 - Hamilton East Public Library</v>
      </c>
    </row>
    <row r="766" spans="8:10" x14ac:dyDescent="0.25">
      <c r="H766" s="2" t="str">
        <f t="shared" si="21"/>
        <v/>
      </c>
      <c r="I766" s="2" t="str">
        <f>IF(H766="","",COUNTIF($H$2:H766,H766))</f>
        <v/>
      </c>
      <c r="J766" s="3" t="str">
        <f>IF('Support - Unit List'!A766="","",'Support - Unit List'!A766&amp;'Support - Unit List'!B766&amp;'Support - Unit List'!C766&amp;" - "&amp;PROPER('Support - Unit List'!D766))</f>
        <v>2950078 - Sheridan Public Library</v>
      </c>
    </row>
    <row r="767" spans="8:10" x14ac:dyDescent="0.25">
      <c r="H767" s="2" t="str">
        <f t="shared" si="21"/>
        <v/>
      </c>
      <c r="I767" s="2" t="str">
        <f>IF(H767="","",COUNTIF($H$2:H767,H767))</f>
        <v/>
      </c>
      <c r="J767" s="3" t="str">
        <f>IF('Support - Unit List'!A767="","",'Support - Unit List'!A767&amp;'Support - Unit List'!B767&amp;'Support - Unit List'!C767&amp;" - "&amp;PROPER('Support - Unit List'!D767))</f>
        <v>2950079 - Westfield Public Library</v>
      </c>
    </row>
    <row r="768" spans="8:10" x14ac:dyDescent="0.25">
      <c r="H768" s="2" t="str">
        <f t="shared" si="21"/>
        <v/>
      </c>
      <c r="I768" s="2" t="str">
        <f>IF(H768="","",COUNTIF($H$2:H768,H768))</f>
        <v/>
      </c>
      <c r="J768" s="3" t="str">
        <f>IF('Support - Unit List'!A768="","",'Support - Unit List'!A768&amp;'Support - Unit List'!B768&amp;'Support - Unit List'!C768&amp;" - "&amp;PROPER('Support - Unit List'!D768))</f>
        <v>2960336 - Hamilton County Airport Authority</v>
      </c>
    </row>
    <row r="769" spans="8:10" x14ac:dyDescent="0.25">
      <c r="H769" s="2" t="str">
        <f t="shared" si="21"/>
        <v/>
      </c>
      <c r="I769" s="2" t="str">
        <f>IF(H769="","",COUNTIF($H$2:H769,H769))</f>
        <v/>
      </c>
      <c r="J769" s="3" t="str">
        <f>IF('Support - Unit List'!A769="","",'Support - Unit List'!A769&amp;'Support - Unit List'!B769&amp;'Support - Unit List'!C769&amp;" - "&amp;PROPER('Support - Unit List'!D769))</f>
        <v>2961053 - Hamilton County Solid Waste Management District</v>
      </c>
    </row>
    <row r="770" spans="8:10" x14ac:dyDescent="0.25">
      <c r="H770" s="2" t="str">
        <f t="shared" si="21"/>
        <v/>
      </c>
      <c r="I770" s="2" t="str">
        <f>IF(H770="","",COUNTIF($H$2:H770,H770))</f>
        <v/>
      </c>
      <c r="J770" s="3" t="str">
        <f>IF('Support - Unit List'!A770="","",'Support - Unit List'!A770&amp;'Support - Unit List'!B770&amp;'Support - Unit List'!C770&amp;" - "&amp;PROPER('Support - Unit List'!D770))</f>
        <v>3010000 - Hancock County</v>
      </c>
    </row>
    <row r="771" spans="8:10" x14ac:dyDescent="0.25">
      <c r="H771" s="2" t="str">
        <f t="shared" ref="H771:H834" si="22">IF(LEFT(J771,2)=$B$3,"X","")</f>
        <v/>
      </c>
      <c r="I771" s="2" t="str">
        <f>IF(H771="","",COUNTIF($H$2:H771,H771))</f>
        <v/>
      </c>
      <c r="J771" s="3" t="str">
        <f>IF('Support - Unit List'!A771="","",'Support - Unit List'!A771&amp;'Support - Unit List'!B771&amp;'Support - Unit List'!C771&amp;" - "&amp;PROPER('Support - Unit List'!D771))</f>
        <v>3020001 - Blue River Township</v>
      </c>
    </row>
    <row r="772" spans="8:10" x14ac:dyDescent="0.25">
      <c r="H772" s="2" t="str">
        <f t="shared" si="22"/>
        <v/>
      </c>
      <c r="I772" s="2" t="str">
        <f>IF(H772="","",COUNTIF($H$2:H772,H772))</f>
        <v/>
      </c>
      <c r="J772" s="3" t="str">
        <f>IF('Support - Unit List'!A772="","",'Support - Unit List'!A772&amp;'Support - Unit List'!B772&amp;'Support - Unit List'!C772&amp;" - "&amp;PROPER('Support - Unit List'!D772))</f>
        <v>3020002 - Brandywine Township</v>
      </c>
    </row>
    <row r="773" spans="8:10" x14ac:dyDescent="0.25">
      <c r="H773" s="2" t="str">
        <f t="shared" si="22"/>
        <v/>
      </c>
      <c r="I773" s="2" t="str">
        <f>IF(H773="","",COUNTIF($H$2:H773,H773))</f>
        <v/>
      </c>
      <c r="J773" s="3" t="str">
        <f>IF('Support - Unit List'!A773="","",'Support - Unit List'!A773&amp;'Support - Unit List'!B773&amp;'Support - Unit List'!C773&amp;" - "&amp;PROPER('Support - Unit List'!D773))</f>
        <v>3020003 - Brown Township</v>
      </c>
    </row>
    <row r="774" spans="8:10" x14ac:dyDescent="0.25">
      <c r="H774" s="2" t="str">
        <f t="shared" si="22"/>
        <v/>
      </c>
      <c r="I774" s="2" t="str">
        <f>IF(H774="","",COUNTIF($H$2:H774,H774))</f>
        <v/>
      </c>
      <c r="J774" s="3" t="str">
        <f>IF('Support - Unit List'!A774="","",'Support - Unit List'!A774&amp;'Support - Unit List'!B774&amp;'Support - Unit List'!C774&amp;" - "&amp;PROPER('Support - Unit List'!D774))</f>
        <v>3020004 - Buck Creek Township</v>
      </c>
    </row>
    <row r="775" spans="8:10" x14ac:dyDescent="0.25">
      <c r="H775" s="2" t="str">
        <f t="shared" si="22"/>
        <v/>
      </c>
      <c r="I775" s="2" t="str">
        <f>IF(H775="","",COUNTIF($H$2:H775,H775))</f>
        <v/>
      </c>
      <c r="J775" s="3" t="str">
        <f>IF('Support - Unit List'!A775="","",'Support - Unit List'!A775&amp;'Support - Unit List'!B775&amp;'Support - Unit List'!C775&amp;" - "&amp;PROPER('Support - Unit List'!D775))</f>
        <v>3020005 - Center Township</v>
      </c>
    </row>
    <row r="776" spans="8:10" x14ac:dyDescent="0.25">
      <c r="H776" s="2" t="str">
        <f t="shared" si="22"/>
        <v/>
      </c>
      <c r="I776" s="2" t="str">
        <f>IF(H776="","",COUNTIF($H$2:H776,H776))</f>
        <v/>
      </c>
      <c r="J776" s="3" t="str">
        <f>IF('Support - Unit List'!A776="","",'Support - Unit List'!A776&amp;'Support - Unit List'!B776&amp;'Support - Unit List'!C776&amp;" - "&amp;PROPER('Support - Unit List'!D776))</f>
        <v>3020006 - Green Township</v>
      </c>
    </row>
    <row r="777" spans="8:10" x14ac:dyDescent="0.25">
      <c r="H777" s="2" t="str">
        <f t="shared" si="22"/>
        <v/>
      </c>
      <c r="I777" s="2" t="str">
        <f>IF(H777="","",COUNTIF($H$2:H777,H777))</f>
        <v/>
      </c>
      <c r="J777" s="3" t="str">
        <f>IF('Support - Unit List'!A777="","",'Support - Unit List'!A777&amp;'Support - Unit List'!B777&amp;'Support - Unit List'!C777&amp;" - "&amp;PROPER('Support - Unit List'!D777))</f>
        <v>3020007 - Jackson Township</v>
      </c>
    </row>
    <row r="778" spans="8:10" x14ac:dyDescent="0.25">
      <c r="H778" s="2" t="str">
        <f t="shared" si="22"/>
        <v/>
      </c>
      <c r="I778" s="2" t="str">
        <f>IF(H778="","",COUNTIF($H$2:H778,H778))</f>
        <v/>
      </c>
      <c r="J778" s="3" t="str">
        <f>IF('Support - Unit List'!A778="","",'Support - Unit List'!A778&amp;'Support - Unit List'!B778&amp;'Support - Unit List'!C778&amp;" - "&amp;PROPER('Support - Unit List'!D778))</f>
        <v>3020008 - Sugar Creek Township</v>
      </c>
    </row>
    <row r="779" spans="8:10" x14ac:dyDescent="0.25">
      <c r="H779" s="2" t="str">
        <f t="shared" si="22"/>
        <v/>
      </c>
      <c r="I779" s="2" t="str">
        <f>IF(H779="","",COUNTIF($H$2:H779,H779))</f>
        <v/>
      </c>
      <c r="J779" s="3" t="str">
        <f>IF('Support - Unit List'!A779="","",'Support - Unit List'!A779&amp;'Support - Unit List'!B779&amp;'Support - Unit List'!C779&amp;" - "&amp;PROPER('Support - Unit List'!D779))</f>
        <v>3020009 - Vernon Township</v>
      </c>
    </row>
    <row r="780" spans="8:10" x14ac:dyDescent="0.25">
      <c r="H780" s="2" t="str">
        <f t="shared" si="22"/>
        <v/>
      </c>
      <c r="I780" s="2" t="str">
        <f>IF(H780="","",COUNTIF($H$2:H780,H780))</f>
        <v/>
      </c>
      <c r="J780" s="3" t="str">
        <f>IF('Support - Unit List'!A780="","",'Support - Unit List'!A780&amp;'Support - Unit List'!B780&amp;'Support - Unit List'!C780&amp;" - "&amp;PROPER('Support - Unit List'!D780))</f>
        <v>3030400 - Greenfield Civil City</v>
      </c>
    </row>
    <row r="781" spans="8:10" x14ac:dyDescent="0.25">
      <c r="H781" s="2" t="str">
        <f t="shared" si="22"/>
        <v/>
      </c>
      <c r="I781" s="2" t="str">
        <f>IF(H781="","",COUNTIF($H$2:H781,H781))</f>
        <v/>
      </c>
      <c r="J781" s="3" t="str">
        <f>IF('Support - Unit List'!A781="","",'Support - Unit List'!A781&amp;'Support - Unit List'!B781&amp;'Support - Unit List'!C781&amp;" - "&amp;PROPER('Support - Unit List'!D781))</f>
        <v>3030645 - Fortville Civil Town</v>
      </c>
    </row>
    <row r="782" spans="8:10" x14ac:dyDescent="0.25">
      <c r="H782" s="2" t="str">
        <f t="shared" si="22"/>
        <v/>
      </c>
      <c r="I782" s="2" t="str">
        <f>IF(H782="","",COUNTIF($H$2:H782,H782))</f>
        <v/>
      </c>
      <c r="J782" s="3" t="str">
        <f>IF('Support - Unit List'!A782="","",'Support - Unit List'!A782&amp;'Support - Unit List'!B782&amp;'Support - Unit List'!C782&amp;" - "&amp;PROPER('Support - Unit List'!D782))</f>
        <v>3030646 - New Palestine Civil Town</v>
      </c>
    </row>
    <row r="783" spans="8:10" x14ac:dyDescent="0.25">
      <c r="H783" s="2" t="str">
        <f t="shared" si="22"/>
        <v/>
      </c>
      <c r="I783" s="2" t="str">
        <f>IF(H783="","",COUNTIF($H$2:H783,H783))</f>
        <v/>
      </c>
      <c r="J783" s="3" t="str">
        <f>IF('Support - Unit List'!A783="","",'Support - Unit List'!A783&amp;'Support - Unit List'!B783&amp;'Support - Unit List'!C783&amp;" - "&amp;PROPER('Support - Unit List'!D783))</f>
        <v>3030647 - Shirley Civil Town</v>
      </c>
    </row>
    <row r="784" spans="8:10" x14ac:dyDescent="0.25">
      <c r="H784" s="2" t="str">
        <f t="shared" si="22"/>
        <v/>
      </c>
      <c r="I784" s="2" t="str">
        <f>IF(H784="","",COUNTIF($H$2:H784,H784))</f>
        <v/>
      </c>
      <c r="J784" s="3" t="str">
        <f>IF('Support - Unit List'!A784="","",'Support - Unit List'!A784&amp;'Support - Unit List'!B784&amp;'Support - Unit List'!C784&amp;" - "&amp;PROPER('Support - Unit List'!D784))</f>
        <v>3030648 - Spring Lake Civil Town</v>
      </c>
    </row>
    <row r="785" spans="8:10" x14ac:dyDescent="0.25">
      <c r="H785" s="2" t="str">
        <f t="shared" si="22"/>
        <v/>
      </c>
      <c r="I785" s="2" t="str">
        <f>IF(H785="","",COUNTIF($H$2:H785,H785))</f>
        <v/>
      </c>
      <c r="J785" s="3" t="str">
        <f>IF('Support - Unit List'!A785="","",'Support - Unit List'!A785&amp;'Support - Unit List'!B785&amp;'Support - Unit List'!C785&amp;" - "&amp;PROPER('Support - Unit List'!D785))</f>
        <v>3030649 - Wilkinson Civil Town</v>
      </c>
    </row>
    <row r="786" spans="8:10" x14ac:dyDescent="0.25">
      <c r="H786" s="2" t="str">
        <f t="shared" si="22"/>
        <v/>
      </c>
      <c r="I786" s="2" t="str">
        <f>IF(H786="","",COUNTIF($H$2:H786,H786))</f>
        <v/>
      </c>
      <c r="J786" s="3" t="str">
        <f>IF('Support - Unit List'!A786="","",'Support - Unit List'!A786&amp;'Support - Unit List'!B786&amp;'Support - Unit List'!C786&amp;" - "&amp;PROPER('Support - Unit List'!D786))</f>
        <v>3030762 - Cumberland Civil Town</v>
      </c>
    </row>
    <row r="787" spans="8:10" x14ac:dyDescent="0.25">
      <c r="H787" s="2" t="str">
        <f t="shared" si="22"/>
        <v/>
      </c>
      <c r="I787" s="2" t="str">
        <f>IF(H787="","",COUNTIF($H$2:H787,H787))</f>
        <v/>
      </c>
      <c r="J787" s="3" t="str">
        <f>IF('Support - Unit List'!A787="","",'Support - Unit List'!A787&amp;'Support - Unit List'!B787&amp;'Support - Unit List'!C787&amp;" - "&amp;PROPER('Support - Unit List'!D787))</f>
        <v>3030966 - Mccordsville Civil Town</v>
      </c>
    </row>
    <row r="788" spans="8:10" x14ac:dyDescent="0.25">
      <c r="H788" s="2" t="str">
        <f t="shared" si="22"/>
        <v/>
      </c>
      <c r="I788" s="2" t="str">
        <f>IF(H788="","",COUNTIF($H$2:H788,H788))</f>
        <v/>
      </c>
      <c r="J788" s="3" t="str">
        <f>IF('Support - Unit List'!A788="","",'Support - Unit List'!A788&amp;'Support - Unit List'!B788&amp;'Support - Unit List'!C788&amp;" - "&amp;PROPER('Support - Unit List'!D788))</f>
        <v>3043115 - Southern Hancock County Community School</v>
      </c>
    </row>
    <row r="789" spans="8:10" x14ac:dyDescent="0.25">
      <c r="H789" s="2" t="str">
        <f t="shared" si="22"/>
        <v/>
      </c>
      <c r="I789" s="2" t="str">
        <f>IF(H789="","",COUNTIF($H$2:H789,H789))</f>
        <v/>
      </c>
      <c r="J789" s="3" t="str">
        <f>IF('Support - Unit List'!A789="","",'Support - Unit List'!A789&amp;'Support - Unit List'!B789&amp;'Support - Unit List'!C789&amp;" - "&amp;PROPER('Support - Unit List'!D789))</f>
        <v>3043125 - Greenfield Central Community School Corporation</v>
      </c>
    </row>
    <row r="790" spans="8:10" x14ac:dyDescent="0.25">
      <c r="H790" s="2" t="str">
        <f t="shared" si="22"/>
        <v/>
      </c>
      <c r="I790" s="2" t="str">
        <f>IF(H790="","",COUNTIF($H$2:H790,H790))</f>
        <v/>
      </c>
      <c r="J790" s="3" t="str">
        <f>IF('Support - Unit List'!A790="","",'Support - Unit List'!A790&amp;'Support - Unit List'!B790&amp;'Support - Unit List'!C790&amp;" - "&amp;PROPER('Support - Unit List'!D790))</f>
        <v>3043135 - Mt. Vernon Community School Corporation</v>
      </c>
    </row>
    <row r="791" spans="8:10" x14ac:dyDescent="0.25">
      <c r="H791" s="2" t="str">
        <f t="shared" si="22"/>
        <v/>
      </c>
      <c r="I791" s="2" t="str">
        <f>IF(H791="","",COUNTIF($H$2:H791,H791))</f>
        <v/>
      </c>
      <c r="J791" s="3" t="str">
        <f>IF('Support - Unit List'!A791="","",'Support - Unit List'!A791&amp;'Support - Unit List'!B791&amp;'Support - Unit List'!C791&amp;" - "&amp;PROPER('Support - Unit List'!D791))</f>
        <v>3043145 - Eastern Hancock County Community School</v>
      </c>
    </row>
    <row r="792" spans="8:10" x14ac:dyDescent="0.25">
      <c r="H792" s="2" t="str">
        <f t="shared" si="22"/>
        <v/>
      </c>
      <c r="I792" s="2" t="str">
        <f>IF(H792="","",COUNTIF($H$2:H792,H792))</f>
        <v/>
      </c>
      <c r="J792" s="3" t="str">
        <f>IF('Support - Unit List'!A792="","",'Support - Unit List'!A792&amp;'Support - Unit List'!B792&amp;'Support - Unit List'!C792&amp;" - "&amp;PROPER('Support - Unit List'!D792))</f>
        <v>3050080 - Vernon Township Public Library</v>
      </c>
    </row>
    <row r="793" spans="8:10" x14ac:dyDescent="0.25">
      <c r="H793" s="2" t="str">
        <f t="shared" si="22"/>
        <v/>
      </c>
      <c r="I793" s="2" t="str">
        <f>IF(H793="","",COUNTIF($H$2:H793,H793))</f>
        <v/>
      </c>
      <c r="J793" s="3" t="str">
        <f>IF('Support - Unit List'!A793="","",'Support - Unit List'!A793&amp;'Support - Unit List'!B793&amp;'Support - Unit List'!C793&amp;" - "&amp;PROPER('Support - Unit List'!D793))</f>
        <v>3050081 - Hancock County Public Library</v>
      </c>
    </row>
    <row r="794" spans="8:10" x14ac:dyDescent="0.25">
      <c r="H794" s="2" t="str">
        <f t="shared" si="22"/>
        <v/>
      </c>
      <c r="I794" s="2" t="str">
        <f>IF(H794="","",COUNTIF($H$2:H794,H794))</f>
        <v/>
      </c>
      <c r="J794" s="3" t="str">
        <f>IF('Support - Unit List'!A794="","",'Support - Unit List'!A794&amp;'Support - Unit List'!B794&amp;'Support - Unit List'!C794&amp;" - "&amp;PROPER('Support - Unit List'!D794))</f>
        <v>3061178 - Hancock Co Solid Waste District</v>
      </c>
    </row>
    <row r="795" spans="8:10" x14ac:dyDescent="0.25">
      <c r="H795" s="2" t="str">
        <f t="shared" si="22"/>
        <v/>
      </c>
      <c r="I795" s="2" t="str">
        <f>IF(H795="","",COUNTIF($H$2:H795,H795))</f>
        <v/>
      </c>
      <c r="J795" s="3" t="str">
        <f>IF('Support - Unit List'!A795="","",'Support - Unit List'!A795&amp;'Support - Unit List'!B795&amp;'Support - Unit List'!C795&amp;" - "&amp;PROPER('Support - Unit List'!D795))</f>
        <v>3110000 - Harrison County</v>
      </c>
    </row>
    <row r="796" spans="8:10" x14ac:dyDescent="0.25">
      <c r="H796" s="2" t="str">
        <f t="shared" si="22"/>
        <v/>
      </c>
      <c r="I796" s="2" t="str">
        <f>IF(H796="","",COUNTIF($H$2:H796,H796))</f>
        <v/>
      </c>
      <c r="J796" s="3" t="str">
        <f>IF('Support - Unit List'!A796="","",'Support - Unit List'!A796&amp;'Support - Unit List'!B796&amp;'Support - Unit List'!C796&amp;" - "&amp;PROPER('Support - Unit List'!D796))</f>
        <v>3120001 - Blue River Township</v>
      </c>
    </row>
    <row r="797" spans="8:10" x14ac:dyDescent="0.25">
      <c r="H797" s="2" t="str">
        <f t="shared" si="22"/>
        <v/>
      </c>
      <c r="I797" s="2" t="str">
        <f>IF(H797="","",COUNTIF($H$2:H797,H797))</f>
        <v/>
      </c>
      <c r="J797" s="3" t="str">
        <f>IF('Support - Unit List'!A797="","",'Support - Unit List'!A797&amp;'Support - Unit List'!B797&amp;'Support - Unit List'!C797&amp;" - "&amp;PROPER('Support - Unit List'!D797))</f>
        <v>3120002 - Boone Township</v>
      </c>
    </row>
    <row r="798" spans="8:10" x14ac:dyDescent="0.25">
      <c r="H798" s="2" t="str">
        <f t="shared" si="22"/>
        <v/>
      </c>
      <c r="I798" s="2" t="str">
        <f>IF(H798="","",COUNTIF($H$2:H798,H798))</f>
        <v/>
      </c>
      <c r="J798" s="3" t="str">
        <f>IF('Support - Unit List'!A798="","",'Support - Unit List'!A798&amp;'Support - Unit List'!B798&amp;'Support - Unit List'!C798&amp;" - "&amp;PROPER('Support - Unit List'!D798))</f>
        <v>3120003 - Franklin Township</v>
      </c>
    </row>
    <row r="799" spans="8:10" x14ac:dyDescent="0.25">
      <c r="H799" s="2" t="str">
        <f t="shared" si="22"/>
        <v/>
      </c>
      <c r="I799" s="2" t="str">
        <f>IF(H799="","",COUNTIF($H$2:H799,H799))</f>
        <v/>
      </c>
      <c r="J799" s="3" t="str">
        <f>IF('Support - Unit List'!A799="","",'Support - Unit List'!A799&amp;'Support - Unit List'!B799&amp;'Support - Unit List'!C799&amp;" - "&amp;PROPER('Support - Unit List'!D799))</f>
        <v>3120004 - Harrison Township</v>
      </c>
    </row>
    <row r="800" spans="8:10" x14ac:dyDescent="0.25">
      <c r="H800" s="2" t="str">
        <f t="shared" si="22"/>
        <v/>
      </c>
      <c r="I800" s="2" t="str">
        <f>IF(H800="","",COUNTIF($H$2:H800,H800))</f>
        <v/>
      </c>
      <c r="J800" s="3" t="str">
        <f>IF('Support - Unit List'!A800="","",'Support - Unit List'!A800&amp;'Support - Unit List'!B800&amp;'Support - Unit List'!C800&amp;" - "&amp;PROPER('Support - Unit List'!D800))</f>
        <v>3120005 - Heth Township</v>
      </c>
    </row>
    <row r="801" spans="8:10" x14ac:dyDescent="0.25">
      <c r="H801" s="2" t="str">
        <f t="shared" si="22"/>
        <v/>
      </c>
      <c r="I801" s="2" t="str">
        <f>IF(H801="","",COUNTIF($H$2:H801,H801))</f>
        <v/>
      </c>
      <c r="J801" s="3" t="str">
        <f>IF('Support - Unit List'!A801="","",'Support - Unit List'!A801&amp;'Support - Unit List'!B801&amp;'Support - Unit List'!C801&amp;" - "&amp;PROPER('Support - Unit List'!D801))</f>
        <v>3120006 - Jackson Township</v>
      </c>
    </row>
    <row r="802" spans="8:10" x14ac:dyDescent="0.25">
      <c r="H802" s="2" t="str">
        <f t="shared" si="22"/>
        <v/>
      </c>
      <c r="I802" s="2" t="str">
        <f>IF(H802="","",COUNTIF($H$2:H802,H802))</f>
        <v/>
      </c>
      <c r="J802" s="3" t="str">
        <f>IF('Support - Unit List'!A802="","",'Support - Unit List'!A802&amp;'Support - Unit List'!B802&amp;'Support - Unit List'!C802&amp;" - "&amp;PROPER('Support - Unit List'!D802))</f>
        <v>3120007 - Morgan Township</v>
      </c>
    </row>
    <row r="803" spans="8:10" x14ac:dyDescent="0.25">
      <c r="H803" s="2" t="str">
        <f t="shared" si="22"/>
        <v/>
      </c>
      <c r="I803" s="2" t="str">
        <f>IF(H803="","",COUNTIF($H$2:H803,H803))</f>
        <v/>
      </c>
      <c r="J803" s="3" t="str">
        <f>IF('Support - Unit List'!A803="","",'Support - Unit List'!A803&amp;'Support - Unit List'!B803&amp;'Support - Unit List'!C803&amp;" - "&amp;PROPER('Support - Unit List'!D803))</f>
        <v>3120008 - Posey Township</v>
      </c>
    </row>
    <row r="804" spans="8:10" x14ac:dyDescent="0.25">
      <c r="H804" s="2" t="str">
        <f t="shared" si="22"/>
        <v/>
      </c>
      <c r="I804" s="2" t="str">
        <f>IF(H804="","",COUNTIF($H$2:H804,H804))</f>
        <v/>
      </c>
      <c r="J804" s="3" t="str">
        <f>IF('Support - Unit List'!A804="","",'Support - Unit List'!A804&amp;'Support - Unit List'!B804&amp;'Support - Unit List'!C804&amp;" - "&amp;PROPER('Support - Unit List'!D804))</f>
        <v>3120009 - Spencer Township</v>
      </c>
    </row>
    <row r="805" spans="8:10" x14ac:dyDescent="0.25">
      <c r="H805" s="2" t="str">
        <f t="shared" si="22"/>
        <v/>
      </c>
      <c r="I805" s="2" t="str">
        <f>IF(H805="","",COUNTIF($H$2:H805,H805))</f>
        <v/>
      </c>
      <c r="J805" s="3" t="str">
        <f>IF('Support - Unit List'!A805="","",'Support - Unit List'!A805&amp;'Support - Unit List'!B805&amp;'Support - Unit List'!C805&amp;" - "&amp;PROPER('Support - Unit List'!D805))</f>
        <v>3120010 - Taylor Township</v>
      </c>
    </row>
    <row r="806" spans="8:10" x14ac:dyDescent="0.25">
      <c r="H806" s="2" t="str">
        <f t="shared" si="22"/>
        <v/>
      </c>
      <c r="I806" s="2" t="str">
        <f>IF(H806="","",COUNTIF($H$2:H806,H806))</f>
        <v/>
      </c>
      <c r="J806" s="3" t="str">
        <f>IF('Support - Unit List'!A806="","",'Support - Unit List'!A806&amp;'Support - Unit List'!B806&amp;'Support - Unit List'!C806&amp;" - "&amp;PROPER('Support - Unit List'!D806))</f>
        <v>3120011 - Washington Township</v>
      </c>
    </row>
    <row r="807" spans="8:10" x14ac:dyDescent="0.25">
      <c r="H807" s="2" t="str">
        <f t="shared" si="22"/>
        <v/>
      </c>
      <c r="I807" s="2" t="str">
        <f>IF(H807="","",COUNTIF($H$2:H807,H807))</f>
        <v/>
      </c>
      <c r="J807" s="3" t="str">
        <f>IF('Support - Unit List'!A807="","",'Support - Unit List'!A807&amp;'Support - Unit List'!B807&amp;'Support - Unit List'!C807&amp;" - "&amp;PROPER('Support - Unit List'!D807))</f>
        <v>3120012 - Webster Township</v>
      </c>
    </row>
    <row r="808" spans="8:10" x14ac:dyDescent="0.25">
      <c r="H808" s="2" t="str">
        <f t="shared" si="22"/>
        <v/>
      </c>
      <c r="I808" s="2" t="str">
        <f>IF(H808="","",COUNTIF($H$2:H808,H808))</f>
        <v/>
      </c>
      <c r="J808" s="3" t="str">
        <f>IF('Support - Unit List'!A808="","",'Support - Unit List'!A808&amp;'Support - Unit List'!B808&amp;'Support - Unit List'!C808&amp;" - "&amp;PROPER('Support - Unit List'!D808))</f>
        <v>3130568 - Milltown Civil Town</v>
      </c>
    </row>
    <row r="809" spans="8:10" x14ac:dyDescent="0.25">
      <c r="H809" s="2" t="str">
        <f t="shared" si="22"/>
        <v/>
      </c>
      <c r="I809" s="2" t="str">
        <f>IF(H809="","",COUNTIF($H$2:H809,H809))</f>
        <v/>
      </c>
      <c r="J809" s="3" t="str">
        <f>IF('Support - Unit List'!A809="","",'Support - Unit List'!A809&amp;'Support - Unit List'!B809&amp;'Support - Unit List'!C809&amp;" - "&amp;PROPER('Support - Unit List'!D809))</f>
        <v>3130650 - Corydon Civil Town</v>
      </c>
    </row>
    <row r="810" spans="8:10" x14ac:dyDescent="0.25">
      <c r="H810" s="2" t="str">
        <f t="shared" si="22"/>
        <v/>
      </c>
      <c r="I810" s="2" t="str">
        <f>IF(H810="","",COUNTIF($H$2:H810,H810))</f>
        <v/>
      </c>
      <c r="J810" s="3" t="str">
        <f>IF('Support - Unit List'!A810="","",'Support - Unit List'!A810&amp;'Support - Unit List'!B810&amp;'Support - Unit List'!C810&amp;" - "&amp;PROPER('Support - Unit List'!D810))</f>
        <v>3130651 - Crandall Civil Town</v>
      </c>
    </row>
    <row r="811" spans="8:10" x14ac:dyDescent="0.25">
      <c r="H811" s="2" t="str">
        <f t="shared" si="22"/>
        <v/>
      </c>
      <c r="I811" s="2" t="str">
        <f>IF(H811="","",COUNTIF($H$2:H811,H811))</f>
        <v/>
      </c>
      <c r="J811" s="3" t="str">
        <f>IF('Support - Unit List'!A811="","",'Support - Unit List'!A811&amp;'Support - Unit List'!B811&amp;'Support - Unit List'!C811&amp;" - "&amp;PROPER('Support - Unit List'!D811))</f>
        <v>3130652 - Elizabeth Civil Town</v>
      </c>
    </row>
    <row r="812" spans="8:10" x14ac:dyDescent="0.25">
      <c r="H812" s="2" t="str">
        <f t="shared" si="22"/>
        <v/>
      </c>
      <c r="I812" s="2" t="str">
        <f>IF(H812="","",COUNTIF($H$2:H812,H812))</f>
        <v/>
      </c>
      <c r="J812" s="3" t="str">
        <f>IF('Support - Unit List'!A812="","",'Support - Unit List'!A812&amp;'Support - Unit List'!B812&amp;'Support - Unit List'!C812&amp;" - "&amp;PROPER('Support - Unit List'!D812))</f>
        <v>3130653 - Laconia Civil Town</v>
      </c>
    </row>
    <row r="813" spans="8:10" x14ac:dyDescent="0.25">
      <c r="H813" s="2" t="str">
        <f t="shared" si="22"/>
        <v/>
      </c>
      <c r="I813" s="2" t="str">
        <f>IF(H813="","",COUNTIF($H$2:H813,H813))</f>
        <v/>
      </c>
      <c r="J813" s="3" t="str">
        <f>IF('Support - Unit List'!A813="","",'Support - Unit List'!A813&amp;'Support - Unit List'!B813&amp;'Support - Unit List'!C813&amp;" - "&amp;PROPER('Support - Unit List'!D813))</f>
        <v>3130654 - Lanesville Civil Town</v>
      </c>
    </row>
    <row r="814" spans="8:10" x14ac:dyDescent="0.25">
      <c r="H814" s="2" t="str">
        <f t="shared" si="22"/>
        <v/>
      </c>
      <c r="I814" s="2" t="str">
        <f>IF(H814="","",COUNTIF($H$2:H814,H814))</f>
        <v/>
      </c>
      <c r="J814" s="3" t="str">
        <f>IF('Support - Unit List'!A814="","",'Support - Unit List'!A814&amp;'Support - Unit List'!B814&amp;'Support - Unit List'!C814&amp;" - "&amp;PROPER('Support - Unit List'!D814))</f>
        <v>3130655 - Mauckport Civil Town</v>
      </c>
    </row>
    <row r="815" spans="8:10" x14ac:dyDescent="0.25">
      <c r="H815" s="2" t="str">
        <f t="shared" si="22"/>
        <v/>
      </c>
      <c r="I815" s="2" t="str">
        <f>IF(H815="","",COUNTIF($H$2:H815,H815))</f>
        <v/>
      </c>
      <c r="J815" s="3" t="str">
        <f>IF('Support - Unit List'!A815="","",'Support - Unit List'!A815&amp;'Support - Unit List'!B815&amp;'Support - Unit List'!C815&amp;" - "&amp;PROPER('Support - Unit List'!D815))</f>
        <v>3130656 - New Amsterdam Civil Town</v>
      </c>
    </row>
    <row r="816" spans="8:10" x14ac:dyDescent="0.25">
      <c r="H816" s="2" t="str">
        <f t="shared" si="22"/>
        <v/>
      </c>
      <c r="I816" s="2" t="str">
        <f>IF(H816="","",COUNTIF($H$2:H816,H816))</f>
        <v/>
      </c>
      <c r="J816" s="3" t="str">
        <f>IF('Support - Unit List'!A816="","",'Support - Unit List'!A816&amp;'Support - Unit List'!B816&amp;'Support - Unit List'!C816&amp;" - "&amp;PROPER('Support - Unit List'!D816))</f>
        <v>3130657 - New Middletown Civil Town</v>
      </c>
    </row>
    <row r="817" spans="8:10" x14ac:dyDescent="0.25">
      <c r="H817" s="2" t="str">
        <f t="shared" si="22"/>
        <v/>
      </c>
      <c r="I817" s="2" t="str">
        <f>IF(H817="","",COUNTIF($H$2:H817,H817))</f>
        <v/>
      </c>
      <c r="J817" s="3" t="str">
        <f>IF('Support - Unit List'!A817="","",'Support - Unit List'!A817&amp;'Support - Unit List'!B817&amp;'Support - Unit List'!C817&amp;" - "&amp;PROPER('Support - Unit List'!D817))</f>
        <v>3130658 - Palmyra Civil Town</v>
      </c>
    </row>
    <row r="818" spans="8:10" x14ac:dyDescent="0.25">
      <c r="H818" s="2" t="str">
        <f t="shared" si="22"/>
        <v/>
      </c>
      <c r="I818" s="2" t="str">
        <f>IF(H818="","",COUNTIF($H$2:H818,H818))</f>
        <v/>
      </c>
      <c r="J818" s="3" t="str">
        <f>IF('Support - Unit List'!A818="","",'Support - Unit List'!A818&amp;'Support - Unit List'!B818&amp;'Support - Unit List'!C818&amp;" - "&amp;PROPER('Support - Unit List'!D818))</f>
        <v>3143160 - Lanesville School Corporation</v>
      </c>
    </row>
    <row r="819" spans="8:10" x14ac:dyDescent="0.25">
      <c r="H819" s="2" t="str">
        <f t="shared" si="22"/>
        <v/>
      </c>
      <c r="I819" s="2" t="str">
        <f>IF(H819="","",COUNTIF($H$2:H819,H819))</f>
        <v/>
      </c>
      <c r="J819" s="3" t="str">
        <f>IF('Support - Unit List'!A819="","",'Support - Unit List'!A819&amp;'Support - Unit List'!B819&amp;'Support - Unit List'!C819&amp;" - "&amp;PROPER('Support - Unit List'!D819))</f>
        <v>3143180 - North Harrison Community School Corporation</v>
      </c>
    </row>
    <row r="820" spans="8:10" x14ac:dyDescent="0.25">
      <c r="H820" s="2" t="str">
        <f t="shared" si="22"/>
        <v/>
      </c>
      <c r="I820" s="2" t="str">
        <f>IF(H820="","",COUNTIF($H$2:H820,H820))</f>
        <v/>
      </c>
      <c r="J820" s="3" t="str">
        <f>IF('Support - Unit List'!A820="","",'Support - Unit List'!A820&amp;'Support - Unit List'!B820&amp;'Support - Unit List'!C820&amp;" - "&amp;PROPER('Support - Unit List'!D820))</f>
        <v>3143190 - South Harrison School Corporation</v>
      </c>
    </row>
    <row r="821" spans="8:10" x14ac:dyDescent="0.25">
      <c r="H821" s="2" t="str">
        <f t="shared" si="22"/>
        <v/>
      </c>
      <c r="I821" s="2" t="str">
        <f>IF(H821="","",COUNTIF($H$2:H821,H821))</f>
        <v/>
      </c>
      <c r="J821" s="3" t="str">
        <f>IF('Support - Unit List'!A821="","",'Support - Unit List'!A821&amp;'Support - Unit List'!B821&amp;'Support - Unit List'!C821&amp;" - "&amp;PROPER('Support - Unit List'!D821))</f>
        <v>3150082 - Harrison County Public Library</v>
      </c>
    </row>
    <row r="822" spans="8:10" x14ac:dyDescent="0.25">
      <c r="H822" s="2" t="str">
        <f t="shared" si="22"/>
        <v/>
      </c>
      <c r="I822" s="2" t="str">
        <f>IF(H822="","",COUNTIF($H$2:H822,H822))</f>
        <v/>
      </c>
      <c r="J822" s="3" t="str">
        <f>IF('Support - Unit List'!A822="","",'Support - Unit List'!A822&amp;'Support - Unit List'!B822&amp;'Support - Unit List'!C822&amp;" - "&amp;PROPER('Support - Unit List'!D822))</f>
        <v>3160341 - Harrison Township Fire Protection District</v>
      </c>
    </row>
    <row r="823" spans="8:10" x14ac:dyDescent="0.25">
      <c r="H823" s="2" t="str">
        <f t="shared" si="22"/>
        <v/>
      </c>
      <c r="I823" s="2" t="str">
        <f>IF(H823="","",COUNTIF($H$2:H823,H823))</f>
        <v/>
      </c>
      <c r="J823" s="3" t="str">
        <f>IF('Support - Unit List'!A823="","",'Support - Unit List'!A823&amp;'Support - Unit List'!B823&amp;'Support - Unit List'!C823&amp;" - "&amp;PROPER('Support - Unit List'!D823))</f>
        <v>3160343 - Posey-Taylor Fire Protection District</v>
      </c>
    </row>
    <row r="824" spans="8:10" x14ac:dyDescent="0.25">
      <c r="H824" s="2" t="str">
        <f t="shared" si="22"/>
        <v/>
      </c>
      <c r="I824" s="2" t="str">
        <f>IF(H824="","",COUNTIF($H$2:H824,H824))</f>
        <v/>
      </c>
      <c r="J824" s="3" t="str">
        <f>IF('Support - Unit List'!A824="","",'Support - Unit List'!A824&amp;'Support - Unit List'!B824&amp;'Support - Unit List'!C824&amp;" - "&amp;PROPER('Support - Unit List'!D824))</f>
        <v>3160973 - Palmyra Fire</v>
      </c>
    </row>
    <row r="825" spans="8:10" x14ac:dyDescent="0.25">
      <c r="H825" s="2" t="str">
        <f t="shared" si="22"/>
        <v/>
      </c>
      <c r="I825" s="2" t="str">
        <f>IF(H825="","",COUNTIF($H$2:H825,H825))</f>
        <v/>
      </c>
      <c r="J825" s="3" t="str">
        <f>IF('Support - Unit List'!A825="","",'Support - Unit List'!A825&amp;'Support - Unit List'!B825&amp;'Support - Unit List'!C825&amp;" - "&amp;PROPER('Support - Unit List'!D825))</f>
        <v>3160980 - Heth-Washington Twp. Fire Protection District</v>
      </c>
    </row>
    <row r="826" spans="8:10" x14ac:dyDescent="0.25">
      <c r="H826" s="2" t="str">
        <f t="shared" si="22"/>
        <v/>
      </c>
      <c r="I826" s="2" t="str">
        <f>IF(H826="","",COUNTIF($H$2:H826,H826))</f>
        <v/>
      </c>
      <c r="J826" s="3" t="str">
        <f>IF('Support - Unit List'!A826="","",'Support - Unit List'!A826&amp;'Support - Unit List'!B826&amp;'Support - Unit List'!C826&amp;" - "&amp;PROPER('Support - Unit List'!D826))</f>
        <v>3160983 - Boone Township Fire District</v>
      </c>
    </row>
    <row r="827" spans="8:10" x14ac:dyDescent="0.25">
      <c r="H827" s="2" t="str">
        <f t="shared" si="22"/>
        <v/>
      </c>
      <c r="I827" s="2" t="str">
        <f>IF(H827="","",COUNTIF($H$2:H827,H827))</f>
        <v/>
      </c>
      <c r="J827" s="3" t="str">
        <f>IF('Support - Unit List'!A827="","",'Support - Unit List'!A827&amp;'Support - Unit List'!B827&amp;'Support - Unit List'!C827&amp;" - "&amp;PROPER('Support - Unit List'!D827))</f>
        <v>3161031 - Harrison County Solid Waste</v>
      </c>
    </row>
    <row r="828" spans="8:10" x14ac:dyDescent="0.25">
      <c r="H828" s="2" t="str">
        <f t="shared" si="22"/>
        <v/>
      </c>
      <c r="I828" s="2" t="str">
        <f>IF(H828="","",COUNTIF($H$2:H828,H828))</f>
        <v/>
      </c>
      <c r="J828" s="3" t="str">
        <f>IF('Support - Unit List'!A828="","",'Support - Unit List'!A828&amp;'Support - Unit List'!B828&amp;'Support - Unit List'!C828&amp;" - "&amp;PROPER('Support - Unit List'!D828))</f>
        <v>3161087 - Webster Twp Fire Protection</v>
      </c>
    </row>
    <row r="829" spans="8:10" x14ac:dyDescent="0.25">
      <c r="H829" s="2" t="str">
        <f t="shared" si="22"/>
        <v/>
      </c>
      <c r="I829" s="2" t="str">
        <f>IF(H829="","",COUNTIF($H$2:H829,H829))</f>
        <v/>
      </c>
      <c r="J829" s="3" t="str">
        <f>IF('Support - Unit List'!A829="","",'Support - Unit List'!A829&amp;'Support - Unit List'!B829&amp;'Support - Unit List'!C829&amp;" - "&amp;PROPER('Support - Unit List'!D829))</f>
        <v>3210000 - Hendricks County</v>
      </c>
    </row>
    <row r="830" spans="8:10" x14ac:dyDescent="0.25">
      <c r="H830" s="2" t="str">
        <f t="shared" si="22"/>
        <v/>
      </c>
      <c r="I830" s="2" t="str">
        <f>IF(H830="","",COUNTIF($H$2:H830,H830))</f>
        <v/>
      </c>
      <c r="J830" s="3" t="str">
        <f>IF('Support - Unit List'!A830="","",'Support - Unit List'!A830&amp;'Support - Unit List'!B830&amp;'Support - Unit List'!C830&amp;" - "&amp;PROPER('Support - Unit List'!D830))</f>
        <v>3220001 - Brown Township</v>
      </c>
    </row>
    <row r="831" spans="8:10" x14ac:dyDescent="0.25">
      <c r="H831" s="2" t="str">
        <f t="shared" si="22"/>
        <v/>
      </c>
      <c r="I831" s="2" t="str">
        <f>IF(H831="","",COUNTIF($H$2:H831,H831))</f>
        <v/>
      </c>
      <c r="J831" s="3" t="str">
        <f>IF('Support - Unit List'!A831="","",'Support - Unit List'!A831&amp;'Support - Unit List'!B831&amp;'Support - Unit List'!C831&amp;" - "&amp;PROPER('Support - Unit List'!D831))</f>
        <v>3220002 - Center Township</v>
      </c>
    </row>
    <row r="832" spans="8:10" x14ac:dyDescent="0.25">
      <c r="H832" s="2" t="str">
        <f t="shared" si="22"/>
        <v/>
      </c>
      <c r="I832" s="2" t="str">
        <f>IF(H832="","",COUNTIF($H$2:H832,H832))</f>
        <v/>
      </c>
      <c r="J832" s="3" t="str">
        <f>IF('Support - Unit List'!A832="","",'Support - Unit List'!A832&amp;'Support - Unit List'!B832&amp;'Support - Unit List'!C832&amp;" - "&amp;PROPER('Support - Unit List'!D832))</f>
        <v>3220003 - Clay Township</v>
      </c>
    </row>
    <row r="833" spans="8:10" x14ac:dyDescent="0.25">
      <c r="H833" s="2" t="str">
        <f t="shared" si="22"/>
        <v/>
      </c>
      <c r="I833" s="2" t="str">
        <f>IF(H833="","",COUNTIF($H$2:H833,H833))</f>
        <v/>
      </c>
      <c r="J833" s="3" t="str">
        <f>IF('Support - Unit List'!A833="","",'Support - Unit List'!A833&amp;'Support - Unit List'!B833&amp;'Support - Unit List'!C833&amp;" - "&amp;PROPER('Support - Unit List'!D833))</f>
        <v>3220004 - Eel River Township</v>
      </c>
    </row>
    <row r="834" spans="8:10" x14ac:dyDescent="0.25">
      <c r="H834" s="2" t="str">
        <f t="shared" si="22"/>
        <v/>
      </c>
      <c r="I834" s="2" t="str">
        <f>IF(H834="","",COUNTIF($H$2:H834,H834))</f>
        <v/>
      </c>
      <c r="J834" s="3" t="str">
        <f>IF('Support - Unit List'!A834="","",'Support - Unit List'!A834&amp;'Support - Unit List'!B834&amp;'Support - Unit List'!C834&amp;" - "&amp;PROPER('Support - Unit List'!D834))</f>
        <v>3220005 - Franklin Township</v>
      </c>
    </row>
    <row r="835" spans="8:10" x14ac:dyDescent="0.25">
      <c r="H835" s="2" t="str">
        <f t="shared" ref="H835:H898" si="23">IF(LEFT(J835,2)=$B$3,"X","")</f>
        <v/>
      </c>
      <c r="I835" s="2" t="str">
        <f>IF(H835="","",COUNTIF($H$2:H835,H835))</f>
        <v/>
      </c>
      <c r="J835" s="3" t="str">
        <f>IF('Support - Unit List'!A835="","",'Support - Unit List'!A835&amp;'Support - Unit List'!B835&amp;'Support - Unit List'!C835&amp;" - "&amp;PROPER('Support - Unit List'!D835))</f>
        <v>3220006 - Guilford Township</v>
      </c>
    </row>
    <row r="836" spans="8:10" x14ac:dyDescent="0.25">
      <c r="H836" s="2" t="str">
        <f t="shared" si="23"/>
        <v/>
      </c>
      <c r="I836" s="2" t="str">
        <f>IF(H836="","",COUNTIF($H$2:H836,H836))</f>
        <v/>
      </c>
      <c r="J836" s="3" t="str">
        <f>IF('Support - Unit List'!A836="","",'Support - Unit List'!A836&amp;'Support - Unit List'!B836&amp;'Support - Unit List'!C836&amp;" - "&amp;PROPER('Support - Unit List'!D836))</f>
        <v>3220007 - Liberty Township</v>
      </c>
    </row>
    <row r="837" spans="8:10" x14ac:dyDescent="0.25">
      <c r="H837" s="2" t="str">
        <f t="shared" si="23"/>
        <v/>
      </c>
      <c r="I837" s="2" t="str">
        <f>IF(H837="","",COUNTIF($H$2:H837,H837))</f>
        <v/>
      </c>
      <c r="J837" s="3" t="str">
        <f>IF('Support - Unit List'!A837="","",'Support - Unit List'!A837&amp;'Support - Unit List'!B837&amp;'Support - Unit List'!C837&amp;" - "&amp;PROPER('Support - Unit List'!D837))</f>
        <v>3220008 - Lincoln Township</v>
      </c>
    </row>
    <row r="838" spans="8:10" x14ac:dyDescent="0.25">
      <c r="H838" s="2" t="str">
        <f t="shared" si="23"/>
        <v/>
      </c>
      <c r="I838" s="2" t="str">
        <f>IF(H838="","",COUNTIF($H$2:H838,H838))</f>
        <v/>
      </c>
      <c r="J838" s="3" t="str">
        <f>IF('Support - Unit List'!A838="","",'Support - Unit List'!A838&amp;'Support - Unit List'!B838&amp;'Support - Unit List'!C838&amp;" - "&amp;PROPER('Support - Unit List'!D838))</f>
        <v>3220009 - Marion Township</v>
      </c>
    </row>
    <row r="839" spans="8:10" x14ac:dyDescent="0.25">
      <c r="H839" s="2" t="str">
        <f t="shared" si="23"/>
        <v/>
      </c>
      <c r="I839" s="2" t="str">
        <f>IF(H839="","",COUNTIF($H$2:H839,H839))</f>
        <v/>
      </c>
      <c r="J839" s="3" t="str">
        <f>IF('Support - Unit List'!A839="","",'Support - Unit List'!A839&amp;'Support - Unit List'!B839&amp;'Support - Unit List'!C839&amp;" - "&amp;PROPER('Support - Unit List'!D839))</f>
        <v>3220010 - Middle Township</v>
      </c>
    </row>
    <row r="840" spans="8:10" x14ac:dyDescent="0.25">
      <c r="H840" s="2" t="str">
        <f t="shared" si="23"/>
        <v/>
      </c>
      <c r="I840" s="2" t="str">
        <f>IF(H840="","",COUNTIF($H$2:H840,H840))</f>
        <v/>
      </c>
      <c r="J840" s="3" t="str">
        <f>IF('Support - Unit List'!A840="","",'Support - Unit List'!A840&amp;'Support - Unit List'!B840&amp;'Support - Unit List'!C840&amp;" - "&amp;PROPER('Support - Unit List'!D840))</f>
        <v>3220011 - Union Township</v>
      </c>
    </row>
    <row r="841" spans="8:10" x14ac:dyDescent="0.25">
      <c r="H841" s="2" t="str">
        <f t="shared" si="23"/>
        <v/>
      </c>
      <c r="I841" s="2" t="str">
        <f>IF(H841="","",COUNTIF($H$2:H841,H841))</f>
        <v/>
      </c>
      <c r="J841" s="3" t="str">
        <f>IF('Support - Unit List'!A841="","",'Support - Unit List'!A841&amp;'Support - Unit List'!B841&amp;'Support - Unit List'!C841&amp;" - "&amp;PROPER('Support - Unit List'!D841))</f>
        <v>3220012 - Washington Township</v>
      </c>
    </row>
    <row r="842" spans="8:10" x14ac:dyDescent="0.25">
      <c r="H842" s="2" t="str">
        <f t="shared" si="23"/>
        <v/>
      </c>
      <c r="I842" s="2" t="str">
        <f>IF(H842="","",COUNTIF($H$2:H842,H842))</f>
        <v/>
      </c>
      <c r="J842" s="3" t="str">
        <f>IF('Support - Unit List'!A842="","",'Support - Unit List'!A842&amp;'Support - Unit List'!B842&amp;'Support - Unit List'!C842&amp;" - "&amp;PROPER('Support - Unit List'!D842))</f>
        <v>3230502 - Brownsburg Civil Town</v>
      </c>
    </row>
    <row r="843" spans="8:10" x14ac:dyDescent="0.25">
      <c r="H843" s="2" t="str">
        <f t="shared" si="23"/>
        <v/>
      </c>
      <c r="I843" s="2" t="str">
        <f>IF(H843="","",COUNTIF($H$2:H843,H843))</f>
        <v/>
      </c>
      <c r="J843" s="3" t="str">
        <f>IF('Support - Unit List'!A843="","",'Support - Unit List'!A843&amp;'Support - Unit List'!B843&amp;'Support - Unit List'!C843&amp;" - "&amp;PROPER('Support - Unit List'!D843))</f>
        <v>3230503 - Plainfield Civil Town</v>
      </c>
    </row>
    <row r="844" spans="8:10" x14ac:dyDescent="0.25">
      <c r="H844" s="2" t="str">
        <f t="shared" si="23"/>
        <v/>
      </c>
      <c r="I844" s="2" t="str">
        <f>IF(H844="","",COUNTIF($H$2:H844,H844))</f>
        <v/>
      </c>
      <c r="J844" s="3" t="str">
        <f>IF('Support - Unit List'!A844="","",'Support - Unit List'!A844&amp;'Support - Unit List'!B844&amp;'Support - Unit List'!C844&amp;" - "&amp;PROPER('Support - Unit List'!D844))</f>
        <v>3230659 - Amo Civil Town</v>
      </c>
    </row>
    <row r="845" spans="8:10" x14ac:dyDescent="0.25">
      <c r="H845" s="2" t="str">
        <f t="shared" si="23"/>
        <v/>
      </c>
      <c r="I845" s="2" t="str">
        <f>IF(H845="","",COUNTIF($H$2:H845,H845))</f>
        <v/>
      </c>
      <c r="J845" s="3" t="str">
        <f>IF('Support - Unit List'!A845="","",'Support - Unit List'!A845&amp;'Support - Unit List'!B845&amp;'Support - Unit List'!C845&amp;" - "&amp;PROPER('Support - Unit List'!D845))</f>
        <v>3230660 - Clayton Civil Town</v>
      </c>
    </row>
    <row r="846" spans="8:10" x14ac:dyDescent="0.25">
      <c r="H846" s="2" t="str">
        <f t="shared" si="23"/>
        <v/>
      </c>
      <c r="I846" s="2" t="str">
        <f>IF(H846="","",COUNTIF($H$2:H846,H846))</f>
        <v/>
      </c>
      <c r="J846" s="3" t="str">
        <f>IF('Support - Unit List'!A846="","",'Support - Unit List'!A846&amp;'Support - Unit List'!B846&amp;'Support - Unit List'!C846&amp;" - "&amp;PROPER('Support - Unit List'!D846))</f>
        <v>3230661 - Coatesville Civil Town</v>
      </c>
    </row>
    <row r="847" spans="8:10" x14ac:dyDescent="0.25">
      <c r="H847" s="2" t="str">
        <f t="shared" si="23"/>
        <v/>
      </c>
      <c r="I847" s="2" t="str">
        <f>IF(H847="","",COUNTIF($H$2:H847,H847))</f>
        <v/>
      </c>
      <c r="J847" s="3" t="str">
        <f>IF('Support - Unit List'!A847="","",'Support - Unit List'!A847&amp;'Support - Unit List'!B847&amp;'Support - Unit List'!C847&amp;" - "&amp;PROPER('Support - Unit List'!D847))</f>
        <v>3230662 - Danville Civil Town</v>
      </c>
    </row>
    <row r="848" spans="8:10" x14ac:dyDescent="0.25">
      <c r="H848" s="2" t="str">
        <f t="shared" si="23"/>
        <v/>
      </c>
      <c r="I848" s="2" t="str">
        <f>IF(H848="","",COUNTIF($H$2:H848,H848))</f>
        <v/>
      </c>
      <c r="J848" s="3" t="str">
        <f>IF('Support - Unit List'!A848="","",'Support - Unit List'!A848&amp;'Support - Unit List'!B848&amp;'Support - Unit List'!C848&amp;" - "&amp;PROPER('Support - Unit List'!D848))</f>
        <v>3230663 - Lizton Civil Town</v>
      </c>
    </row>
    <row r="849" spans="8:10" x14ac:dyDescent="0.25">
      <c r="H849" s="2" t="str">
        <f t="shared" si="23"/>
        <v/>
      </c>
      <c r="I849" s="2" t="str">
        <f>IF(H849="","",COUNTIF($H$2:H849,H849))</f>
        <v/>
      </c>
      <c r="J849" s="3" t="str">
        <f>IF('Support - Unit List'!A849="","",'Support - Unit List'!A849&amp;'Support - Unit List'!B849&amp;'Support - Unit List'!C849&amp;" - "&amp;PROPER('Support - Unit List'!D849))</f>
        <v>3230664 - North Salem Civil Town</v>
      </c>
    </row>
    <row r="850" spans="8:10" x14ac:dyDescent="0.25">
      <c r="H850" s="2" t="str">
        <f t="shared" si="23"/>
        <v/>
      </c>
      <c r="I850" s="2" t="str">
        <f>IF(H850="","",COUNTIF($H$2:H850,H850))</f>
        <v/>
      </c>
      <c r="J850" s="3" t="str">
        <f>IF('Support - Unit List'!A850="","",'Support - Unit List'!A850&amp;'Support - Unit List'!B850&amp;'Support - Unit List'!C850&amp;" - "&amp;PROPER('Support - Unit List'!D850))</f>
        <v>3230665 - Pittsboro Civil Town</v>
      </c>
    </row>
    <row r="851" spans="8:10" x14ac:dyDescent="0.25">
      <c r="H851" s="2" t="str">
        <f t="shared" si="23"/>
        <v/>
      </c>
      <c r="I851" s="2" t="str">
        <f>IF(H851="","",COUNTIF($H$2:H851,H851))</f>
        <v/>
      </c>
      <c r="J851" s="3" t="str">
        <f>IF('Support - Unit List'!A851="","",'Support - Unit List'!A851&amp;'Support - Unit List'!B851&amp;'Support - Unit List'!C851&amp;" - "&amp;PROPER('Support - Unit List'!D851))</f>
        <v>3230666 - Stilesville Civil Town</v>
      </c>
    </row>
    <row r="852" spans="8:10" x14ac:dyDescent="0.25">
      <c r="H852" s="2" t="str">
        <f t="shared" si="23"/>
        <v/>
      </c>
      <c r="I852" s="2" t="str">
        <f>IF(H852="","",COUNTIF($H$2:H852,H852))</f>
        <v/>
      </c>
      <c r="J852" s="3" t="str">
        <f>IF('Support - Unit List'!A852="","",'Support - Unit List'!A852&amp;'Support - Unit List'!B852&amp;'Support - Unit List'!C852&amp;" - "&amp;PROPER('Support - Unit List'!D852))</f>
        <v>3230969 - Avon Civil Town</v>
      </c>
    </row>
    <row r="853" spans="8:10" x14ac:dyDescent="0.25">
      <c r="H853" s="2" t="str">
        <f t="shared" si="23"/>
        <v/>
      </c>
      <c r="I853" s="2" t="str">
        <f>IF(H853="","",COUNTIF($H$2:H853,H853))</f>
        <v/>
      </c>
      <c r="J853" s="3" t="str">
        <f>IF('Support - Unit List'!A853="","",'Support - Unit List'!A853&amp;'Support - Unit List'!B853&amp;'Support - Unit List'!C853&amp;" - "&amp;PROPER('Support - Unit List'!D853))</f>
        <v>3243295 - Northwest Hendricks School Corporation</v>
      </c>
    </row>
    <row r="854" spans="8:10" x14ac:dyDescent="0.25">
      <c r="H854" s="2" t="str">
        <f t="shared" si="23"/>
        <v/>
      </c>
      <c r="I854" s="2" t="str">
        <f>IF(H854="","",COUNTIF($H$2:H854,H854))</f>
        <v/>
      </c>
      <c r="J854" s="3" t="str">
        <f>IF('Support - Unit List'!A854="","",'Support - Unit List'!A854&amp;'Support - Unit List'!B854&amp;'Support - Unit List'!C854&amp;" - "&amp;PROPER('Support - Unit List'!D854))</f>
        <v>3243305 - Brownsburg Community School Corporation</v>
      </c>
    </row>
    <row r="855" spans="8:10" x14ac:dyDescent="0.25">
      <c r="H855" s="2" t="str">
        <f t="shared" si="23"/>
        <v/>
      </c>
      <c r="I855" s="2" t="str">
        <f>IF(H855="","",COUNTIF($H$2:H855,H855))</f>
        <v/>
      </c>
      <c r="J855" s="3" t="str">
        <f>IF('Support - Unit List'!A855="","",'Support - Unit List'!A855&amp;'Support - Unit List'!B855&amp;'Support - Unit List'!C855&amp;" - "&amp;PROPER('Support - Unit List'!D855))</f>
        <v>3243315 - Avon Community School Corporation</v>
      </c>
    </row>
    <row r="856" spans="8:10" x14ac:dyDescent="0.25">
      <c r="H856" s="2" t="str">
        <f t="shared" si="23"/>
        <v/>
      </c>
      <c r="I856" s="2" t="str">
        <f>IF(H856="","",COUNTIF($H$2:H856,H856))</f>
        <v/>
      </c>
      <c r="J856" s="3" t="str">
        <f>IF('Support - Unit List'!A856="","",'Support - Unit List'!A856&amp;'Support - Unit List'!B856&amp;'Support - Unit List'!C856&amp;" - "&amp;PROPER('Support - Unit List'!D856))</f>
        <v>3243325 - Danville Community School Corporation</v>
      </c>
    </row>
    <row r="857" spans="8:10" x14ac:dyDescent="0.25">
      <c r="H857" s="2" t="str">
        <f t="shared" si="23"/>
        <v/>
      </c>
      <c r="I857" s="2" t="str">
        <f>IF(H857="","",COUNTIF($H$2:H857,H857))</f>
        <v/>
      </c>
      <c r="J857" s="3" t="str">
        <f>IF('Support - Unit List'!A857="","",'Support - Unit List'!A857&amp;'Support - Unit List'!B857&amp;'Support - Unit List'!C857&amp;" - "&amp;PROPER('Support - Unit List'!D857))</f>
        <v>3243330 - Plainfield Community School Corporation</v>
      </c>
    </row>
    <row r="858" spans="8:10" x14ac:dyDescent="0.25">
      <c r="H858" s="2" t="str">
        <f t="shared" si="23"/>
        <v/>
      </c>
      <c r="I858" s="2" t="str">
        <f>IF(H858="","",COUNTIF($H$2:H858,H858))</f>
        <v/>
      </c>
      <c r="J858" s="3" t="str">
        <f>IF('Support - Unit List'!A858="","",'Support - Unit List'!A858&amp;'Support - Unit List'!B858&amp;'Support - Unit List'!C858&amp;" - "&amp;PROPER('Support - Unit List'!D858))</f>
        <v>3243335 - Mill Creek Community School Corporation</v>
      </c>
    </row>
    <row r="859" spans="8:10" x14ac:dyDescent="0.25">
      <c r="H859" s="2" t="str">
        <f t="shared" si="23"/>
        <v/>
      </c>
      <c r="I859" s="2" t="str">
        <f>IF(H859="","",COUNTIF($H$2:H859,H859))</f>
        <v/>
      </c>
      <c r="J859" s="3" t="str">
        <f>IF('Support - Unit List'!A859="","",'Support - Unit List'!A859&amp;'Support - Unit List'!B859&amp;'Support - Unit List'!C859&amp;" - "&amp;PROPER('Support - Unit List'!D859))</f>
        <v>3250083 - Avon-Washington Township Public Library</v>
      </c>
    </row>
    <row r="860" spans="8:10" x14ac:dyDescent="0.25">
      <c r="H860" s="2" t="str">
        <f t="shared" si="23"/>
        <v/>
      </c>
      <c r="I860" s="2" t="str">
        <f>IF(H860="","",COUNTIF($H$2:H860,H860))</f>
        <v/>
      </c>
      <c r="J860" s="3" t="str">
        <f>IF('Support - Unit List'!A860="","",'Support - Unit List'!A860&amp;'Support - Unit List'!B860&amp;'Support - Unit List'!C860&amp;" - "&amp;PROPER('Support - Unit List'!D860))</f>
        <v>3250084 - Brownsburg Public Library</v>
      </c>
    </row>
    <row r="861" spans="8:10" x14ac:dyDescent="0.25">
      <c r="H861" s="2" t="str">
        <f t="shared" si="23"/>
        <v/>
      </c>
      <c r="I861" s="2" t="str">
        <f>IF(H861="","",COUNTIF($H$2:H861,H861))</f>
        <v/>
      </c>
      <c r="J861" s="3" t="str">
        <f>IF('Support - Unit List'!A861="","",'Support - Unit List'!A861&amp;'Support - Unit List'!B861&amp;'Support - Unit List'!C861&amp;" - "&amp;PROPER('Support - Unit List'!D861))</f>
        <v>3250085 - Clayton Public Library</v>
      </c>
    </row>
    <row r="862" spans="8:10" x14ac:dyDescent="0.25">
      <c r="H862" s="2" t="str">
        <f t="shared" si="23"/>
        <v/>
      </c>
      <c r="I862" s="2" t="str">
        <f>IF(H862="","",COUNTIF($H$2:H862,H862))</f>
        <v/>
      </c>
      <c r="J862" s="3" t="str">
        <f>IF('Support - Unit List'!A862="","",'Support - Unit List'!A862&amp;'Support - Unit List'!B862&amp;'Support - Unit List'!C862&amp;" - "&amp;PROPER('Support - Unit List'!D862))</f>
        <v>3250086 - Coatesville-Clay Township Public Library</v>
      </c>
    </row>
    <row r="863" spans="8:10" x14ac:dyDescent="0.25">
      <c r="H863" s="2" t="str">
        <f t="shared" si="23"/>
        <v/>
      </c>
      <c r="I863" s="2" t="str">
        <f>IF(H863="","",COUNTIF($H$2:H863,H863))</f>
        <v/>
      </c>
      <c r="J863" s="3" t="str">
        <f>IF('Support - Unit List'!A863="","",'Support - Unit List'!A863&amp;'Support - Unit List'!B863&amp;'Support - Unit List'!C863&amp;" - "&amp;PROPER('Support - Unit List'!D863))</f>
        <v>3250087 - Danville Public Library</v>
      </c>
    </row>
    <row r="864" spans="8:10" x14ac:dyDescent="0.25">
      <c r="H864" s="2" t="str">
        <f t="shared" si="23"/>
        <v/>
      </c>
      <c r="I864" s="2" t="str">
        <f>IF(H864="","",COUNTIF($H$2:H864,H864))</f>
        <v/>
      </c>
      <c r="J864" s="3" t="str">
        <f>IF('Support - Unit List'!A864="","",'Support - Unit List'!A864&amp;'Support - Unit List'!B864&amp;'Support - Unit List'!C864&amp;" - "&amp;PROPER('Support - Unit List'!D864))</f>
        <v>3250088 - Plainfield - Guilford Twp Public Library</v>
      </c>
    </row>
    <row r="865" spans="8:10" x14ac:dyDescent="0.25">
      <c r="H865" s="2" t="str">
        <f t="shared" si="23"/>
        <v/>
      </c>
      <c r="I865" s="2" t="str">
        <f>IF(H865="","",COUNTIF($H$2:H865,H865))</f>
        <v/>
      </c>
      <c r="J865" s="3" t="str">
        <f>IF('Support - Unit List'!A865="","",'Support - Unit List'!A865&amp;'Support - Unit List'!B865&amp;'Support - Unit List'!C865&amp;" - "&amp;PROPER('Support - Unit List'!D865))</f>
        <v>3261093 - Hendricks County Recyclying District</v>
      </c>
    </row>
    <row r="866" spans="8:10" x14ac:dyDescent="0.25">
      <c r="H866" s="2" t="str">
        <f t="shared" si="23"/>
        <v/>
      </c>
      <c r="I866" s="2" t="str">
        <f>IF(H866="","",COUNTIF($H$2:H866,H866))</f>
        <v/>
      </c>
      <c r="J866" s="3" t="str">
        <f>IF('Support - Unit List'!A866="","",'Support - Unit List'!A866&amp;'Support - Unit List'!B866&amp;'Support - Unit List'!C866&amp;" - "&amp;PROPER('Support - Unit List'!D866))</f>
        <v>3270077 - West Central Conservancy District</v>
      </c>
    </row>
    <row r="867" spans="8:10" x14ac:dyDescent="0.25">
      <c r="H867" s="2" t="str">
        <f t="shared" si="23"/>
        <v/>
      </c>
      <c r="I867" s="2" t="str">
        <f>IF(H867="","",COUNTIF($H$2:H867,H867))</f>
        <v/>
      </c>
      <c r="J867" s="3" t="str">
        <f>IF('Support - Unit List'!A867="","",'Support - Unit List'!A867&amp;'Support - Unit List'!B867&amp;'Support - Unit List'!C867&amp;" - "&amp;PROPER('Support - Unit List'!D867))</f>
        <v>3270097 - Amo-Coatesville Conservancy District</v>
      </c>
    </row>
    <row r="868" spans="8:10" x14ac:dyDescent="0.25">
      <c r="H868" s="2" t="str">
        <f t="shared" si="23"/>
        <v/>
      </c>
      <c r="I868" s="2" t="str">
        <f>IF(H868="","",COUNTIF($H$2:H868,H868))</f>
        <v/>
      </c>
      <c r="J868" s="3" t="str">
        <f>IF('Support - Unit List'!A868="","",'Support - Unit List'!A868&amp;'Support - Unit List'!B868&amp;'Support - Unit List'!C868&amp;" - "&amp;PROPER('Support - Unit List'!D868))</f>
        <v>3270327 - Je-To Lake Conservancy District</v>
      </c>
    </row>
    <row r="869" spans="8:10" x14ac:dyDescent="0.25">
      <c r="H869" s="2" t="str">
        <f t="shared" si="23"/>
        <v/>
      </c>
      <c r="I869" s="2" t="str">
        <f>IF(H869="","",COUNTIF($H$2:H869,H869))</f>
        <v/>
      </c>
      <c r="J869" s="3" t="str">
        <f>IF('Support - Unit List'!A869="","",'Support - Unit List'!A869&amp;'Support - Unit List'!B869&amp;'Support - Unit List'!C869&amp;" - "&amp;PROPER('Support - Unit List'!D869))</f>
        <v>3310000 - Henry County</v>
      </c>
    </row>
    <row r="870" spans="8:10" x14ac:dyDescent="0.25">
      <c r="H870" s="2" t="str">
        <f t="shared" si="23"/>
        <v/>
      </c>
      <c r="I870" s="2" t="str">
        <f>IF(H870="","",COUNTIF($H$2:H870,H870))</f>
        <v/>
      </c>
      <c r="J870" s="3" t="str">
        <f>IF('Support - Unit List'!A870="","",'Support - Unit List'!A870&amp;'Support - Unit List'!B870&amp;'Support - Unit List'!C870&amp;" - "&amp;PROPER('Support - Unit List'!D870))</f>
        <v>3320001 - Blue River Township</v>
      </c>
    </row>
    <row r="871" spans="8:10" x14ac:dyDescent="0.25">
      <c r="H871" s="2" t="str">
        <f t="shared" si="23"/>
        <v/>
      </c>
      <c r="I871" s="2" t="str">
        <f>IF(H871="","",COUNTIF($H$2:H871,H871))</f>
        <v/>
      </c>
      <c r="J871" s="3" t="str">
        <f>IF('Support - Unit List'!A871="","",'Support - Unit List'!A871&amp;'Support - Unit List'!B871&amp;'Support - Unit List'!C871&amp;" - "&amp;PROPER('Support - Unit List'!D871))</f>
        <v>3320002 - Dudley Township</v>
      </c>
    </row>
    <row r="872" spans="8:10" x14ac:dyDescent="0.25">
      <c r="H872" s="2" t="str">
        <f t="shared" si="23"/>
        <v/>
      </c>
      <c r="I872" s="2" t="str">
        <f>IF(H872="","",COUNTIF($H$2:H872,H872))</f>
        <v/>
      </c>
      <c r="J872" s="3" t="str">
        <f>IF('Support - Unit List'!A872="","",'Support - Unit List'!A872&amp;'Support - Unit List'!B872&amp;'Support - Unit List'!C872&amp;" - "&amp;PROPER('Support - Unit List'!D872))</f>
        <v>3320003 - Fall Creek Township</v>
      </c>
    </row>
    <row r="873" spans="8:10" x14ac:dyDescent="0.25">
      <c r="H873" s="2" t="str">
        <f t="shared" si="23"/>
        <v/>
      </c>
      <c r="I873" s="2" t="str">
        <f>IF(H873="","",COUNTIF($H$2:H873,H873))</f>
        <v/>
      </c>
      <c r="J873" s="3" t="str">
        <f>IF('Support - Unit List'!A873="","",'Support - Unit List'!A873&amp;'Support - Unit List'!B873&amp;'Support - Unit List'!C873&amp;" - "&amp;PROPER('Support - Unit List'!D873))</f>
        <v>3320004 - Franklin Township</v>
      </c>
    </row>
    <row r="874" spans="8:10" x14ac:dyDescent="0.25">
      <c r="H874" s="2" t="str">
        <f t="shared" si="23"/>
        <v/>
      </c>
      <c r="I874" s="2" t="str">
        <f>IF(H874="","",COUNTIF($H$2:H874,H874))</f>
        <v/>
      </c>
      <c r="J874" s="3" t="str">
        <f>IF('Support - Unit List'!A874="","",'Support - Unit List'!A874&amp;'Support - Unit List'!B874&amp;'Support - Unit List'!C874&amp;" - "&amp;PROPER('Support - Unit List'!D874))</f>
        <v>3320005 - Greensboro Township</v>
      </c>
    </row>
    <row r="875" spans="8:10" x14ac:dyDescent="0.25">
      <c r="H875" s="2" t="str">
        <f t="shared" si="23"/>
        <v/>
      </c>
      <c r="I875" s="2" t="str">
        <f>IF(H875="","",COUNTIF($H$2:H875,H875))</f>
        <v/>
      </c>
      <c r="J875" s="3" t="str">
        <f>IF('Support - Unit List'!A875="","",'Support - Unit List'!A875&amp;'Support - Unit List'!B875&amp;'Support - Unit List'!C875&amp;" - "&amp;PROPER('Support - Unit List'!D875))</f>
        <v>3320006 - Harrison Township</v>
      </c>
    </row>
    <row r="876" spans="8:10" x14ac:dyDescent="0.25">
      <c r="H876" s="2" t="str">
        <f t="shared" si="23"/>
        <v/>
      </c>
      <c r="I876" s="2" t="str">
        <f>IF(H876="","",COUNTIF($H$2:H876,H876))</f>
        <v/>
      </c>
      <c r="J876" s="3" t="str">
        <f>IF('Support - Unit List'!A876="","",'Support - Unit List'!A876&amp;'Support - Unit List'!B876&amp;'Support - Unit List'!C876&amp;" - "&amp;PROPER('Support - Unit List'!D876))</f>
        <v>3320007 - Henry Township</v>
      </c>
    </row>
    <row r="877" spans="8:10" x14ac:dyDescent="0.25">
      <c r="H877" s="2" t="str">
        <f t="shared" si="23"/>
        <v/>
      </c>
      <c r="I877" s="2" t="str">
        <f>IF(H877="","",COUNTIF($H$2:H877,H877))</f>
        <v/>
      </c>
      <c r="J877" s="3" t="str">
        <f>IF('Support - Unit List'!A877="","",'Support - Unit List'!A877&amp;'Support - Unit List'!B877&amp;'Support - Unit List'!C877&amp;" - "&amp;PROPER('Support - Unit List'!D877))</f>
        <v>3320008 - Jefferson Township</v>
      </c>
    </row>
    <row r="878" spans="8:10" x14ac:dyDescent="0.25">
      <c r="H878" s="2" t="str">
        <f t="shared" si="23"/>
        <v/>
      </c>
      <c r="I878" s="2" t="str">
        <f>IF(H878="","",COUNTIF($H$2:H878,H878))</f>
        <v/>
      </c>
      <c r="J878" s="3" t="str">
        <f>IF('Support - Unit List'!A878="","",'Support - Unit List'!A878&amp;'Support - Unit List'!B878&amp;'Support - Unit List'!C878&amp;" - "&amp;PROPER('Support - Unit List'!D878))</f>
        <v>3320009 - Liberty Township</v>
      </c>
    </row>
    <row r="879" spans="8:10" x14ac:dyDescent="0.25">
      <c r="H879" s="2" t="str">
        <f t="shared" si="23"/>
        <v/>
      </c>
      <c r="I879" s="2" t="str">
        <f>IF(H879="","",COUNTIF($H$2:H879,H879))</f>
        <v/>
      </c>
      <c r="J879" s="3" t="str">
        <f>IF('Support - Unit List'!A879="","",'Support - Unit List'!A879&amp;'Support - Unit List'!B879&amp;'Support - Unit List'!C879&amp;" - "&amp;PROPER('Support - Unit List'!D879))</f>
        <v>3320010 - Prairie Township</v>
      </c>
    </row>
    <row r="880" spans="8:10" x14ac:dyDescent="0.25">
      <c r="H880" s="2" t="str">
        <f t="shared" si="23"/>
        <v/>
      </c>
      <c r="I880" s="2" t="str">
        <f>IF(H880="","",COUNTIF($H$2:H880,H880))</f>
        <v/>
      </c>
      <c r="J880" s="3" t="str">
        <f>IF('Support - Unit List'!A880="","",'Support - Unit List'!A880&amp;'Support - Unit List'!B880&amp;'Support - Unit List'!C880&amp;" - "&amp;PROPER('Support - Unit List'!D880))</f>
        <v>3320011 - Spiceland Township</v>
      </c>
    </row>
    <row r="881" spans="8:10" x14ac:dyDescent="0.25">
      <c r="H881" s="2" t="str">
        <f t="shared" si="23"/>
        <v/>
      </c>
      <c r="I881" s="2" t="str">
        <f>IF(H881="","",COUNTIF($H$2:H881,H881))</f>
        <v/>
      </c>
      <c r="J881" s="3" t="str">
        <f>IF('Support - Unit List'!A881="","",'Support - Unit List'!A881&amp;'Support - Unit List'!B881&amp;'Support - Unit List'!C881&amp;" - "&amp;PROPER('Support - Unit List'!D881))</f>
        <v>3320012 - Stoney Creek Township</v>
      </c>
    </row>
    <row r="882" spans="8:10" x14ac:dyDescent="0.25">
      <c r="H882" s="2" t="str">
        <f t="shared" si="23"/>
        <v/>
      </c>
      <c r="I882" s="2" t="str">
        <f>IF(H882="","",COUNTIF($H$2:H882,H882))</f>
        <v/>
      </c>
      <c r="J882" s="3" t="str">
        <f>IF('Support - Unit List'!A882="","",'Support - Unit List'!A882&amp;'Support - Unit List'!B882&amp;'Support - Unit List'!C882&amp;" - "&amp;PROPER('Support - Unit List'!D882))</f>
        <v>3320013 - Wayne Township</v>
      </c>
    </row>
    <row r="883" spans="8:10" x14ac:dyDescent="0.25">
      <c r="H883" s="2" t="str">
        <f t="shared" si="23"/>
        <v/>
      </c>
      <c r="I883" s="2" t="str">
        <f>IF(H883="","",COUNTIF($H$2:H883,H883))</f>
        <v/>
      </c>
      <c r="J883" s="3" t="str">
        <f>IF('Support - Unit List'!A883="","",'Support - Unit List'!A883&amp;'Support - Unit List'!B883&amp;'Support - Unit List'!C883&amp;" - "&amp;PROPER('Support - Unit List'!D883))</f>
        <v>3330203 - New Castle Civil City</v>
      </c>
    </row>
    <row r="884" spans="8:10" x14ac:dyDescent="0.25">
      <c r="H884" s="2" t="str">
        <f t="shared" si="23"/>
        <v/>
      </c>
      <c r="I884" s="2" t="str">
        <f>IF(H884="","",COUNTIF($H$2:H884,H884))</f>
        <v/>
      </c>
      <c r="J884" s="3" t="str">
        <f>IF('Support - Unit List'!A884="","",'Support - Unit List'!A884&amp;'Support - Unit List'!B884&amp;'Support - Unit List'!C884&amp;" - "&amp;PROPER('Support - Unit List'!D884))</f>
        <v>3330667 - Blountsville Civil Town</v>
      </c>
    </row>
    <row r="885" spans="8:10" x14ac:dyDescent="0.25">
      <c r="H885" s="2" t="str">
        <f t="shared" si="23"/>
        <v/>
      </c>
      <c r="I885" s="2" t="str">
        <f>IF(H885="","",COUNTIF($H$2:H885,H885))</f>
        <v/>
      </c>
      <c r="J885" s="3" t="str">
        <f>IF('Support - Unit List'!A885="","",'Support - Unit List'!A885&amp;'Support - Unit List'!B885&amp;'Support - Unit List'!C885&amp;" - "&amp;PROPER('Support - Unit List'!D885))</f>
        <v>3330668 - Cadiz Civil Town</v>
      </c>
    </row>
    <row r="886" spans="8:10" x14ac:dyDescent="0.25">
      <c r="H886" s="2" t="str">
        <f t="shared" si="23"/>
        <v/>
      </c>
      <c r="I886" s="2" t="str">
        <f>IF(H886="","",COUNTIF($H$2:H886,H886))</f>
        <v/>
      </c>
      <c r="J886" s="3" t="str">
        <f>IF('Support - Unit List'!A886="","",'Support - Unit List'!A886&amp;'Support - Unit List'!B886&amp;'Support - Unit List'!C886&amp;" - "&amp;PROPER('Support - Unit List'!D886))</f>
        <v>3330669 - Dunreith Civil Town</v>
      </c>
    </row>
    <row r="887" spans="8:10" x14ac:dyDescent="0.25">
      <c r="H887" s="2" t="str">
        <f t="shared" si="23"/>
        <v/>
      </c>
      <c r="I887" s="2" t="str">
        <f>IF(H887="","",COUNTIF($H$2:H887,H887))</f>
        <v/>
      </c>
      <c r="J887" s="3" t="str">
        <f>IF('Support - Unit List'!A887="","",'Support - Unit List'!A887&amp;'Support - Unit List'!B887&amp;'Support - Unit List'!C887&amp;" - "&amp;PROPER('Support - Unit List'!D887))</f>
        <v>3330670 - Greensboro Civil Town</v>
      </c>
    </row>
    <row r="888" spans="8:10" x14ac:dyDescent="0.25">
      <c r="H888" s="2" t="str">
        <f t="shared" si="23"/>
        <v/>
      </c>
      <c r="I888" s="2" t="str">
        <f>IF(H888="","",COUNTIF($H$2:H888,H888))</f>
        <v/>
      </c>
      <c r="J888" s="3" t="str">
        <f>IF('Support - Unit List'!A888="","",'Support - Unit List'!A888&amp;'Support - Unit List'!B888&amp;'Support - Unit List'!C888&amp;" - "&amp;PROPER('Support - Unit List'!D888))</f>
        <v>3330671 - Kennard Civil Town</v>
      </c>
    </row>
    <row r="889" spans="8:10" x14ac:dyDescent="0.25">
      <c r="H889" s="2" t="str">
        <f t="shared" si="23"/>
        <v/>
      </c>
      <c r="I889" s="2" t="str">
        <f>IF(H889="","",COUNTIF($H$2:H889,H889))</f>
        <v/>
      </c>
      <c r="J889" s="3" t="str">
        <f>IF('Support - Unit List'!A889="","",'Support - Unit List'!A889&amp;'Support - Unit List'!B889&amp;'Support - Unit List'!C889&amp;" - "&amp;PROPER('Support - Unit List'!D889))</f>
        <v>3330672 - Knightstown Civil Town</v>
      </c>
    </row>
    <row r="890" spans="8:10" x14ac:dyDescent="0.25">
      <c r="H890" s="2" t="str">
        <f t="shared" si="23"/>
        <v/>
      </c>
      <c r="I890" s="2" t="str">
        <f>IF(H890="","",COUNTIF($H$2:H890,H890))</f>
        <v/>
      </c>
      <c r="J890" s="3" t="str">
        <f>IF('Support - Unit List'!A890="","",'Support - Unit List'!A890&amp;'Support - Unit List'!B890&amp;'Support - Unit List'!C890&amp;" - "&amp;PROPER('Support - Unit List'!D890))</f>
        <v>3330673 - Lewisville Civil Town</v>
      </c>
    </row>
    <row r="891" spans="8:10" x14ac:dyDescent="0.25">
      <c r="H891" s="2" t="str">
        <f t="shared" si="23"/>
        <v/>
      </c>
      <c r="I891" s="2" t="str">
        <f>IF(H891="","",COUNTIF($H$2:H891,H891))</f>
        <v/>
      </c>
      <c r="J891" s="3" t="str">
        <f>IF('Support - Unit List'!A891="","",'Support - Unit List'!A891&amp;'Support - Unit List'!B891&amp;'Support - Unit List'!C891&amp;" - "&amp;PROPER('Support - Unit List'!D891))</f>
        <v>3330674 - Middletown Civil Town</v>
      </c>
    </row>
    <row r="892" spans="8:10" x14ac:dyDescent="0.25">
      <c r="H892" s="2" t="str">
        <f t="shared" si="23"/>
        <v/>
      </c>
      <c r="I892" s="2" t="str">
        <f>IF(H892="","",COUNTIF($H$2:H892,H892))</f>
        <v/>
      </c>
      <c r="J892" s="3" t="str">
        <f>IF('Support - Unit List'!A892="","",'Support - Unit List'!A892&amp;'Support - Unit List'!B892&amp;'Support - Unit List'!C892&amp;" - "&amp;PROPER('Support - Unit List'!D892))</f>
        <v>3330675 - Mooreland Civil Town</v>
      </c>
    </row>
    <row r="893" spans="8:10" x14ac:dyDescent="0.25">
      <c r="H893" s="2" t="str">
        <f t="shared" si="23"/>
        <v/>
      </c>
      <c r="I893" s="2" t="str">
        <f>IF(H893="","",COUNTIF($H$2:H893,H893))</f>
        <v/>
      </c>
      <c r="J893" s="3" t="str">
        <f>IF('Support - Unit List'!A893="","",'Support - Unit List'!A893&amp;'Support - Unit List'!B893&amp;'Support - Unit List'!C893&amp;" - "&amp;PROPER('Support - Unit List'!D893))</f>
        <v>3330676 - Mount Summit Civil Town</v>
      </c>
    </row>
    <row r="894" spans="8:10" x14ac:dyDescent="0.25">
      <c r="H894" s="2" t="str">
        <f t="shared" si="23"/>
        <v/>
      </c>
      <c r="I894" s="2" t="str">
        <f>IF(H894="","",COUNTIF($H$2:H894,H894))</f>
        <v/>
      </c>
      <c r="J894" s="3" t="str">
        <f>IF('Support - Unit List'!A894="","",'Support - Unit List'!A894&amp;'Support - Unit List'!B894&amp;'Support - Unit List'!C894&amp;" - "&amp;PROPER('Support - Unit List'!D894))</f>
        <v>3330677 - Spiceland Civil Town</v>
      </c>
    </row>
    <row r="895" spans="8:10" x14ac:dyDescent="0.25">
      <c r="H895" s="2" t="str">
        <f t="shared" si="23"/>
        <v/>
      </c>
      <c r="I895" s="2" t="str">
        <f>IF(H895="","",COUNTIF($H$2:H895,H895))</f>
        <v/>
      </c>
      <c r="J895" s="3" t="str">
        <f>IF('Support - Unit List'!A895="","",'Support - Unit List'!A895&amp;'Support - Unit List'!B895&amp;'Support - Unit List'!C895&amp;" - "&amp;PROPER('Support - Unit List'!D895))</f>
        <v>3330678 - Springport Civil Town</v>
      </c>
    </row>
    <row r="896" spans="8:10" x14ac:dyDescent="0.25">
      <c r="H896" s="2" t="str">
        <f t="shared" si="23"/>
        <v/>
      </c>
      <c r="I896" s="2" t="str">
        <f>IF(H896="","",COUNTIF($H$2:H896,H896))</f>
        <v/>
      </c>
      <c r="J896" s="3" t="str">
        <f>IF('Support - Unit List'!A896="","",'Support - Unit List'!A896&amp;'Support - Unit List'!B896&amp;'Support - Unit List'!C896&amp;" - "&amp;PROPER('Support - Unit List'!D896))</f>
        <v>3330679 - Straughn Civil Town</v>
      </c>
    </row>
    <row r="897" spans="8:10" x14ac:dyDescent="0.25">
      <c r="H897" s="2" t="str">
        <f t="shared" si="23"/>
        <v/>
      </c>
      <c r="I897" s="2" t="str">
        <f>IF(H897="","",COUNTIF($H$2:H897,H897))</f>
        <v/>
      </c>
      <c r="J897" s="3" t="str">
        <f>IF('Support - Unit List'!A897="","",'Support - Unit List'!A897&amp;'Support - Unit List'!B897&amp;'Support - Unit List'!C897&amp;" - "&amp;PROPER('Support - Unit List'!D897))</f>
        <v>3330680 - Sulphur Springs Civil Town</v>
      </c>
    </row>
    <row r="898" spans="8:10" x14ac:dyDescent="0.25">
      <c r="H898" s="2" t="str">
        <f t="shared" si="23"/>
        <v/>
      </c>
      <c r="I898" s="2" t="str">
        <f>IF(H898="","",COUNTIF($H$2:H898,H898))</f>
        <v/>
      </c>
      <c r="J898" s="3" t="str">
        <f>IF('Support - Unit List'!A898="","",'Support - Unit List'!A898&amp;'Support - Unit List'!B898&amp;'Support - Unit List'!C898&amp;" - "&amp;PROPER('Support - Unit List'!D898))</f>
        <v>3343405 - Blue River Valley School Corporation</v>
      </c>
    </row>
    <row r="899" spans="8:10" x14ac:dyDescent="0.25">
      <c r="H899" s="2" t="str">
        <f t="shared" ref="H899:H962" si="24">IF(LEFT(J899,2)=$B$3,"X","")</f>
        <v/>
      </c>
      <c r="I899" s="2" t="str">
        <f>IF(H899="","",COUNTIF($H$2:H899,H899))</f>
        <v/>
      </c>
      <c r="J899" s="3" t="str">
        <f>IF('Support - Unit List'!A899="","",'Support - Unit List'!A899&amp;'Support - Unit List'!B899&amp;'Support - Unit List'!C899&amp;" - "&amp;PROPER('Support - Unit List'!D899))</f>
        <v>3343415 - South Henry School Corporation</v>
      </c>
    </row>
    <row r="900" spans="8:10" x14ac:dyDescent="0.25">
      <c r="H900" s="2" t="str">
        <f t="shared" si="24"/>
        <v/>
      </c>
      <c r="I900" s="2" t="str">
        <f>IF(H900="","",COUNTIF($H$2:H900,H900))</f>
        <v/>
      </c>
      <c r="J900" s="3" t="str">
        <f>IF('Support - Unit List'!A900="","",'Support - Unit List'!A900&amp;'Support - Unit List'!B900&amp;'Support - Unit List'!C900&amp;" - "&amp;PROPER('Support - Unit List'!D900))</f>
        <v>3343435 - Shenandoah School Corporation</v>
      </c>
    </row>
    <row r="901" spans="8:10" x14ac:dyDescent="0.25">
      <c r="H901" s="2" t="str">
        <f t="shared" si="24"/>
        <v/>
      </c>
      <c r="I901" s="2" t="str">
        <f>IF(H901="","",COUNTIF($H$2:H901,H901))</f>
        <v/>
      </c>
      <c r="J901" s="3" t="str">
        <f>IF('Support - Unit List'!A901="","",'Support - Unit List'!A901&amp;'Support - Unit List'!B901&amp;'Support - Unit List'!C901&amp;" - "&amp;PROPER('Support - Unit List'!D901))</f>
        <v>3343445 - New Castle Community School Corporation</v>
      </c>
    </row>
    <row r="902" spans="8:10" x14ac:dyDescent="0.25">
      <c r="H902" s="2" t="str">
        <f t="shared" si="24"/>
        <v/>
      </c>
      <c r="I902" s="2" t="str">
        <f>IF(H902="","",COUNTIF($H$2:H902,H902))</f>
        <v/>
      </c>
      <c r="J902" s="3" t="str">
        <f>IF('Support - Unit List'!A902="","",'Support - Unit List'!A902&amp;'Support - Unit List'!B902&amp;'Support - Unit List'!C902&amp;" - "&amp;PROPER('Support - Unit List'!D902))</f>
        <v>3343455 - Charles A Beard Memorial School Corporation</v>
      </c>
    </row>
    <row r="903" spans="8:10" x14ac:dyDescent="0.25">
      <c r="H903" s="2" t="str">
        <f t="shared" si="24"/>
        <v/>
      </c>
      <c r="I903" s="2" t="str">
        <f>IF(H903="","",COUNTIF($H$2:H903,H903))</f>
        <v/>
      </c>
      <c r="J903" s="3" t="str">
        <f>IF('Support - Unit List'!A903="","",'Support - Unit List'!A903&amp;'Support - Unit List'!B903&amp;'Support - Unit List'!C903&amp;" - "&amp;PROPER('Support - Unit List'!D903))</f>
        <v>3350089 - Knightstown Public Library</v>
      </c>
    </row>
    <row r="904" spans="8:10" x14ac:dyDescent="0.25">
      <c r="H904" s="2" t="str">
        <f t="shared" si="24"/>
        <v/>
      </c>
      <c r="I904" s="2" t="str">
        <f>IF(H904="","",COUNTIF($H$2:H904,H904))</f>
        <v/>
      </c>
      <c r="J904" s="3" t="str">
        <f>IF('Support - Unit List'!A904="","",'Support - Unit List'!A904&amp;'Support - Unit List'!B904&amp;'Support - Unit List'!C904&amp;" - "&amp;PROPER('Support - Unit List'!D904))</f>
        <v>3350090 - Middletown-Fall Creek Twp Public Library</v>
      </c>
    </row>
    <row r="905" spans="8:10" x14ac:dyDescent="0.25">
      <c r="H905" s="2" t="str">
        <f t="shared" si="24"/>
        <v/>
      </c>
      <c r="I905" s="2" t="str">
        <f>IF(H905="","",COUNTIF($H$2:H905,H905))</f>
        <v/>
      </c>
      <c r="J905" s="3" t="str">
        <f>IF('Support - Unit List'!A905="","",'Support - Unit List'!A905&amp;'Support - Unit List'!B905&amp;'Support - Unit List'!C905&amp;" - "&amp;PROPER('Support - Unit List'!D905))</f>
        <v>3350091 - Spiceland Public Library</v>
      </c>
    </row>
    <row r="906" spans="8:10" x14ac:dyDescent="0.25">
      <c r="H906" s="2" t="str">
        <f t="shared" si="24"/>
        <v/>
      </c>
      <c r="I906" s="2" t="str">
        <f>IF(H906="","",COUNTIF($H$2:H906,H906))</f>
        <v/>
      </c>
      <c r="J906" s="3" t="str">
        <f>IF('Support - Unit List'!A906="","",'Support - Unit List'!A906&amp;'Support - Unit List'!B906&amp;'Support - Unit List'!C906&amp;" - "&amp;PROPER('Support - Unit List'!D906))</f>
        <v>3350293 - New Castle-Henry County Public Library</v>
      </c>
    </row>
    <row r="907" spans="8:10" x14ac:dyDescent="0.25">
      <c r="H907" s="2" t="str">
        <f t="shared" si="24"/>
        <v/>
      </c>
      <c r="I907" s="2" t="str">
        <f>IF(H907="","",COUNTIF($H$2:H907,H907))</f>
        <v/>
      </c>
      <c r="J907" s="3" t="str">
        <f>IF('Support - Unit List'!A907="","",'Support - Unit List'!A907&amp;'Support - Unit List'!B907&amp;'Support - Unit List'!C907&amp;" - "&amp;PROPER('Support - Unit List'!D907))</f>
        <v>3361071 - Henry County Solid Waste Management District</v>
      </c>
    </row>
    <row r="908" spans="8:10" x14ac:dyDescent="0.25">
      <c r="H908" s="2" t="str">
        <f t="shared" si="24"/>
        <v/>
      </c>
      <c r="I908" s="2" t="str">
        <f>IF(H908="","",COUNTIF($H$2:H908,H908))</f>
        <v/>
      </c>
      <c r="J908" s="3" t="str">
        <f>IF('Support - Unit List'!A908="","",'Support - Unit List'!A908&amp;'Support - Unit List'!B908&amp;'Support - Unit List'!C908&amp;" - "&amp;PROPER('Support - Unit List'!D908))</f>
        <v>3370034 - Big Blue River Conservancy District</v>
      </c>
    </row>
    <row r="909" spans="8:10" x14ac:dyDescent="0.25">
      <c r="H909" s="2" t="str">
        <f t="shared" si="24"/>
        <v/>
      </c>
      <c r="I909" s="2" t="str">
        <f>IF(H909="","",COUNTIF($H$2:H909,H909))</f>
        <v/>
      </c>
      <c r="J909" s="3" t="str">
        <f>IF('Support - Unit List'!A909="","",'Support - Unit List'!A909&amp;'Support - Unit List'!B909&amp;'Support - Unit List'!C909&amp;" - "&amp;PROPER('Support - Unit List'!D909))</f>
        <v>3410000 - Howard County</v>
      </c>
    </row>
    <row r="910" spans="8:10" x14ac:dyDescent="0.25">
      <c r="H910" s="2" t="str">
        <f t="shared" si="24"/>
        <v/>
      </c>
      <c r="I910" s="2" t="str">
        <f>IF(H910="","",COUNTIF($H$2:H910,H910))</f>
        <v/>
      </c>
      <c r="J910" s="3" t="str">
        <f>IF('Support - Unit List'!A910="","",'Support - Unit List'!A910&amp;'Support - Unit List'!B910&amp;'Support - Unit List'!C910&amp;" - "&amp;PROPER('Support - Unit List'!D910))</f>
        <v>3420001 - Center Township</v>
      </c>
    </row>
    <row r="911" spans="8:10" x14ac:dyDescent="0.25">
      <c r="H911" s="2" t="str">
        <f t="shared" si="24"/>
        <v/>
      </c>
      <c r="I911" s="2" t="str">
        <f>IF(H911="","",COUNTIF($H$2:H911,H911))</f>
        <v/>
      </c>
      <c r="J911" s="3" t="str">
        <f>IF('Support - Unit List'!A911="","",'Support - Unit List'!A911&amp;'Support - Unit List'!B911&amp;'Support - Unit List'!C911&amp;" - "&amp;PROPER('Support - Unit List'!D911))</f>
        <v>3420002 - Clay Township</v>
      </c>
    </row>
    <row r="912" spans="8:10" x14ac:dyDescent="0.25">
      <c r="H912" s="2" t="str">
        <f t="shared" si="24"/>
        <v/>
      </c>
      <c r="I912" s="2" t="str">
        <f>IF(H912="","",COUNTIF($H$2:H912,H912))</f>
        <v/>
      </c>
      <c r="J912" s="3" t="str">
        <f>IF('Support - Unit List'!A912="","",'Support - Unit List'!A912&amp;'Support - Unit List'!B912&amp;'Support - Unit List'!C912&amp;" - "&amp;PROPER('Support - Unit List'!D912))</f>
        <v>3420003 - Ervin Township</v>
      </c>
    </row>
    <row r="913" spans="8:10" x14ac:dyDescent="0.25">
      <c r="H913" s="2" t="str">
        <f t="shared" si="24"/>
        <v/>
      </c>
      <c r="I913" s="2" t="str">
        <f>IF(H913="","",COUNTIF($H$2:H913,H913))</f>
        <v/>
      </c>
      <c r="J913" s="3" t="str">
        <f>IF('Support - Unit List'!A913="","",'Support - Unit List'!A913&amp;'Support - Unit List'!B913&amp;'Support - Unit List'!C913&amp;" - "&amp;PROPER('Support - Unit List'!D913))</f>
        <v>3420004 - Harrison Township</v>
      </c>
    </row>
    <row r="914" spans="8:10" x14ac:dyDescent="0.25">
      <c r="H914" s="2" t="str">
        <f t="shared" si="24"/>
        <v/>
      </c>
      <c r="I914" s="2" t="str">
        <f>IF(H914="","",COUNTIF($H$2:H914,H914))</f>
        <v/>
      </c>
      <c r="J914" s="3" t="str">
        <f>IF('Support - Unit List'!A914="","",'Support - Unit List'!A914&amp;'Support - Unit List'!B914&amp;'Support - Unit List'!C914&amp;" - "&amp;PROPER('Support - Unit List'!D914))</f>
        <v>3420005 - Honey Creek Township</v>
      </c>
    </row>
    <row r="915" spans="8:10" x14ac:dyDescent="0.25">
      <c r="H915" s="2" t="str">
        <f t="shared" si="24"/>
        <v/>
      </c>
      <c r="I915" s="2" t="str">
        <f>IF(H915="","",COUNTIF($H$2:H915,H915))</f>
        <v/>
      </c>
      <c r="J915" s="3" t="str">
        <f>IF('Support - Unit List'!A915="","",'Support - Unit List'!A915&amp;'Support - Unit List'!B915&amp;'Support - Unit List'!C915&amp;" - "&amp;PROPER('Support - Unit List'!D915))</f>
        <v>3420006 - Howard Township</v>
      </c>
    </row>
    <row r="916" spans="8:10" x14ac:dyDescent="0.25">
      <c r="H916" s="2" t="str">
        <f t="shared" si="24"/>
        <v/>
      </c>
      <c r="I916" s="2" t="str">
        <f>IF(H916="","",COUNTIF($H$2:H916,H916))</f>
        <v/>
      </c>
      <c r="J916" s="3" t="str">
        <f>IF('Support - Unit List'!A916="","",'Support - Unit List'!A916&amp;'Support - Unit List'!B916&amp;'Support - Unit List'!C916&amp;" - "&amp;PROPER('Support - Unit List'!D916))</f>
        <v>3420007 - Jackson Township</v>
      </c>
    </row>
    <row r="917" spans="8:10" x14ac:dyDescent="0.25">
      <c r="H917" s="2" t="str">
        <f t="shared" si="24"/>
        <v/>
      </c>
      <c r="I917" s="2" t="str">
        <f>IF(H917="","",COUNTIF($H$2:H917,H917))</f>
        <v/>
      </c>
      <c r="J917" s="3" t="str">
        <f>IF('Support - Unit List'!A917="","",'Support - Unit List'!A917&amp;'Support - Unit List'!B917&amp;'Support - Unit List'!C917&amp;" - "&amp;PROPER('Support - Unit List'!D917))</f>
        <v>3420008 - Liberty Township</v>
      </c>
    </row>
    <row r="918" spans="8:10" x14ac:dyDescent="0.25">
      <c r="H918" s="2" t="str">
        <f t="shared" si="24"/>
        <v/>
      </c>
      <c r="I918" s="2" t="str">
        <f>IF(H918="","",COUNTIF($H$2:H918,H918))</f>
        <v/>
      </c>
      <c r="J918" s="3" t="str">
        <f>IF('Support - Unit List'!A918="","",'Support - Unit List'!A918&amp;'Support - Unit List'!B918&amp;'Support - Unit List'!C918&amp;" - "&amp;PROPER('Support - Unit List'!D918))</f>
        <v>3420009 - Monroe Township</v>
      </c>
    </row>
    <row r="919" spans="8:10" x14ac:dyDescent="0.25">
      <c r="H919" s="2" t="str">
        <f t="shared" si="24"/>
        <v/>
      </c>
      <c r="I919" s="2" t="str">
        <f>IF(H919="","",COUNTIF($H$2:H919,H919))</f>
        <v/>
      </c>
      <c r="J919" s="3" t="str">
        <f>IF('Support - Unit List'!A919="","",'Support - Unit List'!A919&amp;'Support - Unit List'!B919&amp;'Support - Unit List'!C919&amp;" - "&amp;PROPER('Support - Unit List'!D919))</f>
        <v>3420010 - Taylor Township</v>
      </c>
    </row>
    <row r="920" spans="8:10" x14ac:dyDescent="0.25">
      <c r="H920" s="2" t="str">
        <f t="shared" si="24"/>
        <v/>
      </c>
      <c r="I920" s="2" t="str">
        <f>IF(H920="","",COUNTIF($H$2:H920,H920))</f>
        <v/>
      </c>
      <c r="J920" s="3" t="str">
        <f>IF('Support - Unit List'!A920="","",'Support - Unit List'!A920&amp;'Support - Unit List'!B920&amp;'Support - Unit List'!C920&amp;" - "&amp;PROPER('Support - Unit List'!D920))</f>
        <v>3420011 - Union Township</v>
      </c>
    </row>
    <row r="921" spans="8:10" x14ac:dyDescent="0.25">
      <c r="H921" s="2" t="str">
        <f t="shared" si="24"/>
        <v/>
      </c>
      <c r="I921" s="2" t="str">
        <f>IF(H921="","",COUNTIF($H$2:H921,H921))</f>
        <v/>
      </c>
      <c r="J921" s="3" t="str">
        <f>IF('Support - Unit List'!A921="","",'Support - Unit List'!A921&amp;'Support - Unit List'!B921&amp;'Support - Unit List'!C921&amp;" - "&amp;PROPER('Support - Unit List'!D921))</f>
        <v>3430110 - Kokomo Civil City</v>
      </c>
    </row>
    <row r="922" spans="8:10" x14ac:dyDescent="0.25">
      <c r="H922" s="2" t="str">
        <f t="shared" si="24"/>
        <v/>
      </c>
      <c r="I922" s="2" t="str">
        <f>IF(H922="","",COUNTIF($H$2:H922,H922))</f>
        <v/>
      </c>
      <c r="J922" s="3" t="str">
        <f>IF('Support - Unit List'!A922="","",'Support - Unit List'!A922&amp;'Support - Unit List'!B922&amp;'Support - Unit List'!C922&amp;" - "&amp;PROPER('Support - Unit List'!D922))</f>
        <v>3430681 - Greentown Civil Town</v>
      </c>
    </row>
    <row r="923" spans="8:10" x14ac:dyDescent="0.25">
      <c r="H923" s="2" t="str">
        <f t="shared" si="24"/>
        <v/>
      </c>
      <c r="I923" s="2" t="str">
        <f>IF(H923="","",COUNTIF($H$2:H923,H923))</f>
        <v/>
      </c>
      <c r="J923" s="3" t="str">
        <f>IF('Support - Unit List'!A923="","",'Support - Unit List'!A923&amp;'Support - Unit List'!B923&amp;'Support - Unit List'!C923&amp;" - "&amp;PROPER('Support - Unit List'!D923))</f>
        <v>3430682 - Russiaville Civil Town</v>
      </c>
    </row>
    <row r="924" spans="8:10" x14ac:dyDescent="0.25">
      <c r="H924" s="2" t="str">
        <f t="shared" si="24"/>
        <v/>
      </c>
      <c r="I924" s="2" t="str">
        <f>IF(H924="","",COUNTIF($H$2:H924,H924))</f>
        <v/>
      </c>
      <c r="J924" s="3" t="str">
        <f>IF('Support - Unit List'!A924="","",'Support - Unit List'!A924&amp;'Support - Unit List'!B924&amp;'Support - Unit List'!C924&amp;" - "&amp;PROPER('Support - Unit List'!D924))</f>
        <v>3443460 - Taylor Community School Corporation</v>
      </c>
    </row>
    <row r="925" spans="8:10" x14ac:dyDescent="0.25">
      <c r="H925" s="2" t="str">
        <f t="shared" si="24"/>
        <v/>
      </c>
      <c r="I925" s="2" t="str">
        <f>IF(H925="","",COUNTIF($H$2:H925,H925))</f>
        <v/>
      </c>
      <c r="J925" s="3" t="str">
        <f>IF('Support - Unit List'!A925="","",'Support - Unit List'!A925&amp;'Support - Unit List'!B925&amp;'Support - Unit List'!C925&amp;" - "&amp;PROPER('Support - Unit List'!D925))</f>
        <v>3443470 - Northwestern School Corporation</v>
      </c>
    </row>
    <row r="926" spans="8:10" x14ac:dyDescent="0.25">
      <c r="H926" s="2" t="str">
        <f t="shared" si="24"/>
        <v/>
      </c>
      <c r="I926" s="2" t="str">
        <f>IF(H926="","",COUNTIF($H$2:H926,H926))</f>
        <v/>
      </c>
      <c r="J926" s="3" t="str">
        <f>IF('Support - Unit List'!A926="","",'Support - Unit List'!A926&amp;'Support - Unit List'!B926&amp;'Support - Unit List'!C926&amp;" - "&amp;PROPER('Support - Unit List'!D926))</f>
        <v>3443480 - Eastern Howard Community School Corporation</v>
      </c>
    </row>
    <row r="927" spans="8:10" x14ac:dyDescent="0.25">
      <c r="H927" s="2" t="str">
        <f t="shared" si="24"/>
        <v/>
      </c>
      <c r="I927" s="2" t="str">
        <f>IF(H927="","",COUNTIF($H$2:H927,H927))</f>
        <v/>
      </c>
      <c r="J927" s="3" t="str">
        <f>IF('Support - Unit List'!A927="","",'Support - Unit List'!A927&amp;'Support - Unit List'!B927&amp;'Support - Unit List'!C927&amp;" - "&amp;PROPER('Support - Unit List'!D927))</f>
        <v>3443490 - Western School Corporation</v>
      </c>
    </row>
    <row r="928" spans="8:10" x14ac:dyDescent="0.25">
      <c r="H928" s="2" t="str">
        <f t="shared" si="24"/>
        <v/>
      </c>
      <c r="I928" s="2" t="str">
        <f>IF(H928="","",COUNTIF($H$2:H928,H928))</f>
        <v/>
      </c>
      <c r="J928" s="3" t="str">
        <f>IF('Support - Unit List'!A928="","",'Support - Unit List'!A928&amp;'Support - Unit List'!B928&amp;'Support - Unit List'!C928&amp;" - "&amp;PROPER('Support - Unit List'!D928))</f>
        <v>3443500 - Kokomo School Corporation</v>
      </c>
    </row>
    <row r="929" spans="8:10" x14ac:dyDescent="0.25">
      <c r="H929" s="2" t="str">
        <f t="shared" si="24"/>
        <v/>
      </c>
      <c r="I929" s="2" t="str">
        <f>IF(H929="","",COUNTIF($H$2:H929,H929))</f>
        <v/>
      </c>
      <c r="J929" s="3" t="str">
        <f>IF('Support - Unit List'!A929="","",'Support - Unit List'!A929&amp;'Support - Unit List'!B929&amp;'Support - Unit List'!C929&amp;" - "&amp;PROPER('Support - Unit List'!D929))</f>
        <v>3450094 - Greentown Public Library</v>
      </c>
    </row>
    <row r="930" spans="8:10" x14ac:dyDescent="0.25">
      <c r="H930" s="2" t="str">
        <f t="shared" si="24"/>
        <v/>
      </c>
      <c r="I930" s="2" t="str">
        <f>IF(H930="","",COUNTIF($H$2:H930,H930))</f>
        <v/>
      </c>
      <c r="J930" s="3" t="str">
        <f>IF('Support - Unit List'!A930="","",'Support - Unit List'!A930&amp;'Support - Unit List'!B930&amp;'Support - Unit List'!C930&amp;" - "&amp;PROPER('Support - Unit List'!D930))</f>
        <v>3450282 - Kokomo-Howard County Public Library</v>
      </c>
    </row>
    <row r="931" spans="8:10" x14ac:dyDescent="0.25">
      <c r="H931" s="2" t="str">
        <f t="shared" si="24"/>
        <v/>
      </c>
      <c r="I931" s="2" t="str">
        <f>IF(H931="","",COUNTIF($H$2:H931,H931))</f>
        <v/>
      </c>
      <c r="J931" s="3" t="str">
        <f>IF('Support - Unit List'!A931="","",'Support - Unit List'!A931&amp;'Support - Unit List'!B931&amp;'Support - Unit List'!C931&amp;" - "&amp;PROPER('Support - Unit List'!D931))</f>
        <v>3461027 - Howard County Solid Waste Management</v>
      </c>
    </row>
    <row r="932" spans="8:10" x14ac:dyDescent="0.25">
      <c r="H932" s="2" t="str">
        <f t="shared" si="24"/>
        <v/>
      </c>
      <c r="I932" s="2" t="str">
        <f>IF(H932="","",COUNTIF($H$2:H932,H932))</f>
        <v/>
      </c>
      <c r="J932" s="3" t="str">
        <f>IF('Support - Unit List'!A932="","",'Support - Unit List'!A932&amp;'Support - Unit List'!B932&amp;'Support - Unit List'!C932&amp;" - "&amp;PROPER('Support - Unit List'!D932))</f>
        <v>3510000 - Huntington County</v>
      </c>
    </row>
    <row r="933" spans="8:10" x14ac:dyDescent="0.25">
      <c r="H933" s="2" t="str">
        <f t="shared" si="24"/>
        <v/>
      </c>
      <c r="I933" s="2" t="str">
        <f>IF(H933="","",COUNTIF($H$2:H933,H933))</f>
        <v/>
      </c>
      <c r="J933" s="3" t="str">
        <f>IF('Support - Unit List'!A933="","",'Support - Unit List'!A933&amp;'Support - Unit List'!B933&amp;'Support - Unit List'!C933&amp;" - "&amp;PROPER('Support - Unit List'!D933))</f>
        <v>3520001 - Clear Creek Township</v>
      </c>
    </row>
    <row r="934" spans="8:10" x14ac:dyDescent="0.25">
      <c r="H934" s="2" t="str">
        <f t="shared" si="24"/>
        <v/>
      </c>
      <c r="I934" s="2" t="str">
        <f>IF(H934="","",COUNTIF($H$2:H934,H934))</f>
        <v/>
      </c>
      <c r="J934" s="3" t="str">
        <f>IF('Support - Unit List'!A934="","",'Support - Unit List'!A934&amp;'Support - Unit List'!B934&amp;'Support - Unit List'!C934&amp;" - "&amp;PROPER('Support - Unit List'!D934))</f>
        <v>3520002 - Dallas Township</v>
      </c>
    </row>
    <row r="935" spans="8:10" x14ac:dyDescent="0.25">
      <c r="H935" s="2" t="str">
        <f t="shared" si="24"/>
        <v/>
      </c>
      <c r="I935" s="2" t="str">
        <f>IF(H935="","",COUNTIF($H$2:H935,H935))</f>
        <v/>
      </c>
      <c r="J935" s="3" t="str">
        <f>IF('Support - Unit List'!A935="","",'Support - Unit List'!A935&amp;'Support - Unit List'!B935&amp;'Support - Unit List'!C935&amp;" - "&amp;PROPER('Support - Unit List'!D935))</f>
        <v>3520003 - Huntington Township</v>
      </c>
    </row>
    <row r="936" spans="8:10" x14ac:dyDescent="0.25">
      <c r="H936" s="2" t="str">
        <f t="shared" si="24"/>
        <v/>
      </c>
      <c r="I936" s="2" t="str">
        <f>IF(H936="","",COUNTIF($H$2:H936,H936))</f>
        <v/>
      </c>
      <c r="J936" s="3" t="str">
        <f>IF('Support - Unit List'!A936="","",'Support - Unit List'!A936&amp;'Support - Unit List'!B936&amp;'Support - Unit List'!C936&amp;" - "&amp;PROPER('Support - Unit List'!D936))</f>
        <v>3520004 - Jackson Township</v>
      </c>
    </row>
    <row r="937" spans="8:10" x14ac:dyDescent="0.25">
      <c r="H937" s="2" t="str">
        <f t="shared" si="24"/>
        <v/>
      </c>
      <c r="I937" s="2" t="str">
        <f>IF(H937="","",COUNTIF($H$2:H937,H937))</f>
        <v/>
      </c>
      <c r="J937" s="3" t="str">
        <f>IF('Support - Unit List'!A937="","",'Support - Unit List'!A937&amp;'Support - Unit List'!B937&amp;'Support - Unit List'!C937&amp;" - "&amp;PROPER('Support - Unit List'!D937))</f>
        <v>3520005 - Jefferson Township</v>
      </c>
    </row>
    <row r="938" spans="8:10" x14ac:dyDescent="0.25">
      <c r="H938" s="2" t="str">
        <f t="shared" si="24"/>
        <v/>
      </c>
      <c r="I938" s="2" t="str">
        <f>IF(H938="","",COUNTIF($H$2:H938,H938))</f>
        <v/>
      </c>
      <c r="J938" s="3" t="str">
        <f>IF('Support - Unit List'!A938="","",'Support - Unit List'!A938&amp;'Support - Unit List'!B938&amp;'Support - Unit List'!C938&amp;" - "&amp;PROPER('Support - Unit List'!D938))</f>
        <v>3520006 - Lancaster Township</v>
      </c>
    </row>
    <row r="939" spans="8:10" x14ac:dyDescent="0.25">
      <c r="H939" s="2" t="str">
        <f t="shared" si="24"/>
        <v/>
      </c>
      <c r="I939" s="2" t="str">
        <f>IF(H939="","",COUNTIF($H$2:H939,H939))</f>
        <v/>
      </c>
      <c r="J939" s="3" t="str">
        <f>IF('Support - Unit List'!A939="","",'Support - Unit List'!A939&amp;'Support - Unit List'!B939&amp;'Support - Unit List'!C939&amp;" - "&amp;PROPER('Support - Unit List'!D939))</f>
        <v>3520007 - Polk Township</v>
      </c>
    </row>
    <row r="940" spans="8:10" x14ac:dyDescent="0.25">
      <c r="H940" s="2" t="str">
        <f t="shared" si="24"/>
        <v/>
      </c>
      <c r="I940" s="2" t="str">
        <f>IF(H940="","",COUNTIF($H$2:H940,H940))</f>
        <v/>
      </c>
      <c r="J940" s="3" t="str">
        <f>IF('Support - Unit List'!A940="","",'Support - Unit List'!A940&amp;'Support - Unit List'!B940&amp;'Support - Unit List'!C940&amp;" - "&amp;PROPER('Support - Unit List'!D940))</f>
        <v>3520008 - Rock Creek Township</v>
      </c>
    </row>
    <row r="941" spans="8:10" x14ac:dyDescent="0.25">
      <c r="H941" s="2" t="str">
        <f t="shared" si="24"/>
        <v/>
      </c>
      <c r="I941" s="2" t="str">
        <f>IF(H941="","",COUNTIF($H$2:H941,H941))</f>
        <v/>
      </c>
      <c r="J941" s="3" t="str">
        <f>IF('Support - Unit List'!A941="","",'Support - Unit List'!A941&amp;'Support - Unit List'!B941&amp;'Support - Unit List'!C941&amp;" - "&amp;PROPER('Support - Unit List'!D941))</f>
        <v>3520009 - Salamonie Township</v>
      </c>
    </row>
    <row r="942" spans="8:10" x14ac:dyDescent="0.25">
      <c r="H942" s="2" t="str">
        <f t="shared" si="24"/>
        <v/>
      </c>
      <c r="I942" s="2" t="str">
        <f>IF(H942="","",COUNTIF($H$2:H942,H942))</f>
        <v/>
      </c>
      <c r="J942" s="3" t="str">
        <f>IF('Support - Unit List'!A942="","",'Support - Unit List'!A942&amp;'Support - Unit List'!B942&amp;'Support - Unit List'!C942&amp;" - "&amp;PROPER('Support - Unit List'!D942))</f>
        <v>3520010 - Union Township</v>
      </c>
    </row>
    <row r="943" spans="8:10" x14ac:dyDescent="0.25">
      <c r="H943" s="2" t="str">
        <f t="shared" si="24"/>
        <v/>
      </c>
      <c r="I943" s="2" t="str">
        <f>IF(H943="","",COUNTIF($H$2:H943,H943))</f>
        <v/>
      </c>
      <c r="J943" s="3" t="str">
        <f>IF('Support - Unit List'!A943="","",'Support - Unit List'!A943&amp;'Support - Unit List'!B943&amp;'Support - Unit List'!C943&amp;" - "&amp;PROPER('Support - Unit List'!D943))</f>
        <v>3520011 - Warren Township</v>
      </c>
    </row>
    <row r="944" spans="8:10" x14ac:dyDescent="0.25">
      <c r="H944" s="2" t="str">
        <f t="shared" si="24"/>
        <v/>
      </c>
      <c r="I944" s="2" t="str">
        <f>IF(H944="","",COUNTIF($H$2:H944,H944))</f>
        <v/>
      </c>
      <c r="J944" s="3" t="str">
        <f>IF('Support - Unit List'!A944="","",'Support - Unit List'!A944&amp;'Support - Unit List'!B944&amp;'Support - Unit List'!C944&amp;" - "&amp;PROPER('Support - Unit List'!D944))</f>
        <v>3520012 - Wayne Township</v>
      </c>
    </row>
    <row r="945" spans="8:10" x14ac:dyDescent="0.25">
      <c r="H945" s="2" t="str">
        <f t="shared" si="24"/>
        <v/>
      </c>
      <c r="I945" s="2" t="str">
        <f>IF(H945="","",COUNTIF($H$2:H945,H945))</f>
        <v/>
      </c>
      <c r="J945" s="3" t="str">
        <f>IF('Support - Unit List'!A945="","",'Support - Unit List'!A945&amp;'Support - Unit List'!B945&amp;'Support - Unit List'!C945&amp;" - "&amp;PROPER('Support - Unit List'!D945))</f>
        <v>3530307 - Huntington Civil City</v>
      </c>
    </row>
    <row r="946" spans="8:10" x14ac:dyDescent="0.25">
      <c r="H946" s="2" t="str">
        <f t="shared" si="24"/>
        <v/>
      </c>
      <c r="I946" s="2" t="str">
        <f>IF(H946="","",COUNTIF($H$2:H946,H946))</f>
        <v/>
      </c>
      <c r="J946" s="3" t="str">
        <f>IF('Support - Unit List'!A946="","",'Support - Unit List'!A946&amp;'Support - Unit List'!B946&amp;'Support - Unit List'!C946&amp;" - "&amp;PROPER('Support - Unit List'!D946))</f>
        <v>3530683 - Andrews Civil Town</v>
      </c>
    </row>
    <row r="947" spans="8:10" x14ac:dyDescent="0.25">
      <c r="H947" s="2" t="str">
        <f t="shared" si="24"/>
        <v/>
      </c>
      <c r="I947" s="2" t="str">
        <f>IF(H947="","",COUNTIF($H$2:H947,H947))</f>
        <v/>
      </c>
      <c r="J947" s="3" t="str">
        <f>IF('Support - Unit List'!A947="","",'Support - Unit List'!A947&amp;'Support - Unit List'!B947&amp;'Support - Unit List'!C947&amp;" - "&amp;PROPER('Support - Unit List'!D947))</f>
        <v>3530685 - Mount Etna Civil Town</v>
      </c>
    </row>
    <row r="948" spans="8:10" x14ac:dyDescent="0.25">
      <c r="H948" s="2" t="str">
        <f t="shared" si="24"/>
        <v/>
      </c>
      <c r="I948" s="2" t="str">
        <f>IF(H948="","",COUNTIF($H$2:H948,H948))</f>
        <v/>
      </c>
      <c r="J948" s="3" t="str">
        <f>IF('Support - Unit List'!A948="","",'Support - Unit List'!A948&amp;'Support - Unit List'!B948&amp;'Support - Unit List'!C948&amp;" - "&amp;PROPER('Support - Unit List'!D948))</f>
        <v>3530686 - Roanoke Civil Town</v>
      </c>
    </row>
    <row r="949" spans="8:10" x14ac:dyDescent="0.25">
      <c r="H949" s="2" t="str">
        <f t="shared" si="24"/>
        <v/>
      </c>
      <c r="I949" s="2" t="str">
        <f>IF(H949="","",COUNTIF($H$2:H949,H949))</f>
        <v/>
      </c>
      <c r="J949" s="3" t="str">
        <f>IF('Support - Unit List'!A949="","",'Support - Unit List'!A949&amp;'Support - Unit List'!B949&amp;'Support - Unit List'!C949&amp;" - "&amp;PROPER('Support - Unit List'!D949))</f>
        <v>3530687 - Warren Civil Town</v>
      </c>
    </row>
    <row r="950" spans="8:10" x14ac:dyDescent="0.25">
      <c r="H950" s="2" t="str">
        <f t="shared" si="24"/>
        <v/>
      </c>
      <c r="I950" s="2" t="str">
        <f>IF(H950="","",COUNTIF($H$2:H950,H950))</f>
        <v/>
      </c>
      <c r="J950" s="3" t="str">
        <f>IF('Support - Unit List'!A950="","",'Support - Unit List'!A950&amp;'Support - Unit List'!B950&amp;'Support - Unit List'!C950&amp;" - "&amp;PROPER('Support - Unit List'!D950))</f>
        <v>3543625 - Huntington County Community School Corporation</v>
      </c>
    </row>
    <row r="951" spans="8:10" x14ac:dyDescent="0.25">
      <c r="H951" s="2" t="str">
        <f t="shared" si="24"/>
        <v/>
      </c>
      <c r="I951" s="2" t="str">
        <f>IF(H951="","",COUNTIF($H$2:H951,H951))</f>
        <v/>
      </c>
      <c r="J951" s="3" t="str">
        <f>IF('Support - Unit List'!A951="","",'Support - Unit List'!A951&amp;'Support - Unit List'!B951&amp;'Support - Unit List'!C951&amp;" - "&amp;PROPER('Support - Unit List'!D951))</f>
        <v>3550096 - Andrews Public Library</v>
      </c>
    </row>
    <row r="952" spans="8:10" x14ac:dyDescent="0.25">
      <c r="H952" s="2" t="str">
        <f t="shared" si="24"/>
        <v/>
      </c>
      <c r="I952" s="2" t="str">
        <f>IF(H952="","",COUNTIF($H$2:H952,H952))</f>
        <v/>
      </c>
      <c r="J952" s="3" t="str">
        <f>IF('Support - Unit List'!A952="","",'Support - Unit List'!A952&amp;'Support - Unit List'!B952&amp;'Support - Unit List'!C952&amp;" - "&amp;PROPER('Support - Unit List'!D952))</f>
        <v>3550098 - Roanoke Public Library</v>
      </c>
    </row>
    <row r="953" spans="8:10" x14ac:dyDescent="0.25">
      <c r="H953" s="2" t="str">
        <f t="shared" si="24"/>
        <v/>
      </c>
      <c r="I953" s="2" t="str">
        <f>IF(H953="","",COUNTIF($H$2:H953,H953))</f>
        <v/>
      </c>
      <c r="J953" s="3" t="str">
        <f>IF('Support - Unit List'!A953="","",'Support - Unit List'!A953&amp;'Support - Unit List'!B953&amp;'Support - Unit List'!C953&amp;" - "&amp;PROPER('Support - Unit List'!D953))</f>
        <v>3550099 - Warren Public Library</v>
      </c>
    </row>
    <row r="954" spans="8:10" x14ac:dyDescent="0.25">
      <c r="H954" s="2" t="str">
        <f t="shared" si="24"/>
        <v/>
      </c>
      <c r="I954" s="2" t="str">
        <f>IF(H954="","",COUNTIF($H$2:H954,H954))</f>
        <v/>
      </c>
      <c r="J954" s="3" t="str">
        <f>IF('Support - Unit List'!A954="","",'Support - Unit List'!A954&amp;'Support - Unit List'!B954&amp;'Support - Unit List'!C954&amp;" - "&amp;PROPER('Support - Unit List'!D954))</f>
        <v>3550302 - Huntington Library</v>
      </c>
    </row>
    <row r="955" spans="8:10" x14ac:dyDescent="0.25">
      <c r="H955" s="2" t="str">
        <f t="shared" si="24"/>
        <v/>
      </c>
      <c r="I955" s="2" t="str">
        <f>IF(H955="","",COUNTIF($H$2:H955,H955))</f>
        <v/>
      </c>
      <c r="J955" s="3" t="str">
        <f>IF('Support - Unit List'!A955="","",'Support - Unit List'!A955&amp;'Support - Unit List'!B955&amp;'Support - Unit List'!C955&amp;" - "&amp;PROPER('Support - Unit List'!D955))</f>
        <v>3561055 - Huntington County Solid Waste Management</v>
      </c>
    </row>
    <row r="956" spans="8:10" x14ac:dyDescent="0.25">
      <c r="H956" s="2" t="str">
        <f t="shared" si="24"/>
        <v/>
      </c>
      <c r="I956" s="2" t="str">
        <f>IF(H956="","",COUNTIF($H$2:H956,H956))</f>
        <v/>
      </c>
      <c r="J956" s="3" t="str">
        <f>IF('Support - Unit List'!A956="","",'Support - Unit List'!A956&amp;'Support - Unit List'!B956&amp;'Support - Unit List'!C956&amp;" - "&amp;PROPER('Support - Unit List'!D956))</f>
        <v>3610000 - Jackson County</v>
      </c>
    </row>
    <row r="957" spans="8:10" x14ac:dyDescent="0.25">
      <c r="H957" s="2" t="str">
        <f t="shared" si="24"/>
        <v/>
      </c>
      <c r="I957" s="2" t="str">
        <f>IF(H957="","",COUNTIF($H$2:H957,H957))</f>
        <v/>
      </c>
      <c r="J957" s="3" t="str">
        <f>IF('Support - Unit List'!A957="","",'Support - Unit List'!A957&amp;'Support - Unit List'!B957&amp;'Support - Unit List'!C957&amp;" - "&amp;PROPER('Support - Unit List'!D957))</f>
        <v>3620001 - Brownstown Township</v>
      </c>
    </row>
    <row r="958" spans="8:10" x14ac:dyDescent="0.25">
      <c r="H958" s="2" t="str">
        <f t="shared" si="24"/>
        <v/>
      </c>
      <c r="I958" s="2" t="str">
        <f>IF(H958="","",COUNTIF($H$2:H958,H958))</f>
        <v/>
      </c>
      <c r="J958" s="3" t="str">
        <f>IF('Support - Unit List'!A958="","",'Support - Unit List'!A958&amp;'Support - Unit List'!B958&amp;'Support - Unit List'!C958&amp;" - "&amp;PROPER('Support - Unit List'!D958))</f>
        <v>3620002 - Carr Township</v>
      </c>
    </row>
    <row r="959" spans="8:10" x14ac:dyDescent="0.25">
      <c r="H959" s="2" t="str">
        <f t="shared" si="24"/>
        <v/>
      </c>
      <c r="I959" s="2" t="str">
        <f>IF(H959="","",COUNTIF($H$2:H959,H959))</f>
        <v/>
      </c>
      <c r="J959" s="3" t="str">
        <f>IF('Support - Unit List'!A959="","",'Support - Unit List'!A959&amp;'Support - Unit List'!B959&amp;'Support - Unit List'!C959&amp;" - "&amp;PROPER('Support - Unit List'!D959))</f>
        <v>3620003 - Driftwood Township</v>
      </c>
    </row>
    <row r="960" spans="8:10" x14ac:dyDescent="0.25">
      <c r="H960" s="2" t="str">
        <f t="shared" si="24"/>
        <v/>
      </c>
      <c r="I960" s="2" t="str">
        <f>IF(H960="","",COUNTIF($H$2:H960,H960))</f>
        <v/>
      </c>
      <c r="J960" s="3" t="str">
        <f>IF('Support - Unit List'!A960="","",'Support - Unit List'!A960&amp;'Support - Unit List'!B960&amp;'Support - Unit List'!C960&amp;" - "&amp;PROPER('Support - Unit List'!D960))</f>
        <v>3620004 - Grassy Fork Township</v>
      </c>
    </row>
    <row r="961" spans="8:10" x14ac:dyDescent="0.25">
      <c r="H961" s="2" t="str">
        <f t="shared" si="24"/>
        <v/>
      </c>
      <c r="I961" s="2" t="str">
        <f>IF(H961="","",COUNTIF($H$2:H961,H961))</f>
        <v/>
      </c>
      <c r="J961" s="3" t="str">
        <f>IF('Support - Unit List'!A961="","",'Support - Unit List'!A961&amp;'Support - Unit List'!B961&amp;'Support - Unit List'!C961&amp;" - "&amp;PROPER('Support - Unit List'!D961))</f>
        <v>3620005 - Hamilton Township</v>
      </c>
    </row>
    <row r="962" spans="8:10" x14ac:dyDescent="0.25">
      <c r="H962" s="2" t="str">
        <f t="shared" si="24"/>
        <v/>
      </c>
      <c r="I962" s="2" t="str">
        <f>IF(H962="","",COUNTIF($H$2:H962,H962))</f>
        <v/>
      </c>
      <c r="J962" s="3" t="str">
        <f>IF('Support - Unit List'!A962="","",'Support - Unit List'!A962&amp;'Support - Unit List'!B962&amp;'Support - Unit List'!C962&amp;" - "&amp;PROPER('Support - Unit List'!D962))</f>
        <v>3620006 - Jackson Township</v>
      </c>
    </row>
    <row r="963" spans="8:10" x14ac:dyDescent="0.25">
      <c r="H963" s="2" t="str">
        <f t="shared" ref="H963:H1026" si="25">IF(LEFT(J963,2)=$B$3,"X","")</f>
        <v/>
      </c>
      <c r="I963" s="2" t="str">
        <f>IF(H963="","",COUNTIF($H$2:H963,H963))</f>
        <v/>
      </c>
      <c r="J963" s="3" t="str">
        <f>IF('Support - Unit List'!A963="","",'Support - Unit List'!A963&amp;'Support - Unit List'!B963&amp;'Support - Unit List'!C963&amp;" - "&amp;PROPER('Support - Unit List'!D963))</f>
        <v>3620007 - Owen Township</v>
      </c>
    </row>
    <row r="964" spans="8:10" x14ac:dyDescent="0.25">
      <c r="H964" s="2" t="str">
        <f t="shared" si="25"/>
        <v/>
      </c>
      <c r="I964" s="2" t="str">
        <f>IF(H964="","",COUNTIF($H$2:H964,H964))</f>
        <v/>
      </c>
      <c r="J964" s="3" t="str">
        <f>IF('Support - Unit List'!A964="","",'Support - Unit List'!A964&amp;'Support - Unit List'!B964&amp;'Support - Unit List'!C964&amp;" - "&amp;PROPER('Support - Unit List'!D964))</f>
        <v>3620008 - Pershing Township</v>
      </c>
    </row>
    <row r="965" spans="8:10" x14ac:dyDescent="0.25">
      <c r="H965" s="2" t="str">
        <f t="shared" si="25"/>
        <v/>
      </c>
      <c r="I965" s="2" t="str">
        <f>IF(H965="","",COUNTIF($H$2:H965,H965))</f>
        <v/>
      </c>
      <c r="J965" s="3" t="str">
        <f>IF('Support - Unit List'!A965="","",'Support - Unit List'!A965&amp;'Support - Unit List'!B965&amp;'Support - Unit List'!C965&amp;" - "&amp;PROPER('Support - Unit List'!D965))</f>
        <v>3620009 - Redding Township</v>
      </c>
    </row>
    <row r="966" spans="8:10" x14ac:dyDescent="0.25">
      <c r="H966" s="2" t="str">
        <f t="shared" si="25"/>
        <v/>
      </c>
      <c r="I966" s="2" t="str">
        <f>IF(H966="","",COUNTIF($H$2:H966,H966))</f>
        <v/>
      </c>
      <c r="J966" s="3" t="str">
        <f>IF('Support - Unit List'!A966="","",'Support - Unit List'!A966&amp;'Support - Unit List'!B966&amp;'Support - Unit List'!C966&amp;" - "&amp;PROPER('Support - Unit List'!D966))</f>
        <v>3620010 - Salt Creek Township</v>
      </c>
    </row>
    <row r="967" spans="8:10" x14ac:dyDescent="0.25">
      <c r="H967" s="2" t="str">
        <f t="shared" si="25"/>
        <v/>
      </c>
      <c r="I967" s="2" t="str">
        <f>IF(H967="","",COUNTIF($H$2:H967,H967))</f>
        <v/>
      </c>
      <c r="J967" s="3" t="str">
        <f>IF('Support - Unit List'!A967="","",'Support - Unit List'!A967&amp;'Support - Unit List'!B967&amp;'Support - Unit List'!C967&amp;" - "&amp;PROPER('Support - Unit List'!D967))</f>
        <v>3620011 - Vernon Township</v>
      </c>
    </row>
    <row r="968" spans="8:10" x14ac:dyDescent="0.25">
      <c r="H968" s="2" t="str">
        <f t="shared" si="25"/>
        <v/>
      </c>
      <c r="I968" s="2" t="str">
        <f>IF(H968="","",COUNTIF($H$2:H968,H968))</f>
        <v/>
      </c>
      <c r="J968" s="3" t="str">
        <f>IF('Support - Unit List'!A968="","",'Support - Unit List'!A968&amp;'Support - Unit List'!B968&amp;'Support - Unit List'!C968&amp;" - "&amp;PROPER('Support - Unit List'!D968))</f>
        <v>3620012 - Washington Township</v>
      </c>
    </row>
    <row r="969" spans="8:10" x14ac:dyDescent="0.25">
      <c r="H969" s="2" t="str">
        <f t="shared" si="25"/>
        <v/>
      </c>
      <c r="I969" s="2" t="str">
        <f>IF(H969="","",COUNTIF($H$2:H969,H969))</f>
        <v/>
      </c>
      <c r="J969" s="3" t="str">
        <f>IF('Support - Unit List'!A969="","",'Support - Unit List'!A969&amp;'Support - Unit List'!B969&amp;'Support - Unit List'!C969&amp;" - "&amp;PROPER('Support - Unit List'!D969))</f>
        <v>3630314 - Seymour Civil City</v>
      </c>
    </row>
    <row r="970" spans="8:10" x14ac:dyDescent="0.25">
      <c r="H970" s="2" t="str">
        <f t="shared" si="25"/>
        <v/>
      </c>
      <c r="I970" s="2" t="str">
        <f>IF(H970="","",COUNTIF($H$2:H970,H970))</f>
        <v/>
      </c>
      <c r="J970" s="3" t="str">
        <f>IF('Support - Unit List'!A970="","",'Support - Unit List'!A970&amp;'Support - Unit List'!B970&amp;'Support - Unit List'!C970&amp;" - "&amp;PROPER('Support - Unit List'!D970))</f>
        <v>3630688 - Brownstown Civil Town</v>
      </c>
    </row>
    <row r="971" spans="8:10" x14ac:dyDescent="0.25">
      <c r="H971" s="2" t="str">
        <f t="shared" si="25"/>
        <v/>
      </c>
      <c r="I971" s="2" t="str">
        <f>IF(H971="","",COUNTIF($H$2:H971,H971))</f>
        <v/>
      </c>
      <c r="J971" s="3" t="str">
        <f>IF('Support - Unit List'!A971="","",'Support - Unit List'!A971&amp;'Support - Unit List'!B971&amp;'Support - Unit List'!C971&amp;" - "&amp;PROPER('Support - Unit List'!D971))</f>
        <v>3630689 - Crothersville Civil Town</v>
      </c>
    </row>
    <row r="972" spans="8:10" x14ac:dyDescent="0.25">
      <c r="H972" s="2" t="str">
        <f t="shared" si="25"/>
        <v/>
      </c>
      <c r="I972" s="2" t="str">
        <f>IF(H972="","",COUNTIF($H$2:H972,H972))</f>
        <v/>
      </c>
      <c r="J972" s="3" t="str">
        <f>IF('Support - Unit List'!A972="","",'Support - Unit List'!A972&amp;'Support - Unit List'!B972&amp;'Support - Unit List'!C972&amp;" - "&amp;PROPER('Support - Unit List'!D972))</f>
        <v>3630690 - Medora Civil Town</v>
      </c>
    </row>
    <row r="973" spans="8:10" x14ac:dyDescent="0.25">
      <c r="H973" s="2" t="str">
        <f t="shared" si="25"/>
        <v/>
      </c>
      <c r="I973" s="2" t="str">
        <f>IF(H973="","",COUNTIF($H$2:H973,H973))</f>
        <v/>
      </c>
      <c r="J973" s="3" t="str">
        <f>IF('Support - Unit List'!A973="","",'Support - Unit List'!A973&amp;'Support - Unit List'!B973&amp;'Support - Unit List'!C973&amp;" - "&amp;PROPER('Support - Unit List'!D973))</f>
        <v>3643640 - Medora Community School Corporation</v>
      </c>
    </row>
    <row r="974" spans="8:10" x14ac:dyDescent="0.25">
      <c r="H974" s="2" t="str">
        <f t="shared" si="25"/>
        <v/>
      </c>
      <c r="I974" s="2" t="str">
        <f>IF(H974="","",COUNTIF($H$2:H974,H974))</f>
        <v/>
      </c>
      <c r="J974" s="3" t="str">
        <f>IF('Support - Unit List'!A974="","",'Support - Unit List'!A974&amp;'Support - Unit List'!B974&amp;'Support - Unit List'!C974&amp;" - "&amp;PROPER('Support - Unit List'!D974))</f>
        <v>3643675 - Seymour Community School Corporation</v>
      </c>
    </row>
    <row r="975" spans="8:10" x14ac:dyDescent="0.25">
      <c r="H975" s="2" t="str">
        <f t="shared" si="25"/>
        <v/>
      </c>
      <c r="I975" s="2" t="str">
        <f>IF(H975="","",COUNTIF($H$2:H975,H975))</f>
        <v/>
      </c>
      <c r="J975" s="3" t="str">
        <f>IF('Support - Unit List'!A975="","",'Support - Unit List'!A975&amp;'Support - Unit List'!B975&amp;'Support - Unit List'!C975&amp;" - "&amp;PROPER('Support - Unit List'!D975))</f>
        <v>3643695 - Brownstown Central Community School Corporation</v>
      </c>
    </row>
    <row r="976" spans="8:10" x14ac:dyDescent="0.25">
      <c r="H976" s="2" t="str">
        <f t="shared" si="25"/>
        <v/>
      </c>
      <c r="I976" s="2" t="str">
        <f>IF(H976="","",COUNTIF($H$2:H976,H976))</f>
        <v/>
      </c>
      <c r="J976" s="3" t="str">
        <f>IF('Support - Unit List'!A976="","",'Support - Unit List'!A976&amp;'Support - Unit List'!B976&amp;'Support - Unit List'!C976&amp;" - "&amp;PROPER('Support - Unit List'!D976))</f>
        <v>3643710 - Crothersville Community School Corporation</v>
      </c>
    </row>
    <row r="977" spans="8:10" x14ac:dyDescent="0.25">
      <c r="H977" s="2" t="str">
        <f t="shared" si="25"/>
        <v/>
      </c>
      <c r="I977" s="2" t="str">
        <f>IF(H977="","",COUNTIF($H$2:H977,H977))</f>
        <v/>
      </c>
      <c r="J977" s="3" t="str">
        <f>IF('Support - Unit List'!A977="","",'Support - Unit List'!A977&amp;'Support - Unit List'!B977&amp;'Support - Unit List'!C977&amp;" - "&amp;PROPER('Support - Unit List'!D977))</f>
        <v>3650100 - Brownstown Public Library</v>
      </c>
    </row>
    <row r="978" spans="8:10" x14ac:dyDescent="0.25">
      <c r="H978" s="2" t="str">
        <f t="shared" si="25"/>
        <v/>
      </c>
      <c r="I978" s="2" t="str">
        <f>IF(H978="","",COUNTIF($H$2:H978,H978))</f>
        <v/>
      </c>
      <c r="J978" s="3" t="str">
        <f>IF('Support - Unit List'!A978="","",'Support - Unit List'!A978&amp;'Support - Unit List'!B978&amp;'Support - Unit List'!C978&amp;" - "&amp;PROPER('Support - Unit List'!D978))</f>
        <v>3650289 - Jackson County Public Library</v>
      </c>
    </row>
    <row r="979" spans="8:10" x14ac:dyDescent="0.25">
      <c r="H979" s="2" t="str">
        <f t="shared" si="25"/>
        <v/>
      </c>
      <c r="I979" s="2" t="str">
        <f>IF(H979="","",COUNTIF($H$2:H979,H979))</f>
        <v/>
      </c>
      <c r="J979" s="3" t="str">
        <f>IF('Support - Unit List'!A979="","",'Support - Unit List'!A979&amp;'Support - Unit List'!B979&amp;'Support - Unit List'!C979&amp;" - "&amp;PROPER('Support - Unit List'!D979))</f>
        <v>3660339 - Vernon Township Fire Protection District</v>
      </c>
    </row>
    <row r="980" spans="8:10" x14ac:dyDescent="0.25">
      <c r="H980" s="2" t="str">
        <f t="shared" si="25"/>
        <v/>
      </c>
      <c r="I980" s="2" t="str">
        <f>IF(H980="","",COUNTIF($H$2:H980,H980))</f>
        <v/>
      </c>
      <c r="J980" s="3" t="str">
        <f>IF('Support - Unit List'!A980="","",'Support - Unit List'!A980&amp;'Support - Unit List'!B980&amp;'Support - Unit List'!C980&amp;" - "&amp;PROPER('Support - Unit List'!D980))</f>
        <v>3660940 - Seymour Airport Authority</v>
      </c>
    </row>
    <row r="981" spans="8:10" x14ac:dyDescent="0.25">
      <c r="H981" s="2" t="str">
        <f t="shared" si="25"/>
        <v/>
      </c>
      <c r="I981" s="2" t="str">
        <f>IF(H981="","",COUNTIF($H$2:H981,H981))</f>
        <v/>
      </c>
      <c r="J981" s="3" t="str">
        <f>IF('Support - Unit List'!A981="","",'Support - Unit List'!A981&amp;'Support - Unit List'!B981&amp;'Support - Unit List'!C981&amp;" - "&amp;PROPER('Support - Unit List'!D981))</f>
        <v>3661014 - Jackson County Solid Waste</v>
      </c>
    </row>
    <row r="982" spans="8:10" x14ac:dyDescent="0.25">
      <c r="H982" s="2" t="str">
        <f t="shared" si="25"/>
        <v/>
      </c>
      <c r="I982" s="2" t="str">
        <f>IF(H982="","",COUNTIF($H$2:H982,H982))</f>
        <v/>
      </c>
      <c r="J982" s="3" t="str">
        <f>IF('Support - Unit List'!A982="","",'Support - Unit List'!A982&amp;'Support - Unit List'!B982&amp;'Support - Unit List'!C982&amp;" - "&amp;PROPER('Support - Unit List'!D982))</f>
        <v>3661081 - Pershing Fire District</v>
      </c>
    </row>
    <row r="983" spans="8:10" x14ac:dyDescent="0.25">
      <c r="H983" s="2" t="str">
        <f t="shared" si="25"/>
        <v/>
      </c>
      <c r="I983" s="2" t="str">
        <f>IF(H983="","",COUNTIF($H$2:H983,H983))</f>
        <v/>
      </c>
      <c r="J983" s="3" t="str">
        <f>IF('Support - Unit List'!A983="","",'Support - Unit List'!A983&amp;'Support - Unit List'!B983&amp;'Support - Unit List'!C983&amp;" - "&amp;PROPER('Support - Unit List'!D983))</f>
        <v>3661083 - Driftwood Township Fire Protection District</v>
      </c>
    </row>
    <row r="984" spans="8:10" x14ac:dyDescent="0.25">
      <c r="H984" s="2" t="str">
        <f t="shared" si="25"/>
        <v/>
      </c>
      <c r="I984" s="2" t="str">
        <f>IF(H984="","",COUNTIF($H$2:H984,H984))</f>
        <v/>
      </c>
      <c r="J984" s="3" t="str">
        <f>IF('Support - Unit List'!A984="","",'Support - Unit List'!A984&amp;'Support - Unit List'!B984&amp;'Support - Unit List'!C984&amp;" - "&amp;PROPER('Support - Unit List'!D984))</f>
        <v>3661084 - Brownstown Fire Protection District</v>
      </c>
    </row>
    <row r="985" spans="8:10" x14ac:dyDescent="0.25">
      <c r="H985" s="2" t="str">
        <f t="shared" si="25"/>
        <v/>
      </c>
      <c r="I985" s="2" t="str">
        <f>IF(H985="","",COUNTIF($H$2:H985,H985))</f>
        <v/>
      </c>
      <c r="J985" s="3" t="str">
        <f>IF('Support - Unit List'!A985="","",'Support - Unit List'!A985&amp;'Support - Unit List'!B985&amp;'Support - Unit List'!C985&amp;" - "&amp;PROPER('Support - Unit List'!D985))</f>
        <v>3661085 - Grassy Fork Township Fire Protection District</v>
      </c>
    </row>
    <row r="986" spans="8:10" x14ac:dyDescent="0.25">
      <c r="H986" s="2" t="str">
        <f t="shared" si="25"/>
        <v/>
      </c>
      <c r="I986" s="2" t="str">
        <f>IF(H986="","",COUNTIF($H$2:H986,H986))</f>
        <v/>
      </c>
      <c r="J986" s="3" t="str">
        <f>IF('Support - Unit List'!A986="","",'Support - Unit List'!A986&amp;'Support - Unit List'!B986&amp;'Support - Unit List'!C986&amp;" - "&amp;PROPER('Support - Unit List'!D986))</f>
        <v>3661086 - Redding Township Fire Protection District</v>
      </c>
    </row>
    <row r="987" spans="8:10" x14ac:dyDescent="0.25">
      <c r="H987" s="2" t="str">
        <f t="shared" si="25"/>
        <v/>
      </c>
      <c r="I987" s="2" t="str">
        <f>IF(H987="","",COUNTIF($H$2:H987,H987))</f>
        <v/>
      </c>
      <c r="J987" s="3" t="str">
        <f>IF('Support - Unit List'!A987="","",'Support - Unit List'!A987&amp;'Support - Unit List'!B987&amp;'Support - Unit List'!C987&amp;" - "&amp;PROPER('Support - Unit List'!D987))</f>
        <v>3661087 - Owen Salt Creek Fire Protection District</v>
      </c>
    </row>
    <row r="988" spans="8:10" x14ac:dyDescent="0.25">
      <c r="H988" s="2" t="str">
        <f t="shared" si="25"/>
        <v/>
      </c>
      <c r="I988" s="2" t="str">
        <f>IF(H988="","",COUNTIF($H$2:H988,H988))</f>
        <v/>
      </c>
      <c r="J988" s="3" t="str">
        <f>IF('Support - Unit List'!A988="","",'Support - Unit List'!A988&amp;'Support - Unit List'!B988&amp;'Support - Unit List'!C988&amp;" - "&amp;PROPER('Support - Unit List'!D988))</f>
        <v>3661088 - Hamilton Township Fire Protection District</v>
      </c>
    </row>
    <row r="989" spans="8:10" x14ac:dyDescent="0.25">
      <c r="H989" s="2" t="str">
        <f t="shared" si="25"/>
        <v/>
      </c>
      <c r="I989" s="2" t="str">
        <f>IF(H989="","",COUNTIF($H$2:H989,H989))</f>
        <v/>
      </c>
      <c r="J989" s="3" t="str">
        <f>IF('Support - Unit List'!A989="","",'Support - Unit List'!A989&amp;'Support - Unit List'!B989&amp;'Support - Unit List'!C989&amp;" - "&amp;PROPER('Support - Unit List'!D989))</f>
        <v>3661089 - Jackson Washington Fire Protection District</v>
      </c>
    </row>
    <row r="990" spans="8:10" x14ac:dyDescent="0.25">
      <c r="H990" s="2" t="str">
        <f t="shared" si="25"/>
        <v/>
      </c>
      <c r="I990" s="2" t="str">
        <f>IF(H990="","",COUNTIF($H$2:H990,H990))</f>
        <v/>
      </c>
      <c r="J990" s="3" t="str">
        <f>IF('Support - Unit List'!A990="","",'Support - Unit List'!A990&amp;'Support - Unit List'!B990&amp;'Support - Unit List'!C990&amp;" - "&amp;PROPER('Support - Unit List'!D990))</f>
        <v>3710000 - Jasper County</v>
      </c>
    </row>
    <row r="991" spans="8:10" x14ac:dyDescent="0.25">
      <c r="H991" s="2" t="str">
        <f t="shared" si="25"/>
        <v/>
      </c>
      <c r="I991" s="2" t="str">
        <f>IF(H991="","",COUNTIF($H$2:H991,H991))</f>
        <v/>
      </c>
      <c r="J991" s="3" t="str">
        <f>IF('Support - Unit List'!A991="","",'Support - Unit List'!A991&amp;'Support - Unit List'!B991&amp;'Support - Unit List'!C991&amp;" - "&amp;PROPER('Support - Unit List'!D991))</f>
        <v>3720001 - Barkley Township</v>
      </c>
    </row>
    <row r="992" spans="8:10" x14ac:dyDescent="0.25">
      <c r="H992" s="2" t="str">
        <f t="shared" si="25"/>
        <v/>
      </c>
      <c r="I992" s="2" t="str">
        <f>IF(H992="","",COUNTIF($H$2:H992,H992))</f>
        <v/>
      </c>
      <c r="J992" s="3" t="str">
        <f>IF('Support - Unit List'!A992="","",'Support - Unit List'!A992&amp;'Support - Unit List'!B992&amp;'Support - Unit List'!C992&amp;" - "&amp;PROPER('Support - Unit List'!D992))</f>
        <v>3720002 - Carpenter Township</v>
      </c>
    </row>
    <row r="993" spans="8:10" x14ac:dyDescent="0.25">
      <c r="H993" s="2" t="str">
        <f t="shared" si="25"/>
        <v/>
      </c>
      <c r="I993" s="2" t="str">
        <f>IF(H993="","",COUNTIF($H$2:H993,H993))</f>
        <v/>
      </c>
      <c r="J993" s="3" t="str">
        <f>IF('Support - Unit List'!A993="","",'Support - Unit List'!A993&amp;'Support - Unit List'!B993&amp;'Support - Unit List'!C993&amp;" - "&amp;PROPER('Support - Unit List'!D993))</f>
        <v>3720003 - Gillam Township</v>
      </c>
    </row>
    <row r="994" spans="8:10" x14ac:dyDescent="0.25">
      <c r="H994" s="2" t="str">
        <f t="shared" si="25"/>
        <v/>
      </c>
      <c r="I994" s="2" t="str">
        <f>IF(H994="","",COUNTIF($H$2:H994,H994))</f>
        <v/>
      </c>
      <c r="J994" s="3" t="str">
        <f>IF('Support - Unit List'!A994="","",'Support - Unit List'!A994&amp;'Support - Unit List'!B994&amp;'Support - Unit List'!C994&amp;" - "&amp;PROPER('Support - Unit List'!D994))</f>
        <v>3720004 - Hanging Grove Township</v>
      </c>
    </row>
    <row r="995" spans="8:10" x14ac:dyDescent="0.25">
      <c r="H995" s="2" t="str">
        <f t="shared" si="25"/>
        <v/>
      </c>
      <c r="I995" s="2" t="str">
        <f>IF(H995="","",COUNTIF($H$2:H995,H995))</f>
        <v/>
      </c>
      <c r="J995" s="3" t="str">
        <f>IF('Support - Unit List'!A995="","",'Support - Unit List'!A995&amp;'Support - Unit List'!B995&amp;'Support - Unit List'!C995&amp;" - "&amp;PROPER('Support - Unit List'!D995))</f>
        <v>3720005 - Jordan Township</v>
      </c>
    </row>
    <row r="996" spans="8:10" x14ac:dyDescent="0.25">
      <c r="H996" s="2" t="str">
        <f t="shared" si="25"/>
        <v/>
      </c>
      <c r="I996" s="2" t="str">
        <f>IF(H996="","",COUNTIF($H$2:H996,H996))</f>
        <v/>
      </c>
      <c r="J996" s="3" t="str">
        <f>IF('Support - Unit List'!A996="","",'Support - Unit List'!A996&amp;'Support - Unit List'!B996&amp;'Support - Unit List'!C996&amp;" - "&amp;PROPER('Support - Unit List'!D996))</f>
        <v>3720006 - Kankakee Township</v>
      </c>
    </row>
    <row r="997" spans="8:10" x14ac:dyDescent="0.25">
      <c r="H997" s="2" t="str">
        <f t="shared" si="25"/>
        <v/>
      </c>
      <c r="I997" s="2" t="str">
        <f>IF(H997="","",COUNTIF($H$2:H997,H997))</f>
        <v/>
      </c>
      <c r="J997" s="3" t="str">
        <f>IF('Support - Unit List'!A997="","",'Support - Unit List'!A997&amp;'Support - Unit List'!B997&amp;'Support - Unit List'!C997&amp;" - "&amp;PROPER('Support - Unit List'!D997))</f>
        <v>3720007 - Keener Township</v>
      </c>
    </row>
    <row r="998" spans="8:10" x14ac:dyDescent="0.25">
      <c r="H998" s="2" t="str">
        <f t="shared" si="25"/>
        <v/>
      </c>
      <c r="I998" s="2" t="str">
        <f>IF(H998="","",COUNTIF($H$2:H998,H998))</f>
        <v/>
      </c>
      <c r="J998" s="3" t="str">
        <f>IF('Support - Unit List'!A998="","",'Support - Unit List'!A998&amp;'Support - Unit List'!B998&amp;'Support - Unit List'!C998&amp;" - "&amp;PROPER('Support - Unit List'!D998))</f>
        <v>3720008 - Marion Township</v>
      </c>
    </row>
    <row r="999" spans="8:10" x14ac:dyDescent="0.25">
      <c r="H999" s="2" t="str">
        <f t="shared" si="25"/>
        <v/>
      </c>
      <c r="I999" s="2" t="str">
        <f>IF(H999="","",COUNTIF($H$2:H999,H999))</f>
        <v/>
      </c>
      <c r="J999" s="3" t="str">
        <f>IF('Support - Unit List'!A999="","",'Support - Unit List'!A999&amp;'Support - Unit List'!B999&amp;'Support - Unit List'!C999&amp;" - "&amp;PROPER('Support - Unit List'!D999))</f>
        <v>3720009 - Milroy Township</v>
      </c>
    </row>
    <row r="1000" spans="8:10" x14ac:dyDescent="0.25">
      <c r="H1000" s="2" t="str">
        <f t="shared" si="25"/>
        <v/>
      </c>
      <c r="I1000" s="2" t="str">
        <f>IF(H1000="","",COUNTIF($H$2:H1000,H1000))</f>
        <v/>
      </c>
      <c r="J1000" s="3" t="str">
        <f>IF('Support - Unit List'!A1000="","",'Support - Unit List'!A1000&amp;'Support - Unit List'!B1000&amp;'Support - Unit List'!C1000&amp;" - "&amp;PROPER('Support - Unit List'!D1000))</f>
        <v>3720010 - Newton Township</v>
      </c>
    </row>
    <row r="1001" spans="8:10" x14ac:dyDescent="0.25">
      <c r="H1001" s="2" t="str">
        <f t="shared" si="25"/>
        <v/>
      </c>
      <c r="I1001" s="2" t="str">
        <f>IF(H1001="","",COUNTIF($H$2:H1001,H1001))</f>
        <v/>
      </c>
      <c r="J1001" s="3" t="str">
        <f>IF('Support - Unit List'!A1001="","",'Support - Unit List'!A1001&amp;'Support - Unit List'!B1001&amp;'Support - Unit List'!C1001&amp;" - "&amp;PROPER('Support - Unit List'!D1001))</f>
        <v>3720011 - Union Township</v>
      </c>
    </row>
    <row r="1002" spans="8:10" x14ac:dyDescent="0.25">
      <c r="H1002" s="2" t="str">
        <f t="shared" si="25"/>
        <v/>
      </c>
      <c r="I1002" s="2" t="str">
        <f>IF(H1002="","",COUNTIF($H$2:H1002,H1002))</f>
        <v/>
      </c>
      <c r="J1002" s="3" t="str">
        <f>IF('Support - Unit List'!A1002="","",'Support - Unit List'!A1002&amp;'Support - Unit List'!B1002&amp;'Support - Unit List'!C1002&amp;" - "&amp;PROPER('Support - Unit List'!D1002))</f>
        <v>3720012 - Walker Township</v>
      </c>
    </row>
    <row r="1003" spans="8:10" x14ac:dyDescent="0.25">
      <c r="H1003" s="2" t="str">
        <f t="shared" si="25"/>
        <v/>
      </c>
      <c r="I1003" s="2" t="str">
        <f>IF(H1003="","",COUNTIF($H$2:H1003,H1003))</f>
        <v/>
      </c>
      <c r="J1003" s="3" t="str">
        <f>IF('Support - Unit List'!A1003="","",'Support - Unit List'!A1003&amp;'Support - Unit List'!B1003&amp;'Support - Unit List'!C1003&amp;" - "&amp;PROPER('Support - Unit List'!D1003))</f>
        <v>3720013 - Wheatfield Township</v>
      </c>
    </row>
    <row r="1004" spans="8:10" x14ac:dyDescent="0.25">
      <c r="H1004" s="2" t="str">
        <f t="shared" si="25"/>
        <v/>
      </c>
      <c r="I1004" s="2" t="str">
        <f>IF(H1004="","",COUNTIF($H$2:H1004,H1004))</f>
        <v/>
      </c>
      <c r="J1004" s="3" t="str">
        <f>IF('Support - Unit List'!A1004="","",'Support - Unit List'!A1004&amp;'Support - Unit List'!B1004&amp;'Support - Unit List'!C1004&amp;" - "&amp;PROPER('Support - Unit List'!D1004))</f>
        <v>3730437 - Rensselaer Civil City</v>
      </c>
    </row>
    <row r="1005" spans="8:10" x14ac:dyDescent="0.25">
      <c r="H1005" s="2" t="str">
        <f t="shared" si="25"/>
        <v/>
      </c>
      <c r="I1005" s="2" t="str">
        <f>IF(H1005="","",COUNTIF($H$2:H1005,H1005))</f>
        <v/>
      </c>
      <c r="J1005" s="3" t="str">
        <f>IF('Support - Unit List'!A1005="","",'Support - Unit List'!A1005&amp;'Support - Unit List'!B1005&amp;'Support - Unit List'!C1005&amp;" - "&amp;PROPER('Support - Unit List'!D1005))</f>
        <v>3730691 - Demotte Civil Town</v>
      </c>
    </row>
    <row r="1006" spans="8:10" x14ac:dyDescent="0.25">
      <c r="H1006" s="2" t="str">
        <f t="shared" si="25"/>
        <v/>
      </c>
      <c r="I1006" s="2" t="str">
        <f>IF(H1006="","",COUNTIF($H$2:H1006,H1006))</f>
        <v/>
      </c>
      <c r="J1006" s="3" t="str">
        <f>IF('Support - Unit List'!A1006="","",'Support - Unit List'!A1006&amp;'Support - Unit List'!B1006&amp;'Support - Unit List'!C1006&amp;" - "&amp;PROPER('Support - Unit List'!D1006))</f>
        <v>3730692 - Remington Civil Town</v>
      </c>
    </row>
    <row r="1007" spans="8:10" x14ac:dyDescent="0.25">
      <c r="H1007" s="2" t="str">
        <f t="shared" si="25"/>
        <v/>
      </c>
      <c r="I1007" s="2" t="str">
        <f>IF(H1007="","",COUNTIF($H$2:H1007,H1007))</f>
        <v/>
      </c>
      <c r="J1007" s="3" t="str">
        <f>IF('Support - Unit List'!A1007="","",'Support - Unit List'!A1007&amp;'Support - Unit List'!B1007&amp;'Support - Unit List'!C1007&amp;" - "&amp;PROPER('Support - Unit List'!D1007))</f>
        <v>3730693 - Wheatfield Civil Town</v>
      </c>
    </row>
    <row r="1008" spans="8:10" x14ac:dyDescent="0.25">
      <c r="H1008" s="2" t="str">
        <f t="shared" si="25"/>
        <v/>
      </c>
      <c r="I1008" s="2" t="str">
        <f>IF(H1008="","",COUNTIF($H$2:H1008,H1008))</f>
        <v/>
      </c>
      <c r="J1008" s="3" t="str">
        <f>IF('Support - Unit List'!A1008="","",'Support - Unit List'!A1008&amp;'Support - Unit List'!B1008&amp;'Support - Unit List'!C1008&amp;" - "&amp;PROPER('Support - Unit List'!D1008))</f>
        <v>3743785 - Kankakee Valley School Corporation</v>
      </c>
    </row>
    <row r="1009" spans="8:10" x14ac:dyDescent="0.25">
      <c r="H1009" s="2" t="str">
        <f t="shared" si="25"/>
        <v/>
      </c>
      <c r="I1009" s="2" t="str">
        <f>IF(H1009="","",COUNTIF($H$2:H1009,H1009))</f>
        <v/>
      </c>
      <c r="J1009" s="3" t="str">
        <f>IF('Support - Unit List'!A1009="","",'Support - Unit List'!A1009&amp;'Support - Unit List'!B1009&amp;'Support - Unit List'!C1009&amp;" - "&amp;PROPER('Support - Unit List'!D1009))</f>
        <v>3743815 - Rensselaer Central School Corporation</v>
      </c>
    </row>
    <row r="1010" spans="8:10" x14ac:dyDescent="0.25">
      <c r="H1010" s="2" t="str">
        <f t="shared" si="25"/>
        <v/>
      </c>
      <c r="I1010" s="2" t="str">
        <f>IF(H1010="","",COUNTIF($H$2:H1010,H1010))</f>
        <v/>
      </c>
      <c r="J1010" s="3" t="str">
        <f>IF('Support - Unit List'!A1010="","",'Support - Unit List'!A1010&amp;'Support - Unit List'!B1010&amp;'Support - Unit List'!C1010&amp;" - "&amp;PROPER('Support - Unit List'!D1010))</f>
        <v>3750103 - Remington Public Library</v>
      </c>
    </row>
    <row r="1011" spans="8:10" x14ac:dyDescent="0.25">
      <c r="H1011" s="2" t="str">
        <f t="shared" si="25"/>
        <v/>
      </c>
      <c r="I1011" s="2" t="str">
        <f>IF(H1011="","",COUNTIF($H$2:H1011,H1011))</f>
        <v/>
      </c>
      <c r="J1011" s="3" t="str">
        <f>IF('Support - Unit List'!A1011="","",'Support - Unit List'!A1011&amp;'Support - Unit List'!B1011&amp;'Support - Unit List'!C1011&amp;" - "&amp;PROPER('Support - Unit List'!D1011))</f>
        <v>3750266 - Jasper County Public Library</v>
      </c>
    </row>
    <row r="1012" spans="8:10" x14ac:dyDescent="0.25">
      <c r="H1012" s="2" t="str">
        <f t="shared" si="25"/>
        <v/>
      </c>
      <c r="I1012" s="2" t="str">
        <f>IF(H1012="","",COUNTIF($H$2:H1012,H1012))</f>
        <v/>
      </c>
      <c r="J1012" s="3" t="str">
        <f>IF('Support - Unit List'!A1012="","",'Support - Unit List'!A1012&amp;'Support - Unit List'!B1012&amp;'Support - Unit List'!C1012&amp;" - "&amp;PROPER('Support - Unit List'!D1012))</f>
        <v>3760328 - Jasper County Airport Authority</v>
      </c>
    </row>
    <row r="1013" spans="8:10" x14ac:dyDescent="0.25">
      <c r="H1013" s="2" t="str">
        <f t="shared" si="25"/>
        <v/>
      </c>
      <c r="I1013" s="2" t="str">
        <f>IF(H1013="","",COUNTIF($H$2:H1013,H1013))</f>
        <v/>
      </c>
      <c r="J1013" s="3" t="str">
        <f>IF('Support - Unit List'!A1013="","",'Support - Unit List'!A1013&amp;'Support - Unit List'!B1013&amp;'Support - Unit List'!C1013&amp;" - "&amp;PROPER('Support - Unit List'!D1013))</f>
        <v>3761062 - Northwest Indiana Solid Waste Management</v>
      </c>
    </row>
    <row r="1014" spans="8:10" x14ac:dyDescent="0.25">
      <c r="H1014" s="2" t="str">
        <f t="shared" si="25"/>
        <v/>
      </c>
      <c r="I1014" s="2" t="str">
        <f>IF(H1014="","",COUNTIF($H$2:H1014,H1014))</f>
        <v/>
      </c>
      <c r="J1014" s="3" t="str">
        <f>IF('Support - Unit List'!A1014="","",'Support - Unit List'!A1014&amp;'Support - Unit List'!B1014&amp;'Support - Unit List'!C1014&amp;" - "&amp;PROPER('Support - Unit List'!D1014))</f>
        <v>3770098 - Iroquois Conservancy District</v>
      </c>
    </row>
    <row r="1015" spans="8:10" x14ac:dyDescent="0.25">
      <c r="H1015" s="2" t="str">
        <f t="shared" si="25"/>
        <v/>
      </c>
      <c r="I1015" s="2" t="str">
        <f>IF(H1015="","",COUNTIF($H$2:H1015,H1015))</f>
        <v/>
      </c>
      <c r="J1015" s="3" t="str">
        <f>IF('Support - Unit List'!A1015="","",'Support - Unit List'!A1015&amp;'Support - Unit List'!B1015&amp;'Support - Unit List'!C1015&amp;" - "&amp;PROPER('Support - Unit List'!D1015))</f>
        <v>3810000 - Jay County</v>
      </c>
    </row>
    <row r="1016" spans="8:10" x14ac:dyDescent="0.25">
      <c r="H1016" s="2" t="str">
        <f t="shared" si="25"/>
        <v/>
      </c>
      <c r="I1016" s="2" t="str">
        <f>IF(H1016="","",COUNTIF($H$2:H1016,H1016))</f>
        <v/>
      </c>
      <c r="J1016" s="3" t="str">
        <f>IF('Support - Unit List'!A1016="","",'Support - Unit List'!A1016&amp;'Support - Unit List'!B1016&amp;'Support - Unit List'!C1016&amp;" - "&amp;PROPER('Support - Unit List'!D1016))</f>
        <v>3820001 - Bearcreek Township</v>
      </c>
    </row>
    <row r="1017" spans="8:10" x14ac:dyDescent="0.25">
      <c r="H1017" s="2" t="str">
        <f t="shared" si="25"/>
        <v/>
      </c>
      <c r="I1017" s="2" t="str">
        <f>IF(H1017="","",COUNTIF($H$2:H1017,H1017))</f>
        <v/>
      </c>
      <c r="J1017" s="3" t="str">
        <f>IF('Support - Unit List'!A1017="","",'Support - Unit List'!A1017&amp;'Support - Unit List'!B1017&amp;'Support - Unit List'!C1017&amp;" - "&amp;PROPER('Support - Unit List'!D1017))</f>
        <v>3820002 - Greene Township</v>
      </c>
    </row>
    <row r="1018" spans="8:10" x14ac:dyDescent="0.25">
      <c r="H1018" s="2" t="str">
        <f t="shared" si="25"/>
        <v/>
      </c>
      <c r="I1018" s="2" t="str">
        <f>IF(H1018="","",COUNTIF($H$2:H1018,H1018))</f>
        <v/>
      </c>
      <c r="J1018" s="3" t="str">
        <f>IF('Support - Unit List'!A1018="","",'Support - Unit List'!A1018&amp;'Support - Unit List'!B1018&amp;'Support - Unit List'!C1018&amp;" - "&amp;PROPER('Support - Unit List'!D1018))</f>
        <v>3820003 - Jackson Township</v>
      </c>
    </row>
    <row r="1019" spans="8:10" x14ac:dyDescent="0.25">
      <c r="H1019" s="2" t="str">
        <f t="shared" si="25"/>
        <v/>
      </c>
      <c r="I1019" s="2" t="str">
        <f>IF(H1019="","",COUNTIF($H$2:H1019,H1019))</f>
        <v/>
      </c>
      <c r="J1019" s="3" t="str">
        <f>IF('Support - Unit List'!A1019="","",'Support - Unit List'!A1019&amp;'Support - Unit List'!B1019&amp;'Support - Unit List'!C1019&amp;" - "&amp;PROPER('Support - Unit List'!D1019))</f>
        <v>3820004 - Jefferson Township</v>
      </c>
    </row>
    <row r="1020" spans="8:10" x14ac:dyDescent="0.25">
      <c r="H1020" s="2" t="str">
        <f t="shared" si="25"/>
        <v/>
      </c>
      <c r="I1020" s="2" t="str">
        <f>IF(H1020="","",COUNTIF($H$2:H1020,H1020))</f>
        <v/>
      </c>
      <c r="J1020" s="3" t="str">
        <f>IF('Support - Unit List'!A1020="","",'Support - Unit List'!A1020&amp;'Support - Unit List'!B1020&amp;'Support - Unit List'!C1020&amp;" - "&amp;PROPER('Support - Unit List'!D1020))</f>
        <v>3820005 - Knox Township</v>
      </c>
    </row>
    <row r="1021" spans="8:10" x14ac:dyDescent="0.25">
      <c r="H1021" s="2" t="str">
        <f t="shared" si="25"/>
        <v/>
      </c>
      <c r="I1021" s="2" t="str">
        <f>IF(H1021="","",COUNTIF($H$2:H1021,H1021))</f>
        <v/>
      </c>
      <c r="J1021" s="3" t="str">
        <f>IF('Support - Unit List'!A1021="","",'Support - Unit List'!A1021&amp;'Support - Unit List'!B1021&amp;'Support - Unit List'!C1021&amp;" - "&amp;PROPER('Support - Unit List'!D1021))</f>
        <v>3820006 - Madison Township</v>
      </c>
    </row>
    <row r="1022" spans="8:10" x14ac:dyDescent="0.25">
      <c r="H1022" s="2" t="str">
        <f t="shared" si="25"/>
        <v/>
      </c>
      <c r="I1022" s="2" t="str">
        <f>IF(H1022="","",COUNTIF($H$2:H1022,H1022))</f>
        <v/>
      </c>
      <c r="J1022" s="3" t="str">
        <f>IF('Support - Unit List'!A1022="","",'Support - Unit List'!A1022&amp;'Support - Unit List'!B1022&amp;'Support - Unit List'!C1022&amp;" - "&amp;PROPER('Support - Unit List'!D1022))</f>
        <v>3820007 - Noble Township</v>
      </c>
    </row>
    <row r="1023" spans="8:10" x14ac:dyDescent="0.25">
      <c r="H1023" s="2" t="str">
        <f t="shared" si="25"/>
        <v/>
      </c>
      <c r="I1023" s="2" t="str">
        <f>IF(H1023="","",COUNTIF($H$2:H1023,H1023))</f>
        <v/>
      </c>
      <c r="J1023" s="3" t="str">
        <f>IF('Support - Unit List'!A1023="","",'Support - Unit List'!A1023&amp;'Support - Unit List'!B1023&amp;'Support - Unit List'!C1023&amp;" - "&amp;PROPER('Support - Unit List'!D1023))</f>
        <v>3820008 - Penn Township</v>
      </c>
    </row>
    <row r="1024" spans="8:10" x14ac:dyDescent="0.25">
      <c r="H1024" s="2" t="str">
        <f t="shared" si="25"/>
        <v/>
      </c>
      <c r="I1024" s="2" t="str">
        <f>IF(H1024="","",COUNTIF($H$2:H1024,H1024))</f>
        <v/>
      </c>
      <c r="J1024" s="3" t="str">
        <f>IF('Support - Unit List'!A1024="","",'Support - Unit List'!A1024&amp;'Support - Unit List'!B1024&amp;'Support - Unit List'!C1024&amp;" - "&amp;PROPER('Support - Unit List'!D1024))</f>
        <v>3820009 - Pike Township</v>
      </c>
    </row>
    <row r="1025" spans="8:10" x14ac:dyDescent="0.25">
      <c r="H1025" s="2" t="str">
        <f t="shared" si="25"/>
        <v/>
      </c>
      <c r="I1025" s="2" t="str">
        <f>IF(H1025="","",COUNTIF($H$2:H1025,H1025))</f>
        <v/>
      </c>
      <c r="J1025" s="3" t="str">
        <f>IF('Support - Unit List'!A1025="","",'Support - Unit List'!A1025&amp;'Support - Unit List'!B1025&amp;'Support - Unit List'!C1025&amp;" - "&amp;PROPER('Support - Unit List'!D1025))</f>
        <v>3820010 - Richland Township</v>
      </c>
    </row>
    <row r="1026" spans="8:10" x14ac:dyDescent="0.25">
      <c r="H1026" s="2" t="str">
        <f t="shared" si="25"/>
        <v/>
      </c>
      <c r="I1026" s="2" t="str">
        <f>IF(H1026="","",COUNTIF($H$2:H1026,H1026))</f>
        <v/>
      </c>
      <c r="J1026" s="3" t="str">
        <f>IF('Support - Unit List'!A1026="","",'Support - Unit List'!A1026&amp;'Support - Unit List'!B1026&amp;'Support - Unit List'!C1026&amp;" - "&amp;PROPER('Support - Unit List'!D1026))</f>
        <v>3820011 - Wabash Township</v>
      </c>
    </row>
    <row r="1027" spans="8:10" x14ac:dyDescent="0.25">
      <c r="H1027" s="2" t="str">
        <f t="shared" ref="H1027:H1090" si="26">IF(LEFT(J1027,2)=$B$3,"X","")</f>
        <v/>
      </c>
      <c r="I1027" s="2" t="str">
        <f>IF(H1027="","",COUNTIF($H$2:H1027,H1027))</f>
        <v/>
      </c>
      <c r="J1027" s="3" t="str">
        <f>IF('Support - Unit List'!A1027="","",'Support - Unit List'!A1027&amp;'Support - Unit List'!B1027&amp;'Support - Unit List'!C1027&amp;" - "&amp;PROPER('Support - Unit List'!D1027))</f>
        <v>3820012 - Wayne Township</v>
      </c>
    </row>
    <row r="1028" spans="8:10" x14ac:dyDescent="0.25">
      <c r="H1028" s="2" t="str">
        <f t="shared" si="26"/>
        <v/>
      </c>
      <c r="I1028" s="2" t="str">
        <f>IF(H1028="","",COUNTIF($H$2:H1028,H1028))</f>
        <v/>
      </c>
      <c r="J1028" s="3" t="str">
        <f>IF('Support - Unit List'!A1028="","",'Support - Unit List'!A1028&amp;'Support - Unit List'!B1028&amp;'Support - Unit List'!C1028&amp;" - "&amp;PROPER('Support - Unit List'!D1028))</f>
        <v>3830417 - Portland Civil City</v>
      </c>
    </row>
    <row r="1029" spans="8:10" x14ac:dyDescent="0.25">
      <c r="H1029" s="2" t="str">
        <f t="shared" si="26"/>
        <v/>
      </c>
      <c r="I1029" s="2" t="str">
        <f>IF(H1029="","",COUNTIF($H$2:H1029,H1029))</f>
        <v/>
      </c>
      <c r="J1029" s="3" t="str">
        <f>IF('Support - Unit List'!A1029="","",'Support - Unit List'!A1029&amp;'Support - Unit List'!B1029&amp;'Support - Unit List'!C1029&amp;" - "&amp;PROPER('Support - Unit List'!D1029))</f>
        <v>3830450 - Dunkirk Civil City</v>
      </c>
    </row>
    <row r="1030" spans="8:10" x14ac:dyDescent="0.25">
      <c r="H1030" s="2" t="str">
        <f t="shared" si="26"/>
        <v/>
      </c>
      <c r="I1030" s="2" t="str">
        <f>IF(H1030="","",COUNTIF($H$2:H1030,H1030))</f>
        <v/>
      </c>
      <c r="J1030" s="3" t="str">
        <f>IF('Support - Unit List'!A1030="","",'Support - Unit List'!A1030&amp;'Support - Unit List'!B1030&amp;'Support - Unit List'!C1030&amp;" - "&amp;PROPER('Support - Unit List'!D1030))</f>
        <v>3830694 - Bryant Civil Town</v>
      </c>
    </row>
    <row r="1031" spans="8:10" x14ac:dyDescent="0.25">
      <c r="H1031" s="2" t="str">
        <f t="shared" si="26"/>
        <v/>
      </c>
      <c r="I1031" s="2" t="str">
        <f>IF(H1031="","",COUNTIF($H$2:H1031,H1031))</f>
        <v/>
      </c>
      <c r="J1031" s="3" t="str">
        <f>IF('Support - Unit List'!A1031="","",'Support - Unit List'!A1031&amp;'Support - Unit List'!B1031&amp;'Support - Unit List'!C1031&amp;" - "&amp;PROPER('Support - Unit List'!D1031))</f>
        <v>3830695 - Pennville Civil Town</v>
      </c>
    </row>
    <row r="1032" spans="8:10" x14ac:dyDescent="0.25">
      <c r="H1032" s="2" t="str">
        <f t="shared" si="26"/>
        <v/>
      </c>
      <c r="I1032" s="2" t="str">
        <f>IF(H1032="","",COUNTIF($H$2:H1032,H1032))</f>
        <v/>
      </c>
      <c r="J1032" s="3" t="str">
        <f>IF('Support - Unit List'!A1032="","",'Support - Unit List'!A1032&amp;'Support - Unit List'!B1032&amp;'Support - Unit List'!C1032&amp;" - "&amp;PROPER('Support - Unit List'!D1032))</f>
        <v>3830696 - Redkey Civil Town</v>
      </c>
    </row>
    <row r="1033" spans="8:10" x14ac:dyDescent="0.25">
      <c r="H1033" s="2" t="str">
        <f t="shared" si="26"/>
        <v/>
      </c>
      <c r="I1033" s="2" t="str">
        <f>IF(H1033="","",COUNTIF($H$2:H1033,H1033))</f>
        <v/>
      </c>
      <c r="J1033" s="3" t="str">
        <f>IF('Support - Unit List'!A1033="","",'Support - Unit List'!A1033&amp;'Support - Unit List'!B1033&amp;'Support - Unit List'!C1033&amp;" - "&amp;PROPER('Support - Unit List'!D1033))</f>
        <v>3830697 - Salamonia Civil Town</v>
      </c>
    </row>
    <row r="1034" spans="8:10" x14ac:dyDescent="0.25">
      <c r="H1034" s="2" t="str">
        <f t="shared" si="26"/>
        <v/>
      </c>
      <c r="I1034" s="2" t="str">
        <f>IF(H1034="","",COUNTIF($H$2:H1034,H1034))</f>
        <v/>
      </c>
      <c r="J1034" s="3" t="str">
        <f>IF('Support - Unit List'!A1034="","",'Support - Unit List'!A1034&amp;'Support - Unit List'!B1034&amp;'Support - Unit List'!C1034&amp;" - "&amp;PROPER('Support - Unit List'!D1034))</f>
        <v>3843945 - Jay County School Corporation</v>
      </c>
    </row>
    <row r="1035" spans="8:10" x14ac:dyDescent="0.25">
      <c r="H1035" s="2" t="str">
        <f t="shared" si="26"/>
        <v/>
      </c>
      <c r="I1035" s="2" t="str">
        <f>IF(H1035="","",COUNTIF($H$2:H1035,H1035))</f>
        <v/>
      </c>
      <c r="J1035" s="3" t="str">
        <f>IF('Support - Unit List'!A1035="","",'Support - Unit List'!A1035&amp;'Support - Unit List'!B1035&amp;'Support - Unit List'!C1035&amp;" - "&amp;PROPER('Support - Unit List'!D1035))</f>
        <v>3850106 - Dunkirk Public Library</v>
      </c>
    </row>
    <row r="1036" spans="8:10" x14ac:dyDescent="0.25">
      <c r="H1036" s="2" t="str">
        <f t="shared" si="26"/>
        <v/>
      </c>
      <c r="I1036" s="2" t="str">
        <f>IF(H1036="","",COUNTIF($H$2:H1036,H1036))</f>
        <v/>
      </c>
      <c r="J1036" s="3" t="str">
        <f>IF('Support - Unit List'!A1036="","",'Support - Unit List'!A1036&amp;'Support - Unit List'!B1036&amp;'Support - Unit List'!C1036&amp;" - "&amp;PROPER('Support - Unit List'!D1036))</f>
        <v>3850107 - Penn Township Public Library</v>
      </c>
    </row>
    <row r="1037" spans="8:10" x14ac:dyDescent="0.25">
      <c r="H1037" s="2" t="str">
        <f t="shared" si="26"/>
        <v/>
      </c>
      <c r="I1037" s="2" t="str">
        <f>IF(H1037="","",COUNTIF($H$2:H1037,H1037))</f>
        <v/>
      </c>
      <c r="J1037" s="3" t="str">
        <f>IF('Support - Unit List'!A1037="","",'Support - Unit List'!A1037&amp;'Support - Unit List'!B1037&amp;'Support - Unit List'!C1037&amp;" - "&amp;PROPER('Support - Unit List'!D1037))</f>
        <v>3850267 - Jay County Public Library</v>
      </c>
    </row>
    <row r="1038" spans="8:10" x14ac:dyDescent="0.25">
      <c r="H1038" s="2" t="str">
        <f t="shared" si="26"/>
        <v/>
      </c>
      <c r="I1038" s="2" t="str">
        <f>IF(H1038="","",COUNTIF($H$2:H1038,H1038))</f>
        <v/>
      </c>
      <c r="J1038" s="3" t="str">
        <f>IF('Support - Unit List'!A1038="","",'Support - Unit List'!A1038&amp;'Support - Unit List'!B1038&amp;'Support - Unit List'!C1038&amp;" - "&amp;PROPER('Support - Unit List'!D1038))</f>
        <v>3861090 - Jay County Solid Waste District</v>
      </c>
    </row>
    <row r="1039" spans="8:10" x14ac:dyDescent="0.25">
      <c r="H1039" s="2" t="str">
        <f t="shared" si="26"/>
        <v/>
      </c>
      <c r="I1039" s="2" t="str">
        <f>IF(H1039="","",COUNTIF($H$2:H1039,H1039))</f>
        <v/>
      </c>
      <c r="J1039" s="3" t="str">
        <f>IF('Support - Unit List'!A1039="","",'Support - Unit List'!A1039&amp;'Support - Unit List'!B1039&amp;'Support - Unit List'!C1039&amp;" - "&amp;PROPER('Support - Unit List'!D1039))</f>
        <v>3910000 - Jefferson County</v>
      </c>
    </row>
    <row r="1040" spans="8:10" x14ac:dyDescent="0.25">
      <c r="H1040" s="2" t="str">
        <f t="shared" si="26"/>
        <v/>
      </c>
      <c r="I1040" s="2" t="str">
        <f>IF(H1040="","",COUNTIF($H$2:H1040,H1040))</f>
        <v/>
      </c>
      <c r="J1040" s="3" t="str">
        <f>IF('Support - Unit List'!A1040="","",'Support - Unit List'!A1040&amp;'Support - Unit List'!B1040&amp;'Support - Unit List'!C1040&amp;" - "&amp;PROPER('Support - Unit List'!D1040))</f>
        <v>3920001 - Graham Township</v>
      </c>
    </row>
    <row r="1041" spans="8:10" x14ac:dyDescent="0.25">
      <c r="H1041" s="2" t="str">
        <f t="shared" si="26"/>
        <v/>
      </c>
      <c r="I1041" s="2" t="str">
        <f>IF(H1041="","",COUNTIF($H$2:H1041,H1041))</f>
        <v/>
      </c>
      <c r="J1041" s="3" t="str">
        <f>IF('Support - Unit List'!A1041="","",'Support - Unit List'!A1041&amp;'Support - Unit List'!B1041&amp;'Support - Unit List'!C1041&amp;" - "&amp;PROPER('Support - Unit List'!D1041))</f>
        <v>3920002 - Hanover Township</v>
      </c>
    </row>
    <row r="1042" spans="8:10" x14ac:dyDescent="0.25">
      <c r="H1042" s="2" t="str">
        <f t="shared" si="26"/>
        <v/>
      </c>
      <c r="I1042" s="2" t="str">
        <f>IF(H1042="","",COUNTIF($H$2:H1042,H1042))</f>
        <v/>
      </c>
      <c r="J1042" s="3" t="str">
        <f>IF('Support - Unit List'!A1042="","",'Support - Unit List'!A1042&amp;'Support - Unit List'!B1042&amp;'Support - Unit List'!C1042&amp;" - "&amp;PROPER('Support - Unit List'!D1042))</f>
        <v>3920003 - Lancaster Township</v>
      </c>
    </row>
    <row r="1043" spans="8:10" x14ac:dyDescent="0.25">
      <c r="H1043" s="2" t="str">
        <f t="shared" si="26"/>
        <v/>
      </c>
      <c r="I1043" s="2" t="str">
        <f>IF(H1043="","",COUNTIF($H$2:H1043,H1043))</f>
        <v/>
      </c>
      <c r="J1043" s="3" t="str">
        <f>IF('Support - Unit List'!A1043="","",'Support - Unit List'!A1043&amp;'Support - Unit List'!B1043&amp;'Support - Unit List'!C1043&amp;" - "&amp;PROPER('Support - Unit List'!D1043))</f>
        <v>3920004 - Madison Township</v>
      </c>
    </row>
    <row r="1044" spans="8:10" x14ac:dyDescent="0.25">
      <c r="H1044" s="2" t="str">
        <f t="shared" si="26"/>
        <v/>
      </c>
      <c r="I1044" s="2" t="str">
        <f>IF(H1044="","",COUNTIF($H$2:H1044,H1044))</f>
        <v/>
      </c>
      <c r="J1044" s="3" t="str">
        <f>IF('Support - Unit List'!A1044="","",'Support - Unit List'!A1044&amp;'Support - Unit List'!B1044&amp;'Support - Unit List'!C1044&amp;" - "&amp;PROPER('Support - Unit List'!D1044))</f>
        <v>3920005 - Milton Township</v>
      </c>
    </row>
    <row r="1045" spans="8:10" x14ac:dyDescent="0.25">
      <c r="H1045" s="2" t="str">
        <f t="shared" si="26"/>
        <v/>
      </c>
      <c r="I1045" s="2" t="str">
        <f>IF(H1045="","",COUNTIF($H$2:H1045,H1045))</f>
        <v/>
      </c>
      <c r="J1045" s="3" t="str">
        <f>IF('Support - Unit List'!A1045="","",'Support - Unit List'!A1045&amp;'Support - Unit List'!B1045&amp;'Support - Unit List'!C1045&amp;" - "&amp;PROPER('Support - Unit List'!D1045))</f>
        <v>3920006 - Monroe Township</v>
      </c>
    </row>
    <row r="1046" spans="8:10" x14ac:dyDescent="0.25">
      <c r="H1046" s="2" t="str">
        <f t="shared" si="26"/>
        <v/>
      </c>
      <c r="I1046" s="2" t="str">
        <f>IF(H1046="","",COUNTIF($H$2:H1046,H1046))</f>
        <v/>
      </c>
      <c r="J1046" s="3" t="str">
        <f>IF('Support - Unit List'!A1046="","",'Support - Unit List'!A1046&amp;'Support - Unit List'!B1046&amp;'Support - Unit List'!C1046&amp;" - "&amp;PROPER('Support - Unit List'!D1046))</f>
        <v>3920007 - Republican Township</v>
      </c>
    </row>
    <row r="1047" spans="8:10" x14ac:dyDescent="0.25">
      <c r="H1047" s="2" t="str">
        <f t="shared" si="26"/>
        <v/>
      </c>
      <c r="I1047" s="2" t="str">
        <f>IF(H1047="","",COUNTIF($H$2:H1047,H1047))</f>
        <v/>
      </c>
      <c r="J1047" s="3" t="str">
        <f>IF('Support - Unit List'!A1047="","",'Support - Unit List'!A1047&amp;'Support - Unit List'!B1047&amp;'Support - Unit List'!C1047&amp;" - "&amp;PROPER('Support - Unit List'!D1047))</f>
        <v>3920008 - Saluda Township</v>
      </c>
    </row>
    <row r="1048" spans="8:10" x14ac:dyDescent="0.25">
      <c r="H1048" s="2" t="str">
        <f t="shared" si="26"/>
        <v/>
      </c>
      <c r="I1048" s="2" t="str">
        <f>IF(H1048="","",COUNTIF($H$2:H1048,H1048))</f>
        <v/>
      </c>
      <c r="J1048" s="3" t="str">
        <f>IF('Support - Unit List'!A1048="","",'Support - Unit List'!A1048&amp;'Support - Unit List'!B1048&amp;'Support - Unit List'!C1048&amp;" - "&amp;PROPER('Support - Unit List'!D1048))</f>
        <v>3920009 - Shelby Township</v>
      </c>
    </row>
    <row r="1049" spans="8:10" x14ac:dyDescent="0.25">
      <c r="H1049" s="2" t="str">
        <f t="shared" si="26"/>
        <v/>
      </c>
      <c r="I1049" s="2" t="str">
        <f>IF(H1049="","",COUNTIF($H$2:H1049,H1049))</f>
        <v/>
      </c>
      <c r="J1049" s="3" t="str">
        <f>IF('Support - Unit List'!A1049="","",'Support - Unit List'!A1049&amp;'Support - Unit List'!B1049&amp;'Support - Unit List'!C1049&amp;" - "&amp;PROPER('Support - Unit List'!D1049))</f>
        <v>3920010 - Smyrna Township</v>
      </c>
    </row>
    <row r="1050" spans="8:10" x14ac:dyDescent="0.25">
      <c r="H1050" s="2" t="str">
        <f t="shared" si="26"/>
        <v/>
      </c>
      <c r="I1050" s="2" t="str">
        <f>IF(H1050="","",COUNTIF($H$2:H1050,H1050))</f>
        <v/>
      </c>
      <c r="J1050" s="3" t="str">
        <f>IF('Support - Unit List'!A1050="","",'Support - Unit List'!A1050&amp;'Support - Unit List'!B1050&amp;'Support - Unit List'!C1050&amp;" - "&amp;PROPER('Support - Unit List'!D1050))</f>
        <v>3930316 - Madison Civil City</v>
      </c>
    </row>
    <row r="1051" spans="8:10" x14ac:dyDescent="0.25">
      <c r="H1051" s="2" t="str">
        <f t="shared" si="26"/>
        <v/>
      </c>
      <c r="I1051" s="2" t="str">
        <f>IF(H1051="","",COUNTIF($H$2:H1051,H1051))</f>
        <v/>
      </c>
      <c r="J1051" s="3" t="str">
        <f>IF('Support - Unit List'!A1051="","",'Support - Unit List'!A1051&amp;'Support - Unit List'!B1051&amp;'Support - Unit List'!C1051&amp;" - "&amp;PROPER('Support - Unit List'!D1051))</f>
        <v>3930698 - Brooksburg Civil Town</v>
      </c>
    </row>
    <row r="1052" spans="8:10" x14ac:dyDescent="0.25">
      <c r="H1052" s="2" t="str">
        <f t="shared" si="26"/>
        <v/>
      </c>
      <c r="I1052" s="2" t="str">
        <f>IF(H1052="","",COUNTIF($H$2:H1052,H1052))</f>
        <v/>
      </c>
      <c r="J1052" s="3" t="str">
        <f>IF('Support - Unit List'!A1052="","",'Support - Unit List'!A1052&amp;'Support - Unit List'!B1052&amp;'Support - Unit List'!C1052&amp;" - "&amp;PROPER('Support - Unit List'!D1052))</f>
        <v>3930699 - Dupont Civil Town</v>
      </c>
    </row>
    <row r="1053" spans="8:10" x14ac:dyDescent="0.25">
      <c r="H1053" s="2" t="str">
        <f t="shared" si="26"/>
        <v/>
      </c>
      <c r="I1053" s="2" t="str">
        <f>IF(H1053="","",COUNTIF($H$2:H1053,H1053))</f>
        <v/>
      </c>
      <c r="J1053" s="3" t="str">
        <f>IF('Support - Unit List'!A1053="","",'Support - Unit List'!A1053&amp;'Support - Unit List'!B1053&amp;'Support - Unit List'!C1053&amp;" - "&amp;PROPER('Support - Unit List'!D1053))</f>
        <v>3930700 - Hanover Civil Town</v>
      </c>
    </row>
    <row r="1054" spans="8:10" x14ac:dyDescent="0.25">
      <c r="H1054" s="2" t="str">
        <f t="shared" si="26"/>
        <v/>
      </c>
      <c r="I1054" s="2" t="str">
        <f>IF(H1054="","",COUNTIF($H$2:H1054,H1054))</f>
        <v/>
      </c>
      <c r="J1054" s="3" t="str">
        <f>IF('Support - Unit List'!A1054="","",'Support - Unit List'!A1054&amp;'Support - Unit List'!B1054&amp;'Support - Unit List'!C1054&amp;" - "&amp;PROPER('Support - Unit List'!D1054))</f>
        <v>3943995 - Madison Consolidated School Corporation</v>
      </c>
    </row>
    <row r="1055" spans="8:10" x14ac:dyDescent="0.25">
      <c r="H1055" s="2" t="str">
        <f t="shared" si="26"/>
        <v/>
      </c>
      <c r="I1055" s="2" t="str">
        <f>IF(H1055="","",COUNTIF($H$2:H1055,H1055))</f>
        <v/>
      </c>
      <c r="J1055" s="3" t="str">
        <f>IF('Support - Unit List'!A1055="","",'Support - Unit List'!A1055&amp;'Support - Unit List'!B1055&amp;'Support - Unit List'!C1055&amp;" - "&amp;PROPER('Support - Unit List'!D1055))</f>
        <v>3944000 - Southwestern Jefferson Consolidated Schools</v>
      </c>
    </row>
    <row r="1056" spans="8:10" x14ac:dyDescent="0.25">
      <c r="H1056" s="2" t="str">
        <f t="shared" si="26"/>
        <v/>
      </c>
      <c r="I1056" s="2" t="str">
        <f>IF(H1056="","",COUNTIF($H$2:H1056,H1056))</f>
        <v/>
      </c>
      <c r="J1056" s="3" t="str">
        <f>IF('Support - Unit List'!A1056="","",'Support - Unit List'!A1056&amp;'Support - Unit List'!B1056&amp;'Support - Unit List'!C1056&amp;" - "&amp;PROPER('Support - Unit List'!D1056))</f>
        <v>3950109 - Jefferson County Public Library</v>
      </c>
    </row>
    <row r="1057" spans="8:10" x14ac:dyDescent="0.25">
      <c r="H1057" s="2" t="str">
        <f t="shared" si="26"/>
        <v/>
      </c>
      <c r="I1057" s="2" t="str">
        <f>IF(H1057="","",COUNTIF($H$2:H1057,H1057))</f>
        <v/>
      </c>
      <c r="J1057" s="3" t="str">
        <f>IF('Support - Unit List'!A1057="","",'Support - Unit List'!A1057&amp;'Support - Unit List'!B1057&amp;'Support - Unit List'!C1057&amp;" - "&amp;PROPER('Support - Unit List'!D1057))</f>
        <v>4010000 - Jennings County</v>
      </c>
    </row>
    <row r="1058" spans="8:10" x14ac:dyDescent="0.25">
      <c r="H1058" s="2" t="str">
        <f t="shared" si="26"/>
        <v/>
      </c>
      <c r="I1058" s="2" t="str">
        <f>IF(H1058="","",COUNTIF($H$2:H1058,H1058))</f>
        <v/>
      </c>
      <c r="J1058" s="3" t="str">
        <f>IF('Support - Unit List'!A1058="","",'Support - Unit List'!A1058&amp;'Support - Unit List'!B1058&amp;'Support - Unit List'!C1058&amp;" - "&amp;PROPER('Support - Unit List'!D1058))</f>
        <v>4020001 - Bigger Township</v>
      </c>
    </row>
    <row r="1059" spans="8:10" x14ac:dyDescent="0.25">
      <c r="H1059" s="2" t="str">
        <f t="shared" si="26"/>
        <v/>
      </c>
      <c r="I1059" s="2" t="str">
        <f>IF(H1059="","",COUNTIF($H$2:H1059,H1059))</f>
        <v/>
      </c>
      <c r="J1059" s="3" t="str">
        <f>IF('Support - Unit List'!A1059="","",'Support - Unit List'!A1059&amp;'Support - Unit List'!B1059&amp;'Support - Unit List'!C1059&amp;" - "&amp;PROPER('Support - Unit List'!D1059))</f>
        <v>4020002 - Campbell Township</v>
      </c>
    </row>
    <row r="1060" spans="8:10" x14ac:dyDescent="0.25">
      <c r="H1060" s="2" t="str">
        <f t="shared" si="26"/>
        <v/>
      </c>
      <c r="I1060" s="2" t="str">
        <f>IF(H1060="","",COUNTIF($H$2:H1060,H1060))</f>
        <v/>
      </c>
      <c r="J1060" s="3" t="str">
        <f>IF('Support - Unit List'!A1060="","",'Support - Unit List'!A1060&amp;'Support - Unit List'!B1060&amp;'Support - Unit List'!C1060&amp;" - "&amp;PROPER('Support - Unit List'!D1060))</f>
        <v>4020003 - Center Township</v>
      </c>
    </row>
    <row r="1061" spans="8:10" x14ac:dyDescent="0.25">
      <c r="H1061" s="2" t="str">
        <f t="shared" si="26"/>
        <v/>
      </c>
      <c r="I1061" s="2" t="str">
        <f>IF(H1061="","",COUNTIF($H$2:H1061,H1061))</f>
        <v/>
      </c>
      <c r="J1061" s="3" t="str">
        <f>IF('Support - Unit List'!A1061="","",'Support - Unit List'!A1061&amp;'Support - Unit List'!B1061&amp;'Support - Unit List'!C1061&amp;" - "&amp;PROPER('Support - Unit List'!D1061))</f>
        <v>4020004 - Columbia Township</v>
      </c>
    </row>
    <row r="1062" spans="8:10" x14ac:dyDescent="0.25">
      <c r="H1062" s="2" t="str">
        <f t="shared" si="26"/>
        <v/>
      </c>
      <c r="I1062" s="2" t="str">
        <f>IF(H1062="","",COUNTIF($H$2:H1062,H1062))</f>
        <v/>
      </c>
      <c r="J1062" s="3" t="str">
        <f>IF('Support - Unit List'!A1062="","",'Support - Unit List'!A1062&amp;'Support - Unit List'!B1062&amp;'Support - Unit List'!C1062&amp;" - "&amp;PROPER('Support - Unit List'!D1062))</f>
        <v>4020005 - Geneva Township</v>
      </c>
    </row>
    <row r="1063" spans="8:10" x14ac:dyDescent="0.25">
      <c r="H1063" s="2" t="str">
        <f t="shared" si="26"/>
        <v/>
      </c>
      <c r="I1063" s="2" t="str">
        <f>IF(H1063="","",COUNTIF($H$2:H1063,H1063))</f>
        <v/>
      </c>
      <c r="J1063" s="3" t="str">
        <f>IF('Support - Unit List'!A1063="","",'Support - Unit List'!A1063&amp;'Support - Unit List'!B1063&amp;'Support - Unit List'!C1063&amp;" - "&amp;PROPER('Support - Unit List'!D1063))</f>
        <v>4020006 - Lovett Township</v>
      </c>
    </row>
    <row r="1064" spans="8:10" x14ac:dyDescent="0.25">
      <c r="H1064" s="2" t="str">
        <f t="shared" si="26"/>
        <v/>
      </c>
      <c r="I1064" s="2" t="str">
        <f>IF(H1064="","",COUNTIF($H$2:H1064,H1064))</f>
        <v/>
      </c>
      <c r="J1064" s="3" t="str">
        <f>IF('Support - Unit List'!A1064="","",'Support - Unit List'!A1064&amp;'Support - Unit List'!B1064&amp;'Support - Unit List'!C1064&amp;" - "&amp;PROPER('Support - Unit List'!D1064))</f>
        <v>4020007 - Marion Township</v>
      </c>
    </row>
    <row r="1065" spans="8:10" x14ac:dyDescent="0.25">
      <c r="H1065" s="2" t="str">
        <f t="shared" si="26"/>
        <v/>
      </c>
      <c r="I1065" s="2" t="str">
        <f>IF(H1065="","",COUNTIF($H$2:H1065,H1065))</f>
        <v/>
      </c>
      <c r="J1065" s="3" t="str">
        <f>IF('Support - Unit List'!A1065="","",'Support - Unit List'!A1065&amp;'Support - Unit List'!B1065&amp;'Support - Unit List'!C1065&amp;" - "&amp;PROPER('Support - Unit List'!D1065))</f>
        <v>4020008 - Montgomery Township</v>
      </c>
    </row>
    <row r="1066" spans="8:10" x14ac:dyDescent="0.25">
      <c r="H1066" s="2" t="str">
        <f t="shared" si="26"/>
        <v/>
      </c>
      <c r="I1066" s="2" t="str">
        <f>IF(H1066="","",COUNTIF($H$2:H1066,H1066))</f>
        <v/>
      </c>
      <c r="J1066" s="3" t="str">
        <f>IF('Support - Unit List'!A1066="","",'Support - Unit List'!A1066&amp;'Support - Unit List'!B1066&amp;'Support - Unit List'!C1066&amp;" - "&amp;PROPER('Support - Unit List'!D1066))</f>
        <v>4020009 - Sand Creek Township</v>
      </c>
    </row>
    <row r="1067" spans="8:10" x14ac:dyDescent="0.25">
      <c r="H1067" s="2" t="str">
        <f t="shared" si="26"/>
        <v/>
      </c>
      <c r="I1067" s="2" t="str">
        <f>IF(H1067="","",COUNTIF($H$2:H1067,H1067))</f>
        <v/>
      </c>
      <c r="J1067" s="3" t="str">
        <f>IF('Support - Unit List'!A1067="","",'Support - Unit List'!A1067&amp;'Support - Unit List'!B1067&amp;'Support - Unit List'!C1067&amp;" - "&amp;PROPER('Support - Unit List'!D1067))</f>
        <v>4020010 - Spencer Township</v>
      </c>
    </row>
    <row r="1068" spans="8:10" x14ac:dyDescent="0.25">
      <c r="H1068" s="2" t="str">
        <f t="shared" si="26"/>
        <v/>
      </c>
      <c r="I1068" s="2" t="str">
        <f>IF(H1068="","",COUNTIF($H$2:H1068,H1068))</f>
        <v/>
      </c>
      <c r="J1068" s="3" t="str">
        <f>IF('Support - Unit List'!A1068="","",'Support - Unit List'!A1068&amp;'Support - Unit List'!B1068&amp;'Support - Unit List'!C1068&amp;" - "&amp;PROPER('Support - Unit List'!D1068))</f>
        <v>4020011 - Vernon Township</v>
      </c>
    </row>
    <row r="1069" spans="8:10" x14ac:dyDescent="0.25">
      <c r="H1069" s="2" t="str">
        <f t="shared" si="26"/>
        <v/>
      </c>
      <c r="I1069" s="2" t="str">
        <f>IF(H1069="","",COUNTIF($H$2:H1069,H1069))</f>
        <v/>
      </c>
      <c r="J1069" s="3" t="str">
        <f>IF('Support - Unit List'!A1069="","",'Support - Unit List'!A1069&amp;'Support - Unit List'!B1069&amp;'Support - Unit List'!C1069&amp;" - "&amp;PROPER('Support - Unit List'!D1069))</f>
        <v>4030441 - North Vernon Civil City</v>
      </c>
    </row>
    <row r="1070" spans="8:10" x14ac:dyDescent="0.25">
      <c r="H1070" s="2" t="str">
        <f t="shared" si="26"/>
        <v/>
      </c>
      <c r="I1070" s="2" t="str">
        <f>IF(H1070="","",COUNTIF($H$2:H1070,H1070))</f>
        <v/>
      </c>
      <c r="J1070" s="3" t="str">
        <f>IF('Support - Unit List'!A1070="","",'Support - Unit List'!A1070&amp;'Support - Unit List'!B1070&amp;'Support - Unit List'!C1070&amp;" - "&amp;PROPER('Support - Unit List'!D1070))</f>
        <v>4030701 - Vernon Civil Town</v>
      </c>
    </row>
    <row r="1071" spans="8:10" x14ac:dyDescent="0.25">
      <c r="H1071" s="2" t="str">
        <f t="shared" si="26"/>
        <v/>
      </c>
      <c r="I1071" s="2" t="str">
        <f>IF(H1071="","",COUNTIF($H$2:H1071,H1071))</f>
        <v/>
      </c>
      <c r="J1071" s="3" t="str">
        <f>IF('Support - Unit List'!A1071="","",'Support - Unit List'!A1071&amp;'Support - Unit List'!B1071&amp;'Support - Unit List'!C1071&amp;" - "&amp;PROPER('Support - Unit List'!D1071))</f>
        <v>4044015 - Jennings County School Corporation</v>
      </c>
    </row>
    <row r="1072" spans="8:10" x14ac:dyDescent="0.25">
      <c r="H1072" s="2" t="str">
        <f t="shared" si="26"/>
        <v/>
      </c>
      <c r="I1072" s="2" t="str">
        <f>IF(H1072="","",COUNTIF($H$2:H1072,H1072))</f>
        <v/>
      </c>
      <c r="J1072" s="3" t="str">
        <f>IF('Support - Unit List'!A1072="","",'Support - Unit List'!A1072&amp;'Support - Unit List'!B1072&amp;'Support - Unit List'!C1072&amp;" - "&amp;PROPER('Support - Unit List'!D1072))</f>
        <v>4050110 - Jennings County Public Library</v>
      </c>
    </row>
    <row r="1073" spans="8:10" x14ac:dyDescent="0.25">
      <c r="H1073" s="2" t="str">
        <f t="shared" si="26"/>
        <v/>
      </c>
      <c r="I1073" s="2" t="str">
        <f>IF(H1073="","",COUNTIF($H$2:H1073,H1073))</f>
        <v/>
      </c>
      <c r="J1073" s="3" t="str">
        <f>IF('Support - Unit List'!A1073="","",'Support - Unit List'!A1073&amp;'Support - Unit List'!B1073&amp;'Support - Unit List'!C1073&amp;" - "&amp;PROPER('Support - Unit List'!D1073))</f>
        <v>4110000 - Johnson County</v>
      </c>
    </row>
    <row r="1074" spans="8:10" x14ac:dyDescent="0.25">
      <c r="H1074" s="2" t="str">
        <f t="shared" si="26"/>
        <v/>
      </c>
      <c r="I1074" s="2" t="str">
        <f>IF(H1074="","",COUNTIF($H$2:H1074,H1074))</f>
        <v/>
      </c>
      <c r="J1074" s="3" t="str">
        <f>IF('Support - Unit List'!A1074="","",'Support - Unit List'!A1074&amp;'Support - Unit List'!B1074&amp;'Support - Unit List'!C1074&amp;" - "&amp;PROPER('Support - Unit List'!D1074))</f>
        <v>4120001 - Blue River Township</v>
      </c>
    </row>
    <row r="1075" spans="8:10" x14ac:dyDescent="0.25">
      <c r="H1075" s="2" t="str">
        <f t="shared" si="26"/>
        <v/>
      </c>
      <c r="I1075" s="2" t="str">
        <f>IF(H1075="","",COUNTIF($H$2:H1075,H1075))</f>
        <v/>
      </c>
      <c r="J1075" s="3" t="str">
        <f>IF('Support - Unit List'!A1075="","",'Support - Unit List'!A1075&amp;'Support - Unit List'!B1075&amp;'Support - Unit List'!C1075&amp;" - "&amp;PROPER('Support - Unit List'!D1075))</f>
        <v>4120002 - Clark Township</v>
      </c>
    </row>
    <row r="1076" spans="8:10" x14ac:dyDescent="0.25">
      <c r="H1076" s="2" t="str">
        <f t="shared" si="26"/>
        <v/>
      </c>
      <c r="I1076" s="2" t="str">
        <f>IF(H1076="","",COUNTIF($H$2:H1076,H1076))</f>
        <v/>
      </c>
      <c r="J1076" s="3" t="str">
        <f>IF('Support - Unit List'!A1076="","",'Support - Unit List'!A1076&amp;'Support - Unit List'!B1076&amp;'Support - Unit List'!C1076&amp;" - "&amp;PROPER('Support - Unit List'!D1076))</f>
        <v>4120003 - Franklin Township</v>
      </c>
    </row>
    <row r="1077" spans="8:10" x14ac:dyDescent="0.25">
      <c r="H1077" s="2" t="str">
        <f t="shared" si="26"/>
        <v/>
      </c>
      <c r="I1077" s="2" t="str">
        <f>IF(H1077="","",COUNTIF($H$2:H1077,H1077))</f>
        <v/>
      </c>
      <c r="J1077" s="3" t="str">
        <f>IF('Support - Unit List'!A1077="","",'Support - Unit List'!A1077&amp;'Support - Unit List'!B1077&amp;'Support - Unit List'!C1077&amp;" - "&amp;PROPER('Support - Unit List'!D1077))</f>
        <v>4120004 - Hensley Township</v>
      </c>
    </row>
    <row r="1078" spans="8:10" x14ac:dyDescent="0.25">
      <c r="H1078" s="2" t="str">
        <f t="shared" si="26"/>
        <v/>
      </c>
      <c r="I1078" s="2" t="str">
        <f>IF(H1078="","",COUNTIF($H$2:H1078,H1078))</f>
        <v/>
      </c>
      <c r="J1078" s="3" t="str">
        <f>IF('Support - Unit List'!A1078="","",'Support - Unit List'!A1078&amp;'Support - Unit List'!B1078&amp;'Support - Unit List'!C1078&amp;" - "&amp;PROPER('Support - Unit List'!D1078))</f>
        <v>4120005 - Needham Township</v>
      </c>
    </row>
    <row r="1079" spans="8:10" x14ac:dyDescent="0.25">
      <c r="H1079" s="2" t="str">
        <f t="shared" si="26"/>
        <v/>
      </c>
      <c r="I1079" s="2" t="str">
        <f>IF(H1079="","",COUNTIF($H$2:H1079,H1079))</f>
        <v/>
      </c>
      <c r="J1079" s="3" t="str">
        <f>IF('Support - Unit List'!A1079="","",'Support - Unit List'!A1079&amp;'Support - Unit List'!B1079&amp;'Support - Unit List'!C1079&amp;" - "&amp;PROPER('Support - Unit List'!D1079))</f>
        <v>4120006 - Nineveh Township</v>
      </c>
    </row>
    <row r="1080" spans="8:10" x14ac:dyDescent="0.25">
      <c r="H1080" s="2" t="str">
        <f t="shared" si="26"/>
        <v/>
      </c>
      <c r="I1080" s="2" t="str">
        <f>IF(H1080="","",COUNTIF($H$2:H1080,H1080))</f>
        <v/>
      </c>
      <c r="J1080" s="3" t="str">
        <f>IF('Support - Unit List'!A1080="","",'Support - Unit List'!A1080&amp;'Support - Unit List'!B1080&amp;'Support - Unit List'!C1080&amp;" - "&amp;PROPER('Support - Unit List'!D1080))</f>
        <v>4120007 - Pleasant Township</v>
      </c>
    </row>
    <row r="1081" spans="8:10" x14ac:dyDescent="0.25">
      <c r="H1081" s="2" t="str">
        <f t="shared" si="26"/>
        <v/>
      </c>
      <c r="I1081" s="2" t="str">
        <f>IF(H1081="","",COUNTIF($H$2:H1081,H1081))</f>
        <v/>
      </c>
      <c r="J1081" s="3" t="str">
        <f>IF('Support - Unit List'!A1081="","",'Support - Unit List'!A1081&amp;'Support - Unit List'!B1081&amp;'Support - Unit List'!C1081&amp;" - "&amp;PROPER('Support - Unit List'!D1081))</f>
        <v>4120008 - Union Township</v>
      </c>
    </row>
    <row r="1082" spans="8:10" x14ac:dyDescent="0.25">
      <c r="H1082" s="2" t="str">
        <f t="shared" si="26"/>
        <v/>
      </c>
      <c r="I1082" s="2" t="str">
        <f>IF(H1082="","",COUNTIF($H$2:H1082,H1082))</f>
        <v/>
      </c>
      <c r="J1082" s="3" t="str">
        <f>IF('Support - Unit List'!A1082="","",'Support - Unit List'!A1082&amp;'Support - Unit List'!B1082&amp;'Support - Unit List'!C1082&amp;" - "&amp;PROPER('Support - Unit List'!D1082))</f>
        <v>4120009 - White River Township</v>
      </c>
    </row>
    <row r="1083" spans="8:10" x14ac:dyDescent="0.25">
      <c r="H1083" s="2" t="str">
        <f t="shared" si="26"/>
        <v/>
      </c>
      <c r="I1083" s="2" t="str">
        <f>IF(H1083="","",COUNTIF($H$2:H1083,H1083))</f>
        <v/>
      </c>
      <c r="J1083" s="3" t="str">
        <f>IF('Support - Unit List'!A1083="","",'Support - Unit List'!A1083&amp;'Support - Unit List'!B1083&amp;'Support - Unit List'!C1083&amp;" - "&amp;PROPER('Support - Unit List'!D1083))</f>
        <v>4130317 - Franklin Civil City</v>
      </c>
    </row>
    <row r="1084" spans="8:10" x14ac:dyDescent="0.25">
      <c r="H1084" s="2" t="str">
        <f t="shared" si="26"/>
        <v/>
      </c>
      <c r="I1084" s="2" t="str">
        <f>IF(H1084="","",COUNTIF($H$2:H1084,H1084))</f>
        <v/>
      </c>
      <c r="J1084" s="3" t="str">
        <f>IF('Support - Unit List'!A1084="","",'Support - Unit List'!A1084&amp;'Support - Unit List'!B1084&amp;'Support - Unit List'!C1084&amp;" - "&amp;PROPER('Support - Unit List'!D1084))</f>
        <v>4130318 - Greenwood Civil City</v>
      </c>
    </row>
    <row r="1085" spans="8:10" x14ac:dyDescent="0.25">
      <c r="H1085" s="2" t="str">
        <f t="shared" si="26"/>
        <v/>
      </c>
      <c r="I1085" s="2" t="str">
        <f>IF(H1085="","",COUNTIF($H$2:H1085,H1085))</f>
        <v/>
      </c>
      <c r="J1085" s="3" t="str">
        <f>IF('Support - Unit List'!A1085="","",'Support - Unit List'!A1085&amp;'Support - Unit List'!B1085&amp;'Support - Unit List'!C1085&amp;" - "&amp;PROPER('Support - Unit List'!D1085))</f>
        <v>4130702 - Bargersville Civil Town</v>
      </c>
    </row>
    <row r="1086" spans="8:10" x14ac:dyDescent="0.25">
      <c r="H1086" s="2" t="str">
        <f t="shared" si="26"/>
        <v/>
      </c>
      <c r="I1086" s="2" t="str">
        <f>IF(H1086="","",COUNTIF($H$2:H1086,H1086))</f>
        <v/>
      </c>
      <c r="J1086" s="3" t="str">
        <f>IF('Support - Unit List'!A1086="","",'Support - Unit List'!A1086&amp;'Support - Unit List'!B1086&amp;'Support - Unit List'!C1086&amp;" - "&amp;PROPER('Support - Unit List'!D1086))</f>
        <v>4130703 - Edinburgh Civil Town</v>
      </c>
    </row>
    <row r="1087" spans="8:10" x14ac:dyDescent="0.25">
      <c r="H1087" s="2" t="str">
        <f t="shared" si="26"/>
        <v/>
      </c>
      <c r="I1087" s="2" t="str">
        <f>IF(H1087="","",COUNTIF($H$2:H1087,H1087))</f>
        <v/>
      </c>
      <c r="J1087" s="3" t="str">
        <f>IF('Support - Unit List'!A1087="","",'Support - Unit List'!A1087&amp;'Support - Unit List'!B1087&amp;'Support - Unit List'!C1087&amp;" - "&amp;PROPER('Support - Unit List'!D1087))</f>
        <v>4130704 - New Whiteland Civil Town</v>
      </c>
    </row>
    <row r="1088" spans="8:10" x14ac:dyDescent="0.25">
      <c r="H1088" s="2" t="str">
        <f t="shared" si="26"/>
        <v/>
      </c>
      <c r="I1088" s="2" t="str">
        <f>IF(H1088="","",COUNTIF($H$2:H1088,H1088))</f>
        <v/>
      </c>
      <c r="J1088" s="3" t="str">
        <f>IF('Support - Unit List'!A1088="","",'Support - Unit List'!A1088&amp;'Support - Unit List'!B1088&amp;'Support - Unit List'!C1088&amp;" - "&amp;PROPER('Support - Unit List'!D1088))</f>
        <v>4130705 - Princes Lakes Civil Town</v>
      </c>
    </row>
    <row r="1089" spans="8:10" x14ac:dyDescent="0.25">
      <c r="H1089" s="2" t="str">
        <f t="shared" si="26"/>
        <v/>
      </c>
      <c r="I1089" s="2" t="str">
        <f>IF(H1089="","",COUNTIF($H$2:H1089,H1089))</f>
        <v/>
      </c>
      <c r="J1089" s="3" t="str">
        <f>IF('Support - Unit List'!A1089="","",'Support - Unit List'!A1089&amp;'Support - Unit List'!B1089&amp;'Support - Unit List'!C1089&amp;" - "&amp;PROPER('Support - Unit List'!D1089))</f>
        <v>4130706 - Trafalgar Civil Town</v>
      </c>
    </row>
    <row r="1090" spans="8:10" x14ac:dyDescent="0.25">
      <c r="H1090" s="2" t="str">
        <f t="shared" si="26"/>
        <v/>
      </c>
      <c r="I1090" s="2" t="str">
        <f>IF(H1090="","",COUNTIF($H$2:H1090,H1090))</f>
        <v/>
      </c>
      <c r="J1090" s="3" t="str">
        <f>IF('Support - Unit List'!A1090="","",'Support - Unit List'!A1090&amp;'Support - Unit List'!B1090&amp;'Support - Unit List'!C1090&amp;" - "&amp;PROPER('Support - Unit List'!D1090))</f>
        <v>4130707 - Whiteland Civil Town</v>
      </c>
    </row>
    <row r="1091" spans="8:10" x14ac:dyDescent="0.25">
      <c r="H1091" s="2" t="str">
        <f t="shared" ref="H1091:H1154" si="27">IF(LEFT(J1091,2)=$B$3,"X","")</f>
        <v/>
      </c>
      <c r="I1091" s="2" t="str">
        <f>IF(H1091="","",COUNTIF($H$2:H1091,H1091))</f>
        <v/>
      </c>
      <c r="J1091" s="3" t="str">
        <f>IF('Support - Unit List'!A1091="","",'Support - Unit List'!A1091&amp;'Support - Unit List'!B1091&amp;'Support - Unit List'!C1091&amp;" - "&amp;PROPER('Support - Unit List'!D1091))</f>
        <v>4144145 - Clark-Pleasant Community School Corporation</v>
      </c>
    </row>
    <row r="1092" spans="8:10" x14ac:dyDescent="0.25">
      <c r="H1092" s="2" t="str">
        <f t="shared" si="27"/>
        <v/>
      </c>
      <c r="I1092" s="2" t="str">
        <f>IF(H1092="","",COUNTIF($H$2:H1092,H1092))</f>
        <v/>
      </c>
      <c r="J1092" s="3" t="str">
        <f>IF('Support - Unit List'!A1092="","",'Support - Unit List'!A1092&amp;'Support - Unit List'!B1092&amp;'Support - Unit List'!C1092&amp;" - "&amp;PROPER('Support - Unit List'!D1092))</f>
        <v>4144205 - Center Grove Community School Corporation</v>
      </c>
    </row>
    <row r="1093" spans="8:10" x14ac:dyDescent="0.25">
      <c r="H1093" s="2" t="str">
        <f t="shared" si="27"/>
        <v/>
      </c>
      <c r="I1093" s="2" t="str">
        <f>IF(H1093="","",COUNTIF($H$2:H1093,H1093))</f>
        <v/>
      </c>
      <c r="J1093" s="3" t="str">
        <f>IF('Support - Unit List'!A1093="","",'Support - Unit List'!A1093&amp;'Support - Unit List'!B1093&amp;'Support - Unit List'!C1093&amp;" - "&amp;PROPER('Support - Unit List'!D1093))</f>
        <v>4144215 - Edinburgh Community School Corporation</v>
      </c>
    </row>
    <row r="1094" spans="8:10" x14ac:dyDescent="0.25">
      <c r="H1094" s="2" t="str">
        <f t="shared" si="27"/>
        <v/>
      </c>
      <c r="I1094" s="2" t="str">
        <f>IF(H1094="","",COUNTIF($H$2:H1094,H1094))</f>
        <v/>
      </c>
      <c r="J1094" s="3" t="str">
        <f>IF('Support - Unit List'!A1094="","",'Support - Unit List'!A1094&amp;'Support - Unit List'!B1094&amp;'Support - Unit List'!C1094&amp;" - "&amp;PROPER('Support - Unit List'!D1094))</f>
        <v>4144225 - Franklin Community School Corporation</v>
      </c>
    </row>
    <row r="1095" spans="8:10" x14ac:dyDescent="0.25">
      <c r="H1095" s="2" t="str">
        <f t="shared" si="27"/>
        <v/>
      </c>
      <c r="I1095" s="2" t="str">
        <f>IF(H1095="","",COUNTIF($H$2:H1095,H1095))</f>
        <v/>
      </c>
      <c r="J1095" s="3" t="str">
        <f>IF('Support - Unit List'!A1095="","",'Support - Unit List'!A1095&amp;'Support - Unit List'!B1095&amp;'Support - Unit List'!C1095&amp;" - "&amp;PROPER('Support - Unit List'!D1095))</f>
        <v>4144245 - Greenwood Community School Corporation</v>
      </c>
    </row>
    <row r="1096" spans="8:10" x14ac:dyDescent="0.25">
      <c r="H1096" s="2" t="str">
        <f t="shared" si="27"/>
        <v/>
      </c>
      <c r="I1096" s="2" t="str">
        <f>IF(H1096="","",COUNTIF($H$2:H1096,H1096))</f>
        <v/>
      </c>
      <c r="J1096" s="3" t="str">
        <f>IF('Support - Unit List'!A1096="","",'Support - Unit List'!A1096&amp;'Support - Unit List'!B1096&amp;'Support - Unit List'!C1096&amp;" - "&amp;PROPER('Support - Unit List'!D1096))</f>
        <v>4144255 - Nineveh-Hensley-Jackson United School Corporation</v>
      </c>
    </row>
    <row r="1097" spans="8:10" x14ac:dyDescent="0.25">
      <c r="H1097" s="2" t="str">
        <f t="shared" si="27"/>
        <v/>
      </c>
      <c r="I1097" s="2" t="str">
        <f>IF(H1097="","",COUNTIF($H$2:H1097,H1097))</f>
        <v/>
      </c>
      <c r="J1097" s="3" t="str">
        <f>IF('Support - Unit List'!A1097="","",'Support - Unit List'!A1097&amp;'Support - Unit List'!B1097&amp;'Support - Unit List'!C1097&amp;" - "&amp;PROPER('Support - Unit List'!D1097))</f>
        <v>4150111 - Edinburgh-Wright-Hageman Public Library</v>
      </c>
    </row>
    <row r="1098" spans="8:10" x14ac:dyDescent="0.25">
      <c r="H1098" s="2" t="str">
        <f t="shared" si="27"/>
        <v/>
      </c>
      <c r="I1098" s="2" t="str">
        <f>IF(H1098="","",COUNTIF($H$2:H1098,H1098))</f>
        <v/>
      </c>
      <c r="J1098" s="3" t="str">
        <f>IF('Support - Unit List'!A1098="","",'Support - Unit List'!A1098&amp;'Support - Unit List'!B1098&amp;'Support - Unit List'!C1098&amp;" - "&amp;PROPER('Support - Unit List'!D1098))</f>
        <v>4150112 - Greenwood Public Library</v>
      </c>
    </row>
    <row r="1099" spans="8:10" x14ac:dyDescent="0.25">
      <c r="H1099" s="2" t="str">
        <f t="shared" si="27"/>
        <v/>
      </c>
      <c r="I1099" s="2" t="str">
        <f>IF(H1099="","",COUNTIF($H$2:H1099,H1099))</f>
        <v/>
      </c>
      <c r="J1099" s="3" t="str">
        <f>IF('Support - Unit List'!A1099="","",'Support - Unit List'!A1099&amp;'Support - Unit List'!B1099&amp;'Support - Unit List'!C1099&amp;" - "&amp;PROPER('Support - Unit List'!D1099))</f>
        <v>4150113 - Johnson County Public Library</v>
      </c>
    </row>
    <row r="1100" spans="8:10" x14ac:dyDescent="0.25">
      <c r="H1100" s="2" t="str">
        <f t="shared" si="27"/>
        <v/>
      </c>
      <c r="I1100" s="2" t="str">
        <f>IF(H1100="","",COUNTIF($H$2:H1100,H1100))</f>
        <v/>
      </c>
      <c r="J1100" s="3" t="str">
        <f>IF('Support - Unit List'!A1100="","",'Support - Unit List'!A1100&amp;'Support - Unit List'!B1100&amp;'Support - Unit List'!C1100&amp;" - "&amp;PROPER('Support - Unit List'!D1100))</f>
        <v>4160970 - White River Township Fire</v>
      </c>
    </row>
    <row r="1101" spans="8:10" x14ac:dyDescent="0.25">
      <c r="H1101" s="2" t="str">
        <f t="shared" si="27"/>
        <v/>
      </c>
      <c r="I1101" s="2" t="str">
        <f>IF(H1101="","",COUNTIF($H$2:H1101,H1101))</f>
        <v/>
      </c>
      <c r="J1101" s="3" t="str">
        <f>IF('Support - Unit List'!A1101="","",'Support - Unit List'!A1101&amp;'Support - Unit List'!B1101&amp;'Support - Unit List'!C1101&amp;" - "&amp;PROPER('Support - Unit List'!D1101))</f>
        <v>4160974 - Amity Fire Protection</v>
      </c>
    </row>
    <row r="1102" spans="8:10" x14ac:dyDescent="0.25">
      <c r="H1102" s="2" t="str">
        <f t="shared" si="27"/>
        <v/>
      </c>
      <c r="I1102" s="2" t="str">
        <f>IF(H1102="","",COUNTIF($H$2:H1102,H1102))</f>
        <v/>
      </c>
      <c r="J1102" s="3" t="str">
        <f>IF('Support - Unit List'!A1102="","",'Support - Unit List'!A1102&amp;'Support - Unit List'!B1102&amp;'Support - Unit List'!C1102&amp;" - "&amp;PROPER('Support - Unit List'!D1102))</f>
        <v>4160979 - Nineveh Fire Protection District</v>
      </c>
    </row>
    <row r="1103" spans="8:10" x14ac:dyDescent="0.25">
      <c r="H1103" s="2" t="str">
        <f t="shared" si="27"/>
        <v/>
      </c>
      <c r="I1103" s="2" t="str">
        <f>IF(H1103="","",COUNTIF($H$2:H1103,H1103))</f>
        <v/>
      </c>
      <c r="J1103" s="3" t="str">
        <f>IF('Support - Unit List'!A1103="","",'Support - Unit List'!A1103&amp;'Support - Unit List'!B1103&amp;'Support - Unit List'!C1103&amp;" - "&amp;PROPER('Support - Unit List'!D1103))</f>
        <v>4160991 - Needham Fire Protection District</v>
      </c>
    </row>
    <row r="1104" spans="8:10" x14ac:dyDescent="0.25">
      <c r="H1104" s="2" t="str">
        <f t="shared" si="27"/>
        <v/>
      </c>
      <c r="I1104" s="2" t="str">
        <f>IF(H1104="","",COUNTIF($H$2:H1104,H1104))</f>
        <v/>
      </c>
      <c r="J1104" s="3" t="str">
        <f>IF('Support - Unit List'!A1104="","",'Support - Unit List'!A1104&amp;'Support - Unit List'!B1104&amp;'Support - Unit List'!C1104&amp;" - "&amp;PROPER('Support - Unit List'!D1104))</f>
        <v>4161028 - Bargersville Fire Protection</v>
      </c>
    </row>
    <row r="1105" spans="8:10" x14ac:dyDescent="0.25">
      <c r="H1105" s="2" t="str">
        <f t="shared" si="27"/>
        <v/>
      </c>
      <c r="I1105" s="2" t="str">
        <f>IF(H1105="","",COUNTIF($H$2:H1105,H1105))</f>
        <v/>
      </c>
      <c r="J1105" s="3" t="str">
        <f>IF('Support - Unit List'!A1105="","",'Support - Unit List'!A1105&amp;'Support - Unit List'!B1105&amp;'Support - Unit List'!C1105&amp;" - "&amp;PROPER('Support - Unit List'!D1105))</f>
        <v>4161030 - Hensley Fire Protection</v>
      </c>
    </row>
    <row r="1106" spans="8:10" x14ac:dyDescent="0.25">
      <c r="H1106" s="2" t="str">
        <f t="shared" si="27"/>
        <v/>
      </c>
      <c r="I1106" s="2" t="str">
        <f>IF(H1106="","",COUNTIF($H$2:H1106,H1106))</f>
        <v/>
      </c>
      <c r="J1106" s="3" t="str">
        <f>IF('Support - Unit List'!A1106="","",'Support - Unit List'!A1106&amp;'Support - Unit List'!B1106&amp;'Support - Unit List'!C1106&amp;" - "&amp;PROPER('Support - Unit List'!D1106))</f>
        <v>4161035 - Johnson County Solid Waste</v>
      </c>
    </row>
    <row r="1107" spans="8:10" x14ac:dyDescent="0.25">
      <c r="H1107" s="2" t="str">
        <f t="shared" si="27"/>
        <v/>
      </c>
      <c r="I1107" s="2" t="str">
        <f>IF(H1107="","",COUNTIF($H$2:H1107,H1107))</f>
        <v/>
      </c>
      <c r="J1107" s="3" t="str">
        <f>IF('Support - Unit List'!A1107="","",'Support - Unit List'!A1107&amp;'Support - Unit List'!B1107&amp;'Support - Unit List'!C1107&amp;" - "&amp;PROPER('Support - Unit List'!D1107))</f>
        <v>4170012 - White Lake Conservancy District</v>
      </c>
    </row>
    <row r="1108" spans="8:10" x14ac:dyDescent="0.25">
      <c r="H1108" s="2" t="str">
        <f t="shared" si="27"/>
        <v/>
      </c>
      <c r="I1108" s="2" t="str">
        <f>IF(H1108="","",COUNTIF($H$2:H1108,H1108))</f>
        <v/>
      </c>
      <c r="J1108" s="3" t="str">
        <f>IF('Support - Unit List'!A1108="","",'Support - Unit List'!A1108&amp;'Support - Unit List'!B1108&amp;'Support - Unit List'!C1108&amp;" - "&amp;PROPER('Support - Unit List'!D1108))</f>
        <v>4170079 - Northeast Lake Conservancy District</v>
      </c>
    </row>
    <row r="1109" spans="8:10" x14ac:dyDescent="0.25">
      <c r="H1109" s="2" t="str">
        <f t="shared" si="27"/>
        <v/>
      </c>
      <c r="I1109" s="2" t="str">
        <f>IF(H1109="","",COUNTIF($H$2:H1109,H1109))</f>
        <v/>
      </c>
      <c r="J1109" s="3" t="str">
        <f>IF('Support - Unit List'!A1109="","",'Support - Unit List'!A1109&amp;'Support - Unit List'!B1109&amp;'Support - Unit List'!C1109&amp;" - "&amp;PROPER('Support - Unit List'!D1109))</f>
        <v>4170081 - Hants Lake Conservancy District</v>
      </c>
    </row>
    <row r="1110" spans="8:10" x14ac:dyDescent="0.25">
      <c r="H1110" s="2" t="str">
        <f t="shared" si="27"/>
        <v/>
      </c>
      <c r="I1110" s="2" t="str">
        <f>IF(H1110="","",COUNTIF($H$2:H1110,H1110))</f>
        <v/>
      </c>
      <c r="J1110" s="3" t="str">
        <f>IF('Support - Unit List'!A1110="","",'Support - Unit List'!A1110&amp;'Support - Unit List'!B1110&amp;'Support - Unit List'!C1110&amp;" - "&amp;PROPER('Support - Unit List'!D1110))</f>
        <v>4170100 - North Lake Conservancy District</v>
      </c>
    </row>
    <row r="1111" spans="8:10" x14ac:dyDescent="0.25">
      <c r="H1111" s="2" t="str">
        <f t="shared" si="27"/>
        <v/>
      </c>
      <c r="I1111" s="2" t="str">
        <f>IF(H1111="","",COUNTIF($H$2:H1111,H1111))</f>
        <v/>
      </c>
      <c r="J1111" s="3" t="str">
        <f>IF('Support - Unit List'!A1111="","",'Support - Unit List'!A1111&amp;'Support - Unit List'!B1111&amp;'Support - Unit List'!C1111&amp;" - "&amp;PROPER('Support - Unit List'!D1111))</f>
        <v>4210000 - Knox County</v>
      </c>
    </row>
    <row r="1112" spans="8:10" x14ac:dyDescent="0.25">
      <c r="H1112" s="2" t="str">
        <f t="shared" si="27"/>
        <v/>
      </c>
      <c r="I1112" s="2" t="str">
        <f>IF(H1112="","",COUNTIF($H$2:H1112,H1112))</f>
        <v/>
      </c>
      <c r="J1112" s="3" t="str">
        <f>IF('Support - Unit List'!A1112="","",'Support - Unit List'!A1112&amp;'Support - Unit List'!B1112&amp;'Support - Unit List'!C1112&amp;" - "&amp;PROPER('Support - Unit List'!D1112))</f>
        <v>4220001 - Busseron Township</v>
      </c>
    </row>
    <row r="1113" spans="8:10" x14ac:dyDescent="0.25">
      <c r="H1113" s="2" t="str">
        <f t="shared" si="27"/>
        <v/>
      </c>
      <c r="I1113" s="2" t="str">
        <f>IF(H1113="","",COUNTIF($H$2:H1113,H1113))</f>
        <v/>
      </c>
      <c r="J1113" s="3" t="str">
        <f>IF('Support - Unit List'!A1113="","",'Support - Unit List'!A1113&amp;'Support - Unit List'!B1113&amp;'Support - Unit List'!C1113&amp;" - "&amp;PROPER('Support - Unit List'!D1113))</f>
        <v>4220002 - Decker Township</v>
      </c>
    </row>
    <row r="1114" spans="8:10" x14ac:dyDescent="0.25">
      <c r="H1114" s="2" t="str">
        <f t="shared" si="27"/>
        <v/>
      </c>
      <c r="I1114" s="2" t="str">
        <f>IF(H1114="","",COUNTIF($H$2:H1114,H1114))</f>
        <v/>
      </c>
      <c r="J1114" s="3" t="str">
        <f>IF('Support - Unit List'!A1114="","",'Support - Unit List'!A1114&amp;'Support - Unit List'!B1114&amp;'Support - Unit List'!C1114&amp;" - "&amp;PROPER('Support - Unit List'!D1114))</f>
        <v>4220003 - Harrison Township</v>
      </c>
    </row>
    <row r="1115" spans="8:10" x14ac:dyDescent="0.25">
      <c r="H1115" s="2" t="str">
        <f t="shared" si="27"/>
        <v/>
      </c>
      <c r="I1115" s="2" t="str">
        <f>IF(H1115="","",COUNTIF($H$2:H1115,H1115))</f>
        <v/>
      </c>
      <c r="J1115" s="3" t="str">
        <f>IF('Support - Unit List'!A1115="","",'Support - Unit List'!A1115&amp;'Support - Unit List'!B1115&amp;'Support - Unit List'!C1115&amp;" - "&amp;PROPER('Support - Unit List'!D1115))</f>
        <v>4220004 - Johnson Township</v>
      </c>
    </row>
    <row r="1116" spans="8:10" x14ac:dyDescent="0.25">
      <c r="H1116" s="2" t="str">
        <f t="shared" si="27"/>
        <v/>
      </c>
      <c r="I1116" s="2" t="str">
        <f>IF(H1116="","",COUNTIF($H$2:H1116,H1116))</f>
        <v/>
      </c>
      <c r="J1116" s="3" t="str">
        <f>IF('Support - Unit List'!A1116="","",'Support - Unit List'!A1116&amp;'Support - Unit List'!B1116&amp;'Support - Unit List'!C1116&amp;" - "&amp;PROPER('Support - Unit List'!D1116))</f>
        <v>4220005 - Palmyra Township</v>
      </c>
    </row>
    <row r="1117" spans="8:10" x14ac:dyDescent="0.25">
      <c r="H1117" s="2" t="str">
        <f t="shared" si="27"/>
        <v/>
      </c>
      <c r="I1117" s="2" t="str">
        <f>IF(H1117="","",COUNTIF($H$2:H1117,H1117))</f>
        <v/>
      </c>
      <c r="J1117" s="3" t="str">
        <f>IF('Support - Unit List'!A1117="","",'Support - Unit List'!A1117&amp;'Support - Unit List'!B1117&amp;'Support - Unit List'!C1117&amp;" - "&amp;PROPER('Support - Unit List'!D1117))</f>
        <v>4220006 - Steen Township</v>
      </c>
    </row>
    <row r="1118" spans="8:10" x14ac:dyDescent="0.25">
      <c r="H1118" s="2" t="str">
        <f t="shared" si="27"/>
        <v/>
      </c>
      <c r="I1118" s="2" t="str">
        <f>IF(H1118="","",COUNTIF($H$2:H1118,H1118))</f>
        <v/>
      </c>
      <c r="J1118" s="3" t="str">
        <f>IF('Support - Unit List'!A1118="","",'Support - Unit List'!A1118&amp;'Support - Unit List'!B1118&amp;'Support - Unit List'!C1118&amp;" - "&amp;PROPER('Support - Unit List'!D1118))</f>
        <v>4220007 - Vigo Township</v>
      </c>
    </row>
    <row r="1119" spans="8:10" x14ac:dyDescent="0.25">
      <c r="H1119" s="2" t="str">
        <f t="shared" si="27"/>
        <v/>
      </c>
      <c r="I1119" s="2" t="str">
        <f>IF(H1119="","",COUNTIF($H$2:H1119,H1119))</f>
        <v/>
      </c>
      <c r="J1119" s="3" t="str">
        <f>IF('Support - Unit List'!A1119="","",'Support - Unit List'!A1119&amp;'Support - Unit List'!B1119&amp;'Support - Unit List'!C1119&amp;" - "&amp;PROPER('Support - Unit List'!D1119))</f>
        <v>4220008 - Vincennes Township</v>
      </c>
    </row>
    <row r="1120" spans="8:10" x14ac:dyDescent="0.25">
      <c r="H1120" s="2" t="str">
        <f t="shared" si="27"/>
        <v/>
      </c>
      <c r="I1120" s="2" t="str">
        <f>IF(H1120="","",COUNTIF($H$2:H1120,H1120))</f>
        <v/>
      </c>
      <c r="J1120" s="3" t="str">
        <f>IF('Support - Unit List'!A1120="","",'Support - Unit List'!A1120&amp;'Support - Unit List'!B1120&amp;'Support - Unit List'!C1120&amp;" - "&amp;PROPER('Support - Unit List'!D1120))</f>
        <v>4220009 - Washington Township</v>
      </c>
    </row>
    <row r="1121" spans="8:10" x14ac:dyDescent="0.25">
      <c r="H1121" s="2" t="str">
        <f t="shared" si="27"/>
        <v/>
      </c>
      <c r="I1121" s="2" t="str">
        <f>IF(H1121="","",COUNTIF($H$2:H1121,H1121))</f>
        <v/>
      </c>
      <c r="J1121" s="3" t="str">
        <f>IF('Support - Unit List'!A1121="","",'Support - Unit List'!A1121&amp;'Support - Unit List'!B1121&amp;'Support - Unit List'!C1121&amp;" - "&amp;PROPER('Support - Unit List'!D1121))</f>
        <v>4220010 - Widner Township</v>
      </c>
    </row>
    <row r="1122" spans="8:10" x14ac:dyDescent="0.25">
      <c r="H1122" s="2" t="str">
        <f t="shared" si="27"/>
        <v/>
      </c>
      <c r="I1122" s="2" t="str">
        <f>IF(H1122="","",COUNTIF($H$2:H1122,H1122))</f>
        <v/>
      </c>
      <c r="J1122" s="3" t="str">
        <f>IF('Support - Unit List'!A1122="","",'Support - Unit List'!A1122&amp;'Support - Unit List'!B1122&amp;'Support - Unit List'!C1122&amp;" - "&amp;PROPER('Support - Unit List'!D1122))</f>
        <v>4230300 - Vincennes Civil City</v>
      </c>
    </row>
    <row r="1123" spans="8:10" x14ac:dyDescent="0.25">
      <c r="H1123" s="2" t="str">
        <f t="shared" si="27"/>
        <v/>
      </c>
      <c r="I1123" s="2" t="str">
        <f>IF(H1123="","",COUNTIF($H$2:H1123,H1123))</f>
        <v/>
      </c>
      <c r="J1123" s="3" t="str">
        <f>IF('Support - Unit List'!A1123="","",'Support - Unit List'!A1123&amp;'Support - Unit List'!B1123&amp;'Support - Unit List'!C1123&amp;" - "&amp;PROPER('Support - Unit List'!D1123))</f>
        <v>4230448 - Bicknell Civil City</v>
      </c>
    </row>
    <row r="1124" spans="8:10" x14ac:dyDescent="0.25">
      <c r="H1124" s="2" t="str">
        <f t="shared" si="27"/>
        <v/>
      </c>
      <c r="I1124" s="2" t="str">
        <f>IF(H1124="","",COUNTIF($H$2:H1124,H1124))</f>
        <v/>
      </c>
      <c r="J1124" s="3" t="str">
        <f>IF('Support - Unit List'!A1124="","",'Support - Unit List'!A1124&amp;'Support - Unit List'!B1124&amp;'Support - Unit List'!C1124&amp;" - "&amp;PROPER('Support - Unit List'!D1124))</f>
        <v>4230708 - Bruceville Civil Town</v>
      </c>
    </row>
    <row r="1125" spans="8:10" x14ac:dyDescent="0.25">
      <c r="H1125" s="2" t="str">
        <f t="shared" si="27"/>
        <v/>
      </c>
      <c r="I1125" s="2" t="str">
        <f>IF(H1125="","",COUNTIF($H$2:H1125,H1125))</f>
        <v/>
      </c>
      <c r="J1125" s="3" t="str">
        <f>IF('Support - Unit List'!A1125="","",'Support - Unit List'!A1125&amp;'Support - Unit List'!B1125&amp;'Support - Unit List'!C1125&amp;" - "&amp;PROPER('Support - Unit List'!D1125))</f>
        <v>4230709 - Decker Civil Town</v>
      </c>
    </row>
    <row r="1126" spans="8:10" x14ac:dyDescent="0.25">
      <c r="H1126" s="2" t="str">
        <f t="shared" si="27"/>
        <v/>
      </c>
      <c r="I1126" s="2" t="str">
        <f>IF(H1126="","",COUNTIF($H$2:H1126,H1126))</f>
        <v/>
      </c>
      <c r="J1126" s="3" t="str">
        <f>IF('Support - Unit List'!A1126="","",'Support - Unit List'!A1126&amp;'Support - Unit List'!B1126&amp;'Support - Unit List'!C1126&amp;" - "&amp;PROPER('Support - Unit List'!D1126))</f>
        <v>4230710 - Edwardsport Civil Town</v>
      </c>
    </row>
    <row r="1127" spans="8:10" x14ac:dyDescent="0.25">
      <c r="H1127" s="2" t="str">
        <f t="shared" si="27"/>
        <v/>
      </c>
      <c r="I1127" s="2" t="str">
        <f>IF(H1127="","",COUNTIF($H$2:H1127,H1127))</f>
        <v/>
      </c>
      <c r="J1127" s="3" t="str">
        <f>IF('Support - Unit List'!A1127="","",'Support - Unit List'!A1127&amp;'Support - Unit List'!B1127&amp;'Support - Unit List'!C1127&amp;" - "&amp;PROPER('Support - Unit List'!D1127))</f>
        <v>4230711 - Monroe City Civil Town</v>
      </c>
    </row>
    <row r="1128" spans="8:10" x14ac:dyDescent="0.25">
      <c r="H1128" s="2" t="str">
        <f t="shared" si="27"/>
        <v/>
      </c>
      <c r="I1128" s="2" t="str">
        <f>IF(H1128="","",COUNTIF($H$2:H1128,H1128))</f>
        <v/>
      </c>
      <c r="J1128" s="3" t="str">
        <f>IF('Support - Unit List'!A1128="","",'Support - Unit List'!A1128&amp;'Support - Unit List'!B1128&amp;'Support - Unit List'!C1128&amp;" - "&amp;PROPER('Support - Unit List'!D1128))</f>
        <v>4230712 - Oaktown Civil Town</v>
      </c>
    </row>
    <row r="1129" spans="8:10" x14ac:dyDescent="0.25">
      <c r="H1129" s="2" t="str">
        <f t="shared" si="27"/>
        <v/>
      </c>
      <c r="I1129" s="2" t="str">
        <f>IF(H1129="","",COUNTIF($H$2:H1129,H1129))</f>
        <v/>
      </c>
      <c r="J1129" s="3" t="str">
        <f>IF('Support - Unit List'!A1129="","",'Support - Unit List'!A1129&amp;'Support - Unit List'!B1129&amp;'Support - Unit List'!C1129&amp;" - "&amp;PROPER('Support - Unit List'!D1129))</f>
        <v>4230713 - Sandborn Civil Town</v>
      </c>
    </row>
    <row r="1130" spans="8:10" x14ac:dyDescent="0.25">
      <c r="H1130" s="2" t="str">
        <f t="shared" si="27"/>
        <v/>
      </c>
      <c r="I1130" s="2" t="str">
        <f>IF(H1130="","",COUNTIF($H$2:H1130,H1130))</f>
        <v/>
      </c>
      <c r="J1130" s="3" t="str">
        <f>IF('Support - Unit List'!A1130="","",'Support - Unit List'!A1130&amp;'Support - Unit List'!B1130&amp;'Support - Unit List'!C1130&amp;" - "&amp;PROPER('Support - Unit List'!D1130))</f>
        <v>4230714 - Wheatland Civil Town</v>
      </c>
    </row>
    <row r="1131" spans="8:10" x14ac:dyDescent="0.25">
      <c r="H1131" s="2" t="str">
        <f t="shared" si="27"/>
        <v/>
      </c>
      <c r="I1131" s="2" t="str">
        <f>IF(H1131="","",COUNTIF($H$2:H1131,H1131))</f>
        <v/>
      </c>
      <c r="J1131" s="3" t="str">
        <f>IF('Support - Unit List'!A1131="","",'Support - Unit List'!A1131&amp;'Support - Unit List'!B1131&amp;'Support - Unit List'!C1131&amp;" - "&amp;PROPER('Support - Unit List'!D1131))</f>
        <v>4244315 - North Knox School Corporation</v>
      </c>
    </row>
    <row r="1132" spans="8:10" x14ac:dyDescent="0.25">
      <c r="H1132" s="2" t="str">
        <f t="shared" si="27"/>
        <v/>
      </c>
      <c r="I1132" s="2" t="str">
        <f>IF(H1132="","",COUNTIF($H$2:H1132,H1132))</f>
        <v/>
      </c>
      <c r="J1132" s="3" t="str">
        <f>IF('Support - Unit List'!A1132="","",'Support - Unit List'!A1132&amp;'Support - Unit List'!B1132&amp;'Support - Unit List'!C1132&amp;" - "&amp;PROPER('Support - Unit List'!D1132))</f>
        <v>4244325 - South Knox School Corporation</v>
      </c>
    </row>
    <row r="1133" spans="8:10" x14ac:dyDescent="0.25">
      <c r="H1133" s="2" t="str">
        <f t="shared" si="27"/>
        <v/>
      </c>
      <c r="I1133" s="2" t="str">
        <f>IF(H1133="","",COUNTIF($H$2:H1133,H1133))</f>
        <v/>
      </c>
      <c r="J1133" s="3" t="str">
        <f>IF('Support - Unit List'!A1133="","",'Support - Unit List'!A1133&amp;'Support - Unit List'!B1133&amp;'Support - Unit List'!C1133&amp;" - "&amp;PROPER('Support - Unit List'!D1133))</f>
        <v>4244335 - Vincennes Community School Corporation</v>
      </c>
    </row>
    <row r="1134" spans="8:10" x14ac:dyDescent="0.25">
      <c r="H1134" s="2" t="str">
        <f t="shared" si="27"/>
        <v/>
      </c>
      <c r="I1134" s="2" t="str">
        <f>IF(H1134="","",COUNTIF($H$2:H1134,H1134))</f>
        <v/>
      </c>
      <c r="J1134" s="3" t="str">
        <f>IF('Support - Unit List'!A1134="","",'Support - Unit List'!A1134&amp;'Support - Unit List'!B1134&amp;'Support - Unit List'!C1134&amp;" - "&amp;PROPER('Support - Unit List'!D1134))</f>
        <v>4250114 - Bicknell Public Library</v>
      </c>
    </row>
    <row r="1135" spans="8:10" x14ac:dyDescent="0.25">
      <c r="H1135" s="2" t="str">
        <f t="shared" si="27"/>
        <v/>
      </c>
      <c r="I1135" s="2" t="str">
        <f>IF(H1135="","",COUNTIF($H$2:H1135,H1135))</f>
        <v/>
      </c>
      <c r="J1135" s="3" t="str">
        <f>IF('Support - Unit List'!A1135="","",'Support - Unit List'!A1135&amp;'Support - Unit List'!B1135&amp;'Support - Unit List'!C1135&amp;" - "&amp;PROPER('Support - Unit List'!D1135))</f>
        <v>4250116 - Knox County Public Library</v>
      </c>
    </row>
    <row r="1136" spans="8:10" x14ac:dyDescent="0.25">
      <c r="H1136" s="2" t="str">
        <f t="shared" si="27"/>
        <v/>
      </c>
      <c r="I1136" s="2" t="str">
        <f>IF(H1136="","",COUNTIF($H$2:H1136,H1136))</f>
        <v/>
      </c>
      <c r="J1136" s="3" t="str">
        <f>IF('Support - Unit List'!A1136="","",'Support - Unit List'!A1136&amp;'Support - Unit List'!B1136&amp;'Support - Unit List'!C1136&amp;" - "&amp;PROPER('Support - Unit List'!D1136))</f>
        <v>4260936 - Vincennes Township Fire</v>
      </c>
    </row>
    <row r="1137" spans="8:10" x14ac:dyDescent="0.25">
      <c r="H1137" s="2" t="str">
        <f t="shared" si="27"/>
        <v/>
      </c>
      <c r="I1137" s="2" t="str">
        <f>IF(H1137="","",COUNTIF($H$2:H1137,H1137))</f>
        <v/>
      </c>
      <c r="J1137" s="3" t="str">
        <f>IF('Support - Unit List'!A1137="","",'Support - Unit List'!A1137&amp;'Support - Unit List'!B1137&amp;'Support - Unit List'!C1137&amp;" - "&amp;PROPER('Support - Unit List'!D1137))</f>
        <v>4260952 - South Vigo Township Fire</v>
      </c>
    </row>
    <row r="1138" spans="8:10" x14ac:dyDescent="0.25">
      <c r="H1138" s="2" t="str">
        <f t="shared" si="27"/>
        <v/>
      </c>
      <c r="I1138" s="2" t="str">
        <f>IF(H1138="","",COUNTIF($H$2:H1138,H1138))</f>
        <v/>
      </c>
      <c r="J1138" s="3" t="str">
        <f>IF('Support - Unit List'!A1138="","",'Support - Unit List'!A1138&amp;'Support - Unit List'!B1138&amp;'Support - Unit List'!C1138&amp;" - "&amp;PROPER('Support - Unit List'!D1138))</f>
        <v>4260953 - Vigo Central Community Fire</v>
      </c>
    </row>
    <row r="1139" spans="8:10" x14ac:dyDescent="0.25">
      <c r="H1139" s="2" t="str">
        <f t="shared" si="27"/>
        <v/>
      </c>
      <c r="I1139" s="2" t="str">
        <f>IF(H1139="","",COUNTIF($H$2:H1139,H1139))</f>
        <v/>
      </c>
      <c r="J1139" s="3" t="str">
        <f>IF('Support - Unit List'!A1139="","",'Support - Unit List'!A1139&amp;'Support - Unit List'!B1139&amp;'Support - Unit List'!C1139&amp;" - "&amp;PROPER('Support - Unit List'!D1139))</f>
        <v>4260954 - Johnson Township Community Fire</v>
      </c>
    </row>
    <row r="1140" spans="8:10" x14ac:dyDescent="0.25">
      <c r="H1140" s="2" t="str">
        <f t="shared" si="27"/>
        <v/>
      </c>
      <c r="I1140" s="2" t="str">
        <f>IF(H1140="","",COUNTIF($H$2:H1140,H1140))</f>
        <v/>
      </c>
      <c r="J1140" s="3" t="str">
        <f>IF('Support - Unit List'!A1140="","",'Support - Unit List'!A1140&amp;'Support - Unit List'!B1140&amp;'Support - Unit List'!C1140&amp;" - "&amp;PROPER('Support - Unit List'!D1140))</f>
        <v>4261056 - Knox County Solid Waste Management District</v>
      </c>
    </row>
    <row r="1141" spans="8:10" x14ac:dyDescent="0.25">
      <c r="H1141" s="2" t="str">
        <f t="shared" si="27"/>
        <v/>
      </c>
      <c r="I1141" s="2" t="str">
        <f>IF(H1141="","",COUNTIF($H$2:H1141,H1141))</f>
        <v/>
      </c>
      <c r="J1141" s="3" t="str">
        <f>IF('Support - Unit List'!A1141="","",'Support - Unit List'!A1141&amp;'Support - Unit List'!B1141&amp;'Support - Unit List'!C1141&amp;" - "&amp;PROPER('Support - Unit List'!D1141))</f>
        <v>4270013 - Brevoort Levee Conservancy District</v>
      </c>
    </row>
    <row r="1142" spans="8:10" x14ac:dyDescent="0.25">
      <c r="H1142" s="2" t="str">
        <f t="shared" si="27"/>
        <v/>
      </c>
      <c r="I1142" s="2" t="str">
        <f>IF(H1142="","",COUNTIF($H$2:H1142,H1142))</f>
        <v/>
      </c>
      <c r="J1142" s="3" t="str">
        <f>IF('Support - Unit List'!A1142="","",'Support - Unit List'!A1142&amp;'Support - Unit List'!B1142&amp;'Support - Unit List'!C1142&amp;" - "&amp;PROPER('Support - Unit List'!D1142))</f>
        <v>4310000 - Kosciusko County</v>
      </c>
    </row>
    <row r="1143" spans="8:10" x14ac:dyDescent="0.25">
      <c r="H1143" s="2" t="str">
        <f t="shared" si="27"/>
        <v/>
      </c>
      <c r="I1143" s="2" t="str">
        <f>IF(H1143="","",COUNTIF($H$2:H1143,H1143))</f>
        <v/>
      </c>
      <c r="J1143" s="3" t="str">
        <f>IF('Support - Unit List'!A1143="","",'Support - Unit List'!A1143&amp;'Support - Unit List'!B1143&amp;'Support - Unit List'!C1143&amp;" - "&amp;PROPER('Support - Unit List'!D1143))</f>
        <v>4320001 - Clay Township</v>
      </c>
    </row>
    <row r="1144" spans="8:10" x14ac:dyDescent="0.25">
      <c r="H1144" s="2" t="str">
        <f t="shared" si="27"/>
        <v/>
      </c>
      <c r="I1144" s="2" t="str">
        <f>IF(H1144="","",COUNTIF($H$2:H1144,H1144))</f>
        <v/>
      </c>
      <c r="J1144" s="3" t="str">
        <f>IF('Support - Unit List'!A1144="","",'Support - Unit List'!A1144&amp;'Support - Unit List'!B1144&amp;'Support - Unit List'!C1144&amp;" - "&amp;PROPER('Support - Unit List'!D1144))</f>
        <v>4320002 - Etna Township</v>
      </c>
    </row>
    <row r="1145" spans="8:10" x14ac:dyDescent="0.25">
      <c r="H1145" s="2" t="str">
        <f t="shared" si="27"/>
        <v/>
      </c>
      <c r="I1145" s="2" t="str">
        <f>IF(H1145="","",COUNTIF($H$2:H1145,H1145))</f>
        <v/>
      </c>
      <c r="J1145" s="3" t="str">
        <f>IF('Support - Unit List'!A1145="","",'Support - Unit List'!A1145&amp;'Support - Unit List'!B1145&amp;'Support - Unit List'!C1145&amp;" - "&amp;PROPER('Support - Unit List'!D1145))</f>
        <v>4320003 - Franklin Township</v>
      </c>
    </row>
    <row r="1146" spans="8:10" x14ac:dyDescent="0.25">
      <c r="H1146" s="2" t="str">
        <f t="shared" si="27"/>
        <v/>
      </c>
      <c r="I1146" s="2" t="str">
        <f>IF(H1146="","",COUNTIF($H$2:H1146,H1146))</f>
        <v/>
      </c>
      <c r="J1146" s="3" t="str">
        <f>IF('Support - Unit List'!A1146="","",'Support - Unit List'!A1146&amp;'Support - Unit List'!B1146&amp;'Support - Unit List'!C1146&amp;" - "&amp;PROPER('Support - Unit List'!D1146))</f>
        <v>4320004 - Harrison Township</v>
      </c>
    </row>
    <row r="1147" spans="8:10" x14ac:dyDescent="0.25">
      <c r="H1147" s="2" t="str">
        <f t="shared" si="27"/>
        <v/>
      </c>
      <c r="I1147" s="2" t="str">
        <f>IF(H1147="","",COUNTIF($H$2:H1147,H1147))</f>
        <v/>
      </c>
      <c r="J1147" s="3" t="str">
        <f>IF('Support - Unit List'!A1147="","",'Support - Unit List'!A1147&amp;'Support - Unit List'!B1147&amp;'Support - Unit List'!C1147&amp;" - "&amp;PROPER('Support - Unit List'!D1147))</f>
        <v>4320005 - Jackson Township</v>
      </c>
    </row>
    <row r="1148" spans="8:10" x14ac:dyDescent="0.25">
      <c r="H1148" s="2" t="str">
        <f t="shared" si="27"/>
        <v/>
      </c>
      <c r="I1148" s="2" t="str">
        <f>IF(H1148="","",COUNTIF($H$2:H1148,H1148))</f>
        <v/>
      </c>
      <c r="J1148" s="3" t="str">
        <f>IF('Support - Unit List'!A1148="","",'Support - Unit List'!A1148&amp;'Support - Unit List'!B1148&amp;'Support - Unit List'!C1148&amp;" - "&amp;PROPER('Support - Unit List'!D1148))</f>
        <v>4320006 - Jefferson Township</v>
      </c>
    </row>
    <row r="1149" spans="8:10" x14ac:dyDescent="0.25">
      <c r="H1149" s="2" t="str">
        <f t="shared" si="27"/>
        <v/>
      </c>
      <c r="I1149" s="2" t="str">
        <f>IF(H1149="","",COUNTIF($H$2:H1149,H1149))</f>
        <v/>
      </c>
      <c r="J1149" s="3" t="str">
        <f>IF('Support - Unit List'!A1149="","",'Support - Unit List'!A1149&amp;'Support - Unit List'!B1149&amp;'Support - Unit List'!C1149&amp;" - "&amp;PROPER('Support - Unit List'!D1149))</f>
        <v>4320007 - Lake Township</v>
      </c>
    </row>
    <row r="1150" spans="8:10" x14ac:dyDescent="0.25">
      <c r="H1150" s="2" t="str">
        <f t="shared" si="27"/>
        <v/>
      </c>
      <c r="I1150" s="2" t="str">
        <f>IF(H1150="","",COUNTIF($H$2:H1150,H1150))</f>
        <v/>
      </c>
      <c r="J1150" s="3" t="str">
        <f>IF('Support - Unit List'!A1150="","",'Support - Unit List'!A1150&amp;'Support - Unit List'!B1150&amp;'Support - Unit List'!C1150&amp;" - "&amp;PROPER('Support - Unit List'!D1150))</f>
        <v>4320008 - Monroe Township</v>
      </c>
    </row>
    <row r="1151" spans="8:10" x14ac:dyDescent="0.25">
      <c r="H1151" s="2" t="str">
        <f t="shared" si="27"/>
        <v/>
      </c>
      <c r="I1151" s="2" t="str">
        <f>IF(H1151="","",COUNTIF($H$2:H1151,H1151))</f>
        <v/>
      </c>
      <c r="J1151" s="3" t="str">
        <f>IF('Support - Unit List'!A1151="","",'Support - Unit List'!A1151&amp;'Support - Unit List'!B1151&amp;'Support - Unit List'!C1151&amp;" - "&amp;PROPER('Support - Unit List'!D1151))</f>
        <v>4320009 - Plain Township</v>
      </c>
    </row>
    <row r="1152" spans="8:10" x14ac:dyDescent="0.25">
      <c r="H1152" s="2" t="str">
        <f t="shared" si="27"/>
        <v/>
      </c>
      <c r="I1152" s="2" t="str">
        <f>IF(H1152="","",COUNTIF($H$2:H1152,H1152))</f>
        <v/>
      </c>
      <c r="J1152" s="3" t="str">
        <f>IF('Support - Unit List'!A1152="","",'Support - Unit List'!A1152&amp;'Support - Unit List'!B1152&amp;'Support - Unit List'!C1152&amp;" - "&amp;PROPER('Support - Unit List'!D1152))</f>
        <v>4320010 - Prairie Township</v>
      </c>
    </row>
    <row r="1153" spans="8:10" x14ac:dyDescent="0.25">
      <c r="H1153" s="2" t="str">
        <f t="shared" si="27"/>
        <v/>
      </c>
      <c r="I1153" s="2" t="str">
        <f>IF(H1153="","",COUNTIF($H$2:H1153,H1153))</f>
        <v/>
      </c>
      <c r="J1153" s="3" t="str">
        <f>IF('Support - Unit List'!A1153="","",'Support - Unit List'!A1153&amp;'Support - Unit List'!B1153&amp;'Support - Unit List'!C1153&amp;" - "&amp;PROPER('Support - Unit List'!D1153))</f>
        <v>4320011 - Scott Township</v>
      </c>
    </row>
    <row r="1154" spans="8:10" x14ac:dyDescent="0.25">
      <c r="H1154" s="2" t="str">
        <f t="shared" si="27"/>
        <v/>
      </c>
      <c r="I1154" s="2" t="str">
        <f>IF(H1154="","",COUNTIF($H$2:H1154,H1154))</f>
        <v/>
      </c>
      <c r="J1154" s="3" t="str">
        <f>IF('Support - Unit List'!A1154="","",'Support - Unit List'!A1154&amp;'Support - Unit List'!B1154&amp;'Support - Unit List'!C1154&amp;" - "&amp;PROPER('Support - Unit List'!D1154))</f>
        <v>4320012 - Seward Township</v>
      </c>
    </row>
    <row r="1155" spans="8:10" x14ac:dyDescent="0.25">
      <c r="H1155" s="2" t="str">
        <f t="shared" ref="H1155:H1218" si="28">IF(LEFT(J1155,2)=$B$3,"X","")</f>
        <v/>
      </c>
      <c r="I1155" s="2" t="str">
        <f>IF(H1155="","",COUNTIF($H$2:H1155,H1155))</f>
        <v/>
      </c>
      <c r="J1155" s="3" t="str">
        <f>IF('Support - Unit List'!A1155="","",'Support - Unit List'!A1155&amp;'Support - Unit List'!B1155&amp;'Support - Unit List'!C1155&amp;" - "&amp;PROPER('Support - Unit List'!D1155))</f>
        <v>4320013 - Tippecanoe Township</v>
      </c>
    </row>
    <row r="1156" spans="8:10" x14ac:dyDescent="0.25">
      <c r="H1156" s="2" t="str">
        <f t="shared" si="28"/>
        <v/>
      </c>
      <c r="I1156" s="2" t="str">
        <f>IF(H1156="","",COUNTIF($H$2:H1156,H1156))</f>
        <v/>
      </c>
      <c r="J1156" s="3" t="str">
        <f>IF('Support - Unit List'!A1156="","",'Support - Unit List'!A1156&amp;'Support - Unit List'!B1156&amp;'Support - Unit List'!C1156&amp;" - "&amp;PROPER('Support - Unit List'!D1156))</f>
        <v>4320014 - Turkey Creek Township</v>
      </c>
    </row>
    <row r="1157" spans="8:10" x14ac:dyDescent="0.25">
      <c r="H1157" s="2" t="str">
        <f t="shared" si="28"/>
        <v/>
      </c>
      <c r="I1157" s="2" t="str">
        <f>IF(H1157="","",COUNTIF($H$2:H1157,H1157))</f>
        <v/>
      </c>
      <c r="J1157" s="3" t="str">
        <f>IF('Support - Unit List'!A1157="","",'Support - Unit List'!A1157&amp;'Support - Unit List'!B1157&amp;'Support - Unit List'!C1157&amp;" - "&amp;PROPER('Support - Unit List'!D1157))</f>
        <v>4320015 - Van Buren Township</v>
      </c>
    </row>
    <row r="1158" spans="8:10" x14ac:dyDescent="0.25">
      <c r="H1158" s="2" t="str">
        <f t="shared" si="28"/>
        <v/>
      </c>
      <c r="I1158" s="2" t="str">
        <f>IF(H1158="","",COUNTIF($H$2:H1158,H1158))</f>
        <v/>
      </c>
      <c r="J1158" s="3" t="str">
        <f>IF('Support - Unit List'!A1158="","",'Support - Unit List'!A1158&amp;'Support - Unit List'!B1158&amp;'Support - Unit List'!C1158&amp;" - "&amp;PROPER('Support - Unit List'!D1158))</f>
        <v>4320016 - Washington Township</v>
      </c>
    </row>
    <row r="1159" spans="8:10" x14ac:dyDescent="0.25">
      <c r="H1159" s="2" t="str">
        <f t="shared" si="28"/>
        <v/>
      </c>
      <c r="I1159" s="2" t="str">
        <f>IF(H1159="","",COUNTIF($H$2:H1159,H1159))</f>
        <v/>
      </c>
      <c r="J1159" s="3" t="str">
        <f>IF('Support - Unit List'!A1159="","",'Support - Unit List'!A1159&amp;'Support - Unit List'!B1159&amp;'Support - Unit List'!C1159&amp;" - "&amp;PROPER('Support - Unit List'!D1159))</f>
        <v>4320017 - Wayne Township</v>
      </c>
    </row>
    <row r="1160" spans="8:10" x14ac:dyDescent="0.25">
      <c r="H1160" s="2" t="str">
        <f t="shared" si="28"/>
        <v/>
      </c>
      <c r="I1160" s="2" t="str">
        <f>IF(H1160="","",COUNTIF($H$2:H1160,H1160))</f>
        <v/>
      </c>
      <c r="J1160" s="3" t="str">
        <f>IF('Support - Unit List'!A1160="","",'Support - Unit List'!A1160&amp;'Support - Unit List'!B1160&amp;'Support - Unit List'!C1160&amp;" - "&amp;PROPER('Support - Unit List'!D1160))</f>
        <v>4330414 - Warsaw Civil City</v>
      </c>
    </row>
    <row r="1161" spans="8:10" x14ac:dyDescent="0.25">
      <c r="H1161" s="2" t="str">
        <f t="shared" si="28"/>
        <v/>
      </c>
      <c r="I1161" s="2" t="str">
        <f>IF(H1161="","",COUNTIF($H$2:H1161,H1161))</f>
        <v/>
      </c>
      <c r="J1161" s="3" t="str">
        <f>IF('Support - Unit List'!A1161="","",'Support - Unit List'!A1161&amp;'Support - Unit List'!B1161&amp;'Support - Unit List'!C1161&amp;" - "&amp;PROPER('Support - Unit List'!D1161))</f>
        <v>4330715 - Burket Civil Town</v>
      </c>
    </row>
    <row r="1162" spans="8:10" x14ac:dyDescent="0.25">
      <c r="H1162" s="2" t="str">
        <f t="shared" si="28"/>
        <v/>
      </c>
      <c r="I1162" s="2" t="str">
        <f>IF(H1162="","",COUNTIF($H$2:H1162,H1162))</f>
        <v/>
      </c>
      <c r="J1162" s="3" t="str">
        <f>IF('Support - Unit List'!A1162="","",'Support - Unit List'!A1162&amp;'Support - Unit List'!B1162&amp;'Support - Unit List'!C1162&amp;" - "&amp;PROPER('Support - Unit List'!D1162))</f>
        <v>4330716 - Claypool Civil Town</v>
      </c>
    </row>
    <row r="1163" spans="8:10" x14ac:dyDescent="0.25">
      <c r="H1163" s="2" t="str">
        <f t="shared" si="28"/>
        <v/>
      </c>
      <c r="I1163" s="2" t="str">
        <f>IF(H1163="","",COUNTIF($H$2:H1163,H1163))</f>
        <v/>
      </c>
      <c r="J1163" s="3" t="str">
        <f>IF('Support - Unit List'!A1163="","",'Support - Unit List'!A1163&amp;'Support - Unit List'!B1163&amp;'Support - Unit List'!C1163&amp;" - "&amp;PROPER('Support - Unit List'!D1163))</f>
        <v>4330717 - Etna Green Civil Town</v>
      </c>
    </row>
    <row r="1164" spans="8:10" x14ac:dyDescent="0.25">
      <c r="H1164" s="2" t="str">
        <f t="shared" si="28"/>
        <v/>
      </c>
      <c r="I1164" s="2" t="str">
        <f>IF(H1164="","",COUNTIF($H$2:H1164,H1164))</f>
        <v/>
      </c>
      <c r="J1164" s="3" t="str">
        <f>IF('Support - Unit List'!A1164="","",'Support - Unit List'!A1164&amp;'Support - Unit List'!B1164&amp;'Support - Unit List'!C1164&amp;" - "&amp;PROPER('Support - Unit List'!D1164))</f>
        <v>4330718 - Leesburg Civil Town</v>
      </c>
    </row>
    <row r="1165" spans="8:10" x14ac:dyDescent="0.25">
      <c r="H1165" s="2" t="str">
        <f t="shared" si="28"/>
        <v/>
      </c>
      <c r="I1165" s="2" t="str">
        <f>IF(H1165="","",COUNTIF($H$2:H1165,H1165))</f>
        <v/>
      </c>
      <c r="J1165" s="3" t="str">
        <f>IF('Support - Unit List'!A1165="","",'Support - Unit List'!A1165&amp;'Support - Unit List'!B1165&amp;'Support - Unit List'!C1165&amp;" - "&amp;PROPER('Support - Unit List'!D1165))</f>
        <v>4330719 - Mentone Civil Town</v>
      </c>
    </row>
    <row r="1166" spans="8:10" x14ac:dyDescent="0.25">
      <c r="H1166" s="2" t="str">
        <f t="shared" si="28"/>
        <v/>
      </c>
      <c r="I1166" s="2" t="str">
        <f>IF(H1166="","",COUNTIF($H$2:H1166,H1166))</f>
        <v/>
      </c>
      <c r="J1166" s="3" t="str">
        <f>IF('Support - Unit List'!A1166="","",'Support - Unit List'!A1166&amp;'Support - Unit List'!B1166&amp;'Support - Unit List'!C1166&amp;" - "&amp;PROPER('Support - Unit List'!D1166))</f>
        <v>4330720 - Milford Civil Town</v>
      </c>
    </row>
    <row r="1167" spans="8:10" x14ac:dyDescent="0.25">
      <c r="H1167" s="2" t="str">
        <f t="shared" si="28"/>
        <v/>
      </c>
      <c r="I1167" s="2" t="str">
        <f>IF(H1167="","",COUNTIF($H$2:H1167,H1167))</f>
        <v/>
      </c>
      <c r="J1167" s="3" t="str">
        <f>IF('Support - Unit List'!A1167="","",'Support - Unit List'!A1167&amp;'Support - Unit List'!B1167&amp;'Support - Unit List'!C1167&amp;" - "&amp;PROPER('Support - Unit List'!D1167))</f>
        <v>4330721 - North Webster Civil Town</v>
      </c>
    </row>
    <row r="1168" spans="8:10" x14ac:dyDescent="0.25">
      <c r="H1168" s="2" t="str">
        <f t="shared" si="28"/>
        <v/>
      </c>
      <c r="I1168" s="2" t="str">
        <f>IF(H1168="","",COUNTIF($H$2:H1168,H1168))</f>
        <v/>
      </c>
      <c r="J1168" s="3" t="str">
        <f>IF('Support - Unit List'!A1168="","",'Support - Unit List'!A1168&amp;'Support - Unit List'!B1168&amp;'Support - Unit List'!C1168&amp;" - "&amp;PROPER('Support - Unit List'!D1168))</f>
        <v>4330722 - Pierceton Civil Town</v>
      </c>
    </row>
    <row r="1169" spans="8:10" x14ac:dyDescent="0.25">
      <c r="H1169" s="2" t="str">
        <f t="shared" si="28"/>
        <v/>
      </c>
      <c r="I1169" s="2" t="str">
        <f>IF(H1169="","",COUNTIF($H$2:H1169,H1169))</f>
        <v/>
      </c>
      <c r="J1169" s="3" t="str">
        <f>IF('Support - Unit List'!A1169="","",'Support - Unit List'!A1169&amp;'Support - Unit List'!B1169&amp;'Support - Unit List'!C1169&amp;" - "&amp;PROPER('Support - Unit List'!D1169))</f>
        <v>4330723 - Sidney Civil Town</v>
      </c>
    </row>
    <row r="1170" spans="8:10" x14ac:dyDescent="0.25">
      <c r="H1170" s="2" t="str">
        <f t="shared" si="28"/>
        <v/>
      </c>
      <c r="I1170" s="2" t="str">
        <f>IF(H1170="","",COUNTIF($H$2:H1170,H1170))</f>
        <v/>
      </c>
      <c r="J1170" s="3" t="str">
        <f>IF('Support - Unit List'!A1170="","",'Support - Unit List'!A1170&amp;'Support - Unit List'!B1170&amp;'Support - Unit List'!C1170&amp;" - "&amp;PROPER('Support - Unit List'!D1170))</f>
        <v>4330724 - Silver Lake Civil Town</v>
      </c>
    </row>
    <row r="1171" spans="8:10" x14ac:dyDescent="0.25">
      <c r="H1171" s="2" t="str">
        <f t="shared" si="28"/>
        <v/>
      </c>
      <c r="I1171" s="2" t="str">
        <f>IF(H1171="","",COUNTIF($H$2:H1171,H1171))</f>
        <v/>
      </c>
      <c r="J1171" s="3" t="str">
        <f>IF('Support - Unit List'!A1171="","",'Support - Unit List'!A1171&amp;'Support - Unit List'!B1171&amp;'Support - Unit List'!C1171&amp;" - "&amp;PROPER('Support - Unit List'!D1171))</f>
        <v>4330725 - Syracuse Civil Town</v>
      </c>
    </row>
    <row r="1172" spans="8:10" x14ac:dyDescent="0.25">
      <c r="H1172" s="2" t="str">
        <f t="shared" si="28"/>
        <v/>
      </c>
      <c r="I1172" s="2" t="str">
        <f>IF(H1172="","",COUNTIF($H$2:H1172,H1172))</f>
        <v/>
      </c>
      <c r="J1172" s="3" t="str">
        <f>IF('Support - Unit List'!A1172="","",'Support - Unit List'!A1172&amp;'Support - Unit List'!B1172&amp;'Support - Unit List'!C1172&amp;" - "&amp;PROPER('Support - Unit List'!D1172))</f>
        <v>4330726 - Winona Lake Civil Town</v>
      </c>
    </row>
    <row r="1173" spans="8:10" x14ac:dyDescent="0.25">
      <c r="H1173" s="2" t="str">
        <f t="shared" si="28"/>
        <v/>
      </c>
      <c r="I1173" s="2" t="str">
        <f>IF(H1173="","",COUNTIF($H$2:H1173,H1173))</f>
        <v/>
      </c>
      <c r="J1173" s="3" t="str">
        <f>IF('Support - Unit List'!A1173="","",'Support - Unit List'!A1173&amp;'Support - Unit List'!B1173&amp;'Support - Unit List'!C1173&amp;" - "&amp;PROPER('Support - Unit List'!D1173))</f>
        <v>4344345 - Wawasee Community School Corporation</v>
      </c>
    </row>
    <row r="1174" spans="8:10" x14ac:dyDescent="0.25">
      <c r="H1174" s="2" t="str">
        <f t="shared" si="28"/>
        <v/>
      </c>
      <c r="I1174" s="2" t="str">
        <f>IF(H1174="","",COUNTIF($H$2:H1174,H1174))</f>
        <v/>
      </c>
      <c r="J1174" s="3" t="str">
        <f>IF('Support - Unit List'!A1174="","",'Support - Unit List'!A1174&amp;'Support - Unit List'!B1174&amp;'Support - Unit List'!C1174&amp;" - "&amp;PROPER('Support - Unit List'!D1174))</f>
        <v>4344415 - Warsaw Community School Corporation</v>
      </c>
    </row>
    <row r="1175" spans="8:10" x14ac:dyDescent="0.25">
      <c r="H1175" s="2" t="str">
        <f t="shared" si="28"/>
        <v/>
      </c>
      <c r="I1175" s="2" t="str">
        <f>IF(H1175="","",COUNTIF($H$2:H1175,H1175))</f>
        <v/>
      </c>
      <c r="J1175" s="3" t="str">
        <f>IF('Support - Unit List'!A1175="","",'Support - Unit List'!A1175&amp;'Support - Unit List'!B1175&amp;'Support - Unit List'!C1175&amp;" - "&amp;PROPER('Support - Unit List'!D1175))</f>
        <v>4344445 - Tippecanoe Valley School Corporation</v>
      </c>
    </row>
    <row r="1176" spans="8:10" x14ac:dyDescent="0.25">
      <c r="H1176" s="2" t="str">
        <f t="shared" si="28"/>
        <v/>
      </c>
      <c r="I1176" s="2" t="str">
        <f>IF(H1176="","",COUNTIF($H$2:H1176,H1176))</f>
        <v/>
      </c>
      <c r="J1176" s="3" t="str">
        <f>IF('Support - Unit List'!A1176="","",'Support - Unit List'!A1176&amp;'Support - Unit List'!B1176&amp;'Support - Unit List'!C1176&amp;" - "&amp;PROPER('Support - Unit List'!D1176))</f>
        <v>4344455 - Whitko Community School Corporation</v>
      </c>
    </row>
    <row r="1177" spans="8:10" x14ac:dyDescent="0.25">
      <c r="H1177" s="2" t="str">
        <f t="shared" si="28"/>
        <v/>
      </c>
      <c r="I1177" s="2" t="str">
        <f>IF(H1177="","",COUNTIF($H$2:H1177,H1177))</f>
        <v/>
      </c>
      <c r="J1177" s="3" t="str">
        <f>IF('Support - Unit List'!A1177="","",'Support - Unit List'!A1177&amp;'Support - Unit List'!B1177&amp;'Support - Unit List'!C1177&amp;" - "&amp;PROPER('Support - Unit List'!D1177))</f>
        <v>4350118 - Milford Public Library</v>
      </c>
    </row>
    <row r="1178" spans="8:10" x14ac:dyDescent="0.25">
      <c r="H1178" s="2" t="str">
        <f t="shared" si="28"/>
        <v/>
      </c>
      <c r="I1178" s="2" t="str">
        <f>IF(H1178="","",COUNTIF($H$2:H1178,H1178))</f>
        <v/>
      </c>
      <c r="J1178" s="3" t="str">
        <f>IF('Support - Unit List'!A1178="","",'Support - Unit List'!A1178&amp;'Support - Unit List'!B1178&amp;'Support - Unit List'!C1178&amp;" - "&amp;PROPER('Support - Unit List'!D1178))</f>
        <v>4350119 - Pierceton Public Library</v>
      </c>
    </row>
    <row r="1179" spans="8:10" x14ac:dyDescent="0.25">
      <c r="H1179" s="2" t="str">
        <f t="shared" si="28"/>
        <v/>
      </c>
      <c r="I1179" s="2" t="str">
        <f>IF(H1179="","",COUNTIF($H$2:H1179,H1179))</f>
        <v/>
      </c>
      <c r="J1179" s="3" t="str">
        <f>IF('Support - Unit List'!A1179="","",'Support - Unit List'!A1179&amp;'Support - Unit List'!B1179&amp;'Support - Unit List'!C1179&amp;" - "&amp;PROPER('Support - Unit List'!D1179))</f>
        <v>4350120 - Syracuse Public Library</v>
      </c>
    </row>
    <row r="1180" spans="8:10" x14ac:dyDescent="0.25">
      <c r="H1180" s="2" t="str">
        <f t="shared" si="28"/>
        <v/>
      </c>
      <c r="I1180" s="2" t="str">
        <f>IF(H1180="","",COUNTIF($H$2:H1180,H1180))</f>
        <v/>
      </c>
      <c r="J1180" s="3" t="str">
        <f>IF('Support - Unit List'!A1180="","",'Support - Unit List'!A1180&amp;'Support - Unit List'!B1180&amp;'Support - Unit List'!C1180&amp;" - "&amp;PROPER('Support - Unit List'!D1180))</f>
        <v>4350121 - Warsaw Community Public Library</v>
      </c>
    </row>
    <row r="1181" spans="8:10" x14ac:dyDescent="0.25">
      <c r="H1181" s="2" t="str">
        <f t="shared" si="28"/>
        <v/>
      </c>
      <c r="I1181" s="2" t="str">
        <f>IF(H1181="","",COUNTIF($H$2:H1181,H1181))</f>
        <v/>
      </c>
      <c r="J1181" s="3" t="str">
        <f>IF('Support - Unit List'!A1181="","",'Support - Unit List'!A1181&amp;'Support - Unit List'!B1181&amp;'Support - Unit List'!C1181&amp;" - "&amp;PROPER('Support - Unit List'!D1181))</f>
        <v>4350268 - Bell Memorial Public Library</v>
      </c>
    </row>
    <row r="1182" spans="8:10" x14ac:dyDescent="0.25">
      <c r="H1182" s="2" t="str">
        <f t="shared" si="28"/>
        <v/>
      </c>
      <c r="I1182" s="2" t="str">
        <f>IF(H1182="","",COUNTIF($H$2:H1182,H1182))</f>
        <v/>
      </c>
      <c r="J1182" s="3" t="str">
        <f>IF('Support - Unit List'!A1182="","",'Support - Unit List'!A1182&amp;'Support - Unit List'!B1182&amp;'Support - Unit List'!C1182&amp;" - "&amp;PROPER('Support - Unit List'!D1182))</f>
        <v>4350303 - North Webster Community Public Library</v>
      </c>
    </row>
    <row r="1183" spans="8:10" x14ac:dyDescent="0.25">
      <c r="H1183" s="2" t="str">
        <f t="shared" si="28"/>
        <v/>
      </c>
      <c r="I1183" s="2" t="str">
        <f>IF(H1183="","",COUNTIF($H$2:H1183,H1183))</f>
        <v/>
      </c>
      <c r="J1183" s="3" t="str">
        <f>IF('Support - Unit List'!A1183="","",'Support - Unit List'!A1183&amp;'Support - Unit List'!B1183&amp;'Support - Unit List'!C1183&amp;" - "&amp;PROPER('Support - Unit List'!D1183))</f>
        <v>4361057 - Kosciusko County Solid Waste Management</v>
      </c>
    </row>
    <row r="1184" spans="8:10" x14ac:dyDescent="0.25">
      <c r="H1184" s="2" t="str">
        <f t="shared" si="28"/>
        <v/>
      </c>
      <c r="I1184" s="2" t="str">
        <f>IF(H1184="","",COUNTIF($H$2:H1184,H1184))</f>
        <v/>
      </c>
      <c r="J1184" s="3" t="str">
        <f>IF('Support - Unit List'!A1184="","",'Support - Unit List'!A1184&amp;'Support - Unit List'!B1184&amp;'Support - Unit List'!C1184&amp;" - "&amp;PROPER('Support - Unit List'!D1184))</f>
        <v>4370047 - Turkey Creek Dam And Dike Conservancy District</v>
      </c>
    </row>
    <row r="1185" spans="8:10" x14ac:dyDescent="0.25">
      <c r="H1185" s="2" t="str">
        <f t="shared" si="28"/>
        <v/>
      </c>
      <c r="I1185" s="2" t="str">
        <f>IF(H1185="","",COUNTIF($H$2:H1185,H1185))</f>
        <v/>
      </c>
      <c r="J1185" s="3" t="str">
        <f>IF('Support - Unit List'!A1185="","",'Support - Unit List'!A1185&amp;'Support - Unit List'!B1185&amp;'Support - Unit List'!C1185&amp;" - "&amp;PROPER('Support - Unit List'!D1185))</f>
        <v>4410000 - Lagrange County</v>
      </c>
    </row>
    <row r="1186" spans="8:10" x14ac:dyDescent="0.25">
      <c r="H1186" s="2" t="str">
        <f t="shared" si="28"/>
        <v/>
      </c>
      <c r="I1186" s="2" t="str">
        <f>IF(H1186="","",COUNTIF($H$2:H1186,H1186))</f>
        <v/>
      </c>
      <c r="J1186" s="3" t="str">
        <f>IF('Support - Unit List'!A1186="","",'Support - Unit List'!A1186&amp;'Support - Unit List'!B1186&amp;'Support - Unit List'!C1186&amp;" - "&amp;PROPER('Support - Unit List'!D1186))</f>
        <v>4420001 - Bloomfield Township</v>
      </c>
    </row>
    <row r="1187" spans="8:10" x14ac:dyDescent="0.25">
      <c r="H1187" s="2" t="str">
        <f t="shared" si="28"/>
        <v/>
      </c>
      <c r="I1187" s="2" t="str">
        <f>IF(H1187="","",COUNTIF($H$2:H1187,H1187))</f>
        <v/>
      </c>
      <c r="J1187" s="3" t="str">
        <f>IF('Support - Unit List'!A1187="","",'Support - Unit List'!A1187&amp;'Support - Unit List'!B1187&amp;'Support - Unit List'!C1187&amp;" - "&amp;PROPER('Support - Unit List'!D1187))</f>
        <v>4420002 - Clay Township</v>
      </c>
    </row>
    <row r="1188" spans="8:10" x14ac:dyDescent="0.25">
      <c r="H1188" s="2" t="str">
        <f t="shared" si="28"/>
        <v/>
      </c>
      <c r="I1188" s="2" t="str">
        <f>IF(H1188="","",COUNTIF($H$2:H1188,H1188))</f>
        <v/>
      </c>
      <c r="J1188" s="3" t="str">
        <f>IF('Support - Unit List'!A1188="","",'Support - Unit List'!A1188&amp;'Support - Unit List'!B1188&amp;'Support - Unit List'!C1188&amp;" - "&amp;PROPER('Support - Unit List'!D1188))</f>
        <v>4420003 - Clearspring Township</v>
      </c>
    </row>
    <row r="1189" spans="8:10" x14ac:dyDescent="0.25">
      <c r="H1189" s="2" t="str">
        <f t="shared" si="28"/>
        <v/>
      </c>
      <c r="I1189" s="2" t="str">
        <f>IF(H1189="","",COUNTIF($H$2:H1189,H1189))</f>
        <v/>
      </c>
      <c r="J1189" s="3" t="str">
        <f>IF('Support - Unit List'!A1189="","",'Support - Unit List'!A1189&amp;'Support - Unit List'!B1189&amp;'Support - Unit List'!C1189&amp;" - "&amp;PROPER('Support - Unit List'!D1189))</f>
        <v>4420004 - Eden Township</v>
      </c>
    </row>
    <row r="1190" spans="8:10" x14ac:dyDescent="0.25">
      <c r="H1190" s="2" t="str">
        <f t="shared" si="28"/>
        <v/>
      </c>
      <c r="I1190" s="2" t="str">
        <f>IF(H1190="","",COUNTIF($H$2:H1190,H1190))</f>
        <v/>
      </c>
      <c r="J1190" s="3" t="str">
        <f>IF('Support - Unit List'!A1190="","",'Support - Unit List'!A1190&amp;'Support - Unit List'!B1190&amp;'Support - Unit List'!C1190&amp;" - "&amp;PROPER('Support - Unit List'!D1190))</f>
        <v>4420005 - Greenfield Township</v>
      </c>
    </row>
    <row r="1191" spans="8:10" x14ac:dyDescent="0.25">
      <c r="H1191" s="2" t="str">
        <f t="shared" si="28"/>
        <v/>
      </c>
      <c r="I1191" s="2" t="str">
        <f>IF(H1191="","",COUNTIF($H$2:H1191,H1191))</f>
        <v/>
      </c>
      <c r="J1191" s="3" t="str">
        <f>IF('Support - Unit List'!A1191="","",'Support - Unit List'!A1191&amp;'Support - Unit List'!B1191&amp;'Support - Unit List'!C1191&amp;" - "&amp;PROPER('Support - Unit List'!D1191))</f>
        <v>4420006 - Johnson Township</v>
      </c>
    </row>
    <row r="1192" spans="8:10" x14ac:dyDescent="0.25">
      <c r="H1192" s="2" t="str">
        <f t="shared" si="28"/>
        <v/>
      </c>
      <c r="I1192" s="2" t="str">
        <f>IF(H1192="","",COUNTIF($H$2:H1192,H1192))</f>
        <v/>
      </c>
      <c r="J1192" s="3" t="str">
        <f>IF('Support - Unit List'!A1192="","",'Support - Unit List'!A1192&amp;'Support - Unit List'!B1192&amp;'Support - Unit List'!C1192&amp;" - "&amp;PROPER('Support - Unit List'!D1192))</f>
        <v>4420007 - Lima Township</v>
      </c>
    </row>
    <row r="1193" spans="8:10" x14ac:dyDescent="0.25">
      <c r="H1193" s="2" t="str">
        <f t="shared" si="28"/>
        <v/>
      </c>
      <c r="I1193" s="2" t="str">
        <f>IF(H1193="","",COUNTIF($H$2:H1193,H1193))</f>
        <v/>
      </c>
      <c r="J1193" s="3" t="str">
        <f>IF('Support - Unit List'!A1193="","",'Support - Unit List'!A1193&amp;'Support - Unit List'!B1193&amp;'Support - Unit List'!C1193&amp;" - "&amp;PROPER('Support - Unit List'!D1193))</f>
        <v>4420008 - Milford Township</v>
      </c>
    </row>
    <row r="1194" spans="8:10" x14ac:dyDescent="0.25">
      <c r="H1194" s="2" t="str">
        <f t="shared" si="28"/>
        <v/>
      </c>
      <c r="I1194" s="2" t="str">
        <f>IF(H1194="","",COUNTIF($H$2:H1194,H1194))</f>
        <v/>
      </c>
      <c r="J1194" s="3" t="str">
        <f>IF('Support - Unit List'!A1194="","",'Support - Unit List'!A1194&amp;'Support - Unit List'!B1194&amp;'Support - Unit List'!C1194&amp;" - "&amp;PROPER('Support - Unit List'!D1194))</f>
        <v>4420009 - Newbury Township</v>
      </c>
    </row>
    <row r="1195" spans="8:10" x14ac:dyDescent="0.25">
      <c r="H1195" s="2" t="str">
        <f t="shared" si="28"/>
        <v/>
      </c>
      <c r="I1195" s="2" t="str">
        <f>IF(H1195="","",COUNTIF($H$2:H1195,H1195))</f>
        <v/>
      </c>
      <c r="J1195" s="3" t="str">
        <f>IF('Support - Unit List'!A1195="","",'Support - Unit List'!A1195&amp;'Support - Unit List'!B1195&amp;'Support - Unit List'!C1195&amp;" - "&amp;PROPER('Support - Unit List'!D1195))</f>
        <v>4420010 - Springfield Township</v>
      </c>
    </row>
    <row r="1196" spans="8:10" x14ac:dyDescent="0.25">
      <c r="H1196" s="2" t="str">
        <f t="shared" si="28"/>
        <v/>
      </c>
      <c r="I1196" s="2" t="str">
        <f>IF(H1196="","",COUNTIF($H$2:H1196,H1196))</f>
        <v/>
      </c>
      <c r="J1196" s="3" t="str">
        <f>IF('Support - Unit List'!A1196="","",'Support - Unit List'!A1196&amp;'Support - Unit List'!B1196&amp;'Support - Unit List'!C1196&amp;" - "&amp;PROPER('Support - Unit List'!D1196))</f>
        <v>4420011 - Van Buren Township</v>
      </c>
    </row>
    <row r="1197" spans="8:10" x14ac:dyDescent="0.25">
      <c r="H1197" s="2" t="str">
        <f t="shared" si="28"/>
        <v/>
      </c>
      <c r="I1197" s="2" t="str">
        <f>IF(H1197="","",COUNTIF($H$2:H1197,H1197))</f>
        <v/>
      </c>
      <c r="J1197" s="3" t="str">
        <f>IF('Support - Unit List'!A1197="","",'Support - Unit List'!A1197&amp;'Support - Unit List'!B1197&amp;'Support - Unit List'!C1197&amp;" - "&amp;PROPER('Support - Unit List'!D1197))</f>
        <v>4430727 - Lagrange Civil Town</v>
      </c>
    </row>
    <row r="1198" spans="8:10" x14ac:dyDescent="0.25">
      <c r="H1198" s="2" t="str">
        <f t="shared" si="28"/>
        <v/>
      </c>
      <c r="I1198" s="2" t="str">
        <f>IF(H1198="","",COUNTIF($H$2:H1198,H1198))</f>
        <v/>
      </c>
      <c r="J1198" s="3" t="str">
        <f>IF('Support - Unit List'!A1198="","",'Support - Unit List'!A1198&amp;'Support - Unit List'!B1198&amp;'Support - Unit List'!C1198&amp;" - "&amp;PROPER('Support - Unit List'!D1198))</f>
        <v>4430728 - Shipshewana Civil Town</v>
      </c>
    </row>
    <row r="1199" spans="8:10" x14ac:dyDescent="0.25">
      <c r="H1199" s="2" t="str">
        <f t="shared" si="28"/>
        <v/>
      </c>
      <c r="I1199" s="2" t="str">
        <f>IF(H1199="","",COUNTIF($H$2:H1199,H1199))</f>
        <v/>
      </c>
      <c r="J1199" s="3" t="str">
        <f>IF('Support - Unit List'!A1199="","",'Support - Unit List'!A1199&amp;'Support - Unit List'!B1199&amp;'Support - Unit List'!C1199&amp;" - "&amp;PROPER('Support - Unit List'!D1199))</f>
        <v>4430729 - Topeka Civil Town</v>
      </c>
    </row>
    <row r="1200" spans="8:10" x14ac:dyDescent="0.25">
      <c r="H1200" s="2" t="str">
        <f t="shared" si="28"/>
        <v/>
      </c>
      <c r="I1200" s="2" t="str">
        <f>IF(H1200="","",COUNTIF($H$2:H1200,H1200))</f>
        <v/>
      </c>
      <c r="J1200" s="3" t="str">
        <f>IF('Support - Unit List'!A1200="","",'Support - Unit List'!A1200&amp;'Support - Unit List'!B1200&amp;'Support - Unit List'!C1200&amp;" - "&amp;PROPER('Support - Unit List'!D1200))</f>
        <v>4430811 - Wolcottville Civil Town</v>
      </c>
    </row>
    <row r="1201" spans="8:10" x14ac:dyDescent="0.25">
      <c r="H1201" s="2" t="str">
        <f t="shared" si="28"/>
        <v/>
      </c>
      <c r="I1201" s="2" t="str">
        <f>IF(H1201="","",COUNTIF($H$2:H1201,H1201))</f>
        <v/>
      </c>
      <c r="J1201" s="3" t="str">
        <f>IF('Support - Unit List'!A1201="","",'Support - Unit List'!A1201&amp;'Support - Unit List'!B1201&amp;'Support - Unit List'!C1201&amp;" - "&amp;PROPER('Support - Unit List'!D1201))</f>
        <v>4444525 - Westview School Corporation</v>
      </c>
    </row>
    <row r="1202" spans="8:10" x14ac:dyDescent="0.25">
      <c r="H1202" s="2" t="str">
        <f t="shared" si="28"/>
        <v/>
      </c>
      <c r="I1202" s="2" t="str">
        <f>IF(H1202="","",COUNTIF($H$2:H1202,H1202))</f>
        <v/>
      </c>
      <c r="J1202" s="3" t="str">
        <f>IF('Support - Unit List'!A1202="","",'Support - Unit List'!A1202&amp;'Support - Unit List'!B1202&amp;'Support - Unit List'!C1202&amp;" - "&amp;PROPER('Support - Unit List'!D1202))</f>
        <v>4444535 - Lakeland School Corporation</v>
      </c>
    </row>
    <row r="1203" spans="8:10" x14ac:dyDescent="0.25">
      <c r="H1203" s="2" t="str">
        <f t="shared" si="28"/>
        <v/>
      </c>
      <c r="I1203" s="2" t="str">
        <f>IF(H1203="","",COUNTIF($H$2:H1203,H1203))</f>
        <v/>
      </c>
      <c r="J1203" s="3" t="str">
        <f>IF('Support - Unit List'!A1203="","",'Support - Unit List'!A1203&amp;'Support - Unit List'!B1203&amp;'Support - Unit List'!C1203&amp;" - "&amp;PROPER('Support - Unit List'!D1203))</f>
        <v>4450122 - Lagrange County Public Library</v>
      </c>
    </row>
    <row r="1204" spans="8:10" x14ac:dyDescent="0.25">
      <c r="H1204" s="2" t="str">
        <f t="shared" si="28"/>
        <v/>
      </c>
      <c r="I1204" s="2" t="str">
        <f>IF(H1204="","",COUNTIF($H$2:H1204,H1204))</f>
        <v/>
      </c>
      <c r="J1204" s="3" t="str">
        <f>IF('Support - Unit List'!A1204="","",'Support - Unit List'!A1204&amp;'Support - Unit List'!B1204&amp;'Support - Unit List'!C1204&amp;" - "&amp;PROPER('Support - Unit List'!D1204))</f>
        <v>4510000 - Lake County</v>
      </c>
    </row>
    <row r="1205" spans="8:10" x14ac:dyDescent="0.25">
      <c r="H1205" s="2" t="str">
        <f t="shared" si="28"/>
        <v/>
      </c>
      <c r="I1205" s="2" t="str">
        <f>IF(H1205="","",COUNTIF($H$2:H1205,H1205))</f>
        <v/>
      </c>
      <c r="J1205" s="3" t="str">
        <f>IF('Support - Unit List'!A1205="","",'Support - Unit List'!A1205&amp;'Support - Unit List'!B1205&amp;'Support - Unit List'!C1205&amp;" - "&amp;PROPER('Support - Unit List'!D1205))</f>
        <v>4520001 - Calumet Township</v>
      </c>
    </row>
    <row r="1206" spans="8:10" x14ac:dyDescent="0.25">
      <c r="H1206" s="2" t="str">
        <f t="shared" si="28"/>
        <v/>
      </c>
      <c r="I1206" s="2" t="str">
        <f>IF(H1206="","",COUNTIF($H$2:H1206,H1206))</f>
        <v/>
      </c>
      <c r="J1206" s="3" t="str">
        <f>IF('Support - Unit List'!A1206="","",'Support - Unit List'!A1206&amp;'Support - Unit List'!B1206&amp;'Support - Unit List'!C1206&amp;" - "&amp;PROPER('Support - Unit List'!D1206))</f>
        <v>4520002 - Cedar Creek Township</v>
      </c>
    </row>
    <row r="1207" spans="8:10" x14ac:dyDescent="0.25">
      <c r="H1207" s="2" t="str">
        <f t="shared" si="28"/>
        <v/>
      </c>
      <c r="I1207" s="2" t="str">
        <f>IF(H1207="","",COUNTIF($H$2:H1207,H1207))</f>
        <v/>
      </c>
      <c r="J1207" s="3" t="str">
        <f>IF('Support - Unit List'!A1207="","",'Support - Unit List'!A1207&amp;'Support - Unit List'!B1207&amp;'Support - Unit List'!C1207&amp;" - "&amp;PROPER('Support - Unit List'!D1207))</f>
        <v>4520003 - Center Township</v>
      </c>
    </row>
    <row r="1208" spans="8:10" x14ac:dyDescent="0.25">
      <c r="H1208" s="2" t="str">
        <f t="shared" si="28"/>
        <v/>
      </c>
      <c r="I1208" s="2" t="str">
        <f>IF(H1208="","",COUNTIF($H$2:H1208,H1208))</f>
        <v/>
      </c>
      <c r="J1208" s="3" t="str">
        <f>IF('Support - Unit List'!A1208="","",'Support - Unit List'!A1208&amp;'Support - Unit List'!B1208&amp;'Support - Unit List'!C1208&amp;" - "&amp;PROPER('Support - Unit List'!D1208))</f>
        <v>4520004 - Eagle Creek Township</v>
      </c>
    </row>
    <row r="1209" spans="8:10" x14ac:dyDescent="0.25">
      <c r="H1209" s="2" t="str">
        <f t="shared" si="28"/>
        <v/>
      </c>
      <c r="I1209" s="2" t="str">
        <f>IF(H1209="","",COUNTIF($H$2:H1209,H1209))</f>
        <v/>
      </c>
      <c r="J1209" s="3" t="str">
        <f>IF('Support - Unit List'!A1209="","",'Support - Unit List'!A1209&amp;'Support - Unit List'!B1209&amp;'Support - Unit List'!C1209&amp;" - "&amp;PROPER('Support - Unit List'!D1209))</f>
        <v>4520005 - Hanover Township</v>
      </c>
    </row>
    <row r="1210" spans="8:10" x14ac:dyDescent="0.25">
      <c r="H1210" s="2" t="str">
        <f t="shared" si="28"/>
        <v/>
      </c>
      <c r="I1210" s="2" t="str">
        <f>IF(H1210="","",COUNTIF($H$2:H1210,H1210))</f>
        <v/>
      </c>
      <c r="J1210" s="3" t="str">
        <f>IF('Support - Unit List'!A1210="","",'Support - Unit List'!A1210&amp;'Support - Unit List'!B1210&amp;'Support - Unit List'!C1210&amp;" - "&amp;PROPER('Support - Unit List'!D1210))</f>
        <v>4520006 - Hobart Township</v>
      </c>
    </row>
    <row r="1211" spans="8:10" x14ac:dyDescent="0.25">
      <c r="H1211" s="2" t="str">
        <f t="shared" si="28"/>
        <v/>
      </c>
      <c r="I1211" s="2" t="str">
        <f>IF(H1211="","",COUNTIF($H$2:H1211,H1211))</f>
        <v/>
      </c>
      <c r="J1211" s="3" t="str">
        <f>IF('Support - Unit List'!A1211="","",'Support - Unit List'!A1211&amp;'Support - Unit List'!B1211&amp;'Support - Unit List'!C1211&amp;" - "&amp;PROPER('Support - Unit List'!D1211))</f>
        <v>4520007 - North Township</v>
      </c>
    </row>
    <row r="1212" spans="8:10" x14ac:dyDescent="0.25">
      <c r="H1212" s="2" t="str">
        <f t="shared" si="28"/>
        <v/>
      </c>
      <c r="I1212" s="2" t="str">
        <f>IF(H1212="","",COUNTIF($H$2:H1212,H1212))</f>
        <v/>
      </c>
      <c r="J1212" s="3" t="str">
        <f>IF('Support - Unit List'!A1212="","",'Support - Unit List'!A1212&amp;'Support - Unit List'!B1212&amp;'Support - Unit List'!C1212&amp;" - "&amp;PROPER('Support - Unit List'!D1212))</f>
        <v>4520008 - Ross Township</v>
      </c>
    </row>
    <row r="1213" spans="8:10" x14ac:dyDescent="0.25">
      <c r="H1213" s="2" t="str">
        <f t="shared" si="28"/>
        <v/>
      </c>
      <c r="I1213" s="2" t="str">
        <f>IF(H1213="","",COUNTIF($H$2:H1213,H1213))</f>
        <v/>
      </c>
      <c r="J1213" s="3" t="str">
        <f>IF('Support - Unit List'!A1213="","",'Support - Unit List'!A1213&amp;'Support - Unit List'!B1213&amp;'Support - Unit List'!C1213&amp;" - "&amp;PROPER('Support - Unit List'!D1213))</f>
        <v>4520009 - St. John Township</v>
      </c>
    </row>
    <row r="1214" spans="8:10" x14ac:dyDescent="0.25">
      <c r="H1214" s="2" t="str">
        <f t="shared" si="28"/>
        <v/>
      </c>
      <c r="I1214" s="2" t="str">
        <f>IF(H1214="","",COUNTIF($H$2:H1214,H1214))</f>
        <v/>
      </c>
      <c r="J1214" s="3" t="str">
        <f>IF('Support - Unit List'!A1214="","",'Support - Unit List'!A1214&amp;'Support - Unit List'!B1214&amp;'Support - Unit List'!C1214&amp;" - "&amp;PROPER('Support - Unit List'!D1214))</f>
        <v>4520010 - West Creek Township</v>
      </c>
    </row>
    <row r="1215" spans="8:10" x14ac:dyDescent="0.25">
      <c r="H1215" s="2" t="str">
        <f t="shared" si="28"/>
        <v/>
      </c>
      <c r="I1215" s="2" t="str">
        <f>IF(H1215="","",COUNTIF($H$2:H1215,H1215))</f>
        <v/>
      </c>
      <c r="J1215" s="3" t="str">
        <f>IF('Support - Unit List'!A1215="","",'Support - Unit List'!A1215&amp;'Support - Unit List'!B1215&amp;'Support - Unit List'!C1215&amp;" - "&amp;PROPER('Support - Unit List'!D1215))</f>
        <v>4520011 - Winfield Township</v>
      </c>
    </row>
    <row r="1216" spans="8:10" x14ac:dyDescent="0.25">
      <c r="H1216" s="2" t="str">
        <f t="shared" si="28"/>
        <v/>
      </c>
      <c r="I1216" s="2" t="str">
        <f>IF(H1216="","",COUNTIF($H$2:H1216,H1216))</f>
        <v/>
      </c>
      <c r="J1216" s="3" t="str">
        <f>IF('Support - Unit List'!A1216="","",'Support - Unit List'!A1216&amp;'Support - Unit List'!B1216&amp;'Support - Unit List'!C1216&amp;" - "&amp;PROPER('Support - Unit List'!D1216))</f>
        <v>4530101 - Gary Civil City</v>
      </c>
    </row>
    <row r="1217" spans="8:10" x14ac:dyDescent="0.25">
      <c r="H1217" s="2" t="str">
        <f t="shared" si="28"/>
        <v/>
      </c>
      <c r="I1217" s="2" t="str">
        <f>IF(H1217="","",COUNTIF($H$2:H1217,H1217))</f>
        <v/>
      </c>
      <c r="J1217" s="3" t="str">
        <f>IF('Support - Unit List'!A1217="","",'Support - Unit List'!A1217&amp;'Support - Unit List'!B1217&amp;'Support - Unit List'!C1217&amp;" - "&amp;PROPER('Support - Unit List'!D1217))</f>
        <v>4530104 - Hammond Civil City</v>
      </c>
    </row>
    <row r="1218" spans="8:10" x14ac:dyDescent="0.25">
      <c r="H1218" s="2" t="str">
        <f t="shared" si="28"/>
        <v/>
      </c>
      <c r="I1218" s="2" t="str">
        <f>IF(H1218="","",COUNTIF($H$2:H1218,H1218))</f>
        <v/>
      </c>
      <c r="J1218" s="3" t="str">
        <f>IF('Support - Unit List'!A1218="","",'Support - Unit List'!A1218&amp;'Support - Unit List'!B1218&amp;'Support - Unit List'!C1218&amp;" - "&amp;PROPER('Support - Unit List'!D1218))</f>
        <v>4530108 - East Chicago Civil City</v>
      </c>
    </row>
    <row r="1219" spans="8:10" x14ac:dyDescent="0.25">
      <c r="H1219" s="2" t="str">
        <f t="shared" ref="H1219:H1282" si="29">IF(LEFT(J1219,2)=$B$3,"X","")</f>
        <v/>
      </c>
      <c r="I1219" s="2" t="str">
        <f>IF(H1219="","",COUNTIF($H$2:H1219,H1219))</f>
        <v/>
      </c>
      <c r="J1219" s="3" t="str">
        <f>IF('Support - Unit List'!A1219="","",'Support - Unit List'!A1219&amp;'Support - Unit List'!B1219&amp;'Support - Unit List'!C1219&amp;" - "&amp;PROPER('Support - Unit List'!D1219))</f>
        <v>4530202 - Hobart Civil City</v>
      </c>
    </row>
    <row r="1220" spans="8:10" x14ac:dyDescent="0.25">
      <c r="H1220" s="2" t="str">
        <f t="shared" si="29"/>
        <v/>
      </c>
      <c r="I1220" s="2" t="str">
        <f>IF(H1220="","",COUNTIF($H$2:H1220,H1220))</f>
        <v/>
      </c>
      <c r="J1220" s="3" t="str">
        <f>IF('Support - Unit List'!A1220="","",'Support - Unit List'!A1220&amp;'Support - Unit List'!B1220&amp;'Support - Unit List'!C1220&amp;" - "&amp;PROPER('Support - Unit List'!D1220))</f>
        <v>4530321 - Crown Point Civil City</v>
      </c>
    </row>
    <row r="1221" spans="8:10" x14ac:dyDescent="0.25">
      <c r="H1221" s="2" t="str">
        <f t="shared" si="29"/>
        <v/>
      </c>
      <c r="I1221" s="2" t="str">
        <f>IF(H1221="","",COUNTIF($H$2:H1221,H1221))</f>
        <v/>
      </c>
      <c r="J1221" s="3" t="str">
        <f>IF('Support - Unit List'!A1221="","",'Support - Unit List'!A1221&amp;'Support - Unit List'!B1221&amp;'Support - Unit List'!C1221&amp;" - "&amp;PROPER('Support - Unit List'!D1221))</f>
        <v>4530322 - Whiting Civil City</v>
      </c>
    </row>
    <row r="1222" spans="8:10" x14ac:dyDescent="0.25">
      <c r="H1222" s="2" t="str">
        <f t="shared" si="29"/>
        <v/>
      </c>
      <c r="I1222" s="2" t="str">
        <f>IF(H1222="","",COUNTIF($H$2:H1222,H1222))</f>
        <v/>
      </c>
      <c r="J1222" s="3" t="str">
        <f>IF('Support - Unit List'!A1222="","",'Support - Unit List'!A1222&amp;'Support - Unit List'!B1222&amp;'Support - Unit List'!C1222&amp;" - "&amp;PROPER('Support - Unit List'!D1222))</f>
        <v>4530401 - Lake Station Civil City</v>
      </c>
    </row>
    <row r="1223" spans="8:10" x14ac:dyDescent="0.25">
      <c r="H1223" s="2" t="str">
        <f t="shared" si="29"/>
        <v/>
      </c>
      <c r="I1223" s="2" t="str">
        <f>IF(H1223="","",COUNTIF($H$2:H1223,H1223))</f>
        <v/>
      </c>
      <c r="J1223" s="3" t="str">
        <f>IF('Support - Unit List'!A1223="","",'Support - Unit List'!A1223&amp;'Support - Unit List'!B1223&amp;'Support - Unit List'!C1223&amp;" - "&amp;PROPER('Support - Unit List'!D1223))</f>
        <v>4530504 - Cedar Lake Civil Town</v>
      </c>
    </row>
    <row r="1224" spans="8:10" x14ac:dyDescent="0.25">
      <c r="H1224" s="2" t="str">
        <f t="shared" si="29"/>
        <v/>
      </c>
      <c r="I1224" s="2" t="str">
        <f>IF(H1224="","",COUNTIF($H$2:H1224,H1224))</f>
        <v/>
      </c>
      <c r="J1224" s="3" t="str">
        <f>IF('Support - Unit List'!A1224="","",'Support - Unit List'!A1224&amp;'Support - Unit List'!B1224&amp;'Support - Unit List'!C1224&amp;" - "&amp;PROPER('Support - Unit List'!D1224))</f>
        <v>4530505 - Griffith Civil Town</v>
      </c>
    </row>
    <row r="1225" spans="8:10" x14ac:dyDescent="0.25">
      <c r="H1225" s="2" t="str">
        <f t="shared" si="29"/>
        <v/>
      </c>
      <c r="I1225" s="2" t="str">
        <f>IF(H1225="","",COUNTIF($H$2:H1225,H1225))</f>
        <v/>
      </c>
      <c r="J1225" s="3" t="str">
        <f>IF('Support - Unit List'!A1225="","",'Support - Unit List'!A1225&amp;'Support - Unit List'!B1225&amp;'Support - Unit List'!C1225&amp;" - "&amp;PROPER('Support - Unit List'!D1225))</f>
        <v>4530506 - Highland Civil Town</v>
      </c>
    </row>
    <row r="1226" spans="8:10" x14ac:dyDescent="0.25">
      <c r="H1226" s="2" t="str">
        <f t="shared" si="29"/>
        <v/>
      </c>
      <c r="I1226" s="2" t="str">
        <f>IF(H1226="","",COUNTIF($H$2:H1226,H1226))</f>
        <v/>
      </c>
      <c r="J1226" s="3" t="str">
        <f>IF('Support - Unit List'!A1226="","",'Support - Unit List'!A1226&amp;'Support - Unit List'!B1226&amp;'Support - Unit List'!C1226&amp;" - "&amp;PROPER('Support - Unit List'!D1226))</f>
        <v>4530507 - Munster Civil Town</v>
      </c>
    </row>
    <row r="1227" spans="8:10" x14ac:dyDescent="0.25">
      <c r="H1227" s="2" t="str">
        <f t="shared" si="29"/>
        <v/>
      </c>
      <c r="I1227" s="2" t="str">
        <f>IF(H1227="","",COUNTIF($H$2:H1227,H1227))</f>
        <v/>
      </c>
      <c r="J1227" s="3" t="str">
        <f>IF('Support - Unit List'!A1227="","",'Support - Unit List'!A1227&amp;'Support - Unit List'!B1227&amp;'Support - Unit List'!C1227&amp;" - "&amp;PROPER('Support - Unit List'!D1227))</f>
        <v>4530512 - Merrillville Civil Town</v>
      </c>
    </row>
    <row r="1228" spans="8:10" x14ac:dyDescent="0.25">
      <c r="H1228" s="2" t="str">
        <f t="shared" si="29"/>
        <v/>
      </c>
      <c r="I1228" s="2" t="str">
        <f>IF(H1228="","",COUNTIF($H$2:H1228,H1228))</f>
        <v/>
      </c>
      <c r="J1228" s="3" t="str">
        <f>IF('Support - Unit List'!A1228="","",'Support - Unit List'!A1228&amp;'Support - Unit List'!B1228&amp;'Support - Unit List'!C1228&amp;" - "&amp;PROPER('Support - Unit List'!D1228))</f>
        <v>4530730 - Dyer Civil Town</v>
      </c>
    </row>
    <row r="1229" spans="8:10" x14ac:dyDescent="0.25">
      <c r="H1229" s="2" t="str">
        <f t="shared" si="29"/>
        <v/>
      </c>
      <c r="I1229" s="2" t="str">
        <f>IF(H1229="","",COUNTIF($H$2:H1229,H1229))</f>
        <v/>
      </c>
      <c r="J1229" s="3" t="str">
        <f>IF('Support - Unit List'!A1229="","",'Support - Unit List'!A1229&amp;'Support - Unit List'!B1229&amp;'Support - Unit List'!C1229&amp;" - "&amp;PROPER('Support - Unit List'!D1229))</f>
        <v>4530731 - Lowell Civil Town</v>
      </c>
    </row>
    <row r="1230" spans="8:10" x14ac:dyDescent="0.25">
      <c r="H1230" s="2" t="str">
        <f t="shared" si="29"/>
        <v/>
      </c>
      <c r="I1230" s="2" t="str">
        <f>IF(H1230="","",COUNTIF($H$2:H1230,H1230))</f>
        <v/>
      </c>
      <c r="J1230" s="3" t="str">
        <f>IF('Support - Unit List'!A1230="","",'Support - Unit List'!A1230&amp;'Support - Unit List'!B1230&amp;'Support - Unit List'!C1230&amp;" - "&amp;PROPER('Support - Unit List'!D1230))</f>
        <v>4530732 - New Chicago Civil Town</v>
      </c>
    </row>
    <row r="1231" spans="8:10" x14ac:dyDescent="0.25">
      <c r="H1231" s="2" t="str">
        <f t="shared" si="29"/>
        <v/>
      </c>
      <c r="I1231" s="2" t="str">
        <f>IF(H1231="","",COUNTIF($H$2:H1231,H1231))</f>
        <v/>
      </c>
      <c r="J1231" s="3" t="str">
        <f>IF('Support - Unit List'!A1231="","",'Support - Unit List'!A1231&amp;'Support - Unit List'!B1231&amp;'Support - Unit List'!C1231&amp;" - "&amp;PROPER('Support - Unit List'!D1231))</f>
        <v>4530733 - St. John Civil Town</v>
      </c>
    </row>
    <row r="1232" spans="8:10" x14ac:dyDescent="0.25">
      <c r="H1232" s="2" t="str">
        <f t="shared" si="29"/>
        <v/>
      </c>
      <c r="I1232" s="2" t="str">
        <f>IF(H1232="","",COUNTIF($H$2:H1232,H1232))</f>
        <v/>
      </c>
      <c r="J1232" s="3" t="str">
        <f>IF('Support - Unit List'!A1232="","",'Support - Unit List'!A1232&amp;'Support - Unit List'!B1232&amp;'Support - Unit List'!C1232&amp;" - "&amp;PROPER('Support - Unit List'!D1232))</f>
        <v>4530734 - Schererville Civil Town</v>
      </c>
    </row>
    <row r="1233" spans="8:10" x14ac:dyDescent="0.25">
      <c r="H1233" s="2" t="str">
        <f t="shared" si="29"/>
        <v/>
      </c>
      <c r="I1233" s="2" t="str">
        <f>IF(H1233="","",COUNTIF($H$2:H1233,H1233))</f>
        <v/>
      </c>
      <c r="J1233" s="3" t="str">
        <f>IF('Support - Unit List'!A1233="","",'Support - Unit List'!A1233&amp;'Support - Unit List'!B1233&amp;'Support - Unit List'!C1233&amp;" - "&amp;PROPER('Support - Unit List'!D1233))</f>
        <v>4530735 - Schneider Civil Town</v>
      </c>
    </row>
    <row r="1234" spans="8:10" x14ac:dyDescent="0.25">
      <c r="H1234" s="2" t="str">
        <f t="shared" si="29"/>
        <v/>
      </c>
      <c r="I1234" s="2" t="str">
        <f>IF(H1234="","",COUNTIF($H$2:H1234,H1234))</f>
        <v/>
      </c>
      <c r="J1234" s="3" t="str">
        <f>IF('Support - Unit List'!A1234="","",'Support - Unit List'!A1234&amp;'Support - Unit List'!B1234&amp;'Support - Unit List'!C1234&amp;" - "&amp;PROPER('Support - Unit List'!D1234))</f>
        <v>4530736 - Winfield Civil Town</v>
      </c>
    </row>
    <row r="1235" spans="8:10" x14ac:dyDescent="0.25">
      <c r="H1235" s="2" t="str">
        <f t="shared" si="29"/>
        <v/>
      </c>
      <c r="I1235" s="2" t="str">
        <f>IF(H1235="","",COUNTIF($H$2:H1235,H1235))</f>
        <v/>
      </c>
      <c r="J1235" s="3" t="str">
        <f>IF('Support - Unit List'!A1235="","",'Support - Unit List'!A1235&amp;'Support - Unit List'!B1235&amp;'Support - Unit List'!C1235&amp;" - "&amp;PROPER('Support - Unit List'!D1235))</f>
        <v>4544580 - Hanover Community School Corporation</v>
      </c>
    </row>
    <row r="1236" spans="8:10" x14ac:dyDescent="0.25">
      <c r="H1236" s="2" t="str">
        <f t="shared" si="29"/>
        <v/>
      </c>
      <c r="I1236" s="2" t="str">
        <f>IF(H1236="","",COUNTIF($H$2:H1236,H1236))</f>
        <v/>
      </c>
      <c r="J1236" s="3" t="str">
        <f>IF('Support - Unit List'!A1236="","",'Support - Unit List'!A1236&amp;'Support - Unit List'!B1236&amp;'Support - Unit List'!C1236&amp;" - "&amp;PROPER('Support - Unit List'!D1236))</f>
        <v>4544590 - River Forest Community School Corporation</v>
      </c>
    </row>
    <row r="1237" spans="8:10" x14ac:dyDescent="0.25">
      <c r="H1237" s="2" t="str">
        <f t="shared" si="29"/>
        <v/>
      </c>
      <c r="I1237" s="2" t="str">
        <f>IF(H1237="","",COUNTIF($H$2:H1237,H1237))</f>
        <v/>
      </c>
      <c r="J1237" s="3" t="str">
        <f>IF('Support - Unit List'!A1237="","",'Support - Unit List'!A1237&amp;'Support - Unit List'!B1237&amp;'Support - Unit List'!C1237&amp;" - "&amp;PROPER('Support - Unit List'!D1237))</f>
        <v>4544600 - Merrillville School Corporation</v>
      </c>
    </row>
    <row r="1238" spans="8:10" x14ac:dyDescent="0.25">
      <c r="H1238" s="2" t="str">
        <f t="shared" si="29"/>
        <v/>
      </c>
      <c r="I1238" s="2" t="str">
        <f>IF(H1238="","",COUNTIF($H$2:H1238,H1238))</f>
        <v/>
      </c>
      <c r="J1238" s="3" t="str">
        <f>IF('Support - Unit List'!A1238="","",'Support - Unit List'!A1238&amp;'Support - Unit List'!B1238&amp;'Support - Unit List'!C1238&amp;" - "&amp;PROPER('Support - Unit List'!D1238))</f>
        <v>4544615 - Lake Central School Corporation</v>
      </c>
    </row>
    <row r="1239" spans="8:10" x14ac:dyDescent="0.25">
      <c r="H1239" s="2" t="str">
        <f t="shared" si="29"/>
        <v/>
      </c>
      <c r="I1239" s="2" t="str">
        <f>IF(H1239="","",COUNTIF($H$2:H1239,H1239))</f>
        <v/>
      </c>
      <c r="J1239" s="3" t="str">
        <f>IF('Support - Unit List'!A1239="","",'Support - Unit List'!A1239&amp;'Support - Unit List'!B1239&amp;'Support - Unit List'!C1239&amp;" - "&amp;PROPER('Support - Unit List'!D1239))</f>
        <v>4544645 - Tri Creek School Corporation</v>
      </c>
    </row>
    <row r="1240" spans="8:10" x14ac:dyDescent="0.25">
      <c r="H1240" s="2" t="str">
        <f t="shared" si="29"/>
        <v/>
      </c>
      <c r="I1240" s="2" t="str">
        <f>IF(H1240="","",COUNTIF($H$2:H1240,H1240))</f>
        <v/>
      </c>
      <c r="J1240" s="3" t="str">
        <f>IF('Support - Unit List'!A1240="","",'Support - Unit List'!A1240&amp;'Support - Unit List'!B1240&amp;'Support - Unit List'!C1240&amp;" - "&amp;PROPER('Support - Unit List'!D1240))</f>
        <v>4544650 - Lake Ridge School Corporation</v>
      </c>
    </row>
    <row r="1241" spans="8:10" x14ac:dyDescent="0.25">
      <c r="H1241" s="2" t="str">
        <f t="shared" si="29"/>
        <v/>
      </c>
      <c r="I1241" s="2" t="str">
        <f>IF(H1241="","",COUNTIF($H$2:H1241,H1241))</f>
        <v/>
      </c>
      <c r="J1241" s="3" t="str">
        <f>IF('Support - Unit List'!A1241="","",'Support - Unit List'!A1241&amp;'Support - Unit List'!B1241&amp;'Support - Unit List'!C1241&amp;" - "&amp;PROPER('Support - Unit List'!D1241))</f>
        <v>4544660 - Crown Point Community School Corporation</v>
      </c>
    </row>
    <row r="1242" spans="8:10" x14ac:dyDescent="0.25">
      <c r="H1242" s="2" t="str">
        <f t="shared" si="29"/>
        <v/>
      </c>
      <c r="I1242" s="2" t="str">
        <f>IF(H1242="","",COUNTIF($H$2:H1242,H1242))</f>
        <v/>
      </c>
      <c r="J1242" s="3" t="str">
        <f>IF('Support - Unit List'!A1242="","",'Support - Unit List'!A1242&amp;'Support - Unit List'!B1242&amp;'Support - Unit List'!C1242&amp;" - "&amp;PROPER('Support - Unit List'!D1242))</f>
        <v>4544670 - School City Of East Chicago</v>
      </c>
    </row>
    <row r="1243" spans="8:10" x14ac:dyDescent="0.25">
      <c r="H1243" s="2" t="str">
        <f t="shared" si="29"/>
        <v/>
      </c>
      <c r="I1243" s="2" t="str">
        <f>IF(H1243="","",COUNTIF($H$2:H1243,H1243))</f>
        <v/>
      </c>
      <c r="J1243" s="3" t="str">
        <f>IF('Support - Unit List'!A1243="","",'Support - Unit List'!A1243&amp;'Support - Unit List'!B1243&amp;'Support - Unit List'!C1243&amp;" - "&amp;PROPER('Support - Unit List'!D1243))</f>
        <v>4544680 - Lake Station School Corporation</v>
      </c>
    </row>
    <row r="1244" spans="8:10" x14ac:dyDescent="0.25">
      <c r="H1244" s="2" t="str">
        <f t="shared" si="29"/>
        <v/>
      </c>
      <c r="I1244" s="2" t="str">
        <f>IF(H1244="","",COUNTIF($H$2:H1244,H1244))</f>
        <v/>
      </c>
      <c r="J1244" s="3" t="str">
        <f>IF('Support - Unit List'!A1244="","",'Support - Unit List'!A1244&amp;'Support - Unit List'!B1244&amp;'Support - Unit List'!C1244&amp;" - "&amp;PROPER('Support - Unit List'!D1244))</f>
        <v>4544690 - Gary Community School Corporation</v>
      </c>
    </row>
    <row r="1245" spans="8:10" x14ac:dyDescent="0.25">
      <c r="H1245" s="2" t="str">
        <f t="shared" si="29"/>
        <v/>
      </c>
      <c r="I1245" s="2" t="str">
        <f>IF(H1245="","",COUNTIF($H$2:H1245,H1245))</f>
        <v/>
      </c>
      <c r="J1245" s="3" t="str">
        <f>IF('Support - Unit List'!A1245="","",'Support - Unit List'!A1245&amp;'Support - Unit List'!B1245&amp;'Support - Unit List'!C1245&amp;" - "&amp;PROPER('Support - Unit List'!D1245))</f>
        <v>4544700 - Griffith Public School Corporation</v>
      </c>
    </row>
    <row r="1246" spans="8:10" x14ac:dyDescent="0.25">
      <c r="H1246" s="2" t="str">
        <f t="shared" si="29"/>
        <v/>
      </c>
      <c r="I1246" s="2" t="str">
        <f>IF(H1246="","",COUNTIF($H$2:H1246,H1246))</f>
        <v/>
      </c>
      <c r="J1246" s="3" t="str">
        <f>IF('Support - Unit List'!A1246="","",'Support - Unit List'!A1246&amp;'Support - Unit List'!B1246&amp;'Support - Unit List'!C1246&amp;" - "&amp;PROPER('Support - Unit List'!D1246))</f>
        <v>4544710 - Hammond City School Corporation</v>
      </c>
    </row>
    <row r="1247" spans="8:10" x14ac:dyDescent="0.25">
      <c r="H1247" s="2" t="str">
        <f t="shared" si="29"/>
        <v/>
      </c>
      <c r="I1247" s="2" t="str">
        <f>IF(H1247="","",COUNTIF($H$2:H1247,H1247))</f>
        <v/>
      </c>
      <c r="J1247" s="3" t="str">
        <f>IF('Support - Unit List'!A1247="","",'Support - Unit List'!A1247&amp;'Support - Unit List'!B1247&amp;'Support - Unit List'!C1247&amp;" - "&amp;PROPER('Support - Unit List'!D1247))</f>
        <v>4544720 - Highland Town School Corporation</v>
      </c>
    </row>
    <row r="1248" spans="8:10" x14ac:dyDescent="0.25">
      <c r="H1248" s="2" t="str">
        <f t="shared" si="29"/>
        <v/>
      </c>
      <c r="I1248" s="2" t="str">
        <f>IF(H1248="","",COUNTIF($H$2:H1248,H1248))</f>
        <v/>
      </c>
      <c r="J1248" s="3" t="str">
        <f>IF('Support - Unit List'!A1248="","",'Support - Unit List'!A1248&amp;'Support - Unit List'!B1248&amp;'Support - Unit List'!C1248&amp;" - "&amp;PROPER('Support - Unit List'!D1248))</f>
        <v>4544730 - School City Of Hobart School Corporation</v>
      </c>
    </row>
    <row r="1249" spans="8:10" x14ac:dyDescent="0.25">
      <c r="H1249" s="2" t="str">
        <f t="shared" si="29"/>
        <v/>
      </c>
      <c r="I1249" s="2" t="str">
        <f>IF(H1249="","",COUNTIF($H$2:H1249,H1249))</f>
        <v/>
      </c>
      <c r="J1249" s="3" t="str">
        <f>IF('Support - Unit List'!A1249="","",'Support - Unit List'!A1249&amp;'Support - Unit List'!B1249&amp;'Support - Unit List'!C1249&amp;" - "&amp;PROPER('Support - Unit List'!D1249))</f>
        <v>4544740 - Munster Community School Corporation</v>
      </c>
    </row>
    <row r="1250" spans="8:10" x14ac:dyDescent="0.25">
      <c r="H1250" s="2" t="str">
        <f t="shared" si="29"/>
        <v/>
      </c>
      <c r="I1250" s="2" t="str">
        <f>IF(H1250="","",COUNTIF($H$2:H1250,H1250))</f>
        <v/>
      </c>
      <c r="J1250" s="3" t="str">
        <f>IF('Support - Unit List'!A1250="","",'Support - Unit List'!A1250&amp;'Support - Unit List'!B1250&amp;'Support - Unit List'!C1250&amp;" - "&amp;PROPER('Support - Unit List'!D1250))</f>
        <v>4544760 - Whiting City School Corporation</v>
      </c>
    </row>
    <row r="1251" spans="8:10" x14ac:dyDescent="0.25">
      <c r="H1251" s="2" t="str">
        <f t="shared" si="29"/>
        <v/>
      </c>
      <c r="I1251" s="2" t="str">
        <f>IF(H1251="","",COUNTIF($H$2:H1251,H1251))</f>
        <v/>
      </c>
      <c r="J1251" s="3" t="str">
        <f>IF('Support - Unit List'!A1251="","",'Support - Unit List'!A1251&amp;'Support - Unit List'!B1251&amp;'Support - Unit List'!C1251&amp;" - "&amp;PROPER('Support - Unit List'!D1251))</f>
        <v>4550124 - East Chicago Public Library</v>
      </c>
    </row>
    <row r="1252" spans="8:10" x14ac:dyDescent="0.25">
      <c r="H1252" s="2" t="str">
        <f t="shared" si="29"/>
        <v/>
      </c>
      <c r="I1252" s="2" t="str">
        <f>IF(H1252="","",COUNTIF($H$2:H1252,H1252))</f>
        <v/>
      </c>
      <c r="J1252" s="3" t="str">
        <f>IF('Support - Unit List'!A1252="","",'Support - Unit List'!A1252&amp;'Support - Unit List'!B1252&amp;'Support - Unit List'!C1252&amp;" - "&amp;PROPER('Support - Unit List'!D1252))</f>
        <v>4550125 - Gary Public Library</v>
      </c>
    </row>
    <row r="1253" spans="8:10" x14ac:dyDescent="0.25">
      <c r="H1253" s="2" t="str">
        <f t="shared" si="29"/>
        <v/>
      </c>
      <c r="I1253" s="2" t="str">
        <f>IF(H1253="","",COUNTIF($H$2:H1253,H1253))</f>
        <v/>
      </c>
      <c r="J1253" s="3" t="str">
        <f>IF('Support - Unit List'!A1253="","",'Support - Unit List'!A1253&amp;'Support - Unit List'!B1253&amp;'Support - Unit List'!C1253&amp;" - "&amp;PROPER('Support - Unit List'!D1253))</f>
        <v>4550126 - Hammond Public Library</v>
      </c>
    </row>
    <row r="1254" spans="8:10" x14ac:dyDescent="0.25">
      <c r="H1254" s="2" t="str">
        <f t="shared" si="29"/>
        <v/>
      </c>
      <c r="I1254" s="2" t="str">
        <f>IF(H1254="","",COUNTIF($H$2:H1254,H1254))</f>
        <v/>
      </c>
      <c r="J1254" s="3" t="str">
        <f>IF('Support - Unit List'!A1254="","",'Support - Unit List'!A1254&amp;'Support - Unit List'!B1254&amp;'Support - Unit List'!C1254&amp;" - "&amp;PROPER('Support - Unit List'!D1254))</f>
        <v>4550127 - Lowell Public Library</v>
      </c>
    </row>
    <row r="1255" spans="8:10" x14ac:dyDescent="0.25">
      <c r="H1255" s="2" t="str">
        <f t="shared" si="29"/>
        <v/>
      </c>
      <c r="I1255" s="2" t="str">
        <f>IF(H1255="","",COUNTIF($H$2:H1255,H1255))</f>
        <v/>
      </c>
      <c r="J1255" s="3" t="str">
        <f>IF('Support - Unit List'!A1255="","",'Support - Unit List'!A1255&amp;'Support - Unit List'!B1255&amp;'Support - Unit List'!C1255&amp;" - "&amp;PROPER('Support - Unit List'!D1255))</f>
        <v>4550128 - Whiting Public Library</v>
      </c>
    </row>
    <row r="1256" spans="8:10" x14ac:dyDescent="0.25">
      <c r="H1256" s="2" t="str">
        <f t="shared" si="29"/>
        <v/>
      </c>
      <c r="I1256" s="2" t="str">
        <f>IF(H1256="","",COUNTIF($H$2:H1256,H1256))</f>
        <v/>
      </c>
      <c r="J1256" s="3" t="str">
        <f>IF('Support - Unit List'!A1256="","",'Support - Unit List'!A1256&amp;'Support - Unit List'!B1256&amp;'Support - Unit List'!C1256&amp;" - "&amp;PROPER('Support - Unit List'!D1256))</f>
        <v>4550129 - Lake County Public Library</v>
      </c>
    </row>
    <row r="1257" spans="8:10" x14ac:dyDescent="0.25">
      <c r="H1257" s="2" t="str">
        <f t="shared" si="29"/>
        <v/>
      </c>
      <c r="I1257" s="2" t="str">
        <f>IF(H1257="","",COUNTIF($H$2:H1257,H1257))</f>
        <v/>
      </c>
      <c r="J1257" s="3" t="str">
        <f>IF('Support - Unit List'!A1257="","",'Support - Unit List'!A1257&amp;'Support - Unit List'!B1257&amp;'Support - Unit List'!C1257&amp;" - "&amp;PROPER('Support - Unit List'!D1257))</f>
        <v>4550276 - Crown Point Community Public Library</v>
      </c>
    </row>
    <row r="1258" spans="8:10" x14ac:dyDescent="0.25">
      <c r="H1258" s="2" t="str">
        <f t="shared" si="29"/>
        <v/>
      </c>
      <c r="I1258" s="2" t="str">
        <f>IF(H1258="","",COUNTIF($H$2:H1258,H1258))</f>
        <v/>
      </c>
      <c r="J1258" s="3" t="str">
        <f>IF('Support - Unit List'!A1258="","",'Support - Unit List'!A1258&amp;'Support - Unit List'!B1258&amp;'Support - Unit List'!C1258&amp;" - "&amp;PROPER('Support - Unit List'!D1258))</f>
        <v>4560808 - East Chicago Sanitary</v>
      </c>
    </row>
    <row r="1259" spans="8:10" x14ac:dyDescent="0.25">
      <c r="H1259" s="2" t="str">
        <f t="shared" si="29"/>
        <v/>
      </c>
      <c r="I1259" s="2" t="str">
        <f>IF(H1259="","",COUNTIF($H$2:H1259,H1259))</f>
        <v/>
      </c>
      <c r="J1259" s="3" t="str">
        <f>IF('Support - Unit List'!A1259="","",'Support - Unit List'!A1259&amp;'Support - Unit List'!B1259&amp;'Support - Unit List'!C1259&amp;" - "&amp;PROPER('Support - Unit List'!D1259))</f>
        <v>4560810 - Hammond Sanitary</v>
      </c>
    </row>
    <row r="1260" spans="8:10" x14ac:dyDescent="0.25">
      <c r="H1260" s="2" t="str">
        <f t="shared" si="29"/>
        <v/>
      </c>
      <c r="I1260" s="2" t="str">
        <f>IF(H1260="","",COUNTIF($H$2:H1260,H1260))</f>
        <v/>
      </c>
      <c r="J1260" s="3" t="str">
        <f>IF('Support - Unit List'!A1260="","",'Support - Unit List'!A1260&amp;'Support - Unit List'!B1260&amp;'Support - Unit List'!C1260&amp;" - "&amp;PROPER('Support - Unit List'!D1260))</f>
        <v>4560811 - Highland Sanitary District</v>
      </c>
    </row>
    <row r="1261" spans="8:10" x14ac:dyDescent="0.25">
      <c r="H1261" s="2" t="str">
        <f t="shared" si="29"/>
        <v/>
      </c>
      <c r="I1261" s="2" t="str">
        <f>IF(H1261="","",COUNTIF($H$2:H1261,H1261))</f>
        <v/>
      </c>
      <c r="J1261" s="3" t="str">
        <f>IF('Support - Unit List'!A1261="","",'Support - Unit List'!A1261&amp;'Support - Unit List'!B1261&amp;'Support - Unit List'!C1261&amp;" - "&amp;PROPER('Support - Unit List'!D1261))</f>
        <v>4560812 - Whiting Sanitary</v>
      </c>
    </row>
    <row r="1262" spans="8:10" x14ac:dyDescent="0.25">
      <c r="H1262" s="2" t="str">
        <f t="shared" si="29"/>
        <v/>
      </c>
      <c r="I1262" s="2" t="str">
        <f>IF(H1262="","",COUNTIF($H$2:H1262,H1262))</f>
        <v/>
      </c>
      <c r="J1262" s="3" t="str">
        <f>IF('Support - Unit List'!A1262="","",'Support - Unit List'!A1262&amp;'Support - Unit List'!B1262&amp;'Support - Unit List'!C1262&amp;" - "&amp;PROPER('Support - Unit List'!D1262))</f>
        <v>4560813 - Gary Airport</v>
      </c>
    </row>
    <row r="1263" spans="8:10" x14ac:dyDescent="0.25">
      <c r="H1263" s="2" t="str">
        <f t="shared" si="29"/>
        <v/>
      </c>
      <c r="I1263" s="2" t="str">
        <f>IF(H1263="","",COUNTIF($H$2:H1263,H1263))</f>
        <v/>
      </c>
      <c r="J1263" s="3" t="str">
        <f>IF('Support - Unit List'!A1263="","",'Support - Unit List'!A1263&amp;'Support - Unit List'!B1263&amp;'Support - Unit List'!C1263&amp;" - "&amp;PROPER('Support - Unit List'!D1263))</f>
        <v>4560814 - Gary Redevelopment</v>
      </c>
    </row>
    <row r="1264" spans="8:10" x14ac:dyDescent="0.25">
      <c r="H1264" s="2" t="str">
        <f t="shared" si="29"/>
        <v/>
      </c>
      <c r="I1264" s="2" t="str">
        <f>IF(H1264="","",COUNTIF($H$2:H1264,H1264))</f>
        <v/>
      </c>
      <c r="J1264" s="3" t="str">
        <f>IF('Support - Unit List'!A1264="","",'Support - Unit List'!A1264&amp;'Support - Unit List'!B1264&amp;'Support - Unit List'!C1264&amp;" - "&amp;PROPER('Support - Unit List'!D1264))</f>
        <v>4560815 - Hammond Redevelopment</v>
      </c>
    </row>
    <row r="1265" spans="8:10" x14ac:dyDescent="0.25">
      <c r="H1265" s="2" t="str">
        <f t="shared" si="29"/>
        <v/>
      </c>
      <c r="I1265" s="2" t="str">
        <f>IF(H1265="","",COUNTIF($H$2:H1265,H1265))</f>
        <v/>
      </c>
      <c r="J1265" s="3" t="str">
        <f>IF('Support - Unit List'!A1265="","",'Support - Unit List'!A1265&amp;'Support - Unit List'!B1265&amp;'Support - Unit List'!C1265&amp;" - "&amp;PROPER('Support - Unit List'!D1265))</f>
        <v>4560816 - Gary Public Transportation</v>
      </c>
    </row>
    <row r="1266" spans="8:10" x14ac:dyDescent="0.25">
      <c r="H1266" s="2" t="str">
        <f t="shared" si="29"/>
        <v/>
      </c>
      <c r="I1266" s="2" t="str">
        <f>IF(H1266="","",COUNTIF($H$2:H1266,H1266))</f>
        <v/>
      </c>
      <c r="J1266" s="3" t="str">
        <f>IF('Support - Unit List'!A1266="","",'Support - Unit List'!A1266&amp;'Support - Unit List'!B1266&amp;'Support - Unit List'!C1266&amp;" - "&amp;PROPER('Support - Unit List'!D1266))</f>
        <v>4560901 - Highland Water District</v>
      </c>
    </row>
    <row r="1267" spans="8:10" x14ac:dyDescent="0.25">
      <c r="H1267" s="2" t="str">
        <f t="shared" si="29"/>
        <v/>
      </c>
      <c r="I1267" s="2" t="str">
        <f>IF(H1267="","",COUNTIF($H$2:H1267,H1267))</f>
        <v/>
      </c>
      <c r="J1267" s="3" t="str">
        <f>IF('Support - Unit List'!A1267="","",'Support - Unit List'!A1267&amp;'Support - Unit List'!B1267&amp;'Support - Unit List'!C1267&amp;" - "&amp;PROPER('Support - Unit List'!D1267))</f>
        <v>4560959 - St. John Sanitary</v>
      </c>
    </row>
    <row r="1268" spans="8:10" x14ac:dyDescent="0.25">
      <c r="H1268" s="2" t="str">
        <f t="shared" si="29"/>
        <v/>
      </c>
      <c r="I1268" s="2" t="str">
        <f>IF(H1268="","",COUNTIF($H$2:H1268,H1268))</f>
        <v/>
      </c>
      <c r="J1268" s="3" t="str">
        <f>IF('Support - Unit List'!A1268="","",'Support - Unit List'!A1268&amp;'Support - Unit List'!B1268&amp;'Support - Unit List'!C1268&amp;" - "&amp;PROPER('Support - Unit List'!D1268))</f>
        <v>4560961 - Lake Ridge Fire Protection</v>
      </c>
    </row>
    <row r="1269" spans="8:10" x14ac:dyDescent="0.25">
      <c r="H1269" s="2" t="str">
        <f t="shared" si="29"/>
        <v/>
      </c>
      <c r="I1269" s="2" t="str">
        <f>IF(H1269="","",COUNTIF($H$2:H1269,H1269))</f>
        <v/>
      </c>
      <c r="J1269" s="3" t="str">
        <f>IF('Support - Unit List'!A1269="","",'Support - Unit List'!A1269&amp;'Support - Unit List'!B1269&amp;'Support - Unit List'!C1269&amp;" - "&amp;PROPER('Support - Unit List'!D1269))</f>
        <v>4560995 - St. John Water District</v>
      </c>
    </row>
    <row r="1270" spans="8:10" x14ac:dyDescent="0.25">
      <c r="H1270" s="2" t="str">
        <f t="shared" si="29"/>
        <v/>
      </c>
      <c r="I1270" s="2" t="str">
        <f>IF(H1270="","",COUNTIF($H$2:H1270,H1270))</f>
        <v/>
      </c>
      <c r="J1270" s="3" t="str">
        <f>IF('Support - Unit List'!A1270="","",'Support - Unit List'!A1270&amp;'Support - Unit List'!B1270&amp;'Support - Unit List'!C1270&amp;" - "&amp;PROPER('Support - Unit List'!D1270))</f>
        <v>4561002 - Town Of Dyer Sanitary District</v>
      </c>
    </row>
    <row r="1271" spans="8:10" x14ac:dyDescent="0.25">
      <c r="H1271" s="2" t="str">
        <f t="shared" si="29"/>
        <v/>
      </c>
      <c r="I1271" s="2" t="str">
        <f>IF(H1271="","",COUNTIF($H$2:H1271,H1271))</f>
        <v/>
      </c>
      <c r="J1271" s="3" t="str">
        <f>IF('Support - Unit List'!A1271="","",'Support - Unit List'!A1271&amp;'Support - Unit List'!B1271&amp;'Support - Unit List'!C1271&amp;" - "&amp;PROPER('Support - Unit List'!D1271))</f>
        <v>4561058 - Lake County Solid Waste Management District</v>
      </c>
    </row>
    <row r="1272" spans="8:10" x14ac:dyDescent="0.25">
      <c r="H1272" s="2" t="str">
        <f t="shared" si="29"/>
        <v/>
      </c>
      <c r="I1272" s="2" t="str">
        <f>IF(H1272="","",COUNTIF($H$2:H1272,H1272))</f>
        <v/>
      </c>
      <c r="J1272" s="3" t="str">
        <f>IF('Support - Unit List'!A1272="","",'Support - Unit List'!A1272&amp;'Support - Unit List'!B1272&amp;'Support - Unit List'!C1272&amp;" - "&amp;PROPER('Support - Unit List'!D1272))</f>
        <v>4561104 - Lake Station Sanitary District</v>
      </c>
    </row>
    <row r="1273" spans="8:10" x14ac:dyDescent="0.25">
      <c r="H1273" s="2" t="str">
        <f t="shared" si="29"/>
        <v/>
      </c>
      <c r="I1273" s="2" t="str">
        <f>IF(H1273="","",COUNTIF($H$2:H1273,H1273))</f>
        <v/>
      </c>
      <c r="J1273" s="3" t="str">
        <f>IF('Support - Unit List'!A1273="","",'Support - Unit List'!A1273&amp;'Support - Unit List'!B1273&amp;'Support - Unit List'!C1273&amp;" - "&amp;PROPER('Support - Unit List'!D1273))</f>
        <v>4569993 - Dyer Water Works</v>
      </c>
    </row>
    <row r="1274" spans="8:10" x14ac:dyDescent="0.25">
      <c r="H1274" s="2" t="str">
        <f t="shared" si="29"/>
        <v/>
      </c>
      <c r="I1274" s="2" t="str">
        <f>IF(H1274="","",COUNTIF($H$2:H1274,H1274))</f>
        <v/>
      </c>
      <c r="J1274" s="3" t="str">
        <f>IF('Support - Unit List'!A1274="","",'Support - Unit List'!A1274&amp;'Support - Unit List'!B1274&amp;'Support - Unit List'!C1274&amp;" - "&amp;PROPER('Support - Unit List'!D1274))</f>
        <v>4570014 - Merrillville Conservancy</v>
      </c>
    </row>
    <row r="1275" spans="8:10" x14ac:dyDescent="0.25">
      <c r="H1275" s="2" t="str">
        <f t="shared" si="29"/>
        <v/>
      </c>
      <c r="I1275" s="2" t="str">
        <f>IF(H1275="","",COUNTIF($H$2:H1275,H1275))</f>
        <v/>
      </c>
      <c r="J1275" s="3" t="str">
        <f>IF('Support - Unit List'!A1275="","",'Support - Unit List'!A1275&amp;'Support - Unit List'!B1275&amp;'Support - Unit List'!C1275&amp;" - "&amp;PROPER('Support - Unit List'!D1275))</f>
        <v>4570015 - Independence Hill Conservancy District</v>
      </c>
    </row>
    <row r="1276" spans="8:10" x14ac:dyDescent="0.25">
      <c r="H1276" s="2" t="str">
        <f t="shared" si="29"/>
        <v/>
      </c>
      <c r="I1276" s="2" t="str">
        <f>IF(H1276="","",COUNTIF($H$2:H1276,H1276))</f>
        <v/>
      </c>
      <c r="J1276" s="3" t="str">
        <f>IF('Support - Unit List'!A1276="","",'Support - Unit List'!A1276&amp;'Support - Unit List'!B1276&amp;'Support - Unit List'!C1276&amp;" - "&amp;PROPER('Support - Unit List'!D1276))</f>
        <v>4610000 - Laporte County</v>
      </c>
    </row>
    <row r="1277" spans="8:10" x14ac:dyDescent="0.25">
      <c r="H1277" s="2" t="str">
        <f t="shared" si="29"/>
        <v/>
      </c>
      <c r="I1277" s="2" t="str">
        <f>IF(H1277="","",COUNTIF($H$2:H1277,H1277))</f>
        <v/>
      </c>
      <c r="J1277" s="3" t="str">
        <f>IF('Support - Unit List'!A1277="","",'Support - Unit List'!A1277&amp;'Support - Unit List'!B1277&amp;'Support - Unit List'!C1277&amp;" - "&amp;PROPER('Support - Unit List'!D1277))</f>
        <v>4620001 - Cass Township</v>
      </c>
    </row>
    <row r="1278" spans="8:10" x14ac:dyDescent="0.25">
      <c r="H1278" s="2" t="str">
        <f t="shared" si="29"/>
        <v/>
      </c>
      <c r="I1278" s="2" t="str">
        <f>IF(H1278="","",COUNTIF($H$2:H1278,H1278))</f>
        <v/>
      </c>
      <c r="J1278" s="3" t="str">
        <f>IF('Support - Unit List'!A1278="","",'Support - Unit List'!A1278&amp;'Support - Unit List'!B1278&amp;'Support - Unit List'!C1278&amp;" - "&amp;PROPER('Support - Unit List'!D1278))</f>
        <v>4620002 - Center Township</v>
      </c>
    </row>
    <row r="1279" spans="8:10" x14ac:dyDescent="0.25">
      <c r="H1279" s="2" t="str">
        <f t="shared" si="29"/>
        <v/>
      </c>
      <c r="I1279" s="2" t="str">
        <f>IF(H1279="","",COUNTIF($H$2:H1279,H1279))</f>
        <v/>
      </c>
      <c r="J1279" s="3" t="str">
        <f>IF('Support - Unit List'!A1279="","",'Support - Unit List'!A1279&amp;'Support - Unit List'!B1279&amp;'Support - Unit List'!C1279&amp;" - "&amp;PROPER('Support - Unit List'!D1279))</f>
        <v>4620003 - Clinton Township</v>
      </c>
    </row>
    <row r="1280" spans="8:10" x14ac:dyDescent="0.25">
      <c r="H1280" s="2" t="str">
        <f t="shared" si="29"/>
        <v/>
      </c>
      <c r="I1280" s="2" t="str">
        <f>IF(H1280="","",COUNTIF($H$2:H1280,H1280))</f>
        <v/>
      </c>
      <c r="J1280" s="3" t="str">
        <f>IF('Support - Unit List'!A1280="","",'Support - Unit List'!A1280&amp;'Support - Unit List'!B1280&amp;'Support - Unit List'!C1280&amp;" - "&amp;PROPER('Support - Unit List'!D1280))</f>
        <v>4620004 - Coolspring Township</v>
      </c>
    </row>
    <row r="1281" spans="8:10" x14ac:dyDescent="0.25">
      <c r="H1281" s="2" t="str">
        <f t="shared" si="29"/>
        <v/>
      </c>
      <c r="I1281" s="2" t="str">
        <f>IF(H1281="","",COUNTIF($H$2:H1281,H1281))</f>
        <v/>
      </c>
      <c r="J1281" s="3" t="str">
        <f>IF('Support - Unit List'!A1281="","",'Support - Unit List'!A1281&amp;'Support - Unit List'!B1281&amp;'Support - Unit List'!C1281&amp;" - "&amp;PROPER('Support - Unit List'!D1281))</f>
        <v>4620005 - Dewey Township</v>
      </c>
    </row>
    <row r="1282" spans="8:10" x14ac:dyDescent="0.25">
      <c r="H1282" s="2" t="str">
        <f t="shared" si="29"/>
        <v/>
      </c>
      <c r="I1282" s="2" t="str">
        <f>IF(H1282="","",COUNTIF($H$2:H1282,H1282))</f>
        <v/>
      </c>
      <c r="J1282" s="3" t="str">
        <f>IF('Support - Unit List'!A1282="","",'Support - Unit List'!A1282&amp;'Support - Unit List'!B1282&amp;'Support - Unit List'!C1282&amp;" - "&amp;PROPER('Support - Unit List'!D1282))</f>
        <v>4620006 - Galena Township</v>
      </c>
    </row>
    <row r="1283" spans="8:10" x14ac:dyDescent="0.25">
      <c r="H1283" s="2" t="str">
        <f t="shared" ref="H1283:H1346" si="30">IF(LEFT(J1283,2)=$B$3,"X","")</f>
        <v/>
      </c>
      <c r="I1283" s="2" t="str">
        <f>IF(H1283="","",COUNTIF($H$2:H1283,H1283))</f>
        <v/>
      </c>
      <c r="J1283" s="3" t="str">
        <f>IF('Support - Unit List'!A1283="","",'Support - Unit List'!A1283&amp;'Support - Unit List'!B1283&amp;'Support - Unit List'!C1283&amp;" - "&amp;PROPER('Support - Unit List'!D1283))</f>
        <v>4620007 - Hanna Township</v>
      </c>
    </row>
    <row r="1284" spans="8:10" x14ac:dyDescent="0.25">
      <c r="H1284" s="2" t="str">
        <f t="shared" si="30"/>
        <v/>
      </c>
      <c r="I1284" s="2" t="str">
        <f>IF(H1284="","",COUNTIF($H$2:H1284,H1284))</f>
        <v/>
      </c>
      <c r="J1284" s="3" t="str">
        <f>IF('Support - Unit List'!A1284="","",'Support - Unit List'!A1284&amp;'Support - Unit List'!B1284&amp;'Support - Unit List'!C1284&amp;" - "&amp;PROPER('Support - Unit List'!D1284))</f>
        <v>4620008 - Hudson Township</v>
      </c>
    </row>
    <row r="1285" spans="8:10" x14ac:dyDescent="0.25">
      <c r="H1285" s="2" t="str">
        <f t="shared" si="30"/>
        <v/>
      </c>
      <c r="I1285" s="2" t="str">
        <f>IF(H1285="","",COUNTIF($H$2:H1285,H1285))</f>
        <v/>
      </c>
      <c r="J1285" s="3" t="str">
        <f>IF('Support - Unit List'!A1285="","",'Support - Unit List'!A1285&amp;'Support - Unit List'!B1285&amp;'Support - Unit List'!C1285&amp;" - "&amp;PROPER('Support - Unit List'!D1285))</f>
        <v>4620009 - Johnson Township</v>
      </c>
    </row>
    <row r="1286" spans="8:10" x14ac:dyDescent="0.25">
      <c r="H1286" s="2" t="str">
        <f t="shared" si="30"/>
        <v/>
      </c>
      <c r="I1286" s="2" t="str">
        <f>IF(H1286="","",COUNTIF($H$2:H1286,H1286))</f>
        <v/>
      </c>
      <c r="J1286" s="3" t="str">
        <f>IF('Support - Unit List'!A1286="","",'Support - Unit List'!A1286&amp;'Support - Unit List'!B1286&amp;'Support - Unit List'!C1286&amp;" - "&amp;PROPER('Support - Unit List'!D1286))</f>
        <v>4620010 - Kankakee Township</v>
      </c>
    </row>
    <row r="1287" spans="8:10" x14ac:dyDescent="0.25">
      <c r="H1287" s="2" t="str">
        <f t="shared" si="30"/>
        <v/>
      </c>
      <c r="I1287" s="2" t="str">
        <f>IF(H1287="","",COUNTIF($H$2:H1287,H1287))</f>
        <v/>
      </c>
      <c r="J1287" s="3" t="str">
        <f>IF('Support - Unit List'!A1287="","",'Support - Unit List'!A1287&amp;'Support - Unit List'!B1287&amp;'Support - Unit List'!C1287&amp;" - "&amp;PROPER('Support - Unit List'!D1287))</f>
        <v>4620011 - Lincoln Township</v>
      </c>
    </row>
    <row r="1288" spans="8:10" x14ac:dyDescent="0.25">
      <c r="H1288" s="2" t="str">
        <f t="shared" si="30"/>
        <v/>
      </c>
      <c r="I1288" s="2" t="str">
        <f>IF(H1288="","",COUNTIF($H$2:H1288,H1288))</f>
        <v/>
      </c>
      <c r="J1288" s="3" t="str">
        <f>IF('Support - Unit List'!A1288="","",'Support - Unit List'!A1288&amp;'Support - Unit List'!B1288&amp;'Support - Unit List'!C1288&amp;" - "&amp;PROPER('Support - Unit List'!D1288))</f>
        <v>4620012 - Michigan Township</v>
      </c>
    </row>
    <row r="1289" spans="8:10" x14ac:dyDescent="0.25">
      <c r="H1289" s="2" t="str">
        <f t="shared" si="30"/>
        <v/>
      </c>
      <c r="I1289" s="2" t="str">
        <f>IF(H1289="","",COUNTIF($H$2:H1289,H1289))</f>
        <v/>
      </c>
      <c r="J1289" s="3" t="str">
        <f>IF('Support - Unit List'!A1289="","",'Support - Unit List'!A1289&amp;'Support - Unit List'!B1289&amp;'Support - Unit List'!C1289&amp;" - "&amp;PROPER('Support - Unit List'!D1289))</f>
        <v>4620013 - New Durham Township</v>
      </c>
    </row>
    <row r="1290" spans="8:10" x14ac:dyDescent="0.25">
      <c r="H1290" s="2" t="str">
        <f t="shared" si="30"/>
        <v/>
      </c>
      <c r="I1290" s="2" t="str">
        <f>IF(H1290="","",COUNTIF($H$2:H1290,H1290))</f>
        <v/>
      </c>
      <c r="J1290" s="3" t="str">
        <f>IF('Support - Unit List'!A1290="","",'Support - Unit List'!A1290&amp;'Support - Unit List'!B1290&amp;'Support - Unit List'!C1290&amp;" - "&amp;PROPER('Support - Unit List'!D1290))</f>
        <v>4620014 - Noble Township</v>
      </c>
    </row>
    <row r="1291" spans="8:10" x14ac:dyDescent="0.25">
      <c r="H1291" s="2" t="str">
        <f t="shared" si="30"/>
        <v/>
      </c>
      <c r="I1291" s="2" t="str">
        <f>IF(H1291="","",COUNTIF($H$2:H1291,H1291))</f>
        <v/>
      </c>
      <c r="J1291" s="3" t="str">
        <f>IF('Support - Unit List'!A1291="","",'Support - Unit List'!A1291&amp;'Support - Unit List'!B1291&amp;'Support - Unit List'!C1291&amp;" - "&amp;PROPER('Support - Unit List'!D1291))</f>
        <v>4620015 - Pleasant Township</v>
      </c>
    </row>
    <row r="1292" spans="8:10" x14ac:dyDescent="0.25">
      <c r="H1292" s="2" t="str">
        <f t="shared" si="30"/>
        <v/>
      </c>
      <c r="I1292" s="2" t="str">
        <f>IF(H1292="","",COUNTIF($H$2:H1292,H1292))</f>
        <v/>
      </c>
      <c r="J1292" s="3" t="str">
        <f>IF('Support - Unit List'!A1292="","",'Support - Unit List'!A1292&amp;'Support - Unit List'!B1292&amp;'Support - Unit List'!C1292&amp;" - "&amp;PROPER('Support - Unit List'!D1292))</f>
        <v>4620016 - Prairie Township</v>
      </c>
    </row>
    <row r="1293" spans="8:10" x14ac:dyDescent="0.25">
      <c r="H1293" s="2" t="str">
        <f t="shared" si="30"/>
        <v/>
      </c>
      <c r="I1293" s="2" t="str">
        <f>IF(H1293="","",COUNTIF($H$2:H1293,H1293))</f>
        <v/>
      </c>
      <c r="J1293" s="3" t="str">
        <f>IF('Support - Unit List'!A1293="","",'Support - Unit List'!A1293&amp;'Support - Unit List'!B1293&amp;'Support - Unit List'!C1293&amp;" - "&amp;PROPER('Support - Unit List'!D1293))</f>
        <v>4620017 - Scipio Township</v>
      </c>
    </row>
    <row r="1294" spans="8:10" x14ac:dyDescent="0.25">
      <c r="H1294" s="2" t="str">
        <f t="shared" si="30"/>
        <v/>
      </c>
      <c r="I1294" s="2" t="str">
        <f>IF(H1294="","",COUNTIF($H$2:H1294,H1294))</f>
        <v/>
      </c>
      <c r="J1294" s="3" t="str">
        <f>IF('Support - Unit List'!A1294="","",'Support - Unit List'!A1294&amp;'Support - Unit List'!B1294&amp;'Support - Unit List'!C1294&amp;" - "&amp;PROPER('Support - Unit List'!D1294))</f>
        <v>4620018 - Springfield Township</v>
      </c>
    </row>
    <row r="1295" spans="8:10" x14ac:dyDescent="0.25">
      <c r="H1295" s="2" t="str">
        <f t="shared" si="30"/>
        <v/>
      </c>
      <c r="I1295" s="2" t="str">
        <f>IF(H1295="","",COUNTIF($H$2:H1295,H1295))</f>
        <v/>
      </c>
      <c r="J1295" s="3" t="str">
        <f>IF('Support - Unit List'!A1295="","",'Support - Unit List'!A1295&amp;'Support - Unit List'!B1295&amp;'Support - Unit List'!C1295&amp;" - "&amp;PROPER('Support - Unit List'!D1295))</f>
        <v>4620019 - Union Township</v>
      </c>
    </row>
    <row r="1296" spans="8:10" x14ac:dyDescent="0.25">
      <c r="H1296" s="2" t="str">
        <f t="shared" si="30"/>
        <v/>
      </c>
      <c r="I1296" s="2" t="str">
        <f>IF(H1296="","",COUNTIF($H$2:H1296,H1296))</f>
        <v/>
      </c>
      <c r="J1296" s="3" t="str">
        <f>IF('Support - Unit List'!A1296="","",'Support - Unit List'!A1296&amp;'Support - Unit List'!B1296&amp;'Support - Unit List'!C1296&amp;" - "&amp;PROPER('Support - Unit List'!D1296))</f>
        <v>4620020 - Washington Township</v>
      </c>
    </row>
    <row r="1297" spans="8:10" x14ac:dyDescent="0.25">
      <c r="H1297" s="2" t="str">
        <f t="shared" si="30"/>
        <v/>
      </c>
      <c r="I1297" s="2" t="str">
        <f>IF(H1297="","",COUNTIF($H$2:H1297,H1297))</f>
        <v/>
      </c>
      <c r="J1297" s="3" t="str">
        <f>IF('Support - Unit List'!A1297="","",'Support - Unit List'!A1297&amp;'Support - Unit List'!B1297&amp;'Support - Unit List'!C1297&amp;" - "&amp;PROPER('Support - Unit List'!D1297))</f>
        <v>4620021 - Wills Township</v>
      </c>
    </row>
    <row r="1298" spans="8:10" x14ac:dyDescent="0.25">
      <c r="H1298" s="2" t="str">
        <f t="shared" si="30"/>
        <v/>
      </c>
      <c r="I1298" s="2" t="str">
        <f>IF(H1298="","",COUNTIF($H$2:H1298,H1298))</f>
        <v/>
      </c>
      <c r="J1298" s="3" t="str">
        <f>IF('Support - Unit List'!A1298="","",'Support - Unit List'!A1298&amp;'Support - Unit List'!B1298&amp;'Support - Unit List'!C1298&amp;" - "&amp;PROPER('Support - Unit List'!D1298))</f>
        <v>4630115 - Michigan City Civil City</v>
      </c>
    </row>
    <row r="1299" spans="8:10" x14ac:dyDescent="0.25">
      <c r="H1299" s="2" t="str">
        <f t="shared" si="30"/>
        <v/>
      </c>
      <c r="I1299" s="2" t="str">
        <f>IF(H1299="","",COUNTIF($H$2:H1299,H1299))</f>
        <v/>
      </c>
      <c r="J1299" s="3" t="str">
        <f>IF('Support - Unit List'!A1299="","",'Support - Unit List'!A1299&amp;'Support - Unit List'!B1299&amp;'Support - Unit List'!C1299&amp;" - "&amp;PROPER('Support - Unit List'!D1299))</f>
        <v>4630201 - Laporte Civil City</v>
      </c>
    </row>
    <row r="1300" spans="8:10" x14ac:dyDescent="0.25">
      <c r="H1300" s="2" t="str">
        <f t="shared" si="30"/>
        <v/>
      </c>
      <c r="I1300" s="2" t="str">
        <f>IF(H1300="","",COUNTIF($H$2:H1300,H1300))</f>
        <v/>
      </c>
      <c r="J1300" s="3" t="str">
        <f>IF('Support - Unit List'!A1300="","",'Support - Unit List'!A1300&amp;'Support - Unit List'!B1300&amp;'Support - Unit List'!C1300&amp;" - "&amp;PROPER('Support - Unit List'!D1300))</f>
        <v>4630736 - Kingsbury Civil Town</v>
      </c>
    </row>
    <row r="1301" spans="8:10" x14ac:dyDescent="0.25">
      <c r="H1301" s="2" t="str">
        <f t="shared" si="30"/>
        <v/>
      </c>
      <c r="I1301" s="2" t="str">
        <f>IF(H1301="","",COUNTIF($H$2:H1301,H1301))</f>
        <v/>
      </c>
      <c r="J1301" s="3" t="str">
        <f>IF('Support - Unit List'!A1301="","",'Support - Unit List'!A1301&amp;'Support - Unit List'!B1301&amp;'Support - Unit List'!C1301&amp;" - "&amp;PROPER('Support - Unit List'!D1301))</f>
        <v>4630737 - Kingsford Heights Civil Town</v>
      </c>
    </row>
    <row r="1302" spans="8:10" x14ac:dyDescent="0.25">
      <c r="H1302" s="2" t="str">
        <f t="shared" si="30"/>
        <v/>
      </c>
      <c r="I1302" s="2" t="str">
        <f>IF(H1302="","",COUNTIF($H$2:H1302,H1302))</f>
        <v/>
      </c>
      <c r="J1302" s="3" t="str">
        <f>IF('Support - Unit List'!A1302="","",'Support - Unit List'!A1302&amp;'Support - Unit List'!B1302&amp;'Support - Unit List'!C1302&amp;" - "&amp;PROPER('Support - Unit List'!D1302))</f>
        <v>4630738 - Lacrosse Civil Town</v>
      </c>
    </row>
    <row r="1303" spans="8:10" x14ac:dyDescent="0.25">
      <c r="H1303" s="2" t="str">
        <f t="shared" si="30"/>
        <v/>
      </c>
      <c r="I1303" s="2" t="str">
        <f>IF(H1303="","",COUNTIF($H$2:H1303,H1303))</f>
        <v/>
      </c>
      <c r="J1303" s="3" t="str">
        <f>IF('Support - Unit List'!A1303="","",'Support - Unit List'!A1303&amp;'Support - Unit List'!B1303&amp;'Support - Unit List'!C1303&amp;" - "&amp;PROPER('Support - Unit List'!D1303))</f>
        <v>4630739 - Long Beach Civil Town</v>
      </c>
    </row>
    <row r="1304" spans="8:10" x14ac:dyDescent="0.25">
      <c r="H1304" s="2" t="str">
        <f t="shared" si="30"/>
        <v/>
      </c>
      <c r="I1304" s="2" t="str">
        <f>IF(H1304="","",COUNTIF($H$2:H1304,H1304))</f>
        <v/>
      </c>
      <c r="J1304" s="3" t="str">
        <f>IF('Support - Unit List'!A1304="","",'Support - Unit List'!A1304&amp;'Support - Unit List'!B1304&amp;'Support - Unit List'!C1304&amp;" - "&amp;PROPER('Support - Unit List'!D1304))</f>
        <v>4630740 - Michiana Shores Civil Town</v>
      </c>
    </row>
    <row r="1305" spans="8:10" x14ac:dyDescent="0.25">
      <c r="H1305" s="2" t="str">
        <f t="shared" si="30"/>
        <v/>
      </c>
      <c r="I1305" s="2" t="str">
        <f>IF(H1305="","",COUNTIF($H$2:H1305,H1305))</f>
        <v/>
      </c>
      <c r="J1305" s="3" t="str">
        <f>IF('Support - Unit List'!A1305="","",'Support - Unit List'!A1305&amp;'Support - Unit List'!B1305&amp;'Support - Unit List'!C1305&amp;" - "&amp;PROPER('Support - Unit List'!D1305))</f>
        <v>4630741 - Pottawattamie Park Civil Town</v>
      </c>
    </row>
    <row r="1306" spans="8:10" x14ac:dyDescent="0.25">
      <c r="H1306" s="2" t="str">
        <f t="shared" si="30"/>
        <v/>
      </c>
      <c r="I1306" s="2" t="str">
        <f>IF(H1306="","",COUNTIF($H$2:H1306,H1306))</f>
        <v/>
      </c>
      <c r="J1306" s="3" t="str">
        <f>IF('Support - Unit List'!A1306="","",'Support - Unit List'!A1306&amp;'Support - Unit List'!B1306&amp;'Support - Unit List'!C1306&amp;" - "&amp;PROPER('Support - Unit List'!D1306))</f>
        <v>4630742 - Trail Creek Civil Town</v>
      </c>
    </row>
    <row r="1307" spans="8:10" x14ac:dyDescent="0.25">
      <c r="H1307" s="2" t="str">
        <f t="shared" si="30"/>
        <v/>
      </c>
      <c r="I1307" s="2" t="str">
        <f>IF(H1307="","",COUNTIF($H$2:H1307,H1307))</f>
        <v/>
      </c>
      <c r="J1307" s="3" t="str">
        <f>IF('Support - Unit List'!A1307="","",'Support - Unit List'!A1307&amp;'Support - Unit List'!B1307&amp;'Support - Unit List'!C1307&amp;" - "&amp;PROPER('Support - Unit List'!D1307))</f>
        <v>4630743 - Wanatah Civil Town</v>
      </c>
    </row>
    <row r="1308" spans="8:10" x14ac:dyDescent="0.25">
      <c r="H1308" s="2" t="str">
        <f t="shared" si="30"/>
        <v/>
      </c>
      <c r="I1308" s="2" t="str">
        <f>IF(H1308="","",COUNTIF($H$2:H1308,H1308))</f>
        <v/>
      </c>
      <c r="J1308" s="3" t="str">
        <f>IF('Support - Unit List'!A1308="","",'Support - Unit List'!A1308&amp;'Support - Unit List'!B1308&amp;'Support - Unit List'!C1308&amp;" - "&amp;PROPER('Support - Unit List'!D1308))</f>
        <v>4630744 - Westville Civil Town</v>
      </c>
    </row>
    <row r="1309" spans="8:10" x14ac:dyDescent="0.25">
      <c r="H1309" s="2" t="str">
        <f t="shared" si="30"/>
        <v/>
      </c>
      <c r="I1309" s="2" t="str">
        <f>IF(H1309="","",COUNTIF($H$2:H1309,H1309))</f>
        <v/>
      </c>
      <c r="J1309" s="3" t="str">
        <f>IF('Support - Unit List'!A1309="","",'Support - Unit List'!A1309&amp;'Support - Unit List'!B1309&amp;'Support - Unit List'!C1309&amp;" - "&amp;PROPER('Support - Unit List'!D1309))</f>
        <v>4644805 - New Prairie United School Corporation</v>
      </c>
    </row>
    <row r="1310" spans="8:10" x14ac:dyDescent="0.25">
      <c r="H1310" s="2" t="str">
        <f t="shared" si="30"/>
        <v/>
      </c>
      <c r="I1310" s="2" t="str">
        <f>IF(H1310="","",COUNTIF($H$2:H1310,H1310))</f>
        <v/>
      </c>
      <c r="J1310" s="3" t="str">
        <f>IF('Support - Unit List'!A1310="","",'Support - Unit List'!A1310&amp;'Support - Unit List'!B1310&amp;'Support - Unit List'!C1310&amp;" - "&amp;PROPER('Support - Unit List'!D1310))</f>
        <v>4644860 - New Durham Township School Corporation</v>
      </c>
    </row>
    <row r="1311" spans="8:10" x14ac:dyDescent="0.25">
      <c r="H1311" s="2" t="str">
        <f t="shared" si="30"/>
        <v/>
      </c>
      <c r="I1311" s="2" t="str">
        <f>IF(H1311="","",COUNTIF($H$2:H1311,H1311))</f>
        <v/>
      </c>
      <c r="J1311" s="3" t="str">
        <f>IF('Support - Unit List'!A1311="","",'Support - Unit List'!A1311&amp;'Support - Unit List'!B1311&amp;'Support - Unit List'!C1311&amp;" - "&amp;PROPER('Support - Unit List'!D1311))</f>
        <v>4644915 - Tri-Township Consolidated School  Corporation</v>
      </c>
    </row>
    <row r="1312" spans="8:10" x14ac:dyDescent="0.25">
      <c r="H1312" s="2" t="str">
        <f t="shared" si="30"/>
        <v/>
      </c>
      <c r="I1312" s="2" t="str">
        <f>IF(H1312="","",COUNTIF($H$2:H1312,H1312))</f>
        <v/>
      </c>
      <c r="J1312" s="3" t="str">
        <f>IF('Support - Unit List'!A1312="","",'Support - Unit List'!A1312&amp;'Support - Unit List'!B1312&amp;'Support - Unit List'!C1312&amp;" - "&amp;PROPER('Support - Unit List'!D1312))</f>
        <v>4644925 - Michigan City Area School Corporation</v>
      </c>
    </row>
    <row r="1313" spans="8:10" x14ac:dyDescent="0.25">
      <c r="H1313" s="2" t="str">
        <f t="shared" si="30"/>
        <v/>
      </c>
      <c r="I1313" s="2" t="str">
        <f>IF(H1313="","",COUNTIF($H$2:H1313,H1313))</f>
        <v/>
      </c>
      <c r="J1313" s="3" t="str">
        <f>IF('Support - Unit List'!A1313="","",'Support - Unit List'!A1313&amp;'Support - Unit List'!B1313&amp;'Support - Unit List'!C1313&amp;" - "&amp;PROPER('Support - Unit List'!D1313))</f>
        <v>4644940 - South Central Community School Corporation</v>
      </c>
    </row>
    <row r="1314" spans="8:10" x14ac:dyDescent="0.25">
      <c r="H1314" s="2" t="str">
        <f t="shared" si="30"/>
        <v/>
      </c>
      <c r="I1314" s="2" t="str">
        <f>IF(H1314="","",COUNTIF($H$2:H1314,H1314))</f>
        <v/>
      </c>
      <c r="J1314" s="3" t="str">
        <f>IF('Support - Unit List'!A1314="","",'Support - Unit List'!A1314&amp;'Support - Unit List'!B1314&amp;'Support - Unit List'!C1314&amp;" - "&amp;PROPER('Support - Unit List'!D1314))</f>
        <v>4644945 - Laporte Community School Corporation</v>
      </c>
    </row>
    <row r="1315" spans="8:10" x14ac:dyDescent="0.25">
      <c r="H1315" s="2" t="str">
        <f t="shared" si="30"/>
        <v/>
      </c>
      <c r="I1315" s="2" t="str">
        <f>IF(H1315="","",COUNTIF($H$2:H1315,H1315))</f>
        <v/>
      </c>
      <c r="J1315" s="3" t="str">
        <f>IF('Support - Unit List'!A1315="","",'Support - Unit List'!A1315&amp;'Support - Unit List'!B1315&amp;'Support - Unit List'!C1315&amp;" - "&amp;PROPER('Support - Unit List'!D1315))</f>
        <v>4650130 - Michigan City Public Library</v>
      </c>
    </row>
    <row r="1316" spans="8:10" x14ac:dyDescent="0.25">
      <c r="H1316" s="2" t="str">
        <f t="shared" si="30"/>
        <v/>
      </c>
      <c r="I1316" s="2" t="str">
        <f>IF(H1316="","",COUNTIF($H$2:H1316,H1316))</f>
        <v/>
      </c>
      <c r="J1316" s="3" t="str">
        <f>IF('Support - Unit List'!A1316="","",'Support - Unit List'!A1316&amp;'Support - Unit List'!B1316&amp;'Support - Unit List'!C1316&amp;" - "&amp;PROPER('Support - Unit List'!D1316))</f>
        <v>4650131 - Wanatah Public Library</v>
      </c>
    </row>
    <row r="1317" spans="8:10" x14ac:dyDescent="0.25">
      <c r="H1317" s="2" t="str">
        <f t="shared" si="30"/>
        <v/>
      </c>
      <c r="I1317" s="2" t="str">
        <f>IF(H1317="","",COUNTIF($H$2:H1317,H1317))</f>
        <v/>
      </c>
      <c r="J1317" s="3" t="str">
        <f>IF('Support - Unit List'!A1317="","",'Support - Unit List'!A1317&amp;'Support - Unit List'!B1317&amp;'Support - Unit List'!C1317&amp;" - "&amp;PROPER('Support - Unit List'!D1317))</f>
        <v>4650132 - Westville Public Library</v>
      </c>
    </row>
    <row r="1318" spans="8:10" x14ac:dyDescent="0.25">
      <c r="H1318" s="2" t="str">
        <f t="shared" si="30"/>
        <v/>
      </c>
      <c r="I1318" s="2" t="str">
        <f>IF(H1318="","",COUNTIF($H$2:H1318,H1318))</f>
        <v/>
      </c>
      <c r="J1318" s="3" t="str">
        <f>IF('Support - Unit List'!A1318="","",'Support - Unit List'!A1318&amp;'Support - Unit List'!B1318&amp;'Support - Unit List'!C1318&amp;" - "&amp;PROPER('Support - Unit List'!D1318))</f>
        <v>4650277 - Laporte County Public Library</v>
      </c>
    </row>
    <row r="1319" spans="8:10" x14ac:dyDescent="0.25">
      <c r="H1319" s="2" t="str">
        <f t="shared" si="30"/>
        <v/>
      </c>
      <c r="I1319" s="2" t="str">
        <f>IF(H1319="","",COUNTIF($H$2:H1319,H1319))</f>
        <v/>
      </c>
      <c r="J1319" s="3" t="str">
        <f>IF('Support - Unit List'!A1319="","",'Support - Unit List'!A1319&amp;'Support - Unit List'!B1319&amp;'Support - Unit List'!C1319&amp;" - "&amp;PROPER('Support - Unit List'!D1319))</f>
        <v>4650281 - Lacrosse Public Library</v>
      </c>
    </row>
    <row r="1320" spans="8:10" x14ac:dyDescent="0.25">
      <c r="H1320" s="2" t="str">
        <f t="shared" si="30"/>
        <v/>
      </c>
      <c r="I1320" s="2" t="str">
        <f>IF(H1320="","",COUNTIF($H$2:H1320,H1320))</f>
        <v/>
      </c>
      <c r="J1320" s="3" t="str">
        <f>IF('Support - Unit List'!A1320="","",'Support - Unit List'!A1320&amp;'Support - Unit List'!B1320&amp;'Support - Unit List'!C1320&amp;" - "&amp;PROPER('Support - Unit List'!D1320))</f>
        <v>4660665 - Olive-New Carlisle-Hudson Fire Territory</v>
      </c>
    </row>
    <row r="1321" spans="8:10" x14ac:dyDescent="0.25">
      <c r="H1321" s="2" t="str">
        <f t="shared" si="30"/>
        <v/>
      </c>
      <c r="I1321" s="2" t="str">
        <f>IF(H1321="","",COUNTIF($H$2:H1321,H1321))</f>
        <v/>
      </c>
      <c r="J1321" s="3" t="str">
        <f>IF('Support - Unit List'!A1321="","",'Support - Unit List'!A1321&amp;'Support - Unit List'!B1321&amp;'Support - Unit List'!C1321&amp;" - "&amp;PROPER('Support - Unit List'!D1321))</f>
        <v>4660817 - Michigan City Sanitary</v>
      </c>
    </row>
    <row r="1322" spans="8:10" x14ac:dyDescent="0.25">
      <c r="H1322" s="2" t="str">
        <f t="shared" si="30"/>
        <v/>
      </c>
      <c r="I1322" s="2" t="str">
        <f>IF(H1322="","",COUNTIF($H$2:H1322,H1322))</f>
        <v/>
      </c>
      <c r="J1322" s="3" t="str">
        <f>IF('Support - Unit List'!A1322="","",'Support - Unit List'!A1322&amp;'Support - Unit List'!B1322&amp;'Support - Unit List'!C1322&amp;" - "&amp;PROPER('Support - Unit List'!D1322))</f>
        <v>4660978 - Laporte Municipal Airport Authority</v>
      </c>
    </row>
    <row r="1323" spans="8:10" x14ac:dyDescent="0.25">
      <c r="H1323" s="2" t="str">
        <f t="shared" si="30"/>
        <v/>
      </c>
      <c r="I1323" s="2" t="str">
        <f>IF(H1323="","",COUNTIF($H$2:H1323,H1323))</f>
        <v/>
      </c>
      <c r="J1323" s="3" t="str">
        <f>IF('Support - Unit List'!A1323="","",'Support - Unit List'!A1323&amp;'Support - Unit List'!B1323&amp;'Support - Unit List'!C1323&amp;" - "&amp;PROPER('Support - Unit List'!D1323))</f>
        <v>4661017 - Laporte Redevelopment</v>
      </c>
    </row>
    <row r="1324" spans="8:10" x14ac:dyDescent="0.25">
      <c r="H1324" s="2" t="str">
        <f t="shared" si="30"/>
        <v/>
      </c>
      <c r="I1324" s="2" t="str">
        <f>IF(H1324="","",COUNTIF($H$2:H1324,H1324))</f>
        <v/>
      </c>
      <c r="J1324" s="3" t="str">
        <f>IF('Support - Unit List'!A1324="","",'Support - Unit List'!A1324&amp;'Support - Unit List'!B1324&amp;'Support - Unit List'!C1324&amp;" - "&amp;PROPER('Support - Unit List'!D1324))</f>
        <v>4661020 - Laporte County Solid Waste Management</v>
      </c>
    </row>
    <row r="1325" spans="8:10" x14ac:dyDescent="0.25">
      <c r="H1325" s="2" t="str">
        <f t="shared" si="30"/>
        <v/>
      </c>
      <c r="I1325" s="2" t="str">
        <f>IF(H1325="","",COUNTIF($H$2:H1325,H1325))</f>
        <v/>
      </c>
      <c r="J1325" s="3" t="str">
        <f>IF('Support - Unit List'!A1325="","",'Support - Unit List'!A1325&amp;'Support - Unit List'!B1325&amp;'Support - Unit List'!C1325&amp;" - "&amp;PROPER('Support - Unit List'!D1325))</f>
        <v>4670070 - 39 North Conservancy</v>
      </c>
    </row>
    <row r="1326" spans="8:10" x14ac:dyDescent="0.25">
      <c r="H1326" s="2" t="str">
        <f t="shared" si="30"/>
        <v/>
      </c>
      <c r="I1326" s="2" t="str">
        <f>IF(H1326="","",COUNTIF($H$2:H1326,H1326))</f>
        <v/>
      </c>
      <c r="J1326" s="3" t="str">
        <f>IF('Support - Unit List'!A1326="","",'Support - Unit List'!A1326&amp;'Support - Unit List'!B1326&amp;'Support - Unit List'!C1326&amp;" - "&amp;PROPER('Support - Unit List'!D1326))</f>
        <v>4670075 - Fish Lake Conservancy District</v>
      </c>
    </row>
    <row r="1327" spans="8:10" x14ac:dyDescent="0.25">
      <c r="H1327" s="2" t="str">
        <f t="shared" si="30"/>
        <v/>
      </c>
      <c r="I1327" s="2" t="str">
        <f>IF(H1327="","",COUNTIF($H$2:H1327,H1327))</f>
        <v/>
      </c>
      <c r="J1327" s="3" t="str">
        <f>IF('Support - Unit List'!A1327="","",'Support - Unit List'!A1327&amp;'Support - Unit List'!B1327&amp;'Support - Unit List'!C1327&amp;" - "&amp;PROPER('Support - Unit List'!D1327))</f>
        <v>4670082 - South Coast Conservancy District</v>
      </c>
    </row>
    <row r="1328" spans="8:10" x14ac:dyDescent="0.25">
      <c r="H1328" s="2" t="str">
        <f t="shared" si="30"/>
        <v/>
      </c>
      <c r="I1328" s="2" t="str">
        <f>IF(H1328="","",COUNTIF($H$2:H1328,H1328))</f>
        <v/>
      </c>
      <c r="J1328" s="3" t="str">
        <f>IF('Support - Unit List'!A1328="","",'Support - Unit List'!A1328&amp;'Support - Unit List'!B1328&amp;'Support - Unit List'!C1328&amp;" - "&amp;PROPER('Support - Unit List'!D1328))</f>
        <v>4710000 - Lawrence County</v>
      </c>
    </row>
    <row r="1329" spans="8:10" x14ac:dyDescent="0.25">
      <c r="H1329" s="2" t="str">
        <f t="shared" si="30"/>
        <v/>
      </c>
      <c r="I1329" s="2" t="str">
        <f>IF(H1329="","",COUNTIF($H$2:H1329,H1329))</f>
        <v/>
      </c>
      <c r="J1329" s="3" t="str">
        <f>IF('Support - Unit List'!A1329="","",'Support - Unit List'!A1329&amp;'Support - Unit List'!B1329&amp;'Support - Unit List'!C1329&amp;" - "&amp;PROPER('Support - Unit List'!D1329))</f>
        <v>4720001 - Bono Township</v>
      </c>
    </row>
    <row r="1330" spans="8:10" x14ac:dyDescent="0.25">
      <c r="H1330" s="2" t="str">
        <f t="shared" si="30"/>
        <v/>
      </c>
      <c r="I1330" s="2" t="str">
        <f>IF(H1330="","",COUNTIF($H$2:H1330,H1330))</f>
        <v/>
      </c>
      <c r="J1330" s="3" t="str">
        <f>IF('Support - Unit List'!A1330="","",'Support - Unit List'!A1330&amp;'Support - Unit List'!B1330&amp;'Support - Unit List'!C1330&amp;" - "&amp;PROPER('Support - Unit List'!D1330))</f>
        <v>4720002 - Guthrie Township</v>
      </c>
    </row>
    <row r="1331" spans="8:10" x14ac:dyDescent="0.25">
      <c r="H1331" s="2" t="str">
        <f t="shared" si="30"/>
        <v/>
      </c>
      <c r="I1331" s="2" t="str">
        <f>IF(H1331="","",COUNTIF($H$2:H1331,H1331))</f>
        <v/>
      </c>
      <c r="J1331" s="3" t="str">
        <f>IF('Support - Unit List'!A1331="","",'Support - Unit List'!A1331&amp;'Support - Unit List'!B1331&amp;'Support - Unit List'!C1331&amp;" - "&amp;PROPER('Support - Unit List'!D1331))</f>
        <v>4720003 - Indian Creek Township</v>
      </c>
    </row>
    <row r="1332" spans="8:10" x14ac:dyDescent="0.25">
      <c r="H1332" s="2" t="str">
        <f t="shared" si="30"/>
        <v/>
      </c>
      <c r="I1332" s="2" t="str">
        <f>IF(H1332="","",COUNTIF($H$2:H1332,H1332))</f>
        <v/>
      </c>
      <c r="J1332" s="3" t="str">
        <f>IF('Support - Unit List'!A1332="","",'Support - Unit List'!A1332&amp;'Support - Unit List'!B1332&amp;'Support - Unit List'!C1332&amp;" - "&amp;PROPER('Support - Unit List'!D1332))</f>
        <v>4720004 - Marion Township</v>
      </c>
    </row>
    <row r="1333" spans="8:10" x14ac:dyDescent="0.25">
      <c r="H1333" s="2" t="str">
        <f t="shared" si="30"/>
        <v/>
      </c>
      <c r="I1333" s="2" t="str">
        <f>IF(H1333="","",COUNTIF($H$2:H1333,H1333))</f>
        <v/>
      </c>
      <c r="J1333" s="3" t="str">
        <f>IF('Support - Unit List'!A1333="","",'Support - Unit List'!A1333&amp;'Support - Unit List'!B1333&amp;'Support - Unit List'!C1333&amp;" - "&amp;PROPER('Support - Unit List'!D1333))</f>
        <v>4720005 - Marshall Township</v>
      </c>
    </row>
    <row r="1334" spans="8:10" x14ac:dyDescent="0.25">
      <c r="H1334" s="2" t="str">
        <f t="shared" si="30"/>
        <v/>
      </c>
      <c r="I1334" s="2" t="str">
        <f>IF(H1334="","",COUNTIF($H$2:H1334,H1334))</f>
        <v/>
      </c>
      <c r="J1334" s="3" t="str">
        <f>IF('Support - Unit List'!A1334="","",'Support - Unit List'!A1334&amp;'Support - Unit List'!B1334&amp;'Support - Unit List'!C1334&amp;" - "&amp;PROPER('Support - Unit List'!D1334))</f>
        <v>4720006 - Perry Township</v>
      </c>
    </row>
    <row r="1335" spans="8:10" x14ac:dyDescent="0.25">
      <c r="H1335" s="2" t="str">
        <f t="shared" si="30"/>
        <v/>
      </c>
      <c r="I1335" s="2" t="str">
        <f>IF(H1335="","",COUNTIF($H$2:H1335,H1335))</f>
        <v/>
      </c>
      <c r="J1335" s="3" t="str">
        <f>IF('Support - Unit List'!A1335="","",'Support - Unit List'!A1335&amp;'Support - Unit List'!B1335&amp;'Support - Unit List'!C1335&amp;" - "&amp;PROPER('Support - Unit List'!D1335))</f>
        <v>4720007 - Pleasant Run Township</v>
      </c>
    </row>
    <row r="1336" spans="8:10" x14ac:dyDescent="0.25">
      <c r="H1336" s="2" t="str">
        <f t="shared" si="30"/>
        <v/>
      </c>
      <c r="I1336" s="2" t="str">
        <f>IF(H1336="","",COUNTIF($H$2:H1336,H1336))</f>
        <v/>
      </c>
      <c r="J1336" s="3" t="str">
        <f>IF('Support - Unit List'!A1336="","",'Support - Unit List'!A1336&amp;'Support - Unit List'!B1336&amp;'Support - Unit List'!C1336&amp;" - "&amp;PROPER('Support - Unit List'!D1336))</f>
        <v>4720008 - Shawswick Township</v>
      </c>
    </row>
    <row r="1337" spans="8:10" x14ac:dyDescent="0.25">
      <c r="H1337" s="2" t="str">
        <f t="shared" si="30"/>
        <v/>
      </c>
      <c r="I1337" s="2" t="str">
        <f>IF(H1337="","",COUNTIF($H$2:H1337,H1337))</f>
        <v/>
      </c>
      <c r="J1337" s="3" t="str">
        <f>IF('Support - Unit List'!A1337="","",'Support - Unit List'!A1337&amp;'Support - Unit List'!B1337&amp;'Support - Unit List'!C1337&amp;" - "&amp;PROPER('Support - Unit List'!D1337))</f>
        <v>4720009 - Spice Valley Township</v>
      </c>
    </row>
    <row r="1338" spans="8:10" x14ac:dyDescent="0.25">
      <c r="H1338" s="2" t="str">
        <f t="shared" si="30"/>
        <v/>
      </c>
      <c r="I1338" s="2" t="str">
        <f>IF(H1338="","",COUNTIF($H$2:H1338,H1338))</f>
        <v/>
      </c>
      <c r="J1338" s="3" t="str">
        <f>IF('Support - Unit List'!A1338="","",'Support - Unit List'!A1338&amp;'Support - Unit List'!B1338&amp;'Support - Unit List'!C1338&amp;" - "&amp;PROPER('Support - Unit List'!D1338))</f>
        <v>4730315 - Bedford Civil City</v>
      </c>
    </row>
    <row r="1339" spans="8:10" x14ac:dyDescent="0.25">
      <c r="H1339" s="2" t="str">
        <f t="shared" si="30"/>
        <v/>
      </c>
      <c r="I1339" s="2" t="str">
        <f>IF(H1339="","",COUNTIF($H$2:H1339,H1339))</f>
        <v/>
      </c>
      <c r="J1339" s="3" t="str">
        <f>IF('Support - Unit List'!A1339="","",'Support - Unit List'!A1339&amp;'Support - Unit List'!B1339&amp;'Support - Unit List'!C1339&amp;" - "&amp;PROPER('Support - Unit List'!D1339))</f>
        <v>4730445 - Mitchell Civil City</v>
      </c>
    </row>
    <row r="1340" spans="8:10" x14ac:dyDescent="0.25">
      <c r="H1340" s="2" t="str">
        <f t="shared" si="30"/>
        <v/>
      </c>
      <c r="I1340" s="2" t="str">
        <f>IF(H1340="","",COUNTIF($H$2:H1340,H1340))</f>
        <v/>
      </c>
      <c r="J1340" s="3" t="str">
        <f>IF('Support - Unit List'!A1340="","",'Support - Unit List'!A1340&amp;'Support - Unit List'!B1340&amp;'Support - Unit List'!C1340&amp;" - "&amp;PROPER('Support - Unit List'!D1340))</f>
        <v>4730745 - Oolitic Civil Town</v>
      </c>
    </row>
    <row r="1341" spans="8:10" x14ac:dyDescent="0.25">
      <c r="H1341" s="2" t="str">
        <f t="shared" si="30"/>
        <v/>
      </c>
      <c r="I1341" s="2" t="str">
        <f>IF(H1341="","",COUNTIF($H$2:H1341,H1341))</f>
        <v/>
      </c>
      <c r="J1341" s="3" t="str">
        <f>IF('Support - Unit List'!A1341="","",'Support - Unit List'!A1341&amp;'Support - Unit List'!B1341&amp;'Support - Unit List'!C1341&amp;" - "&amp;PROPER('Support - Unit List'!D1341))</f>
        <v>4745075 - North Lawrence Community School Corporation</v>
      </c>
    </row>
    <row r="1342" spans="8:10" x14ac:dyDescent="0.25">
      <c r="H1342" s="2" t="str">
        <f t="shared" si="30"/>
        <v/>
      </c>
      <c r="I1342" s="2" t="str">
        <f>IF(H1342="","",COUNTIF($H$2:H1342,H1342))</f>
        <v/>
      </c>
      <c r="J1342" s="3" t="str">
        <f>IF('Support - Unit List'!A1342="","",'Support - Unit List'!A1342&amp;'Support - Unit List'!B1342&amp;'Support - Unit List'!C1342&amp;" - "&amp;PROPER('Support - Unit List'!D1342))</f>
        <v>4745085 - Mitchell Community School Corporation</v>
      </c>
    </row>
    <row r="1343" spans="8:10" x14ac:dyDescent="0.25">
      <c r="H1343" s="2" t="str">
        <f t="shared" si="30"/>
        <v/>
      </c>
      <c r="I1343" s="2" t="str">
        <f>IF(H1343="","",COUNTIF($H$2:H1343,H1343))</f>
        <v/>
      </c>
      <c r="J1343" s="3" t="str">
        <f>IF('Support - Unit List'!A1343="","",'Support - Unit List'!A1343&amp;'Support - Unit List'!B1343&amp;'Support - Unit List'!C1343&amp;" - "&amp;PROPER('Support - Unit List'!D1343))</f>
        <v>4750135 - Bedford Public Library</v>
      </c>
    </row>
    <row r="1344" spans="8:10" x14ac:dyDescent="0.25">
      <c r="H1344" s="2" t="str">
        <f t="shared" si="30"/>
        <v/>
      </c>
      <c r="I1344" s="2" t="str">
        <f>IF(H1344="","",COUNTIF($H$2:H1344,H1344))</f>
        <v/>
      </c>
      <c r="J1344" s="3" t="str">
        <f>IF('Support - Unit List'!A1344="","",'Support - Unit List'!A1344&amp;'Support - Unit List'!B1344&amp;'Support - Unit List'!C1344&amp;" - "&amp;PROPER('Support - Unit List'!D1344))</f>
        <v>4750136 - Mitchell Community Public Library</v>
      </c>
    </row>
    <row r="1345" spans="8:10" x14ac:dyDescent="0.25">
      <c r="H1345" s="2" t="str">
        <f t="shared" si="30"/>
        <v/>
      </c>
      <c r="I1345" s="2" t="str">
        <f>IF(H1345="","",COUNTIF($H$2:H1345,H1345))</f>
        <v/>
      </c>
      <c r="J1345" s="3" t="str">
        <f>IF('Support - Unit List'!A1345="","",'Support - Unit List'!A1345&amp;'Support - Unit List'!B1345&amp;'Support - Unit List'!C1345&amp;" - "&amp;PROPER('Support - Unit List'!D1345))</f>
        <v>4761001 - Lawrence County Solid Waste Management District</v>
      </c>
    </row>
    <row r="1346" spans="8:10" x14ac:dyDescent="0.25">
      <c r="H1346" s="2" t="str">
        <f t="shared" si="30"/>
        <v/>
      </c>
      <c r="I1346" s="2" t="str">
        <f>IF(H1346="","",COUNTIF($H$2:H1346,H1346))</f>
        <v/>
      </c>
      <c r="J1346" s="3" t="str">
        <f>IF('Support - Unit List'!A1346="","",'Support - Unit List'!A1346&amp;'Support - Unit List'!B1346&amp;'Support - Unit List'!C1346&amp;" - "&amp;PROPER('Support - Unit List'!D1346))</f>
        <v>4810000 - Madison County</v>
      </c>
    </row>
    <row r="1347" spans="8:10" x14ac:dyDescent="0.25">
      <c r="H1347" s="2" t="str">
        <f t="shared" ref="H1347:H1410" si="31">IF(LEFT(J1347,2)=$B$3,"X","")</f>
        <v/>
      </c>
      <c r="I1347" s="2" t="str">
        <f>IF(H1347="","",COUNTIF($H$2:H1347,H1347))</f>
        <v/>
      </c>
      <c r="J1347" s="3" t="str">
        <f>IF('Support - Unit List'!A1347="","",'Support - Unit List'!A1347&amp;'Support - Unit List'!B1347&amp;'Support - Unit List'!C1347&amp;" - "&amp;PROPER('Support - Unit List'!D1347))</f>
        <v>4820001 - Adams Township</v>
      </c>
    </row>
    <row r="1348" spans="8:10" x14ac:dyDescent="0.25">
      <c r="H1348" s="2" t="str">
        <f t="shared" si="31"/>
        <v/>
      </c>
      <c r="I1348" s="2" t="str">
        <f>IF(H1348="","",COUNTIF($H$2:H1348,H1348))</f>
        <v/>
      </c>
      <c r="J1348" s="3" t="str">
        <f>IF('Support - Unit List'!A1348="","",'Support - Unit List'!A1348&amp;'Support - Unit List'!B1348&amp;'Support - Unit List'!C1348&amp;" - "&amp;PROPER('Support - Unit List'!D1348))</f>
        <v>4820002 - Anderson Township</v>
      </c>
    </row>
    <row r="1349" spans="8:10" x14ac:dyDescent="0.25">
      <c r="H1349" s="2" t="str">
        <f t="shared" si="31"/>
        <v/>
      </c>
      <c r="I1349" s="2" t="str">
        <f>IF(H1349="","",COUNTIF($H$2:H1349,H1349))</f>
        <v/>
      </c>
      <c r="J1349" s="3" t="str">
        <f>IF('Support - Unit List'!A1349="","",'Support - Unit List'!A1349&amp;'Support - Unit List'!B1349&amp;'Support - Unit List'!C1349&amp;" - "&amp;PROPER('Support - Unit List'!D1349))</f>
        <v>4820003 - Boone Township</v>
      </c>
    </row>
    <row r="1350" spans="8:10" x14ac:dyDescent="0.25">
      <c r="H1350" s="2" t="str">
        <f t="shared" si="31"/>
        <v/>
      </c>
      <c r="I1350" s="2" t="str">
        <f>IF(H1350="","",COUNTIF($H$2:H1350,H1350))</f>
        <v/>
      </c>
      <c r="J1350" s="3" t="str">
        <f>IF('Support - Unit List'!A1350="","",'Support - Unit List'!A1350&amp;'Support - Unit List'!B1350&amp;'Support - Unit List'!C1350&amp;" - "&amp;PROPER('Support - Unit List'!D1350))</f>
        <v>4820004 - Duck Creek Township</v>
      </c>
    </row>
    <row r="1351" spans="8:10" x14ac:dyDescent="0.25">
      <c r="H1351" s="2" t="str">
        <f t="shared" si="31"/>
        <v/>
      </c>
      <c r="I1351" s="2" t="str">
        <f>IF(H1351="","",COUNTIF($H$2:H1351,H1351))</f>
        <v/>
      </c>
      <c r="J1351" s="3" t="str">
        <f>IF('Support - Unit List'!A1351="","",'Support - Unit List'!A1351&amp;'Support - Unit List'!B1351&amp;'Support - Unit List'!C1351&amp;" - "&amp;PROPER('Support - Unit List'!D1351))</f>
        <v>4820005 - Fall Creek Township</v>
      </c>
    </row>
    <row r="1352" spans="8:10" x14ac:dyDescent="0.25">
      <c r="H1352" s="2" t="str">
        <f t="shared" si="31"/>
        <v/>
      </c>
      <c r="I1352" s="2" t="str">
        <f>IF(H1352="","",COUNTIF($H$2:H1352,H1352))</f>
        <v/>
      </c>
      <c r="J1352" s="3" t="str">
        <f>IF('Support - Unit List'!A1352="","",'Support - Unit List'!A1352&amp;'Support - Unit List'!B1352&amp;'Support - Unit List'!C1352&amp;" - "&amp;PROPER('Support - Unit List'!D1352))</f>
        <v>4820006 - Green Township</v>
      </c>
    </row>
    <row r="1353" spans="8:10" x14ac:dyDescent="0.25">
      <c r="H1353" s="2" t="str">
        <f t="shared" si="31"/>
        <v/>
      </c>
      <c r="I1353" s="2" t="str">
        <f>IF(H1353="","",COUNTIF($H$2:H1353,H1353))</f>
        <v/>
      </c>
      <c r="J1353" s="3" t="str">
        <f>IF('Support - Unit List'!A1353="","",'Support - Unit List'!A1353&amp;'Support - Unit List'!B1353&amp;'Support - Unit List'!C1353&amp;" - "&amp;PROPER('Support - Unit List'!D1353))</f>
        <v>4820007 - Jackson Township</v>
      </c>
    </row>
    <row r="1354" spans="8:10" x14ac:dyDescent="0.25">
      <c r="H1354" s="2" t="str">
        <f t="shared" si="31"/>
        <v/>
      </c>
      <c r="I1354" s="2" t="str">
        <f>IF(H1354="","",COUNTIF($H$2:H1354,H1354))</f>
        <v/>
      </c>
      <c r="J1354" s="3" t="str">
        <f>IF('Support - Unit List'!A1354="","",'Support - Unit List'!A1354&amp;'Support - Unit List'!B1354&amp;'Support - Unit List'!C1354&amp;" - "&amp;PROPER('Support - Unit List'!D1354))</f>
        <v>4820008 - Lafayette Township</v>
      </c>
    </row>
    <row r="1355" spans="8:10" x14ac:dyDescent="0.25">
      <c r="H1355" s="2" t="str">
        <f t="shared" si="31"/>
        <v/>
      </c>
      <c r="I1355" s="2" t="str">
        <f>IF(H1355="","",COUNTIF($H$2:H1355,H1355))</f>
        <v/>
      </c>
      <c r="J1355" s="3" t="str">
        <f>IF('Support - Unit List'!A1355="","",'Support - Unit List'!A1355&amp;'Support - Unit List'!B1355&amp;'Support - Unit List'!C1355&amp;" - "&amp;PROPER('Support - Unit List'!D1355))</f>
        <v>4820009 - Monroe Township</v>
      </c>
    </row>
    <row r="1356" spans="8:10" x14ac:dyDescent="0.25">
      <c r="H1356" s="2" t="str">
        <f t="shared" si="31"/>
        <v/>
      </c>
      <c r="I1356" s="2" t="str">
        <f>IF(H1356="","",COUNTIF($H$2:H1356,H1356))</f>
        <v/>
      </c>
      <c r="J1356" s="3" t="str">
        <f>IF('Support - Unit List'!A1356="","",'Support - Unit List'!A1356&amp;'Support - Unit List'!B1356&amp;'Support - Unit List'!C1356&amp;" - "&amp;PROPER('Support - Unit List'!D1356))</f>
        <v>4820010 - Pipe Creek Township</v>
      </c>
    </row>
    <row r="1357" spans="8:10" x14ac:dyDescent="0.25">
      <c r="H1357" s="2" t="str">
        <f t="shared" si="31"/>
        <v/>
      </c>
      <c r="I1357" s="2" t="str">
        <f>IF(H1357="","",COUNTIF($H$2:H1357,H1357))</f>
        <v/>
      </c>
      <c r="J1357" s="3" t="str">
        <f>IF('Support - Unit List'!A1357="","",'Support - Unit List'!A1357&amp;'Support - Unit List'!B1357&amp;'Support - Unit List'!C1357&amp;" - "&amp;PROPER('Support - Unit List'!D1357))</f>
        <v>4820011 - Richland Township</v>
      </c>
    </row>
    <row r="1358" spans="8:10" x14ac:dyDescent="0.25">
      <c r="H1358" s="2" t="str">
        <f t="shared" si="31"/>
        <v/>
      </c>
      <c r="I1358" s="2" t="str">
        <f>IF(H1358="","",COUNTIF($H$2:H1358,H1358))</f>
        <v/>
      </c>
      <c r="J1358" s="3" t="str">
        <f>IF('Support - Unit List'!A1358="","",'Support - Unit List'!A1358&amp;'Support - Unit List'!B1358&amp;'Support - Unit List'!C1358&amp;" - "&amp;PROPER('Support - Unit List'!D1358))</f>
        <v>4820012 - Stony Creek Township</v>
      </c>
    </row>
    <row r="1359" spans="8:10" x14ac:dyDescent="0.25">
      <c r="H1359" s="2" t="str">
        <f t="shared" si="31"/>
        <v/>
      </c>
      <c r="I1359" s="2" t="str">
        <f>IF(H1359="","",COUNTIF($H$2:H1359,H1359))</f>
        <v/>
      </c>
      <c r="J1359" s="3" t="str">
        <f>IF('Support - Unit List'!A1359="","",'Support - Unit List'!A1359&amp;'Support - Unit List'!B1359&amp;'Support - Unit List'!C1359&amp;" - "&amp;PROPER('Support - Unit List'!D1359))</f>
        <v>4820013 - Union Township</v>
      </c>
    </row>
    <row r="1360" spans="8:10" x14ac:dyDescent="0.25">
      <c r="H1360" s="2" t="str">
        <f t="shared" si="31"/>
        <v/>
      </c>
      <c r="I1360" s="2" t="str">
        <f>IF(H1360="","",COUNTIF($H$2:H1360,H1360))</f>
        <v/>
      </c>
      <c r="J1360" s="3" t="str">
        <f>IF('Support - Unit List'!A1360="","",'Support - Unit List'!A1360&amp;'Support - Unit List'!B1360&amp;'Support - Unit List'!C1360&amp;" - "&amp;PROPER('Support - Unit List'!D1360))</f>
        <v>4820014 - Van Buren Township</v>
      </c>
    </row>
    <row r="1361" spans="8:10" x14ac:dyDescent="0.25">
      <c r="H1361" s="2" t="str">
        <f t="shared" si="31"/>
        <v/>
      </c>
      <c r="I1361" s="2" t="str">
        <f>IF(H1361="","",COUNTIF($H$2:H1361,H1361))</f>
        <v/>
      </c>
      <c r="J1361" s="3" t="str">
        <f>IF('Support - Unit List'!A1361="","",'Support - Unit List'!A1361&amp;'Support - Unit List'!B1361&amp;'Support - Unit List'!C1361&amp;" - "&amp;PROPER('Support - Unit List'!D1361))</f>
        <v>4830105 - Anderson Civil City</v>
      </c>
    </row>
    <row r="1362" spans="8:10" x14ac:dyDescent="0.25">
      <c r="H1362" s="2" t="str">
        <f t="shared" si="31"/>
        <v/>
      </c>
      <c r="I1362" s="2" t="str">
        <f>IF(H1362="","",COUNTIF($H$2:H1362,H1362))</f>
        <v/>
      </c>
      <c r="J1362" s="3" t="str">
        <f>IF('Support - Unit List'!A1362="","",'Support - Unit List'!A1362&amp;'Support - Unit List'!B1362&amp;'Support - Unit List'!C1362&amp;" - "&amp;PROPER('Support - Unit List'!D1362))</f>
        <v>4830320 - Elwood Civil City</v>
      </c>
    </row>
    <row r="1363" spans="8:10" x14ac:dyDescent="0.25">
      <c r="H1363" s="2" t="str">
        <f t="shared" si="31"/>
        <v/>
      </c>
      <c r="I1363" s="2" t="str">
        <f>IF(H1363="","",COUNTIF($H$2:H1363,H1363))</f>
        <v/>
      </c>
      <c r="J1363" s="3" t="str">
        <f>IF('Support - Unit List'!A1363="","",'Support - Unit List'!A1363&amp;'Support - Unit List'!B1363&amp;'Support - Unit List'!C1363&amp;" - "&amp;PROPER('Support - Unit List'!D1363))</f>
        <v>4830430 - Alexandria Civil City</v>
      </c>
    </row>
    <row r="1364" spans="8:10" x14ac:dyDescent="0.25">
      <c r="H1364" s="2" t="str">
        <f t="shared" si="31"/>
        <v/>
      </c>
      <c r="I1364" s="2" t="str">
        <f>IF(H1364="","",COUNTIF($H$2:H1364,H1364))</f>
        <v/>
      </c>
      <c r="J1364" s="3" t="str">
        <f>IF('Support - Unit List'!A1364="","",'Support - Unit List'!A1364&amp;'Support - Unit List'!B1364&amp;'Support - Unit List'!C1364&amp;" - "&amp;PROPER('Support - Unit List'!D1364))</f>
        <v>4830746 - Chesterfield Civil Town</v>
      </c>
    </row>
    <row r="1365" spans="8:10" x14ac:dyDescent="0.25">
      <c r="H1365" s="2" t="str">
        <f t="shared" si="31"/>
        <v/>
      </c>
      <c r="I1365" s="2" t="str">
        <f>IF(H1365="","",COUNTIF($H$2:H1365,H1365))</f>
        <v/>
      </c>
      <c r="J1365" s="3" t="str">
        <f>IF('Support - Unit List'!A1365="","",'Support - Unit List'!A1365&amp;'Support - Unit List'!B1365&amp;'Support - Unit List'!C1365&amp;" - "&amp;PROPER('Support - Unit List'!D1365))</f>
        <v>4830747 - Country Club Heights Civil Town</v>
      </c>
    </row>
    <row r="1366" spans="8:10" x14ac:dyDescent="0.25">
      <c r="H1366" s="2" t="str">
        <f t="shared" si="31"/>
        <v/>
      </c>
      <c r="I1366" s="2" t="str">
        <f>IF(H1366="","",COUNTIF($H$2:H1366,H1366))</f>
        <v/>
      </c>
      <c r="J1366" s="3" t="str">
        <f>IF('Support - Unit List'!A1366="","",'Support - Unit List'!A1366&amp;'Support - Unit List'!B1366&amp;'Support - Unit List'!C1366&amp;" - "&amp;PROPER('Support - Unit List'!D1366))</f>
        <v>4830748 - Edgewood Civil Town</v>
      </c>
    </row>
    <row r="1367" spans="8:10" x14ac:dyDescent="0.25">
      <c r="H1367" s="2" t="str">
        <f t="shared" si="31"/>
        <v/>
      </c>
      <c r="I1367" s="2" t="str">
        <f>IF(H1367="","",COUNTIF($H$2:H1367,H1367))</f>
        <v/>
      </c>
      <c r="J1367" s="3" t="str">
        <f>IF('Support - Unit List'!A1367="","",'Support - Unit List'!A1367&amp;'Support - Unit List'!B1367&amp;'Support - Unit List'!C1367&amp;" - "&amp;PROPER('Support - Unit List'!D1367))</f>
        <v>4830749 - Frankton Civil Town</v>
      </c>
    </row>
    <row r="1368" spans="8:10" x14ac:dyDescent="0.25">
      <c r="H1368" s="2" t="str">
        <f t="shared" si="31"/>
        <v/>
      </c>
      <c r="I1368" s="2" t="str">
        <f>IF(H1368="","",COUNTIF($H$2:H1368,H1368))</f>
        <v/>
      </c>
      <c r="J1368" s="3" t="str">
        <f>IF('Support - Unit List'!A1368="","",'Support - Unit List'!A1368&amp;'Support - Unit List'!B1368&amp;'Support - Unit List'!C1368&amp;" - "&amp;PROPER('Support - Unit List'!D1368))</f>
        <v>4830751 - Ingalls Civil Town</v>
      </c>
    </row>
    <row r="1369" spans="8:10" x14ac:dyDescent="0.25">
      <c r="H1369" s="2" t="str">
        <f t="shared" si="31"/>
        <v/>
      </c>
      <c r="I1369" s="2" t="str">
        <f>IF(H1369="","",COUNTIF($H$2:H1369,H1369))</f>
        <v/>
      </c>
      <c r="J1369" s="3" t="str">
        <f>IF('Support - Unit List'!A1369="","",'Support - Unit List'!A1369&amp;'Support - Unit List'!B1369&amp;'Support - Unit List'!C1369&amp;" - "&amp;PROPER('Support - Unit List'!D1369))</f>
        <v>4830752 - Lapel Civil Town</v>
      </c>
    </row>
    <row r="1370" spans="8:10" x14ac:dyDescent="0.25">
      <c r="H1370" s="2" t="str">
        <f t="shared" si="31"/>
        <v/>
      </c>
      <c r="I1370" s="2" t="str">
        <f>IF(H1370="","",COUNTIF($H$2:H1370,H1370))</f>
        <v/>
      </c>
      <c r="J1370" s="3" t="str">
        <f>IF('Support - Unit List'!A1370="","",'Support - Unit List'!A1370&amp;'Support - Unit List'!B1370&amp;'Support - Unit List'!C1370&amp;" - "&amp;PROPER('Support - Unit List'!D1370))</f>
        <v>4830753 - Markleville Civil Town</v>
      </c>
    </row>
    <row r="1371" spans="8:10" x14ac:dyDescent="0.25">
      <c r="H1371" s="2" t="str">
        <f t="shared" si="31"/>
        <v/>
      </c>
      <c r="I1371" s="2" t="str">
        <f>IF(H1371="","",COUNTIF($H$2:H1371,H1371))</f>
        <v/>
      </c>
      <c r="J1371" s="3" t="str">
        <f>IF('Support - Unit List'!A1371="","",'Support - Unit List'!A1371&amp;'Support - Unit List'!B1371&amp;'Support - Unit List'!C1371&amp;" - "&amp;PROPER('Support - Unit List'!D1371))</f>
        <v>4830754 - Orestes Civil Town</v>
      </c>
    </row>
    <row r="1372" spans="8:10" x14ac:dyDescent="0.25">
      <c r="H1372" s="2" t="str">
        <f t="shared" si="31"/>
        <v/>
      </c>
      <c r="I1372" s="2" t="str">
        <f>IF(H1372="","",COUNTIF($H$2:H1372,H1372))</f>
        <v/>
      </c>
      <c r="J1372" s="3" t="str">
        <f>IF('Support - Unit List'!A1372="","",'Support - Unit List'!A1372&amp;'Support - Unit List'!B1372&amp;'Support - Unit List'!C1372&amp;" - "&amp;PROPER('Support - Unit List'!D1372))</f>
        <v>4830755 - Pendleton Civil Town</v>
      </c>
    </row>
    <row r="1373" spans="8:10" x14ac:dyDescent="0.25">
      <c r="H1373" s="2" t="str">
        <f t="shared" si="31"/>
        <v/>
      </c>
      <c r="I1373" s="2" t="str">
        <f>IF(H1373="","",COUNTIF($H$2:H1373,H1373))</f>
        <v/>
      </c>
      <c r="J1373" s="3" t="str">
        <f>IF('Support - Unit List'!A1373="","",'Support - Unit List'!A1373&amp;'Support - Unit List'!B1373&amp;'Support - Unit List'!C1373&amp;" - "&amp;PROPER('Support - Unit List'!D1373))</f>
        <v>4830756 - River Forest Civil Town</v>
      </c>
    </row>
    <row r="1374" spans="8:10" x14ac:dyDescent="0.25">
      <c r="H1374" s="2" t="str">
        <f t="shared" si="31"/>
        <v/>
      </c>
      <c r="I1374" s="2" t="str">
        <f>IF(H1374="","",COUNTIF($H$2:H1374,H1374))</f>
        <v/>
      </c>
      <c r="J1374" s="3" t="str">
        <f>IF('Support - Unit List'!A1374="","",'Support - Unit List'!A1374&amp;'Support - Unit List'!B1374&amp;'Support - Unit List'!C1374&amp;" - "&amp;PROPER('Support - Unit List'!D1374))</f>
        <v>4830757 - Summitville Civil Town</v>
      </c>
    </row>
    <row r="1375" spans="8:10" x14ac:dyDescent="0.25">
      <c r="H1375" s="2" t="str">
        <f t="shared" si="31"/>
        <v/>
      </c>
      <c r="I1375" s="2" t="str">
        <f>IF(H1375="","",COUNTIF($H$2:H1375,H1375))</f>
        <v/>
      </c>
      <c r="J1375" s="3" t="str">
        <f>IF('Support - Unit List'!A1375="","",'Support - Unit List'!A1375&amp;'Support - Unit List'!B1375&amp;'Support - Unit List'!C1375&amp;" - "&amp;PROPER('Support - Unit List'!D1375))</f>
        <v>4830758 - Woodlawn Heights Civil Town</v>
      </c>
    </row>
    <row r="1376" spans="8:10" x14ac:dyDescent="0.25">
      <c r="H1376" s="2" t="str">
        <f t="shared" si="31"/>
        <v/>
      </c>
      <c r="I1376" s="2" t="str">
        <f>IF(H1376="","",COUNTIF($H$2:H1376,H1376))</f>
        <v/>
      </c>
      <c r="J1376" s="3" t="str">
        <f>IF('Support - Unit List'!A1376="","",'Support - Unit List'!A1376&amp;'Support - Unit List'!B1376&amp;'Support - Unit List'!C1376&amp;" - "&amp;PROPER('Support - Unit List'!D1376))</f>
        <v>4845245 - Frankton-Lapel Community School Corporation</v>
      </c>
    </row>
    <row r="1377" spans="8:10" x14ac:dyDescent="0.25">
      <c r="H1377" s="2" t="str">
        <f t="shared" si="31"/>
        <v/>
      </c>
      <c r="I1377" s="2" t="str">
        <f>IF(H1377="","",COUNTIF($H$2:H1377,H1377))</f>
        <v/>
      </c>
      <c r="J1377" s="3" t="str">
        <f>IF('Support - Unit List'!A1377="","",'Support - Unit List'!A1377&amp;'Support - Unit List'!B1377&amp;'Support - Unit List'!C1377&amp;" - "&amp;PROPER('Support - Unit List'!D1377))</f>
        <v>4845255 - South Madison Community School Corporation</v>
      </c>
    </row>
    <row r="1378" spans="8:10" x14ac:dyDescent="0.25">
      <c r="H1378" s="2" t="str">
        <f t="shared" si="31"/>
        <v/>
      </c>
      <c r="I1378" s="2" t="str">
        <f>IF(H1378="","",COUNTIF($H$2:H1378,H1378))</f>
        <v/>
      </c>
      <c r="J1378" s="3" t="str">
        <f>IF('Support - Unit List'!A1378="","",'Support - Unit List'!A1378&amp;'Support - Unit List'!B1378&amp;'Support - Unit List'!C1378&amp;" - "&amp;PROPER('Support - Unit List'!D1378))</f>
        <v>4845265 - Alexandria Community School Corporation</v>
      </c>
    </row>
    <row r="1379" spans="8:10" x14ac:dyDescent="0.25">
      <c r="H1379" s="2" t="str">
        <f t="shared" si="31"/>
        <v/>
      </c>
      <c r="I1379" s="2" t="str">
        <f>IF(H1379="","",COUNTIF($H$2:H1379,H1379))</f>
        <v/>
      </c>
      <c r="J1379" s="3" t="str">
        <f>IF('Support - Unit List'!A1379="","",'Support - Unit List'!A1379&amp;'Support - Unit List'!B1379&amp;'Support - Unit List'!C1379&amp;" - "&amp;PROPER('Support - Unit List'!D1379))</f>
        <v>4845275 - Anderson Community School Corporation</v>
      </c>
    </row>
    <row r="1380" spans="8:10" x14ac:dyDescent="0.25">
      <c r="H1380" s="2" t="str">
        <f t="shared" si="31"/>
        <v/>
      </c>
      <c r="I1380" s="2" t="str">
        <f>IF(H1380="","",COUNTIF($H$2:H1380,H1380))</f>
        <v/>
      </c>
      <c r="J1380" s="3" t="str">
        <f>IF('Support - Unit List'!A1380="","",'Support - Unit List'!A1380&amp;'Support - Unit List'!B1380&amp;'Support - Unit List'!C1380&amp;" - "&amp;PROPER('Support - Unit List'!D1380))</f>
        <v>4845280 - Elwood Community School Corporation</v>
      </c>
    </row>
    <row r="1381" spans="8:10" x14ac:dyDescent="0.25">
      <c r="H1381" s="2" t="str">
        <f t="shared" si="31"/>
        <v/>
      </c>
      <c r="I1381" s="2" t="str">
        <f>IF(H1381="","",COUNTIF($H$2:H1381,H1381))</f>
        <v/>
      </c>
      <c r="J1381" s="3" t="str">
        <f>IF('Support - Unit List'!A1381="","",'Support - Unit List'!A1381&amp;'Support - Unit List'!B1381&amp;'Support - Unit List'!C1381&amp;" - "&amp;PROPER('Support - Unit List'!D1381))</f>
        <v>4850138 - Alexandria-Monroe Public Library</v>
      </c>
    </row>
    <row r="1382" spans="8:10" x14ac:dyDescent="0.25">
      <c r="H1382" s="2" t="str">
        <f t="shared" si="31"/>
        <v/>
      </c>
      <c r="I1382" s="2" t="str">
        <f>IF(H1382="","",COUNTIF($H$2:H1382,H1382))</f>
        <v/>
      </c>
      <c r="J1382" s="3" t="str">
        <f>IF('Support - Unit List'!A1382="","",'Support - Unit List'!A1382&amp;'Support - Unit List'!B1382&amp;'Support - Unit List'!C1382&amp;" - "&amp;PROPER('Support - Unit List'!D1382))</f>
        <v>4850139 - Anderson City Anderson Stony Creek Union Twps Pub Lib</v>
      </c>
    </row>
    <row r="1383" spans="8:10" x14ac:dyDescent="0.25">
      <c r="H1383" s="2" t="str">
        <f t="shared" si="31"/>
        <v/>
      </c>
      <c r="I1383" s="2" t="str">
        <f>IF(H1383="","",COUNTIF($H$2:H1383,H1383))</f>
        <v/>
      </c>
      <c r="J1383" s="3" t="str">
        <f>IF('Support - Unit List'!A1383="","",'Support - Unit List'!A1383&amp;'Support - Unit List'!B1383&amp;'Support - Unit List'!C1383&amp;" - "&amp;PROPER('Support - Unit List'!D1383))</f>
        <v>4850141 - Pendleton Community Public Library</v>
      </c>
    </row>
    <row r="1384" spans="8:10" x14ac:dyDescent="0.25">
      <c r="H1384" s="2" t="str">
        <f t="shared" si="31"/>
        <v/>
      </c>
      <c r="I1384" s="2" t="str">
        <f>IF(H1384="","",COUNTIF($H$2:H1384,H1384))</f>
        <v/>
      </c>
      <c r="J1384" s="3" t="str">
        <f>IF('Support - Unit List'!A1384="","",'Support - Unit List'!A1384&amp;'Support - Unit List'!B1384&amp;'Support - Unit List'!C1384&amp;" - "&amp;PROPER('Support - Unit List'!D1384))</f>
        <v>4850290 - North Madison County Library System</v>
      </c>
    </row>
    <row r="1385" spans="8:10" x14ac:dyDescent="0.25">
      <c r="H1385" s="2" t="str">
        <f t="shared" si="31"/>
        <v/>
      </c>
      <c r="I1385" s="2" t="str">
        <f>IF(H1385="","",COUNTIF($H$2:H1385,H1385))</f>
        <v/>
      </c>
      <c r="J1385" s="3" t="str">
        <f>IF('Support - Unit List'!A1385="","",'Support - Unit List'!A1385&amp;'Support - Unit List'!B1385&amp;'Support - Unit List'!C1385&amp;" - "&amp;PROPER('Support - Unit List'!D1385))</f>
        <v>4860955 - Independence Fire</v>
      </c>
    </row>
    <row r="1386" spans="8:10" x14ac:dyDescent="0.25">
      <c r="H1386" s="2" t="str">
        <f t="shared" si="31"/>
        <v/>
      </c>
      <c r="I1386" s="2" t="str">
        <f>IF(H1386="","",COUNTIF($H$2:H1386,H1386))</f>
        <v/>
      </c>
      <c r="J1386" s="3" t="str">
        <f>IF('Support - Unit List'!A1386="","",'Support - Unit List'!A1386&amp;'Support - Unit List'!B1386&amp;'Support - Unit List'!C1386&amp;" - "&amp;PROPER('Support - Unit List'!D1386))</f>
        <v>4861034 - East Central Indiana Solid Waste</v>
      </c>
    </row>
    <row r="1387" spans="8:10" x14ac:dyDescent="0.25">
      <c r="H1387" s="2" t="str">
        <f t="shared" si="31"/>
        <v/>
      </c>
      <c r="I1387" s="2" t="str">
        <f>IF(H1387="","",COUNTIF($H$2:H1387,H1387))</f>
        <v/>
      </c>
      <c r="J1387" s="3" t="str">
        <f>IF('Support - Unit List'!A1387="","",'Support - Unit List'!A1387&amp;'Support - Unit List'!B1387&amp;'Support - Unit List'!C1387&amp;" - "&amp;PROPER('Support - Unit List'!D1387))</f>
        <v>4910000 - Marion County</v>
      </c>
    </row>
    <row r="1388" spans="8:10" x14ac:dyDescent="0.25">
      <c r="H1388" s="2" t="str">
        <f t="shared" si="31"/>
        <v/>
      </c>
      <c r="I1388" s="2" t="str">
        <f>IF(H1388="","",COUNTIF($H$2:H1388,H1388))</f>
        <v/>
      </c>
      <c r="J1388" s="3" t="str">
        <f>IF('Support - Unit List'!A1388="","",'Support - Unit List'!A1388&amp;'Support - Unit List'!B1388&amp;'Support - Unit List'!C1388&amp;" - "&amp;PROPER('Support - Unit List'!D1388))</f>
        <v>4920001 - Center Township</v>
      </c>
    </row>
    <row r="1389" spans="8:10" x14ac:dyDescent="0.25">
      <c r="H1389" s="2" t="str">
        <f t="shared" si="31"/>
        <v/>
      </c>
      <c r="I1389" s="2" t="str">
        <f>IF(H1389="","",COUNTIF($H$2:H1389,H1389))</f>
        <v/>
      </c>
      <c r="J1389" s="3" t="str">
        <f>IF('Support - Unit List'!A1389="","",'Support - Unit List'!A1389&amp;'Support - Unit List'!B1389&amp;'Support - Unit List'!C1389&amp;" - "&amp;PROPER('Support - Unit List'!D1389))</f>
        <v>4920002 - Decatur Township</v>
      </c>
    </row>
    <row r="1390" spans="8:10" x14ac:dyDescent="0.25">
      <c r="H1390" s="2" t="str">
        <f t="shared" si="31"/>
        <v/>
      </c>
      <c r="I1390" s="2" t="str">
        <f>IF(H1390="","",COUNTIF($H$2:H1390,H1390))</f>
        <v/>
      </c>
      <c r="J1390" s="3" t="str">
        <f>IF('Support - Unit List'!A1390="","",'Support - Unit List'!A1390&amp;'Support - Unit List'!B1390&amp;'Support - Unit List'!C1390&amp;" - "&amp;PROPER('Support - Unit List'!D1390))</f>
        <v>4920003 - Franklin Township</v>
      </c>
    </row>
    <row r="1391" spans="8:10" x14ac:dyDescent="0.25">
      <c r="H1391" s="2" t="str">
        <f t="shared" si="31"/>
        <v/>
      </c>
      <c r="I1391" s="2" t="str">
        <f>IF(H1391="","",COUNTIF($H$2:H1391,H1391))</f>
        <v/>
      </c>
      <c r="J1391" s="3" t="str">
        <f>IF('Support - Unit List'!A1391="","",'Support - Unit List'!A1391&amp;'Support - Unit List'!B1391&amp;'Support - Unit List'!C1391&amp;" - "&amp;PROPER('Support - Unit List'!D1391))</f>
        <v>4920004 - Lawrence Township</v>
      </c>
    </row>
    <row r="1392" spans="8:10" x14ac:dyDescent="0.25">
      <c r="H1392" s="2" t="str">
        <f t="shared" si="31"/>
        <v/>
      </c>
      <c r="I1392" s="2" t="str">
        <f>IF(H1392="","",COUNTIF($H$2:H1392,H1392))</f>
        <v/>
      </c>
      <c r="J1392" s="3" t="str">
        <f>IF('Support - Unit List'!A1392="","",'Support - Unit List'!A1392&amp;'Support - Unit List'!B1392&amp;'Support - Unit List'!C1392&amp;" - "&amp;PROPER('Support - Unit List'!D1392))</f>
        <v>4920005 - Perry Township</v>
      </c>
    </row>
    <row r="1393" spans="8:10" x14ac:dyDescent="0.25">
      <c r="H1393" s="2" t="str">
        <f t="shared" si="31"/>
        <v/>
      </c>
      <c r="I1393" s="2" t="str">
        <f>IF(H1393="","",COUNTIF($H$2:H1393,H1393))</f>
        <v/>
      </c>
      <c r="J1393" s="3" t="str">
        <f>IF('Support - Unit List'!A1393="","",'Support - Unit List'!A1393&amp;'Support - Unit List'!B1393&amp;'Support - Unit List'!C1393&amp;" - "&amp;PROPER('Support - Unit List'!D1393))</f>
        <v>4920006 - Pike Township</v>
      </c>
    </row>
    <row r="1394" spans="8:10" x14ac:dyDescent="0.25">
      <c r="H1394" s="2" t="str">
        <f t="shared" si="31"/>
        <v/>
      </c>
      <c r="I1394" s="2" t="str">
        <f>IF(H1394="","",COUNTIF($H$2:H1394,H1394))</f>
        <v/>
      </c>
      <c r="J1394" s="3" t="str">
        <f>IF('Support - Unit List'!A1394="","",'Support - Unit List'!A1394&amp;'Support - Unit List'!B1394&amp;'Support - Unit List'!C1394&amp;" - "&amp;PROPER('Support - Unit List'!D1394))</f>
        <v>4920007 - Warren Township</v>
      </c>
    </row>
    <row r="1395" spans="8:10" x14ac:dyDescent="0.25">
      <c r="H1395" s="2" t="str">
        <f t="shared" si="31"/>
        <v/>
      </c>
      <c r="I1395" s="2" t="str">
        <f>IF(H1395="","",COUNTIF($H$2:H1395,H1395))</f>
        <v/>
      </c>
      <c r="J1395" s="3" t="str">
        <f>IF('Support - Unit List'!A1395="","",'Support - Unit List'!A1395&amp;'Support - Unit List'!B1395&amp;'Support - Unit List'!C1395&amp;" - "&amp;PROPER('Support - Unit List'!D1395))</f>
        <v>4920008 - Washington Township</v>
      </c>
    </row>
    <row r="1396" spans="8:10" x14ac:dyDescent="0.25">
      <c r="H1396" s="2" t="str">
        <f t="shared" si="31"/>
        <v/>
      </c>
      <c r="I1396" s="2" t="str">
        <f>IF(H1396="","",COUNTIF($H$2:H1396,H1396))</f>
        <v/>
      </c>
      <c r="J1396" s="3" t="str">
        <f>IF('Support - Unit List'!A1396="","",'Support - Unit List'!A1396&amp;'Support - Unit List'!B1396&amp;'Support - Unit List'!C1396&amp;" - "&amp;PROPER('Support - Unit List'!D1396))</f>
        <v>4920009 - Wayne Township</v>
      </c>
    </row>
    <row r="1397" spans="8:10" x14ac:dyDescent="0.25">
      <c r="H1397" s="2" t="str">
        <f t="shared" si="31"/>
        <v/>
      </c>
      <c r="I1397" s="2" t="str">
        <f>IF(H1397="","",COUNTIF($H$2:H1397,H1397))</f>
        <v/>
      </c>
      <c r="J1397" s="3" t="str">
        <f>IF('Support - Unit List'!A1397="","",'Support - Unit List'!A1397&amp;'Support - Unit List'!B1397&amp;'Support - Unit List'!C1397&amp;" - "&amp;PROPER('Support - Unit List'!D1397))</f>
        <v>4930306 - Lawrence Civil City</v>
      </c>
    </row>
    <row r="1398" spans="8:10" x14ac:dyDescent="0.25">
      <c r="H1398" s="2" t="str">
        <f t="shared" si="31"/>
        <v/>
      </c>
      <c r="I1398" s="2" t="str">
        <f>IF(H1398="","",COUNTIF($H$2:H1398,H1398))</f>
        <v/>
      </c>
      <c r="J1398" s="3" t="str">
        <f>IF('Support - Unit List'!A1398="","",'Support - Unit List'!A1398&amp;'Support - Unit List'!B1398&amp;'Support - Unit List'!C1398&amp;" - "&amp;PROPER('Support - Unit List'!D1398))</f>
        <v>4930312 - Beech Grove Civil City</v>
      </c>
    </row>
    <row r="1399" spans="8:10" x14ac:dyDescent="0.25">
      <c r="H1399" s="2" t="str">
        <f t="shared" si="31"/>
        <v/>
      </c>
      <c r="I1399" s="2" t="str">
        <f>IF(H1399="","",COUNTIF($H$2:H1399,H1399))</f>
        <v/>
      </c>
      <c r="J1399" s="3" t="str">
        <f>IF('Support - Unit List'!A1399="","",'Support - Unit List'!A1399&amp;'Support - Unit List'!B1399&amp;'Support - Unit List'!C1399&amp;" - "&amp;PROPER('Support - Unit List'!D1399))</f>
        <v>4930459 - Southport Civil City</v>
      </c>
    </row>
    <row r="1400" spans="8:10" x14ac:dyDescent="0.25">
      <c r="H1400" s="2" t="str">
        <f t="shared" si="31"/>
        <v/>
      </c>
      <c r="I1400" s="2" t="str">
        <f>IF(H1400="","",COUNTIF($H$2:H1400,H1400))</f>
        <v/>
      </c>
      <c r="J1400" s="3" t="str">
        <f>IF('Support - Unit List'!A1400="","",'Support - Unit List'!A1400&amp;'Support - Unit List'!B1400&amp;'Support - Unit List'!C1400&amp;" - "&amp;PROPER('Support - Unit List'!D1400))</f>
        <v>4930508 - Speedway Civil Town</v>
      </c>
    </row>
    <row r="1401" spans="8:10" x14ac:dyDescent="0.25">
      <c r="H1401" s="2" t="str">
        <f t="shared" si="31"/>
        <v/>
      </c>
      <c r="I1401" s="2" t="str">
        <f>IF(H1401="","",COUNTIF($H$2:H1401,H1401))</f>
        <v/>
      </c>
      <c r="J1401" s="3" t="str">
        <f>IF('Support - Unit List'!A1401="","",'Support - Unit List'!A1401&amp;'Support - Unit List'!B1401&amp;'Support - Unit List'!C1401&amp;" - "&amp;PROPER('Support - Unit List'!D1401))</f>
        <v>4930760 - Clermont Civil Town</v>
      </c>
    </row>
    <row r="1402" spans="8:10" x14ac:dyDescent="0.25">
      <c r="H1402" s="2" t="str">
        <f t="shared" si="31"/>
        <v/>
      </c>
      <c r="I1402" s="2" t="str">
        <f>IF(H1402="","",COUNTIF($H$2:H1402,H1402))</f>
        <v/>
      </c>
      <c r="J1402" s="3" t="str">
        <f>IF('Support - Unit List'!A1402="","",'Support - Unit List'!A1402&amp;'Support - Unit List'!B1402&amp;'Support - Unit List'!C1402&amp;" - "&amp;PROPER('Support - Unit List'!D1402))</f>
        <v>4930764 - Homecroft Civil Town</v>
      </c>
    </row>
    <row r="1403" spans="8:10" x14ac:dyDescent="0.25">
      <c r="H1403" s="2" t="str">
        <f t="shared" si="31"/>
        <v/>
      </c>
      <c r="I1403" s="2" t="str">
        <f>IF(H1403="","",COUNTIF($H$2:H1403,H1403))</f>
        <v/>
      </c>
      <c r="J1403" s="3" t="str">
        <f>IF('Support - Unit List'!A1403="","",'Support - Unit List'!A1403&amp;'Support - Unit List'!B1403&amp;'Support - Unit List'!C1403&amp;" - "&amp;PROPER('Support - Unit List'!D1403))</f>
        <v>4930766 - Meridian Hills Civil Town</v>
      </c>
    </row>
    <row r="1404" spans="8:10" x14ac:dyDescent="0.25">
      <c r="H1404" s="2" t="str">
        <f t="shared" si="31"/>
        <v/>
      </c>
      <c r="I1404" s="2" t="str">
        <f>IF(H1404="","",COUNTIF($H$2:H1404,H1404))</f>
        <v/>
      </c>
      <c r="J1404" s="3" t="str">
        <f>IF('Support - Unit List'!A1404="","",'Support - Unit List'!A1404&amp;'Support - Unit List'!B1404&amp;'Support - Unit List'!C1404&amp;" - "&amp;PROPER('Support - Unit List'!D1404))</f>
        <v>4930769 - Rocky Ripple Civil Town</v>
      </c>
    </row>
    <row r="1405" spans="8:10" x14ac:dyDescent="0.25">
      <c r="H1405" s="2" t="str">
        <f t="shared" si="31"/>
        <v/>
      </c>
      <c r="I1405" s="2" t="str">
        <f>IF(H1405="","",COUNTIF($H$2:H1405,H1405))</f>
        <v/>
      </c>
      <c r="J1405" s="3" t="str">
        <f>IF('Support - Unit List'!A1405="","",'Support - Unit List'!A1405&amp;'Support - Unit List'!B1405&amp;'Support - Unit List'!C1405&amp;" - "&amp;PROPER('Support - Unit List'!D1405))</f>
        <v>4930772 - Warren Park Civil Town</v>
      </c>
    </row>
    <row r="1406" spans="8:10" x14ac:dyDescent="0.25">
      <c r="H1406" s="2" t="str">
        <f t="shared" si="31"/>
        <v/>
      </c>
      <c r="I1406" s="2" t="str">
        <f>IF(H1406="","",COUNTIF($H$2:H1406,H1406))</f>
        <v/>
      </c>
      <c r="J1406" s="3" t="str">
        <f>IF('Support - Unit List'!A1406="","",'Support - Unit List'!A1406&amp;'Support - Unit List'!B1406&amp;'Support - Unit List'!C1406&amp;" - "&amp;PROPER('Support - Unit List'!D1406))</f>
        <v>4930773 - Williams Creek Civil Town</v>
      </c>
    </row>
    <row r="1407" spans="8:10" x14ac:dyDescent="0.25">
      <c r="H1407" s="2" t="str">
        <f t="shared" si="31"/>
        <v/>
      </c>
      <c r="I1407" s="2" t="str">
        <f>IF(H1407="","",COUNTIF($H$2:H1407,H1407))</f>
        <v/>
      </c>
      <c r="J1407" s="3" t="str">
        <f>IF('Support - Unit List'!A1407="","",'Support - Unit List'!A1407&amp;'Support - Unit List'!B1407&amp;'Support - Unit List'!C1407&amp;" - "&amp;PROPER('Support - Unit List'!D1407))</f>
        <v>4930774 - Wynnedale Civil Town</v>
      </c>
    </row>
    <row r="1408" spans="8:10" x14ac:dyDescent="0.25">
      <c r="H1408" s="2" t="str">
        <f t="shared" si="31"/>
        <v/>
      </c>
      <c r="I1408" s="2" t="str">
        <f>IF(H1408="","",COUNTIF($H$2:H1408,H1408))</f>
        <v/>
      </c>
      <c r="J1408" s="3" t="str">
        <f>IF('Support - Unit List'!A1408="","",'Support - Unit List'!A1408&amp;'Support - Unit List'!B1408&amp;'Support - Unit List'!C1408&amp;" - "&amp;PROPER('Support - Unit List'!D1408))</f>
        <v>4930971 - Spring Hill Civil Town</v>
      </c>
    </row>
    <row r="1409" spans="8:10" x14ac:dyDescent="0.25">
      <c r="H1409" s="2" t="str">
        <f t="shared" si="31"/>
        <v/>
      </c>
      <c r="I1409" s="2" t="str">
        <f>IF(H1409="","",COUNTIF($H$2:H1409,H1409))</f>
        <v/>
      </c>
      <c r="J1409" s="3" t="str">
        <f>IF('Support - Unit List'!A1409="","",'Support - Unit List'!A1409&amp;'Support - Unit List'!B1409&amp;'Support - Unit List'!C1409&amp;" - "&amp;PROPER('Support - Unit List'!D1409))</f>
        <v>4945300 - M.S.D Decatur Township School Corporation</v>
      </c>
    </row>
    <row r="1410" spans="8:10" x14ac:dyDescent="0.25">
      <c r="H1410" s="2" t="str">
        <f t="shared" si="31"/>
        <v/>
      </c>
      <c r="I1410" s="2" t="str">
        <f>IF(H1410="","",COUNTIF($H$2:H1410,H1410))</f>
        <v/>
      </c>
      <c r="J1410" s="3" t="str">
        <f>IF('Support - Unit List'!A1410="","",'Support - Unit List'!A1410&amp;'Support - Unit List'!B1410&amp;'Support - Unit List'!C1410&amp;" - "&amp;PROPER('Support - Unit List'!D1410))</f>
        <v>4945310 - Franklin Township Community School Corporation</v>
      </c>
    </row>
    <row r="1411" spans="8:10" x14ac:dyDescent="0.25">
      <c r="H1411" s="2" t="str">
        <f t="shared" ref="H1411:H1474" si="32">IF(LEFT(J1411,2)=$B$3,"X","")</f>
        <v/>
      </c>
      <c r="I1411" s="2" t="str">
        <f>IF(H1411="","",COUNTIF($H$2:H1411,H1411))</f>
        <v/>
      </c>
      <c r="J1411" s="3" t="str">
        <f>IF('Support - Unit List'!A1411="","",'Support - Unit List'!A1411&amp;'Support - Unit List'!B1411&amp;'Support - Unit List'!C1411&amp;" - "&amp;PROPER('Support - Unit List'!D1411))</f>
        <v>4945330 - M.S.D. Lawrence Township School Corporation</v>
      </c>
    </row>
    <row r="1412" spans="8:10" x14ac:dyDescent="0.25">
      <c r="H1412" s="2" t="str">
        <f t="shared" si="32"/>
        <v/>
      </c>
      <c r="I1412" s="2" t="str">
        <f>IF(H1412="","",COUNTIF($H$2:H1412,H1412))</f>
        <v/>
      </c>
      <c r="J1412" s="3" t="str">
        <f>IF('Support - Unit List'!A1412="","",'Support - Unit List'!A1412&amp;'Support - Unit List'!B1412&amp;'Support - Unit List'!C1412&amp;" - "&amp;PROPER('Support - Unit List'!D1412))</f>
        <v>4945340 - Perry Township Schools</v>
      </c>
    </row>
    <row r="1413" spans="8:10" x14ac:dyDescent="0.25">
      <c r="H1413" s="2" t="str">
        <f t="shared" si="32"/>
        <v/>
      </c>
      <c r="I1413" s="2" t="str">
        <f>IF(H1413="","",COUNTIF($H$2:H1413,H1413))</f>
        <v/>
      </c>
      <c r="J1413" s="3" t="str">
        <f>IF('Support - Unit List'!A1413="","",'Support - Unit List'!A1413&amp;'Support - Unit List'!B1413&amp;'Support - Unit List'!C1413&amp;" - "&amp;PROPER('Support - Unit List'!D1413))</f>
        <v>4945350 - M.S.D. Pike Township School Corporation</v>
      </c>
    </row>
    <row r="1414" spans="8:10" x14ac:dyDescent="0.25">
      <c r="H1414" s="2" t="str">
        <f t="shared" si="32"/>
        <v/>
      </c>
      <c r="I1414" s="2" t="str">
        <f>IF(H1414="","",COUNTIF($H$2:H1414,H1414))</f>
        <v/>
      </c>
      <c r="J1414" s="3" t="str">
        <f>IF('Support - Unit List'!A1414="","",'Support - Unit List'!A1414&amp;'Support - Unit List'!B1414&amp;'Support - Unit List'!C1414&amp;" - "&amp;PROPER('Support - Unit List'!D1414))</f>
        <v>4945360 - M.S.D. Warren Township School Corporation</v>
      </c>
    </row>
    <row r="1415" spans="8:10" x14ac:dyDescent="0.25">
      <c r="H1415" s="2" t="str">
        <f t="shared" si="32"/>
        <v/>
      </c>
      <c r="I1415" s="2" t="str">
        <f>IF(H1415="","",COUNTIF($H$2:H1415,H1415))</f>
        <v/>
      </c>
      <c r="J1415" s="3" t="str">
        <f>IF('Support - Unit List'!A1415="","",'Support - Unit List'!A1415&amp;'Support - Unit List'!B1415&amp;'Support - Unit List'!C1415&amp;" - "&amp;PROPER('Support - Unit List'!D1415))</f>
        <v>4945370 - M.S.D. Washington Township School Corporation</v>
      </c>
    </row>
    <row r="1416" spans="8:10" x14ac:dyDescent="0.25">
      <c r="H1416" s="2" t="str">
        <f t="shared" si="32"/>
        <v/>
      </c>
      <c r="I1416" s="2" t="str">
        <f>IF(H1416="","",COUNTIF($H$2:H1416,H1416))</f>
        <v/>
      </c>
      <c r="J1416" s="3" t="str">
        <f>IF('Support - Unit List'!A1416="","",'Support - Unit List'!A1416&amp;'Support - Unit List'!B1416&amp;'Support - Unit List'!C1416&amp;" - "&amp;PROPER('Support - Unit List'!D1416))</f>
        <v>4945375 - M.S.D. Wayne Township School Corporation</v>
      </c>
    </row>
    <row r="1417" spans="8:10" x14ac:dyDescent="0.25">
      <c r="H1417" s="2" t="str">
        <f t="shared" si="32"/>
        <v/>
      </c>
      <c r="I1417" s="2" t="str">
        <f>IF(H1417="","",COUNTIF($H$2:H1417,H1417))</f>
        <v/>
      </c>
      <c r="J1417" s="3" t="str">
        <f>IF('Support - Unit List'!A1417="","",'Support - Unit List'!A1417&amp;'Support - Unit List'!B1417&amp;'Support - Unit List'!C1417&amp;" - "&amp;PROPER('Support - Unit List'!D1417))</f>
        <v>4945380 - Beech Grove City School Corporation</v>
      </c>
    </row>
    <row r="1418" spans="8:10" x14ac:dyDescent="0.25">
      <c r="H1418" s="2" t="str">
        <f t="shared" si="32"/>
        <v/>
      </c>
      <c r="I1418" s="2" t="str">
        <f>IF(H1418="","",COUNTIF($H$2:H1418,H1418))</f>
        <v/>
      </c>
      <c r="J1418" s="3" t="str">
        <f>IF('Support - Unit List'!A1418="","",'Support - Unit List'!A1418&amp;'Support - Unit List'!B1418&amp;'Support - Unit List'!C1418&amp;" - "&amp;PROPER('Support - Unit List'!D1418))</f>
        <v>4945385 - Indianapolis Public School Corporation</v>
      </c>
    </row>
    <row r="1419" spans="8:10" x14ac:dyDescent="0.25">
      <c r="H1419" s="2" t="str">
        <f t="shared" si="32"/>
        <v/>
      </c>
      <c r="I1419" s="2" t="str">
        <f>IF(H1419="","",COUNTIF($H$2:H1419,H1419))</f>
        <v/>
      </c>
      <c r="J1419" s="3" t="str">
        <f>IF('Support - Unit List'!A1419="","",'Support - Unit List'!A1419&amp;'Support - Unit List'!B1419&amp;'Support - Unit List'!C1419&amp;" - "&amp;PROPER('Support - Unit List'!D1419))</f>
        <v>4945400 - Speedway City School Corporation</v>
      </c>
    </row>
    <row r="1420" spans="8:10" x14ac:dyDescent="0.25">
      <c r="H1420" s="2" t="str">
        <f t="shared" si="32"/>
        <v/>
      </c>
      <c r="I1420" s="2" t="str">
        <f>IF(H1420="","",COUNTIF($H$2:H1420,H1420))</f>
        <v/>
      </c>
      <c r="J1420" s="3" t="str">
        <f>IF('Support - Unit List'!A1420="","",'Support - Unit List'!A1420&amp;'Support - Unit List'!B1420&amp;'Support - Unit List'!C1420&amp;" - "&amp;PROPER('Support - Unit List'!D1420))</f>
        <v>4950143 - Speedway City Public Library</v>
      </c>
    </row>
    <row r="1421" spans="8:10" x14ac:dyDescent="0.25">
      <c r="H1421" s="2" t="str">
        <f t="shared" si="32"/>
        <v/>
      </c>
      <c r="I1421" s="2" t="str">
        <f>IF(H1421="","",COUNTIF($H$2:H1421,H1421))</f>
        <v/>
      </c>
      <c r="J1421" s="3" t="str">
        <f>IF('Support - Unit List'!A1421="","",'Support - Unit List'!A1421&amp;'Support - Unit List'!B1421&amp;'Support - Unit List'!C1421&amp;" - "&amp;PROPER('Support - Unit List'!D1421))</f>
        <v>4950144 - Indianapolis-Marion County Public Library</v>
      </c>
    </row>
    <row r="1422" spans="8:10" x14ac:dyDescent="0.25">
      <c r="H1422" s="2" t="str">
        <f t="shared" si="32"/>
        <v/>
      </c>
      <c r="I1422" s="2" t="str">
        <f>IF(H1422="","",COUNTIF($H$2:H1422,H1422))</f>
        <v/>
      </c>
      <c r="J1422" s="3" t="str">
        <f>IF('Support - Unit List'!A1422="","",'Support - Unit List'!A1422&amp;'Support - Unit List'!B1422&amp;'Support - Unit List'!C1422&amp;" - "&amp;PROPER('Support - Unit List'!D1422))</f>
        <v>4960820 - Indianapolis Sanitation (Solid)</v>
      </c>
    </row>
    <row r="1423" spans="8:10" x14ac:dyDescent="0.25">
      <c r="H1423" s="2" t="str">
        <f t="shared" si="32"/>
        <v/>
      </c>
      <c r="I1423" s="2" t="str">
        <f>IF(H1423="","",COUNTIF($H$2:H1423,H1423))</f>
        <v/>
      </c>
      <c r="J1423" s="3" t="str">
        <f>IF('Support - Unit List'!A1423="","",'Support - Unit List'!A1423&amp;'Support - Unit List'!B1423&amp;'Support - Unit List'!C1423&amp;" - "&amp;PROPER('Support - Unit List'!D1423))</f>
        <v>4960821 - Indianapolis Police Special Service</v>
      </c>
    </row>
    <row r="1424" spans="8:10" x14ac:dyDescent="0.25">
      <c r="H1424" s="2" t="str">
        <f t="shared" si="32"/>
        <v/>
      </c>
      <c r="I1424" s="2" t="str">
        <f>IF(H1424="","",COUNTIF($H$2:H1424,H1424))</f>
        <v/>
      </c>
      <c r="J1424" s="3" t="str">
        <f>IF('Support - Unit List'!A1424="","",'Support - Unit List'!A1424&amp;'Support - Unit List'!B1424&amp;'Support - Unit List'!C1424&amp;" - "&amp;PROPER('Support - Unit List'!D1424))</f>
        <v>4960822 - Indianapolis Fire Special Service</v>
      </c>
    </row>
    <row r="1425" spans="8:10" x14ac:dyDescent="0.25">
      <c r="H1425" s="2" t="str">
        <f t="shared" si="32"/>
        <v/>
      </c>
      <c r="I1425" s="2" t="str">
        <f>IF(H1425="","",COUNTIF($H$2:H1425,H1425))</f>
        <v/>
      </c>
      <c r="J1425" s="3" t="str">
        <f>IF('Support - Unit List'!A1425="","",'Support - Unit List'!A1425&amp;'Support - Unit List'!B1425&amp;'Support - Unit List'!C1425&amp;" - "&amp;PROPER('Support - Unit List'!D1425))</f>
        <v>4960877 - Indianapolis Public Transportation</v>
      </c>
    </row>
    <row r="1426" spans="8:10" x14ac:dyDescent="0.25">
      <c r="H1426" s="2" t="str">
        <f t="shared" si="32"/>
        <v/>
      </c>
      <c r="I1426" s="2" t="str">
        <f>IF(H1426="","",COUNTIF($H$2:H1426,H1426))</f>
        <v/>
      </c>
      <c r="J1426" s="3" t="str">
        <f>IF('Support - Unit List'!A1426="","",'Support - Unit List'!A1426&amp;'Support - Unit List'!B1426&amp;'Support - Unit List'!C1426&amp;" - "&amp;PROPER('Support - Unit List'!D1426))</f>
        <v>4960890 - Marion County Health And Hospital</v>
      </c>
    </row>
    <row r="1427" spans="8:10" x14ac:dyDescent="0.25">
      <c r="H1427" s="2" t="str">
        <f t="shared" si="32"/>
        <v/>
      </c>
      <c r="I1427" s="2" t="str">
        <f>IF(H1427="","",COUNTIF($H$2:H1427,H1427))</f>
        <v/>
      </c>
      <c r="J1427" s="3" t="str">
        <f>IF('Support - Unit List'!A1427="","",'Support - Unit List'!A1427&amp;'Support - Unit List'!B1427&amp;'Support - Unit List'!C1427&amp;" - "&amp;PROPER('Support - Unit List'!D1427))</f>
        <v>4960894 - Indianapolis Airport Authority</v>
      </c>
    </row>
    <row r="1428" spans="8:10" x14ac:dyDescent="0.25">
      <c r="H1428" s="2" t="str">
        <f t="shared" si="32"/>
        <v/>
      </c>
      <c r="I1428" s="2" t="str">
        <f>IF(H1428="","",COUNTIF($H$2:H1428,H1428))</f>
        <v/>
      </c>
      <c r="J1428" s="3" t="str">
        <f>IF('Support - Unit List'!A1428="","",'Support - Unit List'!A1428&amp;'Support - Unit List'!B1428&amp;'Support - Unit List'!C1428&amp;" - "&amp;PROPER('Support - Unit List'!D1428))</f>
        <v>4960919 - Speedway Public Transportation</v>
      </c>
    </row>
    <row r="1429" spans="8:10" x14ac:dyDescent="0.25">
      <c r="H1429" s="2" t="str">
        <f t="shared" si="32"/>
        <v/>
      </c>
      <c r="I1429" s="2" t="str">
        <f>IF(H1429="","",COUNTIF($H$2:H1429,H1429))</f>
        <v/>
      </c>
      <c r="J1429" s="3" t="str">
        <f>IF('Support - Unit List'!A1429="","",'Support - Unit List'!A1429&amp;'Support - Unit List'!B1429&amp;'Support - Unit List'!C1429&amp;" - "&amp;PROPER('Support - Unit List'!D1429))</f>
        <v>4960938 - Indianapolis Consolidated City</v>
      </c>
    </row>
    <row r="1430" spans="8:10" x14ac:dyDescent="0.25">
      <c r="H1430" s="2" t="str">
        <f t="shared" si="32"/>
        <v/>
      </c>
      <c r="I1430" s="2" t="str">
        <f>IF(H1430="","",COUNTIF($H$2:H1430,H1430))</f>
        <v/>
      </c>
      <c r="J1430" s="3" t="str">
        <f>IF('Support - Unit List'!A1430="","",'Support - Unit List'!A1430&amp;'Support - Unit List'!B1430&amp;'Support - Unit List'!C1430&amp;" - "&amp;PROPER('Support - Unit List'!D1430))</f>
        <v>4960939 - Indianapolis Consolidated County</v>
      </c>
    </row>
    <row r="1431" spans="8:10" x14ac:dyDescent="0.25">
      <c r="H1431" s="2" t="str">
        <f t="shared" si="32"/>
        <v/>
      </c>
      <c r="I1431" s="2" t="str">
        <f>IF(H1431="","",COUNTIF($H$2:H1431,H1431))</f>
        <v/>
      </c>
      <c r="J1431" s="3" t="str">
        <f>IF('Support - Unit List'!A1431="","",'Support - Unit List'!A1431&amp;'Support - Unit List'!B1431&amp;'Support - Unit List'!C1431&amp;" - "&amp;PROPER('Support - Unit List'!D1431))</f>
        <v>4961105 - Capital Improvement Board Of Managers (Of Marion County , Indiana)</v>
      </c>
    </row>
    <row r="1432" spans="8:10" x14ac:dyDescent="0.25">
      <c r="H1432" s="2" t="str">
        <f t="shared" si="32"/>
        <v/>
      </c>
      <c r="I1432" s="2" t="str">
        <f>IF(H1432="","",COUNTIF($H$2:H1432,H1432))</f>
        <v/>
      </c>
      <c r="J1432" s="3" t="str">
        <f>IF('Support - Unit List'!A1432="","",'Support - Unit List'!A1432&amp;'Support - Unit List'!B1432&amp;'Support - Unit List'!C1432&amp;" - "&amp;PROPER('Support - Unit List'!D1432))</f>
        <v>4970016 - Ben Davis Conservancy</v>
      </c>
    </row>
    <row r="1433" spans="8:10" x14ac:dyDescent="0.25">
      <c r="H1433" s="2" t="str">
        <f t="shared" si="32"/>
        <v/>
      </c>
      <c r="I1433" s="2" t="str">
        <f>IF(H1433="","",COUNTIF($H$2:H1433,H1433))</f>
        <v/>
      </c>
      <c r="J1433" s="3" t="str">
        <f>IF('Support - Unit List'!A1433="","",'Support - Unit List'!A1433&amp;'Support - Unit List'!B1433&amp;'Support - Unit List'!C1433&amp;" - "&amp;PROPER('Support - Unit List'!D1433))</f>
        <v>4970076 - Tri-County Conservancy District</v>
      </c>
    </row>
    <row r="1434" spans="8:10" x14ac:dyDescent="0.25">
      <c r="H1434" s="2" t="str">
        <f t="shared" si="32"/>
        <v/>
      </c>
      <c r="I1434" s="2" t="str">
        <f>IF(H1434="","",COUNTIF($H$2:H1434,H1434))</f>
        <v/>
      </c>
      <c r="J1434" s="3" t="str">
        <f>IF('Support - Unit List'!A1434="","",'Support - Unit List'!A1434&amp;'Support - Unit List'!B1434&amp;'Support - Unit List'!C1434&amp;" - "&amp;PROPER('Support - Unit List'!D1434))</f>
        <v>5010000 - Marshall County</v>
      </c>
    </row>
    <row r="1435" spans="8:10" x14ac:dyDescent="0.25">
      <c r="H1435" s="2" t="str">
        <f t="shared" si="32"/>
        <v/>
      </c>
      <c r="I1435" s="2" t="str">
        <f>IF(H1435="","",COUNTIF($H$2:H1435,H1435))</f>
        <v/>
      </c>
      <c r="J1435" s="3" t="str">
        <f>IF('Support - Unit List'!A1435="","",'Support - Unit List'!A1435&amp;'Support - Unit List'!B1435&amp;'Support - Unit List'!C1435&amp;" - "&amp;PROPER('Support - Unit List'!D1435))</f>
        <v>5020001 - Bourbon Township</v>
      </c>
    </row>
    <row r="1436" spans="8:10" x14ac:dyDescent="0.25">
      <c r="H1436" s="2" t="str">
        <f t="shared" si="32"/>
        <v/>
      </c>
      <c r="I1436" s="2" t="str">
        <f>IF(H1436="","",COUNTIF($H$2:H1436,H1436))</f>
        <v/>
      </c>
      <c r="J1436" s="3" t="str">
        <f>IF('Support - Unit List'!A1436="","",'Support - Unit List'!A1436&amp;'Support - Unit List'!B1436&amp;'Support - Unit List'!C1436&amp;" - "&amp;PROPER('Support - Unit List'!D1436))</f>
        <v>5020002 - Center Township</v>
      </c>
    </row>
    <row r="1437" spans="8:10" x14ac:dyDescent="0.25">
      <c r="H1437" s="2" t="str">
        <f t="shared" si="32"/>
        <v/>
      </c>
      <c r="I1437" s="2" t="str">
        <f>IF(H1437="","",COUNTIF($H$2:H1437,H1437))</f>
        <v/>
      </c>
      <c r="J1437" s="3" t="str">
        <f>IF('Support - Unit List'!A1437="","",'Support - Unit List'!A1437&amp;'Support - Unit List'!B1437&amp;'Support - Unit List'!C1437&amp;" - "&amp;PROPER('Support - Unit List'!D1437))</f>
        <v>5020003 - German Township</v>
      </c>
    </row>
    <row r="1438" spans="8:10" x14ac:dyDescent="0.25">
      <c r="H1438" s="2" t="str">
        <f t="shared" si="32"/>
        <v/>
      </c>
      <c r="I1438" s="2" t="str">
        <f>IF(H1438="","",COUNTIF($H$2:H1438,H1438))</f>
        <v/>
      </c>
      <c r="J1438" s="3" t="str">
        <f>IF('Support - Unit List'!A1438="","",'Support - Unit List'!A1438&amp;'Support - Unit List'!B1438&amp;'Support - Unit List'!C1438&amp;" - "&amp;PROPER('Support - Unit List'!D1438))</f>
        <v>5020004 - Green Township</v>
      </c>
    </row>
    <row r="1439" spans="8:10" x14ac:dyDescent="0.25">
      <c r="H1439" s="2" t="str">
        <f t="shared" si="32"/>
        <v/>
      </c>
      <c r="I1439" s="2" t="str">
        <f>IF(H1439="","",COUNTIF($H$2:H1439,H1439))</f>
        <v/>
      </c>
      <c r="J1439" s="3" t="str">
        <f>IF('Support - Unit List'!A1439="","",'Support - Unit List'!A1439&amp;'Support - Unit List'!B1439&amp;'Support - Unit List'!C1439&amp;" - "&amp;PROPER('Support - Unit List'!D1439))</f>
        <v>5020005 - North Township</v>
      </c>
    </row>
    <row r="1440" spans="8:10" x14ac:dyDescent="0.25">
      <c r="H1440" s="2" t="str">
        <f t="shared" si="32"/>
        <v/>
      </c>
      <c r="I1440" s="2" t="str">
        <f>IF(H1440="","",COUNTIF($H$2:H1440,H1440))</f>
        <v/>
      </c>
      <c r="J1440" s="3" t="str">
        <f>IF('Support - Unit List'!A1440="","",'Support - Unit List'!A1440&amp;'Support - Unit List'!B1440&amp;'Support - Unit List'!C1440&amp;" - "&amp;PROPER('Support - Unit List'!D1440))</f>
        <v>5020006 - Polk Township</v>
      </c>
    </row>
    <row r="1441" spans="8:10" x14ac:dyDescent="0.25">
      <c r="H1441" s="2" t="str">
        <f t="shared" si="32"/>
        <v/>
      </c>
      <c r="I1441" s="2" t="str">
        <f>IF(H1441="","",COUNTIF($H$2:H1441,H1441))</f>
        <v/>
      </c>
      <c r="J1441" s="3" t="str">
        <f>IF('Support - Unit List'!A1441="","",'Support - Unit List'!A1441&amp;'Support - Unit List'!B1441&amp;'Support - Unit List'!C1441&amp;" - "&amp;PROPER('Support - Unit List'!D1441))</f>
        <v>5020007 - Tippecanoe Township</v>
      </c>
    </row>
    <row r="1442" spans="8:10" x14ac:dyDescent="0.25">
      <c r="H1442" s="2" t="str">
        <f t="shared" si="32"/>
        <v/>
      </c>
      <c r="I1442" s="2" t="str">
        <f>IF(H1442="","",COUNTIF($H$2:H1442,H1442))</f>
        <v/>
      </c>
      <c r="J1442" s="3" t="str">
        <f>IF('Support - Unit List'!A1442="","",'Support - Unit List'!A1442&amp;'Support - Unit List'!B1442&amp;'Support - Unit List'!C1442&amp;" - "&amp;PROPER('Support - Unit List'!D1442))</f>
        <v>5020008 - Union Township</v>
      </c>
    </row>
    <row r="1443" spans="8:10" x14ac:dyDescent="0.25">
      <c r="H1443" s="2" t="str">
        <f t="shared" si="32"/>
        <v/>
      </c>
      <c r="I1443" s="2" t="str">
        <f>IF(H1443="","",COUNTIF($H$2:H1443,H1443))</f>
        <v/>
      </c>
      <c r="J1443" s="3" t="str">
        <f>IF('Support - Unit List'!A1443="","",'Support - Unit List'!A1443&amp;'Support - Unit List'!B1443&amp;'Support - Unit List'!C1443&amp;" - "&amp;PROPER('Support - Unit List'!D1443))</f>
        <v>5020009 - Walnut Township</v>
      </c>
    </row>
    <row r="1444" spans="8:10" x14ac:dyDescent="0.25">
      <c r="H1444" s="2" t="str">
        <f t="shared" si="32"/>
        <v/>
      </c>
      <c r="I1444" s="2" t="str">
        <f>IF(H1444="","",COUNTIF($H$2:H1444,H1444))</f>
        <v/>
      </c>
      <c r="J1444" s="3" t="str">
        <f>IF('Support - Unit List'!A1444="","",'Support - Unit List'!A1444&amp;'Support - Unit List'!B1444&amp;'Support - Unit List'!C1444&amp;" - "&amp;PROPER('Support - Unit List'!D1444))</f>
        <v>5020010 - West Township</v>
      </c>
    </row>
    <row r="1445" spans="8:10" x14ac:dyDescent="0.25">
      <c r="H1445" s="2" t="str">
        <f t="shared" si="32"/>
        <v/>
      </c>
      <c r="I1445" s="2" t="str">
        <f>IF(H1445="","",COUNTIF($H$2:H1445,H1445))</f>
        <v/>
      </c>
      <c r="J1445" s="3" t="str">
        <f>IF('Support - Unit List'!A1445="","",'Support - Unit List'!A1445&amp;'Support - Unit List'!B1445&amp;'Support - Unit List'!C1445&amp;" - "&amp;PROPER('Support - Unit List'!D1445))</f>
        <v>5030412 - Plymouth Civil City</v>
      </c>
    </row>
    <row r="1446" spans="8:10" x14ac:dyDescent="0.25">
      <c r="H1446" s="2" t="str">
        <f t="shared" si="32"/>
        <v/>
      </c>
      <c r="I1446" s="2" t="str">
        <f>IF(H1446="","",COUNTIF($H$2:H1446,H1446))</f>
        <v/>
      </c>
      <c r="J1446" s="3" t="str">
        <f>IF('Support - Unit List'!A1446="","",'Support - Unit List'!A1446&amp;'Support - Unit List'!B1446&amp;'Support - Unit List'!C1446&amp;" - "&amp;PROPER('Support - Unit List'!D1446))</f>
        <v>5030775 - Argos Civil Town</v>
      </c>
    </row>
    <row r="1447" spans="8:10" x14ac:dyDescent="0.25">
      <c r="H1447" s="2" t="str">
        <f t="shared" si="32"/>
        <v/>
      </c>
      <c r="I1447" s="2" t="str">
        <f>IF(H1447="","",COUNTIF($H$2:H1447,H1447))</f>
        <v/>
      </c>
      <c r="J1447" s="3" t="str">
        <f>IF('Support - Unit List'!A1447="","",'Support - Unit List'!A1447&amp;'Support - Unit List'!B1447&amp;'Support - Unit List'!C1447&amp;" - "&amp;PROPER('Support - Unit List'!D1447))</f>
        <v>5030776 - Bourbon Civil Town</v>
      </c>
    </row>
    <row r="1448" spans="8:10" x14ac:dyDescent="0.25">
      <c r="H1448" s="2" t="str">
        <f t="shared" si="32"/>
        <v/>
      </c>
      <c r="I1448" s="2" t="str">
        <f>IF(H1448="","",COUNTIF($H$2:H1448,H1448))</f>
        <v/>
      </c>
      <c r="J1448" s="3" t="str">
        <f>IF('Support - Unit List'!A1448="","",'Support - Unit List'!A1448&amp;'Support - Unit List'!B1448&amp;'Support - Unit List'!C1448&amp;" - "&amp;PROPER('Support - Unit List'!D1448))</f>
        <v>5030777 - Bremen Civil Town</v>
      </c>
    </row>
    <row r="1449" spans="8:10" x14ac:dyDescent="0.25">
      <c r="H1449" s="2" t="str">
        <f t="shared" si="32"/>
        <v/>
      </c>
      <c r="I1449" s="2" t="str">
        <f>IF(H1449="","",COUNTIF($H$2:H1449,H1449))</f>
        <v/>
      </c>
      <c r="J1449" s="3" t="str">
        <f>IF('Support - Unit List'!A1449="","",'Support - Unit List'!A1449&amp;'Support - Unit List'!B1449&amp;'Support - Unit List'!C1449&amp;" - "&amp;PROPER('Support - Unit List'!D1449))</f>
        <v>5030778 - Culver Civil Town</v>
      </c>
    </row>
    <row r="1450" spans="8:10" x14ac:dyDescent="0.25">
      <c r="H1450" s="2" t="str">
        <f t="shared" si="32"/>
        <v/>
      </c>
      <c r="I1450" s="2" t="str">
        <f>IF(H1450="","",COUNTIF($H$2:H1450,H1450))</f>
        <v/>
      </c>
      <c r="J1450" s="3" t="str">
        <f>IF('Support - Unit List'!A1450="","",'Support - Unit List'!A1450&amp;'Support - Unit List'!B1450&amp;'Support - Unit List'!C1450&amp;" - "&amp;PROPER('Support - Unit List'!D1450))</f>
        <v>5030779 - Lapaz Civil Town</v>
      </c>
    </row>
    <row r="1451" spans="8:10" x14ac:dyDescent="0.25">
      <c r="H1451" s="2" t="str">
        <f t="shared" si="32"/>
        <v/>
      </c>
      <c r="I1451" s="2" t="str">
        <f>IF(H1451="","",COUNTIF($H$2:H1451,H1451))</f>
        <v/>
      </c>
      <c r="J1451" s="3" t="str">
        <f>IF('Support - Unit List'!A1451="","",'Support - Unit List'!A1451&amp;'Support - Unit List'!B1451&amp;'Support - Unit List'!C1451&amp;" - "&amp;PROPER('Support - Unit List'!D1451))</f>
        <v>5045455 - Culver Community School Corporation</v>
      </c>
    </row>
    <row r="1452" spans="8:10" x14ac:dyDescent="0.25">
      <c r="H1452" s="2" t="str">
        <f t="shared" si="32"/>
        <v/>
      </c>
      <c r="I1452" s="2" t="str">
        <f>IF(H1452="","",COUNTIF($H$2:H1452,H1452))</f>
        <v/>
      </c>
      <c r="J1452" s="3" t="str">
        <f>IF('Support - Unit List'!A1452="","",'Support - Unit List'!A1452&amp;'Support - Unit List'!B1452&amp;'Support - Unit List'!C1452&amp;" - "&amp;PROPER('Support - Unit List'!D1452))</f>
        <v>5045470 - Argos Community School Corporation</v>
      </c>
    </row>
    <row r="1453" spans="8:10" x14ac:dyDescent="0.25">
      <c r="H1453" s="2" t="str">
        <f t="shared" si="32"/>
        <v/>
      </c>
      <c r="I1453" s="2" t="str">
        <f>IF(H1453="","",COUNTIF($H$2:H1453,H1453))</f>
        <v/>
      </c>
      <c r="J1453" s="3" t="str">
        <f>IF('Support - Unit List'!A1453="","",'Support - Unit List'!A1453&amp;'Support - Unit List'!B1453&amp;'Support - Unit List'!C1453&amp;" - "&amp;PROPER('Support - Unit List'!D1453))</f>
        <v>5045480 - Bremen Public School Corporation</v>
      </c>
    </row>
    <row r="1454" spans="8:10" x14ac:dyDescent="0.25">
      <c r="H1454" s="2" t="str">
        <f t="shared" si="32"/>
        <v/>
      </c>
      <c r="I1454" s="2" t="str">
        <f>IF(H1454="","",COUNTIF($H$2:H1454,H1454))</f>
        <v/>
      </c>
      <c r="J1454" s="3" t="str">
        <f>IF('Support - Unit List'!A1454="","",'Support - Unit List'!A1454&amp;'Support - Unit List'!B1454&amp;'Support - Unit List'!C1454&amp;" - "&amp;PROPER('Support - Unit List'!D1454))</f>
        <v>5045485 - Plymouth Community School Corporation</v>
      </c>
    </row>
    <row r="1455" spans="8:10" x14ac:dyDescent="0.25">
      <c r="H1455" s="2" t="str">
        <f t="shared" si="32"/>
        <v/>
      </c>
      <c r="I1455" s="2" t="str">
        <f>IF(H1455="","",COUNTIF($H$2:H1455,H1455))</f>
        <v/>
      </c>
      <c r="J1455" s="3" t="str">
        <f>IF('Support - Unit List'!A1455="","",'Support - Unit List'!A1455&amp;'Support - Unit List'!B1455&amp;'Support - Unit List'!C1455&amp;" - "&amp;PROPER('Support - Unit List'!D1455))</f>
        <v>5045495 - Triton School Corporation</v>
      </c>
    </row>
    <row r="1456" spans="8:10" x14ac:dyDescent="0.25">
      <c r="H1456" s="2" t="str">
        <f t="shared" si="32"/>
        <v/>
      </c>
      <c r="I1456" s="2" t="str">
        <f>IF(H1456="","",COUNTIF($H$2:H1456,H1456))</f>
        <v/>
      </c>
      <c r="J1456" s="3" t="str">
        <f>IF('Support - Unit List'!A1456="","",'Support - Unit List'!A1456&amp;'Support - Unit List'!B1456&amp;'Support - Unit List'!C1456&amp;" - "&amp;PROPER('Support - Unit List'!D1456))</f>
        <v>5047215 - Union-North United School Corporation</v>
      </c>
    </row>
    <row r="1457" spans="8:10" x14ac:dyDescent="0.25">
      <c r="H1457" s="2" t="str">
        <f t="shared" si="32"/>
        <v/>
      </c>
      <c r="I1457" s="2" t="str">
        <f>IF(H1457="","",COUNTIF($H$2:H1457,H1457))</f>
        <v/>
      </c>
      <c r="J1457" s="3" t="str">
        <f>IF('Support - Unit List'!A1457="","",'Support - Unit List'!A1457&amp;'Support - Unit List'!B1457&amp;'Support - Unit List'!C1457&amp;" - "&amp;PROPER('Support - Unit List'!D1457))</f>
        <v>5050145 - Argos Public Library</v>
      </c>
    </row>
    <row r="1458" spans="8:10" x14ac:dyDescent="0.25">
      <c r="H1458" s="2" t="str">
        <f t="shared" si="32"/>
        <v/>
      </c>
      <c r="I1458" s="2" t="str">
        <f>IF(H1458="","",COUNTIF($H$2:H1458,H1458))</f>
        <v/>
      </c>
      <c r="J1458" s="3" t="str">
        <f>IF('Support - Unit List'!A1458="","",'Support - Unit List'!A1458&amp;'Support - Unit List'!B1458&amp;'Support - Unit List'!C1458&amp;" - "&amp;PROPER('Support - Unit List'!D1458))</f>
        <v>5050146 - Bourbon Public Library</v>
      </c>
    </row>
    <row r="1459" spans="8:10" x14ac:dyDescent="0.25">
      <c r="H1459" s="2" t="str">
        <f t="shared" si="32"/>
        <v/>
      </c>
      <c r="I1459" s="2" t="str">
        <f>IF(H1459="","",COUNTIF($H$2:H1459,H1459))</f>
        <v/>
      </c>
      <c r="J1459" s="3" t="str">
        <f>IF('Support - Unit List'!A1459="","",'Support - Unit List'!A1459&amp;'Support - Unit List'!B1459&amp;'Support - Unit List'!C1459&amp;" - "&amp;PROPER('Support - Unit List'!D1459))</f>
        <v>5050147 - Bremen Public Library</v>
      </c>
    </row>
    <row r="1460" spans="8:10" x14ac:dyDescent="0.25">
      <c r="H1460" s="2" t="str">
        <f t="shared" si="32"/>
        <v/>
      </c>
      <c r="I1460" s="2" t="str">
        <f>IF(H1460="","",COUNTIF($H$2:H1460,H1460))</f>
        <v/>
      </c>
      <c r="J1460" s="3" t="str">
        <f>IF('Support - Unit List'!A1460="","",'Support - Unit List'!A1460&amp;'Support - Unit List'!B1460&amp;'Support - Unit List'!C1460&amp;" - "&amp;PROPER('Support - Unit List'!D1460))</f>
        <v>5050148 - Culver Public Library</v>
      </c>
    </row>
    <row r="1461" spans="8:10" x14ac:dyDescent="0.25">
      <c r="H1461" s="2" t="str">
        <f t="shared" si="32"/>
        <v/>
      </c>
      <c r="I1461" s="2" t="str">
        <f>IF(H1461="","",COUNTIF($H$2:H1461,H1461))</f>
        <v/>
      </c>
      <c r="J1461" s="3" t="str">
        <f>IF('Support - Unit List'!A1461="","",'Support - Unit List'!A1461&amp;'Support - Unit List'!B1461&amp;'Support - Unit List'!C1461&amp;" - "&amp;PROPER('Support - Unit List'!D1461))</f>
        <v>5050149 - Plymouth Public Library</v>
      </c>
    </row>
    <row r="1462" spans="8:10" x14ac:dyDescent="0.25">
      <c r="H1462" s="2" t="str">
        <f t="shared" si="32"/>
        <v/>
      </c>
      <c r="I1462" s="2" t="str">
        <f>IF(H1462="","",COUNTIF($H$2:H1462,H1462))</f>
        <v/>
      </c>
      <c r="J1462" s="3" t="str">
        <f>IF('Support - Unit List'!A1462="","",'Support - Unit List'!A1462&amp;'Support - Unit List'!B1462&amp;'Support - Unit List'!C1462&amp;" - "&amp;PROPER('Support - Unit List'!D1462))</f>
        <v>5061004 - Marshall County Solid Waste Management</v>
      </c>
    </row>
    <row r="1463" spans="8:10" x14ac:dyDescent="0.25">
      <c r="H1463" s="2" t="str">
        <f t="shared" si="32"/>
        <v/>
      </c>
      <c r="I1463" s="2" t="str">
        <f>IF(H1463="","",COUNTIF($H$2:H1463,H1463))</f>
        <v/>
      </c>
      <c r="J1463" s="3" t="str">
        <f>IF('Support - Unit List'!A1463="","",'Support - Unit List'!A1463&amp;'Support - Unit List'!B1463&amp;'Support - Unit List'!C1463&amp;" - "&amp;PROPER('Support - Unit List'!D1463))</f>
        <v>5070001 - Southwest Lake Maxinkuckee Conservancy</v>
      </c>
    </row>
    <row r="1464" spans="8:10" x14ac:dyDescent="0.25">
      <c r="H1464" s="2" t="str">
        <f t="shared" si="32"/>
        <v/>
      </c>
      <c r="I1464" s="2" t="str">
        <f>IF(H1464="","",COUNTIF($H$2:H1464,H1464))</f>
        <v/>
      </c>
      <c r="J1464" s="3" t="str">
        <f>IF('Support - Unit List'!A1464="","",'Support - Unit List'!A1464&amp;'Support - Unit List'!B1464&amp;'Support - Unit List'!C1464&amp;" - "&amp;PROPER('Support - Unit List'!D1464))</f>
        <v>5070346 - East Shore Conservancy District</v>
      </c>
    </row>
    <row r="1465" spans="8:10" x14ac:dyDescent="0.25">
      <c r="H1465" s="2" t="str">
        <f t="shared" si="32"/>
        <v/>
      </c>
      <c r="I1465" s="2" t="str">
        <f>IF(H1465="","",COUNTIF($H$2:H1465,H1465))</f>
        <v/>
      </c>
      <c r="J1465" s="3" t="str">
        <f>IF('Support - Unit List'!A1465="","",'Support - Unit List'!A1465&amp;'Support - Unit List'!B1465&amp;'Support - Unit List'!C1465&amp;" - "&amp;PROPER('Support - Unit List'!D1465))</f>
        <v>5110000 - Martin County</v>
      </c>
    </row>
    <row r="1466" spans="8:10" x14ac:dyDescent="0.25">
      <c r="H1466" s="2" t="str">
        <f t="shared" si="32"/>
        <v/>
      </c>
      <c r="I1466" s="2" t="str">
        <f>IF(H1466="","",COUNTIF($H$2:H1466,H1466))</f>
        <v/>
      </c>
      <c r="J1466" s="3" t="str">
        <f>IF('Support - Unit List'!A1466="","",'Support - Unit List'!A1466&amp;'Support - Unit List'!B1466&amp;'Support - Unit List'!C1466&amp;" - "&amp;PROPER('Support - Unit List'!D1466))</f>
        <v>5120001 - Center Township</v>
      </c>
    </row>
    <row r="1467" spans="8:10" x14ac:dyDescent="0.25">
      <c r="H1467" s="2" t="str">
        <f t="shared" si="32"/>
        <v/>
      </c>
      <c r="I1467" s="2" t="str">
        <f>IF(H1467="","",COUNTIF($H$2:H1467,H1467))</f>
        <v/>
      </c>
      <c r="J1467" s="3" t="str">
        <f>IF('Support - Unit List'!A1467="","",'Support - Unit List'!A1467&amp;'Support - Unit List'!B1467&amp;'Support - Unit List'!C1467&amp;" - "&amp;PROPER('Support - Unit List'!D1467))</f>
        <v>5120002 - Halbert Township</v>
      </c>
    </row>
    <row r="1468" spans="8:10" x14ac:dyDescent="0.25">
      <c r="H1468" s="2" t="str">
        <f t="shared" si="32"/>
        <v/>
      </c>
      <c r="I1468" s="2" t="str">
        <f>IF(H1468="","",COUNTIF($H$2:H1468,H1468))</f>
        <v/>
      </c>
      <c r="J1468" s="3" t="str">
        <f>IF('Support - Unit List'!A1468="","",'Support - Unit List'!A1468&amp;'Support - Unit List'!B1468&amp;'Support - Unit List'!C1468&amp;" - "&amp;PROPER('Support - Unit List'!D1468))</f>
        <v>5120003 - Lost River Township</v>
      </c>
    </row>
    <row r="1469" spans="8:10" x14ac:dyDescent="0.25">
      <c r="H1469" s="2" t="str">
        <f t="shared" si="32"/>
        <v/>
      </c>
      <c r="I1469" s="2" t="str">
        <f>IF(H1469="","",COUNTIF($H$2:H1469,H1469))</f>
        <v/>
      </c>
      <c r="J1469" s="3" t="str">
        <f>IF('Support - Unit List'!A1469="","",'Support - Unit List'!A1469&amp;'Support - Unit List'!B1469&amp;'Support - Unit List'!C1469&amp;" - "&amp;PROPER('Support - Unit List'!D1469))</f>
        <v>5120004 - Mitcheltree Township</v>
      </c>
    </row>
    <row r="1470" spans="8:10" x14ac:dyDescent="0.25">
      <c r="H1470" s="2" t="str">
        <f t="shared" si="32"/>
        <v/>
      </c>
      <c r="I1470" s="2" t="str">
        <f>IF(H1470="","",COUNTIF($H$2:H1470,H1470))</f>
        <v/>
      </c>
      <c r="J1470" s="3" t="str">
        <f>IF('Support - Unit List'!A1470="","",'Support - Unit List'!A1470&amp;'Support - Unit List'!B1470&amp;'Support - Unit List'!C1470&amp;" - "&amp;PROPER('Support - Unit List'!D1470))</f>
        <v>5120005 - Perry Township</v>
      </c>
    </row>
    <row r="1471" spans="8:10" x14ac:dyDescent="0.25">
      <c r="H1471" s="2" t="str">
        <f t="shared" si="32"/>
        <v/>
      </c>
      <c r="I1471" s="2" t="str">
        <f>IF(H1471="","",COUNTIF($H$2:H1471,H1471))</f>
        <v/>
      </c>
      <c r="J1471" s="3" t="str">
        <f>IF('Support - Unit List'!A1471="","",'Support - Unit List'!A1471&amp;'Support - Unit List'!B1471&amp;'Support - Unit List'!C1471&amp;" - "&amp;PROPER('Support - Unit List'!D1471))</f>
        <v>5120006 - Rutherford Township</v>
      </c>
    </row>
    <row r="1472" spans="8:10" x14ac:dyDescent="0.25">
      <c r="H1472" s="2" t="str">
        <f t="shared" si="32"/>
        <v/>
      </c>
      <c r="I1472" s="2" t="str">
        <f>IF(H1472="","",COUNTIF($H$2:H1472,H1472))</f>
        <v/>
      </c>
      <c r="J1472" s="3" t="str">
        <f>IF('Support - Unit List'!A1472="","",'Support - Unit List'!A1472&amp;'Support - Unit List'!B1472&amp;'Support - Unit List'!C1472&amp;" - "&amp;PROPER('Support - Unit List'!D1472))</f>
        <v>5130454 - Loogootee Civil City</v>
      </c>
    </row>
    <row r="1473" spans="8:10" x14ac:dyDescent="0.25">
      <c r="H1473" s="2" t="str">
        <f t="shared" si="32"/>
        <v/>
      </c>
      <c r="I1473" s="2" t="str">
        <f>IF(H1473="","",COUNTIF($H$2:H1473,H1473))</f>
        <v/>
      </c>
      <c r="J1473" s="3" t="str">
        <f>IF('Support - Unit List'!A1473="","",'Support - Unit List'!A1473&amp;'Support - Unit List'!B1473&amp;'Support - Unit List'!C1473&amp;" - "&amp;PROPER('Support - Unit List'!D1473))</f>
        <v>5130780 - Crane Civil Town</v>
      </c>
    </row>
    <row r="1474" spans="8:10" x14ac:dyDescent="0.25">
      <c r="H1474" s="2" t="str">
        <f t="shared" si="32"/>
        <v/>
      </c>
      <c r="I1474" s="2" t="str">
        <f>IF(H1474="","",COUNTIF($H$2:H1474,H1474))</f>
        <v/>
      </c>
      <c r="J1474" s="3" t="str">
        <f>IF('Support - Unit List'!A1474="","",'Support - Unit List'!A1474&amp;'Support - Unit List'!B1474&amp;'Support - Unit List'!C1474&amp;" - "&amp;PROPER('Support - Unit List'!D1474))</f>
        <v>5130781 - Shoals Civil Town</v>
      </c>
    </row>
    <row r="1475" spans="8:10" x14ac:dyDescent="0.25">
      <c r="H1475" s="2" t="str">
        <f t="shared" ref="H1475:H1538" si="33">IF(LEFT(J1475,2)=$B$3,"X","")</f>
        <v/>
      </c>
      <c r="I1475" s="2" t="str">
        <f>IF(H1475="","",COUNTIF($H$2:H1475,H1475))</f>
        <v/>
      </c>
      <c r="J1475" s="3" t="str">
        <f>IF('Support - Unit List'!A1475="","",'Support - Unit List'!A1475&amp;'Support - Unit List'!B1475&amp;'Support - Unit List'!C1475&amp;" - "&amp;PROPER('Support - Unit List'!D1475))</f>
        <v>5145520 - Shoals Community School Corporation</v>
      </c>
    </row>
    <row r="1476" spans="8:10" x14ac:dyDescent="0.25">
      <c r="H1476" s="2" t="str">
        <f t="shared" si="33"/>
        <v/>
      </c>
      <c r="I1476" s="2" t="str">
        <f>IF(H1476="","",COUNTIF($H$2:H1476,H1476))</f>
        <v/>
      </c>
      <c r="J1476" s="3" t="str">
        <f>IF('Support - Unit List'!A1476="","",'Support - Unit List'!A1476&amp;'Support - Unit List'!B1476&amp;'Support - Unit List'!C1476&amp;" - "&amp;PROPER('Support - Unit List'!D1476))</f>
        <v>5145525 - Loogootee Community School Corporation</v>
      </c>
    </row>
    <row r="1477" spans="8:10" x14ac:dyDescent="0.25">
      <c r="H1477" s="2" t="str">
        <f t="shared" si="33"/>
        <v/>
      </c>
      <c r="I1477" s="2" t="str">
        <f>IF(H1477="","",COUNTIF($H$2:H1477,H1477))</f>
        <v/>
      </c>
      <c r="J1477" s="3" t="str">
        <f>IF('Support - Unit List'!A1477="","",'Support - Unit List'!A1477&amp;'Support - Unit List'!B1477&amp;'Support - Unit List'!C1477&amp;" - "&amp;PROPER('Support - Unit List'!D1477))</f>
        <v>5150150 - Loogootee Public Library</v>
      </c>
    </row>
    <row r="1478" spans="8:10" x14ac:dyDescent="0.25">
      <c r="H1478" s="2" t="str">
        <f t="shared" si="33"/>
        <v/>
      </c>
      <c r="I1478" s="2" t="str">
        <f>IF(H1478="","",COUNTIF($H$2:H1478,H1478))</f>
        <v/>
      </c>
      <c r="J1478" s="3" t="str">
        <f>IF('Support - Unit List'!A1478="","",'Support - Unit List'!A1478&amp;'Support - Unit List'!B1478&amp;'Support - Unit List'!C1478&amp;" - "&amp;PROPER('Support - Unit List'!D1478))</f>
        <v>5150151 - Shoals Public Library</v>
      </c>
    </row>
    <row r="1479" spans="8:10" x14ac:dyDescent="0.25">
      <c r="H1479" s="2" t="str">
        <f t="shared" si="33"/>
        <v/>
      </c>
      <c r="I1479" s="2" t="str">
        <f>IF(H1479="","",COUNTIF($H$2:H1479,H1479))</f>
        <v/>
      </c>
      <c r="J1479" s="3" t="str">
        <f>IF('Support - Unit List'!A1479="","",'Support - Unit List'!A1479&amp;'Support - Unit List'!B1479&amp;'Support - Unit List'!C1479&amp;" - "&amp;PROPER('Support - Unit List'!D1479))</f>
        <v>5161059 - Martin County Solid Waste Management District</v>
      </c>
    </row>
    <row r="1480" spans="8:10" x14ac:dyDescent="0.25">
      <c r="H1480" s="2" t="str">
        <f t="shared" si="33"/>
        <v/>
      </c>
      <c r="I1480" s="2" t="str">
        <f>IF(H1480="","",COUNTIF($H$2:H1480,H1480))</f>
        <v/>
      </c>
      <c r="J1480" s="3" t="str">
        <f>IF('Support - Unit List'!A1480="","",'Support - Unit List'!A1480&amp;'Support - Unit List'!B1480&amp;'Support - Unit List'!C1480&amp;" - "&amp;PROPER('Support - Unit List'!D1480))</f>
        <v>5210000 - Miami County</v>
      </c>
    </row>
    <row r="1481" spans="8:10" x14ac:dyDescent="0.25">
      <c r="H1481" s="2" t="str">
        <f t="shared" si="33"/>
        <v/>
      </c>
      <c r="I1481" s="2" t="str">
        <f>IF(H1481="","",COUNTIF($H$2:H1481,H1481))</f>
        <v/>
      </c>
      <c r="J1481" s="3" t="str">
        <f>IF('Support - Unit List'!A1481="","",'Support - Unit List'!A1481&amp;'Support - Unit List'!B1481&amp;'Support - Unit List'!C1481&amp;" - "&amp;PROPER('Support - Unit List'!D1481))</f>
        <v>5220001 - Allen Township</v>
      </c>
    </row>
    <row r="1482" spans="8:10" x14ac:dyDescent="0.25">
      <c r="H1482" s="2" t="str">
        <f t="shared" si="33"/>
        <v/>
      </c>
      <c r="I1482" s="2" t="str">
        <f>IF(H1482="","",COUNTIF($H$2:H1482,H1482))</f>
        <v/>
      </c>
      <c r="J1482" s="3" t="str">
        <f>IF('Support - Unit List'!A1482="","",'Support - Unit List'!A1482&amp;'Support - Unit List'!B1482&amp;'Support - Unit List'!C1482&amp;" - "&amp;PROPER('Support - Unit List'!D1482))</f>
        <v>5220002 - Butler Township</v>
      </c>
    </row>
    <row r="1483" spans="8:10" x14ac:dyDescent="0.25">
      <c r="H1483" s="2" t="str">
        <f t="shared" si="33"/>
        <v/>
      </c>
      <c r="I1483" s="2" t="str">
        <f>IF(H1483="","",COUNTIF($H$2:H1483,H1483))</f>
        <v/>
      </c>
      <c r="J1483" s="3" t="str">
        <f>IF('Support - Unit List'!A1483="","",'Support - Unit List'!A1483&amp;'Support - Unit List'!B1483&amp;'Support - Unit List'!C1483&amp;" - "&amp;PROPER('Support - Unit List'!D1483))</f>
        <v>5220003 - Clay Township</v>
      </c>
    </row>
    <row r="1484" spans="8:10" x14ac:dyDescent="0.25">
      <c r="H1484" s="2" t="str">
        <f t="shared" si="33"/>
        <v/>
      </c>
      <c r="I1484" s="2" t="str">
        <f>IF(H1484="","",COUNTIF($H$2:H1484,H1484))</f>
        <v/>
      </c>
      <c r="J1484" s="3" t="str">
        <f>IF('Support - Unit List'!A1484="","",'Support - Unit List'!A1484&amp;'Support - Unit List'!B1484&amp;'Support - Unit List'!C1484&amp;" - "&amp;PROPER('Support - Unit List'!D1484))</f>
        <v>5220004 - Deer Creek Township</v>
      </c>
    </row>
    <row r="1485" spans="8:10" x14ac:dyDescent="0.25">
      <c r="H1485" s="2" t="str">
        <f t="shared" si="33"/>
        <v/>
      </c>
      <c r="I1485" s="2" t="str">
        <f>IF(H1485="","",COUNTIF($H$2:H1485,H1485))</f>
        <v/>
      </c>
      <c r="J1485" s="3" t="str">
        <f>IF('Support - Unit List'!A1485="","",'Support - Unit List'!A1485&amp;'Support - Unit List'!B1485&amp;'Support - Unit List'!C1485&amp;" - "&amp;PROPER('Support - Unit List'!D1485))</f>
        <v>5220005 - Erie Township</v>
      </c>
    </row>
    <row r="1486" spans="8:10" x14ac:dyDescent="0.25">
      <c r="H1486" s="2" t="str">
        <f t="shared" si="33"/>
        <v/>
      </c>
      <c r="I1486" s="2" t="str">
        <f>IF(H1486="","",COUNTIF($H$2:H1486,H1486))</f>
        <v/>
      </c>
      <c r="J1486" s="3" t="str">
        <f>IF('Support - Unit List'!A1486="","",'Support - Unit List'!A1486&amp;'Support - Unit List'!B1486&amp;'Support - Unit List'!C1486&amp;" - "&amp;PROPER('Support - Unit List'!D1486))</f>
        <v>5220006 - Harrison Township</v>
      </c>
    </row>
    <row r="1487" spans="8:10" x14ac:dyDescent="0.25">
      <c r="H1487" s="2" t="str">
        <f t="shared" si="33"/>
        <v/>
      </c>
      <c r="I1487" s="2" t="str">
        <f>IF(H1487="","",COUNTIF($H$2:H1487,H1487))</f>
        <v/>
      </c>
      <c r="J1487" s="3" t="str">
        <f>IF('Support - Unit List'!A1487="","",'Support - Unit List'!A1487&amp;'Support - Unit List'!B1487&amp;'Support - Unit List'!C1487&amp;" - "&amp;PROPER('Support - Unit List'!D1487))</f>
        <v>5220007 - Jackson Township</v>
      </c>
    </row>
    <row r="1488" spans="8:10" x14ac:dyDescent="0.25">
      <c r="H1488" s="2" t="str">
        <f t="shared" si="33"/>
        <v/>
      </c>
      <c r="I1488" s="2" t="str">
        <f>IF(H1488="","",COUNTIF($H$2:H1488,H1488))</f>
        <v/>
      </c>
      <c r="J1488" s="3" t="str">
        <f>IF('Support - Unit List'!A1488="","",'Support - Unit List'!A1488&amp;'Support - Unit List'!B1488&amp;'Support - Unit List'!C1488&amp;" - "&amp;PROPER('Support - Unit List'!D1488))</f>
        <v>5220008 - Jefferson Township</v>
      </c>
    </row>
    <row r="1489" spans="8:10" x14ac:dyDescent="0.25">
      <c r="H1489" s="2" t="str">
        <f t="shared" si="33"/>
        <v/>
      </c>
      <c r="I1489" s="2" t="str">
        <f>IF(H1489="","",COUNTIF($H$2:H1489,H1489))</f>
        <v/>
      </c>
      <c r="J1489" s="3" t="str">
        <f>IF('Support - Unit List'!A1489="","",'Support - Unit List'!A1489&amp;'Support - Unit List'!B1489&amp;'Support - Unit List'!C1489&amp;" - "&amp;PROPER('Support - Unit List'!D1489))</f>
        <v>5220009 - Perry Township</v>
      </c>
    </row>
    <row r="1490" spans="8:10" x14ac:dyDescent="0.25">
      <c r="H1490" s="2" t="str">
        <f t="shared" si="33"/>
        <v/>
      </c>
      <c r="I1490" s="2" t="str">
        <f>IF(H1490="","",COUNTIF($H$2:H1490,H1490))</f>
        <v/>
      </c>
      <c r="J1490" s="3" t="str">
        <f>IF('Support - Unit List'!A1490="","",'Support - Unit List'!A1490&amp;'Support - Unit List'!B1490&amp;'Support - Unit List'!C1490&amp;" - "&amp;PROPER('Support - Unit List'!D1490))</f>
        <v>5220010 - Peru Township</v>
      </c>
    </row>
    <row r="1491" spans="8:10" x14ac:dyDescent="0.25">
      <c r="H1491" s="2" t="str">
        <f t="shared" si="33"/>
        <v/>
      </c>
      <c r="I1491" s="2" t="str">
        <f>IF(H1491="","",COUNTIF($H$2:H1491,H1491))</f>
        <v/>
      </c>
      <c r="J1491" s="3" t="str">
        <f>IF('Support - Unit List'!A1491="","",'Support - Unit List'!A1491&amp;'Support - Unit List'!B1491&amp;'Support - Unit List'!C1491&amp;" - "&amp;PROPER('Support - Unit List'!D1491))</f>
        <v>5220011 - Pipe Creek Township</v>
      </c>
    </row>
    <row r="1492" spans="8:10" x14ac:dyDescent="0.25">
      <c r="H1492" s="2" t="str">
        <f t="shared" si="33"/>
        <v/>
      </c>
      <c r="I1492" s="2" t="str">
        <f>IF(H1492="","",COUNTIF($H$2:H1492,H1492))</f>
        <v/>
      </c>
      <c r="J1492" s="3" t="str">
        <f>IF('Support - Unit List'!A1492="","",'Support - Unit List'!A1492&amp;'Support - Unit List'!B1492&amp;'Support - Unit List'!C1492&amp;" - "&amp;PROPER('Support - Unit List'!D1492))</f>
        <v>5220012 - Richland Township</v>
      </c>
    </row>
    <row r="1493" spans="8:10" x14ac:dyDescent="0.25">
      <c r="H1493" s="2" t="str">
        <f t="shared" si="33"/>
        <v/>
      </c>
      <c r="I1493" s="2" t="str">
        <f>IF(H1493="","",COUNTIF($H$2:H1493,H1493))</f>
        <v/>
      </c>
      <c r="J1493" s="3" t="str">
        <f>IF('Support - Unit List'!A1493="","",'Support - Unit List'!A1493&amp;'Support - Unit List'!B1493&amp;'Support - Unit List'!C1493&amp;" - "&amp;PROPER('Support - Unit List'!D1493))</f>
        <v>5220013 - Union Township</v>
      </c>
    </row>
    <row r="1494" spans="8:10" x14ac:dyDescent="0.25">
      <c r="H1494" s="2" t="str">
        <f t="shared" si="33"/>
        <v/>
      </c>
      <c r="I1494" s="2" t="str">
        <f>IF(H1494="","",COUNTIF($H$2:H1494,H1494))</f>
        <v/>
      </c>
      <c r="J1494" s="3" t="str">
        <f>IF('Support - Unit List'!A1494="","",'Support - Unit List'!A1494&amp;'Support - Unit List'!B1494&amp;'Support - Unit List'!C1494&amp;" - "&amp;PROPER('Support - Unit List'!D1494))</f>
        <v>5220014 - Washington Township</v>
      </c>
    </row>
    <row r="1495" spans="8:10" x14ac:dyDescent="0.25">
      <c r="H1495" s="2" t="str">
        <f t="shared" si="33"/>
        <v/>
      </c>
      <c r="I1495" s="2" t="str">
        <f>IF(H1495="","",COUNTIF($H$2:H1495,H1495))</f>
        <v/>
      </c>
      <c r="J1495" s="3" t="str">
        <f>IF('Support - Unit List'!A1495="","",'Support - Unit List'!A1495&amp;'Support - Unit List'!B1495&amp;'Support - Unit List'!C1495&amp;" - "&amp;PROPER('Support - Unit List'!D1495))</f>
        <v>5230310 - Peru Civil City</v>
      </c>
    </row>
    <row r="1496" spans="8:10" x14ac:dyDescent="0.25">
      <c r="H1496" s="2" t="str">
        <f t="shared" si="33"/>
        <v/>
      </c>
      <c r="I1496" s="2" t="str">
        <f>IF(H1496="","",COUNTIF($H$2:H1496,H1496))</f>
        <v/>
      </c>
      <c r="J1496" s="3" t="str">
        <f>IF('Support - Unit List'!A1496="","",'Support - Unit List'!A1496&amp;'Support - Unit List'!B1496&amp;'Support - Unit List'!C1496&amp;" - "&amp;PROPER('Support - Unit List'!D1496))</f>
        <v>5230782 - Amboy Civil Town</v>
      </c>
    </row>
    <row r="1497" spans="8:10" x14ac:dyDescent="0.25">
      <c r="H1497" s="2" t="str">
        <f t="shared" si="33"/>
        <v/>
      </c>
      <c r="I1497" s="2" t="str">
        <f>IF(H1497="","",COUNTIF($H$2:H1497,H1497))</f>
        <v/>
      </c>
      <c r="J1497" s="3" t="str">
        <f>IF('Support - Unit List'!A1497="","",'Support - Unit List'!A1497&amp;'Support - Unit List'!B1497&amp;'Support - Unit List'!C1497&amp;" - "&amp;PROPER('Support - Unit List'!D1497))</f>
        <v>5230783 - Bunker Hill Civil Town</v>
      </c>
    </row>
    <row r="1498" spans="8:10" x14ac:dyDescent="0.25">
      <c r="H1498" s="2" t="str">
        <f t="shared" si="33"/>
        <v/>
      </c>
      <c r="I1498" s="2" t="str">
        <f>IF(H1498="","",COUNTIF($H$2:H1498,H1498))</f>
        <v/>
      </c>
      <c r="J1498" s="3" t="str">
        <f>IF('Support - Unit List'!A1498="","",'Support - Unit List'!A1498&amp;'Support - Unit List'!B1498&amp;'Support - Unit List'!C1498&amp;" - "&amp;PROPER('Support - Unit List'!D1498))</f>
        <v>5230784 - Converse Civil Town</v>
      </c>
    </row>
    <row r="1499" spans="8:10" x14ac:dyDescent="0.25">
      <c r="H1499" s="2" t="str">
        <f t="shared" si="33"/>
        <v/>
      </c>
      <c r="I1499" s="2" t="str">
        <f>IF(H1499="","",COUNTIF($H$2:H1499,H1499))</f>
        <v/>
      </c>
      <c r="J1499" s="3" t="str">
        <f>IF('Support - Unit List'!A1499="","",'Support - Unit List'!A1499&amp;'Support - Unit List'!B1499&amp;'Support - Unit List'!C1499&amp;" - "&amp;PROPER('Support - Unit List'!D1499))</f>
        <v>5230785 - Denver Civil Town</v>
      </c>
    </row>
    <row r="1500" spans="8:10" x14ac:dyDescent="0.25">
      <c r="H1500" s="2" t="str">
        <f t="shared" si="33"/>
        <v/>
      </c>
      <c r="I1500" s="2" t="str">
        <f>IF(H1500="","",COUNTIF($H$2:H1500,H1500))</f>
        <v/>
      </c>
      <c r="J1500" s="3" t="str">
        <f>IF('Support - Unit List'!A1500="","",'Support - Unit List'!A1500&amp;'Support - Unit List'!B1500&amp;'Support - Unit List'!C1500&amp;" - "&amp;PROPER('Support - Unit List'!D1500))</f>
        <v>5230786 - Macy Civil Town</v>
      </c>
    </row>
    <row r="1501" spans="8:10" x14ac:dyDescent="0.25">
      <c r="H1501" s="2" t="str">
        <f t="shared" si="33"/>
        <v/>
      </c>
      <c r="I1501" s="2" t="str">
        <f>IF(H1501="","",COUNTIF($H$2:H1501,H1501))</f>
        <v/>
      </c>
      <c r="J1501" s="3" t="str">
        <f>IF('Support - Unit List'!A1501="","",'Support - Unit List'!A1501&amp;'Support - Unit List'!B1501&amp;'Support - Unit List'!C1501&amp;" - "&amp;PROPER('Support - Unit List'!D1501))</f>
        <v>5245615 - Maconaquah School Corporation</v>
      </c>
    </row>
    <row r="1502" spans="8:10" x14ac:dyDescent="0.25">
      <c r="H1502" s="2" t="str">
        <f t="shared" si="33"/>
        <v/>
      </c>
      <c r="I1502" s="2" t="str">
        <f>IF(H1502="","",COUNTIF($H$2:H1502,H1502))</f>
        <v/>
      </c>
      <c r="J1502" s="3" t="str">
        <f>IF('Support - Unit List'!A1502="","",'Support - Unit List'!A1502&amp;'Support - Unit List'!B1502&amp;'Support - Unit List'!C1502&amp;" - "&amp;PROPER('Support - Unit List'!D1502))</f>
        <v>5245620 - North Miami Consolidated School Corporation</v>
      </c>
    </row>
    <row r="1503" spans="8:10" x14ac:dyDescent="0.25">
      <c r="H1503" s="2" t="str">
        <f t="shared" si="33"/>
        <v/>
      </c>
      <c r="I1503" s="2" t="str">
        <f>IF(H1503="","",COUNTIF($H$2:H1503,H1503))</f>
        <v/>
      </c>
      <c r="J1503" s="3" t="str">
        <f>IF('Support - Unit List'!A1503="","",'Support - Unit List'!A1503&amp;'Support - Unit List'!B1503&amp;'Support - Unit List'!C1503&amp;" - "&amp;PROPER('Support - Unit List'!D1503))</f>
        <v>5245635 - Peru Community School Corporation</v>
      </c>
    </row>
    <row r="1504" spans="8:10" x14ac:dyDescent="0.25">
      <c r="H1504" s="2" t="str">
        <f t="shared" si="33"/>
        <v/>
      </c>
      <c r="I1504" s="2" t="str">
        <f>IF(H1504="","",COUNTIF($H$2:H1504,H1504))</f>
        <v/>
      </c>
      <c r="J1504" s="3" t="str">
        <f>IF('Support - Unit List'!A1504="","",'Support - Unit List'!A1504&amp;'Support - Unit List'!B1504&amp;'Support - Unit List'!C1504&amp;" - "&amp;PROPER('Support - Unit List'!D1504))</f>
        <v>5250152 - Converse Public Library</v>
      </c>
    </row>
    <row r="1505" spans="8:10" x14ac:dyDescent="0.25">
      <c r="H1505" s="2" t="str">
        <f t="shared" si="33"/>
        <v/>
      </c>
      <c r="I1505" s="2" t="str">
        <f>IF(H1505="","",COUNTIF($H$2:H1505,H1505))</f>
        <v/>
      </c>
      <c r="J1505" s="3" t="str">
        <f>IF('Support - Unit List'!A1505="","",'Support - Unit List'!A1505&amp;'Support - Unit List'!B1505&amp;'Support - Unit List'!C1505&amp;" - "&amp;PROPER('Support - Unit List'!D1505))</f>
        <v>5250153 - Peru Public Library</v>
      </c>
    </row>
    <row r="1506" spans="8:10" x14ac:dyDescent="0.25">
      <c r="H1506" s="2" t="str">
        <f t="shared" si="33"/>
        <v/>
      </c>
      <c r="I1506" s="2" t="str">
        <f>IF(H1506="","",COUNTIF($H$2:H1506,H1506))</f>
        <v/>
      </c>
      <c r="J1506" s="3" t="str">
        <f>IF('Support - Unit List'!A1506="","",'Support - Unit List'!A1506&amp;'Support - Unit List'!B1506&amp;'Support - Unit List'!C1506&amp;" - "&amp;PROPER('Support - Unit List'!D1506))</f>
        <v>5261060 - Miami County Solid Waste Management District</v>
      </c>
    </row>
    <row r="1507" spans="8:10" x14ac:dyDescent="0.25">
      <c r="H1507" s="2" t="str">
        <f t="shared" si="33"/>
        <v/>
      </c>
      <c r="I1507" s="2" t="str">
        <f>IF(H1507="","",COUNTIF($H$2:H1507,H1507))</f>
        <v/>
      </c>
      <c r="J1507" s="3" t="str">
        <f>IF('Support - Unit List'!A1507="","",'Support - Unit List'!A1507&amp;'Support - Unit List'!B1507&amp;'Support - Unit List'!C1507&amp;" - "&amp;PROPER('Support - Unit List'!D1507))</f>
        <v>5310000 - Monroe County</v>
      </c>
    </row>
    <row r="1508" spans="8:10" x14ac:dyDescent="0.25">
      <c r="H1508" s="2" t="str">
        <f t="shared" si="33"/>
        <v/>
      </c>
      <c r="I1508" s="2" t="str">
        <f>IF(H1508="","",COUNTIF($H$2:H1508,H1508))</f>
        <v/>
      </c>
      <c r="J1508" s="3" t="str">
        <f>IF('Support - Unit List'!A1508="","",'Support - Unit List'!A1508&amp;'Support - Unit List'!B1508&amp;'Support - Unit List'!C1508&amp;" - "&amp;PROPER('Support - Unit List'!D1508))</f>
        <v>5320001 - Bean Blossom Township</v>
      </c>
    </row>
    <row r="1509" spans="8:10" x14ac:dyDescent="0.25">
      <c r="H1509" s="2" t="str">
        <f t="shared" si="33"/>
        <v/>
      </c>
      <c r="I1509" s="2" t="str">
        <f>IF(H1509="","",COUNTIF($H$2:H1509,H1509))</f>
        <v/>
      </c>
      <c r="J1509" s="3" t="str">
        <f>IF('Support - Unit List'!A1509="","",'Support - Unit List'!A1509&amp;'Support - Unit List'!B1509&amp;'Support - Unit List'!C1509&amp;" - "&amp;PROPER('Support - Unit List'!D1509))</f>
        <v>5320002 - Benton Township</v>
      </c>
    </row>
    <row r="1510" spans="8:10" x14ac:dyDescent="0.25">
      <c r="H1510" s="2" t="str">
        <f t="shared" si="33"/>
        <v/>
      </c>
      <c r="I1510" s="2" t="str">
        <f>IF(H1510="","",COUNTIF($H$2:H1510,H1510))</f>
        <v/>
      </c>
      <c r="J1510" s="3" t="str">
        <f>IF('Support - Unit List'!A1510="","",'Support - Unit List'!A1510&amp;'Support - Unit List'!B1510&amp;'Support - Unit List'!C1510&amp;" - "&amp;PROPER('Support - Unit List'!D1510))</f>
        <v>5320003 - Bloomington Township</v>
      </c>
    </row>
    <row r="1511" spans="8:10" x14ac:dyDescent="0.25">
      <c r="H1511" s="2" t="str">
        <f t="shared" si="33"/>
        <v/>
      </c>
      <c r="I1511" s="2" t="str">
        <f>IF(H1511="","",COUNTIF($H$2:H1511,H1511))</f>
        <v/>
      </c>
      <c r="J1511" s="3" t="str">
        <f>IF('Support - Unit List'!A1511="","",'Support - Unit List'!A1511&amp;'Support - Unit List'!B1511&amp;'Support - Unit List'!C1511&amp;" - "&amp;PROPER('Support - Unit List'!D1511))</f>
        <v>5320004 - Clear Creek Township</v>
      </c>
    </row>
    <row r="1512" spans="8:10" x14ac:dyDescent="0.25">
      <c r="H1512" s="2" t="str">
        <f t="shared" si="33"/>
        <v/>
      </c>
      <c r="I1512" s="2" t="str">
        <f>IF(H1512="","",COUNTIF($H$2:H1512,H1512))</f>
        <v/>
      </c>
      <c r="J1512" s="3" t="str">
        <f>IF('Support - Unit List'!A1512="","",'Support - Unit List'!A1512&amp;'Support - Unit List'!B1512&amp;'Support - Unit List'!C1512&amp;" - "&amp;PROPER('Support - Unit List'!D1512))</f>
        <v>5320005 - Indian Creek Township</v>
      </c>
    </row>
    <row r="1513" spans="8:10" x14ac:dyDescent="0.25">
      <c r="H1513" s="2" t="str">
        <f t="shared" si="33"/>
        <v/>
      </c>
      <c r="I1513" s="2" t="str">
        <f>IF(H1513="","",COUNTIF($H$2:H1513,H1513))</f>
        <v/>
      </c>
      <c r="J1513" s="3" t="str">
        <f>IF('Support - Unit List'!A1513="","",'Support - Unit List'!A1513&amp;'Support - Unit List'!B1513&amp;'Support - Unit List'!C1513&amp;" - "&amp;PROPER('Support - Unit List'!D1513))</f>
        <v>5320006 - Perry Township</v>
      </c>
    </row>
    <row r="1514" spans="8:10" x14ac:dyDescent="0.25">
      <c r="H1514" s="2" t="str">
        <f t="shared" si="33"/>
        <v/>
      </c>
      <c r="I1514" s="2" t="str">
        <f>IF(H1514="","",COUNTIF($H$2:H1514,H1514))</f>
        <v/>
      </c>
      <c r="J1514" s="3" t="str">
        <f>IF('Support - Unit List'!A1514="","",'Support - Unit List'!A1514&amp;'Support - Unit List'!B1514&amp;'Support - Unit List'!C1514&amp;" - "&amp;PROPER('Support - Unit List'!D1514))</f>
        <v>5320007 - Polk Township</v>
      </c>
    </row>
    <row r="1515" spans="8:10" x14ac:dyDescent="0.25">
      <c r="H1515" s="2" t="str">
        <f t="shared" si="33"/>
        <v/>
      </c>
      <c r="I1515" s="2" t="str">
        <f>IF(H1515="","",COUNTIF($H$2:H1515,H1515))</f>
        <v/>
      </c>
      <c r="J1515" s="3" t="str">
        <f>IF('Support - Unit List'!A1515="","",'Support - Unit List'!A1515&amp;'Support - Unit List'!B1515&amp;'Support - Unit List'!C1515&amp;" - "&amp;PROPER('Support - Unit List'!D1515))</f>
        <v>5320008 - Richland Township</v>
      </c>
    </row>
    <row r="1516" spans="8:10" x14ac:dyDescent="0.25">
      <c r="H1516" s="2" t="str">
        <f t="shared" si="33"/>
        <v/>
      </c>
      <c r="I1516" s="2" t="str">
        <f>IF(H1516="","",COUNTIF($H$2:H1516,H1516))</f>
        <v/>
      </c>
      <c r="J1516" s="3" t="str">
        <f>IF('Support - Unit List'!A1516="","",'Support - Unit List'!A1516&amp;'Support - Unit List'!B1516&amp;'Support - Unit List'!C1516&amp;" - "&amp;PROPER('Support - Unit List'!D1516))</f>
        <v>5320009 - Salt Creek Township</v>
      </c>
    </row>
    <row r="1517" spans="8:10" x14ac:dyDescent="0.25">
      <c r="H1517" s="2" t="str">
        <f t="shared" si="33"/>
        <v/>
      </c>
      <c r="I1517" s="2" t="str">
        <f>IF(H1517="","",COUNTIF($H$2:H1517,H1517))</f>
        <v/>
      </c>
      <c r="J1517" s="3" t="str">
        <f>IF('Support - Unit List'!A1517="","",'Support - Unit List'!A1517&amp;'Support - Unit List'!B1517&amp;'Support - Unit List'!C1517&amp;" - "&amp;PROPER('Support - Unit List'!D1517))</f>
        <v>5320010 - Van Buren Township</v>
      </c>
    </row>
    <row r="1518" spans="8:10" x14ac:dyDescent="0.25">
      <c r="H1518" s="2" t="str">
        <f t="shared" si="33"/>
        <v/>
      </c>
      <c r="I1518" s="2" t="str">
        <f>IF(H1518="","",COUNTIF($H$2:H1518,H1518))</f>
        <v/>
      </c>
      <c r="J1518" s="3" t="str">
        <f>IF('Support - Unit List'!A1518="","",'Support - Unit List'!A1518&amp;'Support - Unit List'!B1518&amp;'Support - Unit List'!C1518&amp;" - "&amp;PROPER('Support - Unit List'!D1518))</f>
        <v>5320011 - Washington Township</v>
      </c>
    </row>
    <row r="1519" spans="8:10" x14ac:dyDescent="0.25">
      <c r="H1519" s="2" t="str">
        <f t="shared" si="33"/>
        <v/>
      </c>
      <c r="I1519" s="2" t="str">
        <f>IF(H1519="","",COUNTIF($H$2:H1519,H1519))</f>
        <v/>
      </c>
      <c r="J1519" s="3" t="str">
        <f>IF('Support - Unit List'!A1519="","",'Support - Unit List'!A1519&amp;'Support - Unit List'!B1519&amp;'Support - Unit List'!C1519&amp;" - "&amp;PROPER('Support - Unit List'!D1519))</f>
        <v>5330113 - Bloomington Civil City</v>
      </c>
    </row>
    <row r="1520" spans="8:10" x14ac:dyDescent="0.25">
      <c r="H1520" s="2" t="str">
        <f t="shared" si="33"/>
        <v/>
      </c>
      <c r="I1520" s="2" t="str">
        <f>IF(H1520="","",COUNTIF($H$2:H1520,H1520))</f>
        <v/>
      </c>
      <c r="J1520" s="3" t="str">
        <f>IF('Support - Unit List'!A1520="","",'Support - Unit List'!A1520&amp;'Support - Unit List'!B1520&amp;'Support - Unit List'!C1520&amp;" - "&amp;PROPER('Support - Unit List'!D1520))</f>
        <v>5330788 - Ellettsville Civil Town</v>
      </c>
    </row>
    <row r="1521" spans="8:10" x14ac:dyDescent="0.25">
      <c r="H1521" s="2" t="str">
        <f t="shared" si="33"/>
        <v/>
      </c>
      <c r="I1521" s="2" t="str">
        <f>IF(H1521="","",COUNTIF($H$2:H1521,H1521))</f>
        <v/>
      </c>
      <c r="J1521" s="3" t="str">
        <f>IF('Support - Unit List'!A1521="","",'Support - Unit List'!A1521&amp;'Support - Unit List'!B1521&amp;'Support - Unit List'!C1521&amp;" - "&amp;PROPER('Support - Unit List'!D1521))</f>
        <v>5330789 - Stinesville Civil Town</v>
      </c>
    </row>
    <row r="1522" spans="8:10" x14ac:dyDescent="0.25">
      <c r="H1522" s="2" t="str">
        <f t="shared" si="33"/>
        <v/>
      </c>
      <c r="I1522" s="2" t="str">
        <f>IF(H1522="","",COUNTIF($H$2:H1522,H1522))</f>
        <v/>
      </c>
      <c r="J1522" s="3" t="str">
        <f>IF('Support - Unit List'!A1522="","",'Support - Unit List'!A1522&amp;'Support - Unit List'!B1522&amp;'Support - Unit List'!C1522&amp;" - "&amp;PROPER('Support - Unit List'!D1522))</f>
        <v>5345705 - Richland-Bean Blossom Community School Corporation</v>
      </c>
    </row>
    <row r="1523" spans="8:10" x14ac:dyDescent="0.25">
      <c r="H1523" s="2" t="str">
        <f t="shared" si="33"/>
        <v/>
      </c>
      <c r="I1523" s="2" t="str">
        <f>IF(H1523="","",COUNTIF($H$2:H1523,H1523))</f>
        <v/>
      </c>
      <c r="J1523" s="3" t="str">
        <f>IF('Support - Unit List'!A1523="","",'Support - Unit List'!A1523&amp;'Support - Unit List'!B1523&amp;'Support - Unit List'!C1523&amp;" - "&amp;PROPER('Support - Unit List'!D1523))</f>
        <v>5345740 - Monroe County Community School Corporation</v>
      </c>
    </row>
    <row r="1524" spans="8:10" x14ac:dyDescent="0.25">
      <c r="H1524" s="2" t="str">
        <f t="shared" si="33"/>
        <v/>
      </c>
      <c r="I1524" s="2" t="str">
        <f>IF(H1524="","",COUNTIF($H$2:H1524,H1524))</f>
        <v/>
      </c>
      <c r="J1524" s="3" t="str">
        <f>IF('Support - Unit List'!A1524="","",'Support - Unit List'!A1524&amp;'Support - Unit List'!B1524&amp;'Support - Unit List'!C1524&amp;" - "&amp;PROPER('Support - Unit List'!D1524))</f>
        <v>5350154 - Monroe County Public Library</v>
      </c>
    </row>
    <row r="1525" spans="8:10" x14ac:dyDescent="0.25">
      <c r="H1525" s="2" t="str">
        <f t="shared" si="33"/>
        <v/>
      </c>
      <c r="I1525" s="2" t="str">
        <f>IF(H1525="","",COUNTIF($H$2:H1525,H1525))</f>
        <v/>
      </c>
      <c r="J1525" s="3" t="str">
        <f>IF('Support - Unit List'!A1525="","",'Support - Unit List'!A1525&amp;'Support - Unit List'!B1525&amp;'Support - Unit List'!C1525&amp;" - "&amp;PROPER('Support - Unit List'!D1525))</f>
        <v>5360951 - Bloomington Transportation</v>
      </c>
    </row>
    <row r="1526" spans="8:10" x14ac:dyDescent="0.25">
      <c r="H1526" s="2" t="str">
        <f t="shared" si="33"/>
        <v/>
      </c>
      <c r="I1526" s="2" t="str">
        <f>IF(H1526="","",COUNTIF($H$2:H1526,H1526))</f>
        <v/>
      </c>
      <c r="J1526" s="3" t="str">
        <f>IF('Support - Unit List'!A1526="","",'Support - Unit List'!A1526&amp;'Support - Unit List'!B1526&amp;'Support - Unit List'!C1526&amp;" - "&amp;PROPER('Support - Unit List'!D1526))</f>
        <v>5360972 - Monroe Fire Protection District</v>
      </c>
    </row>
    <row r="1527" spans="8:10" x14ac:dyDescent="0.25">
      <c r="H1527" s="2" t="str">
        <f t="shared" si="33"/>
        <v/>
      </c>
      <c r="I1527" s="2" t="str">
        <f>IF(H1527="","",COUNTIF($H$2:H1527,H1527))</f>
        <v/>
      </c>
      <c r="J1527" s="3" t="str">
        <f>IF('Support - Unit List'!A1527="","",'Support - Unit List'!A1527&amp;'Support - Unit List'!B1527&amp;'Support - Unit List'!C1527&amp;" - "&amp;PROPER('Support - Unit List'!D1527))</f>
        <v>5360990 - Monroe County Solid Waste Management District</v>
      </c>
    </row>
    <row r="1528" spans="8:10" x14ac:dyDescent="0.25">
      <c r="H1528" s="2" t="str">
        <f t="shared" si="33"/>
        <v/>
      </c>
      <c r="I1528" s="2" t="str">
        <f>IF(H1528="","",COUNTIF($H$2:H1528,H1528))</f>
        <v/>
      </c>
      <c r="J1528" s="3" t="str">
        <f>IF('Support - Unit List'!A1528="","",'Support - Unit List'!A1528&amp;'Support - Unit List'!B1528&amp;'Support - Unit List'!C1528&amp;" - "&amp;PROPER('Support - Unit List'!D1528))</f>
        <v>5370055 - Lake Lemon Conservancy District</v>
      </c>
    </row>
    <row r="1529" spans="8:10" x14ac:dyDescent="0.25">
      <c r="H1529" s="2" t="str">
        <f t="shared" si="33"/>
        <v/>
      </c>
      <c r="I1529" s="2" t="str">
        <f>IF(H1529="","",COUNTIF($H$2:H1529,H1529))</f>
        <v/>
      </c>
      <c r="J1529" s="3" t="str">
        <f>IF('Support - Unit List'!A1529="","",'Support - Unit List'!A1529&amp;'Support - Unit List'!B1529&amp;'Support - Unit List'!C1529&amp;" - "&amp;PROPER('Support - Unit List'!D1529))</f>
        <v>5410000 - Montgomery County</v>
      </c>
    </row>
    <row r="1530" spans="8:10" x14ac:dyDescent="0.25">
      <c r="H1530" s="2" t="str">
        <f t="shared" si="33"/>
        <v/>
      </c>
      <c r="I1530" s="2" t="str">
        <f>IF(H1530="","",COUNTIF($H$2:H1530,H1530))</f>
        <v/>
      </c>
      <c r="J1530" s="3" t="str">
        <f>IF('Support - Unit List'!A1530="","",'Support - Unit List'!A1530&amp;'Support - Unit List'!B1530&amp;'Support - Unit List'!C1530&amp;" - "&amp;PROPER('Support - Unit List'!D1530))</f>
        <v>5420001 - Brown Township</v>
      </c>
    </row>
    <row r="1531" spans="8:10" x14ac:dyDescent="0.25">
      <c r="H1531" s="2" t="str">
        <f t="shared" si="33"/>
        <v/>
      </c>
      <c r="I1531" s="2" t="str">
        <f>IF(H1531="","",COUNTIF($H$2:H1531,H1531))</f>
        <v/>
      </c>
      <c r="J1531" s="3" t="str">
        <f>IF('Support - Unit List'!A1531="","",'Support - Unit List'!A1531&amp;'Support - Unit List'!B1531&amp;'Support - Unit List'!C1531&amp;" - "&amp;PROPER('Support - Unit List'!D1531))</f>
        <v>5420002 - Clark Township</v>
      </c>
    </row>
    <row r="1532" spans="8:10" x14ac:dyDescent="0.25">
      <c r="H1532" s="2" t="str">
        <f t="shared" si="33"/>
        <v/>
      </c>
      <c r="I1532" s="2" t="str">
        <f>IF(H1532="","",COUNTIF($H$2:H1532,H1532))</f>
        <v/>
      </c>
      <c r="J1532" s="3" t="str">
        <f>IF('Support - Unit List'!A1532="","",'Support - Unit List'!A1532&amp;'Support - Unit List'!B1532&amp;'Support - Unit List'!C1532&amp;" - "&amp;PROPER('Support - Unit List'!D1532))</f>
        <v>5420003 - Coal Creek Township</v>
      </c>
    </row>
    <row r="1533" spans="8:10" x14ac:dyDescent="0.25">
      <c r="H1533" s="2" t="str">
        <f t="shared" si="33"/>
        <v/>
      </c>
      <c r="I1533" s="2" t="str">
        <f>IF(H1533="","",COUNTIF($H$2:H1533,H1533))</f>
        <v/>
      </c>
      <c r="J1533" s="3" t="str">
        <f>IF('Support - Unit List'!A1533="","",'Support - Unit List'!A1533&amp;'Support - Unit List'!B1533&amp;'Support - Unit List'!C1533&amp;" - "&amp;PROPER('Support - Unit List'!D1533))</f>
        <v>5420004 - Franklin Township</v>
      </c>
    </row>
    <row r="1534" spans="8:10" x14ac:dyDescent="0.25">
      <c r="H1534" s="2" t="str">
        <f t="shared" si="33"/>
        <v/>
      </c>
      <c r="I1534" s="2" t="str">
        <f>IF(H1534="","",COUNTIF($H$2:H1534,H1534))</f>
        <v/>
      </c>
      <c r="J1534" s="3" t="str">
        <f>IF('Support - Unit List'!A1534="","",'Support - Unit List'!A1534&amp;'Support - Unit List'!B1534&amp;'Support - Unit List'!C1534&amp;" - "&amp;PROPER('Support - Unit List'!D1534))</f>
        <v>5420005 - Madison Township</v>
      </c>
    </row>
    <row r="1535" spans="8:10" x14ac:dyDescent="0.25">
      <c r="H1535" s="2" t="str">
        <f t="shared" si="33"/>
        <v/>
      </c>
      <c r="I1535" s="2" t="str">
        <f>IF(H1535="","",COUNTIF($H$2:H1535,H1535))</f>
        <v/>
      </c>
      <c r="J1535" s="3" t="str">
        <f>IF('Support - Unit List'!A1535="","",'Support - Unit List'!A1535&amp;'Support - Unit List'!B1535&amp;'Support - Unit List'!C1535&amp;" - "&amp;PROPER('Support - Unit List'!D1535))</f>
        <v>5420006 - Ripley Township</v>
      </c>
    </row>
    <row r="1536" spans="8:10" x14ac:dyDescent="0.25">
      <c r="H1536" s="2" t="str">
        <f t="shared" si="33"/>
        <v/>
      </c>
      <c r="I1536" s="2" t="str">
        <f>IF(H1536="","",COUNTIF($H$2:H1536,H1536))</f>
        <v/>
      </c>
      <c r="J1536" s="3" t="str">
        <f>IF('Support - Unit List'!A1536="","",'Support - Unit List'!A1536&amp;'Support - Unit List'!B1536&amp;'Support - Unit List'!C1536&amp;" - "&amp;PROPER('Support - Unit List'!D1536))</f>
        <v>5420007 - Scott Township</v>
      </c>
    </row>
    <row r="1537" spans="8:10" x14ac:dyDescent="0.25">
      <c r="H1537" s="2" t="str">
        <f t="shared" si="33"/>
        <v/>
      </c>
      <c r="I1537" s="2" t="str">
        <f>IF(H1537="","",COUNTIF($H$2:H1537,H1537))</f>
        <v/>
      </c>
      <c r="J1537" s="3" t="str">
        <f>IF('Support - Unit List'!A1537="","",'Support - Unit List'!A1537&amp;'Support - Unit List'!B1537&amp;'Support - Unit List'!C1537&amp;" - "&amp;PROPER('Support - Unit List'!D1537))</f>
        <v>5420008 - Sugar Creek Township</v>
      </c>
    </row>
    <row r="1538" spans="8:10" x14ac:dyDescent="0.25">
      <c r="H1538" s="2" t="str">
        <f t="shared" si="33"/>
        <v/>
      </c>
      <c r="I1538" s="2" t="str">
        <f>IF(H1538="","",COUNTIF($H$2:H1538,H1538))</f>
        <v/>
      </c>
      <c r="J1538" s="3" t="str">
        <f>IF('Support - Unit List'!A1538="","",'Support - Unit List'!A1538&amp;'Support - Unit List'!B1538&amp;'Support - Unit List'!C1538&amp;" - "&amp;PROPER('Support - Unit List'!D1538))</f>
        <v>5420009 - Union Township</v>
      </c>
    </row>
    <row r="1539" spans="8:10" x14ac:dyDescent="0.25">
      <c r="H1539" s="2" t="str">
        <f t="shared" ref="H1539:H1602" si="34">IF(LEFT(J1539,2)=$B$3,"X","")</f>
        <v/>
      </c>
      <c r="I1539" s="2" t="str">
        <f>IF(H1539="","",COUNTIF($H$2:H1539,H1539))</f>
        <v/>
      </c>
      <c r="J1539" s="3" t="str">
        <f>IF('Support - Unit List'!A1539="","",'Support - Unit List'!A1539&amp;'Support - Unit List'!B1539&amp;'Support - Unit List'!C1539&amp;" - "&amp;PROPER('Support - Unit List'!D1539))</f>
        <v>5420010 - Walnut Township</v>
      </c>
    </row>
    <row r="1540" spans="8:10" x14ac:dyDescent="0.25">
      <c r="H1540" s="2" t="str">
        <f t="shared" si="34"/>
        <v/>
      </c>
      <c r="I1540" s="2" t="str">
        <f>IF(H1540="","",COUNTIF($H$2:H1540,H1540))</f>
        <v/>
      </c>
      <c r="J1540" s="3" t="str">
        <f>IF('Support - Unit List'!A1540="","",'Support - Unit List'!A1540&amp;'Support - Unit List'!B1540&amp;'Support - Unit List'!C1540&amp;" - "&amp;PROPER('Support - Unit List'!D1540))</f>
        <v>5420011 - Wayne Township</v>
      </c>
    </row>
    <row r="1541" spans="8:10" x14ac:dyDescent="0.25">
      <c r="H1541" s="2" t="str">
        <f t="shared" si="34"/>
        <v/>
      </c>
      <c r="I1541" s="2" t="str">
        <f>IF(H1541="","",COUNTIF($H$2:H1541,H1541))</f>
        <v/>
      </c>
      <c r="J1541" s="3" t="str">
        <f>IF('Support - Unit List'!A1541="","",'Support - Unit List'!A1541&amp;'Support - Unit List'!B1541&amp;'Support - Unit List'!C1541&amp;" - "&amp;PROPER('Support - Unit List'!D1541))</f>
        <v>5430311 - Crawfordsville Civil City</v>
      </c>
    </row>
    <row r="1542" spans="8:10" x14ac:dyDescent="0.25">
      <c r="H1542" s="2" t="str">
        <f t="shared" si="34"/>
        <v/>
      </c>
      <c r="I1542" s="2" t="str">
        <f>IF(H1542="","",COUNTIF($H$2:H1542,H1542))</f>
        <v/>
      </c>
      <c r="J1542" s="3" t="str">
        <f>IF('Support - Unit List'!A1542="","",'Support - Unit List'!A1542&amp;'Support - Unit List'!B1542&amp;'Support - Unit List'!C1542&amp;" - "&amp;PROPER('Support - Unit List'!D1542))</f>
        <v>5430790 - Alamo Civil Town</v>
      </c>
    </row>
    <row r="1543" spans="8:10" x14ac:dyDescent="0.25">
      <c r="H1543" s="2" t="str">
        <f t="shared" si="34"/>
        <v/>
      </c>
      <c r="I1543" s="2" t="str">
        <f>IF(H1543="","",COUNTIF($H$2:H1543,H1543))</f>
        <v/>
      </c>
      <c r="J1543" s="3" t="str">
        <f>IF('Support - Unit List'!A1543="","",'Support - Unit List'!A1543&amp;'Support - Unit List'!B1543&amp;'Support - Unit List'!C1543&amp;" - "&amp;PROPER('Support - Unit List'!D1543))</f>
        <v>5430791 - Darlington Civil Town</v>
      </c>
    </row>
    <row r="1544" spans="8:10" x14ac:dyDescent="0.25">
      <c r="H1544" s="2" t="str">
        <f t="shared" si="34"/>
        <v/>
      </c>
      <c r="I1544" s="2" t="str">
        <f>IF(H1544="","",COUNTIF($H$2:H1544,H1544))</f>
        <v/>
      </c>
      <c r="J1544" s="3" t="str">
        <f>IF('Support - Unit List'!A1544="","",'Support - Unit List'!A1544&amp;'Support - Unit List'!B1544&amp;'Support - Unit List'!C1544&amp;" - "&amp;PROPER('Support - Unit List'!D1544))</f>
        <v>5430792 - Ladoga Civil Town</v>
      </c>
    </row>
    <row r="1545" spans="8:10" x14ac:dyDescent="0.25">
      <c r="H1545" s="2" t="str">
        <f t="shared" si="34"/>
        <v/>
      </c>
      <c r="I1545" s="2" t="str">
        <f>IF(H1545="","",COUNTIF($H$2:H1545,H1545))</f>
        <v/>
      </c>
      <c r="J1545" s="3" t="str">
        <f>IF('Support - Unit List'!A1545="","",'Support - Unit List'!A1545&amp;'Support - Unit List'!B1545&amp;'Support - Unit List'!C1545&amp;" - "&amp;PROPER('Support - Unit List'!D1545))</f>
        <v>5430793 - Linden Civil Town</v>
      </c>
    </row>
    <row r="1546" spans="8:10" x14ac:dyDescent="0.25">
      <c r="H1546" s="2" t="str">
        <f t="shared" si="34"/>
        <v/>
      </c>
      <c r="I1546" s="2" t="str">
        <f>IF(H1546="","",COUNTIF($H$2:H1546,H1546))</f>
        <v/>
      </c>
      <c r="J1546" s="3" t="str">
        <f>IF('Support - Unit List'!A1546="","",'Support - Unit List'!A1546&amp;'Support - Unit List'!B1546&amp;'Support - Unit List'!C1546&amp;" - "&amp;PROPER('Support - Unit List'!D1546))</f>
        <v>5430794 - New Market Civil Town</v>
      </c>
    </row>
    <row r="1547" spans="8:10" x14ac:dyDescent="0.25">
      <c r="H1547" s="2" t="str">
        <f t="shared" si="34"/>
        <v/>
      </c>
      <c r="I1547" s="2" t="str">
        <f>IF(H1547="","",COUNTIF($H$2:H1547,H1547))</f>
        <v/>
      </c>
      <c r="J1547" s="3" t="str">
        <f>IF('Support - Unit List'!A1547="","",'Support - Unit List'!A1547&amp;'Support - Unit List'!B1547&amp;'Support - Unit List'!C1547&amp;" - "&amp;PROPER('Support - Unit List'!D1547))</f>
        <v>5430795 - Waveland Civil Town</v>
      </c>
    </row>
    <row r="1548" spans="8:10" x14ac:dyDescent="0.25">
      <c r="H1548" s="2" t="str">
        <f t="shared" si="34"/>
        <v/>
      </c>
      <c r="I1548" s="2" t="str">
        <f>IF(H1548="","",COUNTIF($H$2:H1548,H1548))</f>
        <v/>
      </c>
      <c r="J1548" s="3" t="str">
        <f>IF('Support - Unit List'!A1548="","",'Support - Unit List'!A1548&amp;'Support - Unit List'!B1548&amp;'Support - Unit List'!C1548&amp;" - "&amp;PROPER('Support - Unit List'!D1548))</f>
        <v>5430796 - Waynetown Civil Town</v>
      </c>
    </row>
    <row r="1549" spans="8:10" x14ac:dyDescent="0.25">
      <c r="H1549" s="2" t="str">
        <f t="shared" si="34"/>
        <v/>
      </c>
      <c r="I1549" s="2" t="str">
        <f>IF(H1549="","",COUNTIF($H$2:H1549,H1549))</f>
        <v/>
      </c>
      <c r="J1549" s="3" t="str">
        <f>IF('Support - Unit List'!A1549="","",'Support - Unit List'!A1549&amp;'Support - Unit List'!B1549&amp;'Support - Unit List'!C1549&amp;" - "&amp;PROPER('Support - Unit List'!D1549))</f>
        <v>5430797 - Wingate Civil Town</v>
      </c>
    </row>
    <row r="1550" spans="8:10" x14ac:dyDescent="0.25">
      <c r="H1550" s="2" t="str">
        <f t="shared" si="34"/>
        <v/>
      </c>
      <c r="I1550" s="2" t="str">
        <f>IF(H1550="","",COUNTIF($H$2:H1550,H1550))</f>
        <v/>
      </c>
      <c r="J1550" s="3" t="str">
        <f>IF('Support - Unit List'!A1550="","",'Support - Unit List'!A1550&amp;'Support - Unit List'!B1550&amp;'Support - Unit List'!C1550&amp;" - "&amp;PROPER('Support - Unit List'!D1550))</f>
        <v>5430959 - New Richmond Civil Town</v>
      </c>
    </row>
    <row r="1551" spans="8:10" x14ac:dyDescent="0.25">
      <c r="H1551" s="2" t="str">
        <f t="shared" si="34"/>
        <v/>
      </c>
      <c r="I1551" s="2" t="str">
        <f>IF(H1551="","",COUNTIF($H$2:H1551,H1551))</f>
        <v/>
      </c>
      <c r="J1551" s="3" t="str">
        <f>IF('Support - Unit List'!A1551="","",'Support - Unit List'!A1551&amp;'Support - Unit List'!B1551&amp;'Support - Unit List'!C1551&amp;" - "&amp;PROPER('Support - Unit List'!D1551))</f>
        <v>5430960 - New Ross Civil Town</v>
      </c>
    </row>
    <row r="1552" spans="8:10" x14ac:dyDescent="0.25">
      <c r="H1552" s="2" t="str">
        <f t="shared" si="34"/>
        <v/>
      </c>
      <c r="I1552" s="2" t="str">
        <f>IF(H1552="","",COUNTIF($H$2:H1552,H1552))</f>
        <v/>
      </c>
      <c r="J1552" s="3" t="str">
        <f>IF('Support - Unit List'!A1552="","",'Support - Unit List'!A1552&amp;'Support - Unit List'!B1552&amp;'Support - Unit List'!C1552&amp;" - "&amp;PROPER('Support - Unit List'!D1552))</f>
        <v>5445835 - North Montgomery Community School Corporation</v>
      </c>
    </row>
    <row r="1553" spans="8:10" x14ac:dyDescent="0.25">
      <c r="H1553" s="2" t="str">
        <f t="shared" si="34"/>
        <v/>
      </c>
      <c r="I1553" s="2" t="str">
        <f>IF(H1553="","",COUNTIF($H$2:H1553,H1553))</f>
        <v/>
      </c>
      <c r="J1553" s="3" t="str">
        <f>IF('Support - Unit List'!A1553="","",'Support - Unit List'!A1553&amp;'Support - Unit List'!B1553&amp;'Support - Unit List'!C1553&amp;" - "&amp;PROPER('Support - Unit List'!D1553))</f>
        <v>5445845 - South Montgomery Community School Corporation</v>
      </c>
    </row>
    <row r="1554" spans="8:10" x14ac:dyDescent="0.25">
      <c r="H1554" s="2" t="str">
        <f t="shared" si="34"/>
        <v/>
      </c>
      <c r="I1554" s="2" t="str">
        <f>IF(H1554="","",COUNTIF($H$2:H1554,H1554))</f>
        <v/>
      </c>
      <c r="J1554" s="3" t="str">
        <f>IF('Support - Unit List'!A1554="","",'Support - Unit List'!A1554&amp;'Support - Unit List'!B1554&amp;'Support - Unit List'!C1554&amp;" - "&amp;PROPER('Support - Unit List'!D1554))</f>
        <v>5445855 - Crawfordsville Community School Corporation</v>
      </c>
    </row>
    <row r="1555" spans="8:10" x14ac:dyDescent="0.25">
      <c r="H1555" s="2" t="str">
        <f t="shared" si="34"/>
        <v/>
      </c>
      <c r="I1555" s="2" t="str">
        <f>IF(H1555="","",COUNTIF($H$2:H1555,H1555))</f>
        <v/>
      </c>
      <c r="J1555" s="3" t="str">
        <f>IF('Support - Unit List'!A1555="","",'Support - Unit List'!A1555&amp;'Support - Unit List'!B1555&amp;'Support - Unit List'!C1555&amp;" - "&amp;PROPER('Support - Unit List'!D1555))</f>
        <v>5450155 - Crawfordsville Public Library</v>
      </c>
    </row>
    <row r="1556" spans="8:10" x14ac:dyDescent="0.25">
      <c r="H1556" s="2" t="str">
        <f t="shared" si="34"/>
        <v/>
      </c>
      <c r="I1556" s="2" t="str">
        <f>IF(H1556="","",COUNTIF($H$2:H1556,H1556))</f>
        <v/>
      </c>
      <c r="J1556" s="3" t="str">
        <f>IF('Support - Unit List'!A1556="","",'Support - Unit List'!A1556&amp;'Support - Unit List'!B1556&amp;'Support - Unit List'!C1556&amp;" - "&amp;PROPER('Support - Unit List'!D1556))</f>
        <v>5450156 - Darlington Public Library</v>
      </c>
    </row>
    <row r="1557" spans="8:10" x14ac:dyDescent="0.25">
      <c r="H1557" s="2" t="str">
        <f t="shared" si="34"/>
        <v/>
      </c>
      <c r="I1557" s="2" t="str">
        <f>IF(H1557="","",COUNTIF($H$2:H1557,H1557))</f>
        <v/>
      </c>
      <c r="J1557" s="3" t="str">
        <f>IF('Support - Unit List'!A1557="","",'Support - Unit List'!A1557&amp;'Support - Unit List'!B1557&amp;'Support - Unit List'!C1557&amp;" - "&amp;PROPER('Support - Unit List'!D1557))</f>
        <v>5450157 - Ladoga Public Library</v>
      </c>
    </row>
    <row r="1558" spans="8:10" x14ac:dyDescent="0.25">
      <c r="H1558" s="2" t="str">
        <f t="shared" si="34"/>
        <v/>
      </c>
      <c r="I1558" s="2" t="str">
        <f>IF(H1558="","",COUNTIF($H$2:H1558,H1558))</f>
        <v/>
      </c>
      <c r="J1558" s="3" t="str">
        <f>IF('Support - Unit List'!A1558="","",'Support - Unit List'!A1558&amp;'Support - Unit List'!B1558&amp;'Support - Unit List'!C1558&amp;" - "&amp;PROPER('Support - Unit List'!D1558))</f>
        <v>5450158 - Linden Public Library</v>
      </c>
    </row>
    <row r="1559" spans="8:10" x14ac:dyDescent="0.25">
      <c r="H1559" s="2" t="str">
        <f t="shared" si="34"/>
        <v/>
      </c>
      <c r="I1559" s="2" t="str">
        <f>IF(H1559="","",COUNTIF($H$2:H1559,H1559))</f>
        <v/>
      </c>
      <c r="J1559" s="3" t="str">
        <f>IF('Support - Unit List'!A1559="","",'Support - Unit List'!A1559&amp;'Support - Unit List'!B1559&amp;'Support - Unit List'!C1559&amp;" - "&amp;PROPER('Support - Unit List'!D1559))</f>
        <v>5450159 - Waveland Public Library</v>
      </c>
    </row>
    <row r="1560" spans="8:10" x14ac:dyDescent="0.25">
      <c r="H1560" s="2" t="str">
        <f t="shared" si="34"/>
        <v/>
      </c>
      <c r="I1560" s="2" t="str">
        <f>IF(H1560="","",COUNTIF($H$2:H1560,H1560))</f>
        <v/>
      </c>
      <c r="J1560" s="3" t="str">
        <f>IF('Support - Unit List'!A1560="","",'Support - Unit List'!A1560&amp;'Support - Unit List'!B1560&amp;'Support - Unit List'!C1560&amp;" - "&amp;PROPER('Support - Unit List'!D1560))</f>
        <v xml:space="preserve">5460039 - Montgomery County Solid Waste District </v>
      </c>
    </row>
    <row r="1561" spans="8:10" x14ac:dyDescent="0.25">
      <c r="H1561" s="2" t="str">
        <f t="shared" si="34"/>
        <v/>
      </c>
      <c r="I1561" s="2" t="str">
        <f>IF(H1561="","",COUNTIF($H$2:H1561,H1561))</f>
        <v/>
      </c>
      <c r="J1561" s="3" t="str">
        <f>IF('Support - Unit List'!A1561="","",'Support - Unit List'!A1561&amp;'Support - Unit List'!B1561&amp;'Support - Unit List'!C1561&amp;" - "&amp;PROPER('Support - Unit List'!D1561))</f>
        <v>5472000 - Lake Holiday Conservancy District</v>
      </c>
    </row>
    <row r="1562" spans="8:10" x14ac:dyDescent="0.25">
      <c r="H1562" s="2" t="str">
        <f t="shared" si="34"/>
        <v/>
      </c>
      <c r="I1562" s="2" t="str">
        <f>IF(H1562="","",COUNTIF($H$2:H1562,H1562))</f>
        <v/>
      </c>
      <c r="J1562" s="3" t="str">
        <f>IF('Support - Unit List'!A1562="","",'Support - Unit List'!A1562&amp;'Support - Unit List'!B1562&amp;'Support - Unit List'!C1562&amp;" - "&amp;PROPER('Support - Unit List'!D1562))</f>
        <v>5510000 - Morgan County</v>
      </c>
    </row>
    <row r="1563" spans="8:10" x14ac:dyDescent="0.25">
      <c r="H1563" s="2" t="str">
        <f t="shared" si="34"/>
        <v/>
      </c>
      <c r="I1563" s="2" t="str">
        <f>IF(H1563="","",COUNTIF($H$2:H1563,H1563))</f>
        <v/>
      </c>
      <c r="J1563" s="3" t="str">
        <f>IF('Support - Unit List'!A1563="","",'Support - Unit List'!A1563&amp;'Support - Unit List'!B1563&amp;'Support - Unit List'!C1563&amp;" - "&amp;PROPER('Support - Unit List'!D1563))</f>
        <v>5520001 - Adams Township</v>
      </c>
    </row>
    <row r="1564" spans="8:10" x14ac:dyDescent="0.25">
      <c r="H1564" s="2" t="str">
        <f t="shared" si="34"/>
        <v/>
      </c>
      <c r="I1564" s="2" t="str">
        <f>IF(H1564="","",COUNTIF($H$2:H1564,H1564))</f>
        <v/>
      </c>
      <c r="J1564" s="3" t="str">
        <f>IF('Support - Unit List'!A1564="","",'Support - Unit List'!A1564&amp;'Support - Unit List'!B1564&amp;'Support - Unit List'!C1564&amp;" - "&amp;PROPER('Support - Unit List'!D1564))</f>
        <v>5520002 - Ashland Township</v>
      </c>
    </row>
    <row r="1565" spans="8:10" x14ac:dyDescent="0.25">
      <c r="H1565" s="2" t="str">
        <f t="shared" si="34"/>
        <v/>
      </c>
      <c r="I1565" s="2" t="str">
        <f>IF(H1565="","",COUNTIF($H$2:H1565,H1565))</f>
        <v/>
      </c>
      <c r="J1565" s="3" t="str">
        <f>IF('Support - Unit List'!A1565="","",'Support - Unit List'!A1565&amp;'Support - Unit List'!B1565&amp;'Support - Unit List'!C1565&amp;" - "&amp;PROPER('Support - Unit List'!D1565))</f>
        <v>5520003 - Baker Township</v>
      </c>
    </row>
    <row r="1566" spans="8:10" x14ac:dyDescent="0.25">
      <c r="H1566" s="2" t="str">
        <f t="shared" si="34"/>
        <v/>
      </c>
      <c r="I1566" s="2" t="str">
        <f>IF(H1566="","",COUNTIF($H$2:H1566,H1566))</f>
        <v/>
      </c>
      <c r="J1566" s="3" t="str">
        <f>IF('Support - Unit List'!A1566="","",'Support - Unit List'!A1566&amp;'Support - Unit List'!B1566&amp;'Support - Unit List'!C1566&amp;" - "&amp;PROPER('Support - Unit List'!D1566))</f>
        <v>5520004 - Brown Township</v>
      </c>
    </row>
    <row r="1567" spans="8:10" x14ac:dyDescent="0.25">
      <c r="H1567" s="2" t="str">
        <f t="shared" si="34"/>
        <v/>
      </c>
      <c r="I1567" s="2" t="str">
        <f>IF(H1567="","",COUNTIF($H$2:H1567,H1567))</f>
        <v/>
      </c>
      <c r="J1567" s="3" t="str">
        <f>IF('Support - Unit List'!A1567="","",'Support - Unit List'!A1567&amp;'Support - Unit List'!B1567&amp;'Support - Unit List'!C1567&amp;" - "&amp;PROPER('Support - Unit List'!D1567))</f>
        <v>5520005 - Clay Township</v>
      </c>
    </row>
    <row r="1568" spans="8:10" x14ac:dyDescent="0.25">
      <c r="H1568" s="2" t="str">
        <f t="shared" si="34"/>
        <v/>
      </c>
      <c r="I1568" s="2" t="str">
        <f>IF(H1568="","",COUNTIF($H$2:H1568,H1568))</f>
        <v/>
      </c>
      <c r="J1568" s="3" t="str">
        <f>IF('Support - Unit List'!A1568="","",'Support - Unit List'!A1568&amp;'Support - Unit List'!B1568&amp;'Support - Unit List'!C1568&amp;" - "&amp;PROPER('Support - Unit List'!D1568))</f>
        <v>5520006 - Green Township</v>
      </c>
    </row>
    <row r="1569" spans="8:10" x14ac:dyDescent="0.25">
      <c r="H1569" s="2" t="str">
        <f t="shared" si="34"/>
        <v/>
      </c>
      <c r="I1569" s="2" t="str">
        <f>IF(H1569="","",COUNTIF($H$2:H1569,H1569))</f>
        <v/>
      </c>
      <c r="J1569" s="3" t="str">
        <f>IF('Support - Unit List'!A1569="","",'Support - Unit List'!A1569&amp;'Support - Unit List'!B1569&amp;'Support - Unit List'!C1569&amp;" - "&amp;PROPER('Support - Unit List'!D1569))</f>
        <v>5520007 - Gregg Township</v>
      </c>
    </row>
    <row r="1570" spans="8:10" x14ac:dyDescent="0.25">
      <c r="H1570" s="2" t="str">
        <f t="shared" si="34"/>
        <v/>
      </c>
      <c r="I1570" s="2" t="str">
        <f>IF(H1570="","",COUNTIF($H$2:H1570,H1570))</f>
        <v/>
      </c>
      <c r="J1570" s="3" t="str">
        <f>IF('Support - Unit List'!A1570="","",'Support - Unit List'!A1570&amp;'Support - Unit List'!B1570&amp;'Support - Unit List'!C1570&amp;" - "&amp;PROPER('Support - Unit List'!D1570))</f>
        <v>5520008 - Harrison Township</v>
      </c>
    </row>
    <row r="1571" spans="8:10" x14ac:dyDescent="0.25">
      <c r="H1571" s="2" t="str">
        <f t="shared" si="34"/>
        <v/>
      </c>
      <c r="I1571" s="2" t="str">
        <f>IF(H1571="","",COUNTIF($H$2:H1571,H1571))</f>
        <v/>
      </c>
      <c r="J1571" s="3" t="str">
        <f>IF('Support - Unit List'!A1571="","",'Support - Unit List'!A1571&amp;'Support - Unit List'!B1571&amp;'Support - Unit List'!C1571&amp;" - "&amp;PROPER('Support - Unit List'!D1571))</f>
        <v>5520009 - Jackson Township</v>
      </c>
    </row>
    <row r="1572" spans="8:10" x14ac:dyDescent="0.25">
      <c r="H1572" s="2" t="str">
        <f t="shared" si="34"/>
        <v/>
      </c>
      <c r="I1572" s="2" t="str">
        <f>IF(H1572="","",COUNTIF($H$2:H1572,H1572))</f>
        <v/>
      </c>
      <c r="J1572" s="3" t="str">
        <f>IF('Support - Unit List'!A1572="","",'Support - Unit List'!A1572&amp;'Support - Unit List'!B1572&amp;'Support - Unit List'!C1572&amp;" - "&amp;PROPER('Support - Unit List'!D1572))</f>
        <v>5520010 - Jefferson Township</v>
      </c>
    </row>
    <row r="1573" spans="8:10" x14ac:dyDescent="0.25">
      <c r="H1573" s="2" t="str">
        <f t="shared" si="34"/>
        <v/>
      </c>
      <c r="I1573" s="2" t="str">
        <f>IF(H1573="","",COUNTIF($H$2:H1573,H1573))</f>
        <v/>
      </c>
      <c r="J1573" s="3" t="str">
        <f>IF('Support - Unit List'!A1573="","",'Support - Unit List'!A1573&amp;'Support - Unit List'!B1573&amp;'Support - Unit List'!C1573&amp;" - "&amp;PROPER('Support - Unit List'!D1573))</f>
        <v>5520011 - Madison Township</v>
      </c>
    </row>
    <row r="1574" spans="8:10" x14ac:dyDescent="0.25">
      <c r="H1574" s="2" t="str">
        <f t="shared" si="34"/>
        <v/>
      </c>
      <c r="I1574" s="2" t="str">
        <f>IF(H1574="","",COUNTIF($H$2:H1574,H1574))</f>
        <v/>
      </c>
      <c r="J1574" s="3" t="str">
        <f>IF('Support - Unit List'!A1574="","",'Support - Unit List'!A1574&amp;'Support - Unit List'!B1574&amp;'Support - Unit List'!C1574&amp;" - "&amp;PROPER('Support - Unit List'!D1574))</f>
        <v>5520012 - Monroe Township</v>
      </c>
    </row>
    <row r="1575" spans="8:10" x14ac:dyDescent="0.25">
      <c r="H1575" s="2" t="str">
        <f t="shared" si="34"/>
        <v/>
      </c>
      <c r="I1575" s="2" t="str">
        <f>IF(H1575="","",COUNTIF($H$2:H1575,H1575))</f>
        <v/>
      </c>
      <c r="J1575" s="3" t="str">
        <f>IF('Support - Unit List'!A1575="","",'Support - Unit List'!A1575&amp;'Support - Unit List'!B1575&amp;'Support - Unit List'!C1575&amp;" - "&amp;PROPER('Support - Unit List'!D1575))</f>
        <v>5520013 - Ray Township</v>
      </c>
    </row>
    <row r="1576" spans="8:10" x14ac:dyDescent="0.25">
      <c r="H1576" s="2" t="str">
        <f t="shared" si="34"/>
        <v/>
      </c>
      <c r="I1576" s="2" t="str">
        <f>IF(H1576="","",COUNTIF($H$2:H1576,H1576))</f>
        <v/>
      </c>
      <c r="J1576" s="3" t="str">
        <f>IF('Support - Unit List'!A1576="","",'Support - Unit List'!A1576&amp;'Support - Unit List'!B1576&amp;'Support - Unit List'!C1576&amp;" - "&amp;PROPER('Support - Unit List'!D1576))</f>
        <v>5520014 - Washington Township</v>
      </c>
    </row>
    <row r="1577" spans="8:10" x14ac:dyDescent="0.25">
      <c r="H1577" s="2" t="str">
        <f t="shared" si="34"/>
        <v/>
      </c>
      <c r="I1577" s="2" t="str">
        <f>IF(H1577="","",COUNTIF($H$2:H1577,H1577))</f>
        <v/>
      </c>
      <c r="J1577" s="3" t="str">
        <f>IF('Support - Unit List'!A1577="","",'Support - Unit List'!A1577&amp;'Support - Unit List'!B1577&amp;'Support - Unit List'!C1577&amp;" - "&amp;PROPER('Support - Unit List'!D1577))</f>
        <v>5530403 - Martinsville Civil City</v>
      </c>
    </row>
    <row r="1578" spans="8:10" x14ac:dyDescent="0.25">
      <c r="H1578" s="2" t="str">
        <f t="shared" si="34"/>
        <v/>
      </c>
      <c r="I1578" s="2" t="str">
        <f>IF(H1578="","",COUNTIF($H$2:H1578,H1578))</f>
        <v/>
      </c>
      <c r="J1578" s="3" t="str">
        <f>IF('Support - Unit List'!A1578="","",'Support - Unit List'!A1578&amp;'Support - Unit List'!B1578&amp;'Support - Unit List'!C1578&amp;" - "&amp;PROPER('Support - Unit List'!D1578))</f>
        <v>5530509 - Mooresville Civil Town</v>
      </c>
    </row>
    <row r="1579" spans="8:10" x14ac:dyDescent="0.25">
      <c r="H1579" s="2" t="str">
        <f t="shared" si="34"/>
        <v/>
      </c>
      <c r="I1579" s="2" t="str">
        <f>IF(H1579="","",COUNTIF($H$2:H1579,H1579))</f>
        <v/>
      </c>
      <c r="J1579" s="3" t="str">
        <f>IF('Support - Unit List'!A1579="","",'Support - Unit List'!A1579&amp;'Support - Unit List'!B1579&amp;'Support - Unit List'!C1579&amp;" - "&amp;PROPER('Support - Unit List'!D1579))</f>
        <v>5530798 - Bethany Civil Town</v>
      </c>
    </row>
    <row r="1580" spans="8:10" x14ac:dyDescent="0.25">
      <c r="H1580" s="2" t="str">
        <f t="shared" si="34"/>
        <v/>
      </c>
      <c r="I1580" s="2" t="str">
        <f>IF(H1580="","",COUNTIF($H$2:H1580,H1580))</f>
        <v/>
      </c>
      <c r="J1580" s="3" t="str">
        <f>IF('Support - Unit List'!A1580="","",'Support - Unit List'!A1580&amp;'Support - Unit List'!B1580&amp;'Support - Unit List'!C1580&amp;" - "&amp;PROPER('Support - Unit List'!D1580))</f>
        <v>5530799 - Brooklyn Civil Town</v>
      </c>
    </row>
    <row r="1581" spans="8:10" x14ac:dyDescent="0.25">
      <c r="H1581" s="2" t="str">
        <f t="shared" si="34"/>
        <v/>
      </c>
      <c r="I1581" s="2" t="str">
        <f>IF(H1581="","",COUNTIF($H$2:H1581,H1581))</f>
        <v/>
      </c>
      <c r="J1581" s="3" t="str">
        <f>IF('Support - Unit List'!A1581="","",'Support - Unit List'!A1581&amp;'Support - Unit List'!B1581&amp;'Support - Unit List'!C1581&amp;" - "&amp;PROPER('Support - Unit List'!D1581))</f>
        <v>5530800 - Morgantown Civil Town</v>
      </c>
    </row>
    <row r="1582" spans="8:10" x14ac:dyDescent="0.25">
      <c r="H1582" s="2" t="str">
        <f t="shared" si="34"/>
        <v/>
      </c>
      <c r="I1582" s="2" t="str">
        <f>IF(H1582="","",COUNTIF($H$2:H1582,H1582))</f>
        <v/>
      </c>
      <c r="J1582" s="3" t="str">
        <f>IF('Support - Unit List'!A1582="","",'Support - Unit List'!A1582&amp;'Support - Unit List'!B1582&amp;'Support - Unit List'!C1582&amp;" - "&amp;PROPER('Support - Unit List'!D1582))</f>
        <v>5530801 - Paragon Civil Town</v>
      </c>
    </row>
    <row r="1583" spans="8:10" x14ac:dyDescent="0.25">
      <c r="H1583" s="2" t="str">
        <f t="shared" si="34"/>
        <v/>
      </c>
      <c r="I1583" s="2" t="str">
        <f>IF(H1583="","",COUNTIF($H$2:H1583,H1583))</f>
        <v/>
      </c>
      <c r="J1583" s="3" t="str">
        <f>IF('Support - Unit List'!A1583="","",'Support - Unit List'!A1583&amp;'Support - Unit List'!B1583&amp;'Support - Unit List'!C1583&amp;" - "&amp;PROPER('Support - Unit List'!D1583))</f>
        <v>5530970 - Monrovia Civil Town</v>
      </c>
    </row>
    <row r="1584" spans="8:10" x14ac:dyDescent="0.25">
      <c r="H1584" s="2" t="str">
        <f t="shared" si="34"/>
        <v/>
      </c>
      <c r="I1584" s="2" t="str">
        <f>IF(H1584="","",COUNTIF($H$2:H1584,H1584))</f>
        <v/>
      </c>
      <c r="J1584" s="3" t="str">
        <f>IF('Support - Unit List'!A1584="","",'Support - Unit List'!A1584&amp;'Support - Unit List'!B1584&amp;'Support - Unit List'!C1584&amp;" - "&amp;PROPER('Support - Unit List'!D1584))</f>
        <v>5545900 - Monroe-Gregg School Corporation</v>
      </c>
    </row>
    <row r="1585" spans="8:10" x14ac:dyDescent="0.25">
      <c r="H1585" s="2" t="str">
        <f t="shared" si="34"/>
        <v/>
      </c>
      <c r="I1585" s="2" t="str">
        <f>IF(H1585="","",COUNTIF($H$2:H1585,H1585))</f>
        <v/>
      </c>
      <c r="J1585" s="3" t="str">
        <f>IF('Support - Unit List'!A1585="","",'Support - Unit List'!A1585&amp;'Support - Unit List'!B1585&amp;'Support - Unit List'!C1585&amp;" - "&amp;PROPER('Support - Unit List'!D1585))</f>
        <v>5545910 - Eminence Consolidated School Corporation</v>
      </c>
    </row>
    <row r="1586" spans="8:10" x14ac:dyDescent="0.25">
      <c r="H1586" s="2" t="str">
        <f t="shared" si="34"/>
        <v/>
      </c>
      <c r="I1586" s="2" t="str">
        <f>IF(H1586="","",COUNTIF($H$2:H1586,H1586))</f>
        <v/>
      </c>
      <c r="J1586" s="3" t="str">
        <f>IF('Support - Unit List'!A1586="","",'Support - Unit List'!A1586&amp;'Support - Unit List'!B1586&amp;'Support - Unit List'!C1586&amp;" - "&amp;PROPER('Support - Unit List'!D1586))</f>
        <v>5545925 - M.S.D. Martinsville School Corporation</v>
      </c>
    </row>
    <row r="1587" spans="8:10" x14ac:dyDescent="0.25">
      <c r="H1587" s="2" t="str">
        <f t="shared" si="34"/>
        <v/>
      </c>
      <c r="I1587" s="2" t="str">
        <f>IF(H1587="","",COUNTIF($H$2:H1587,H1587))</f>
        <v/>
      </c>
      <c r="J1587" s="3" t="str">
        <f>IF('Support - Unit List'!A1587="","",'Support - Unit List'!A1587&amp;'Support - Unit List'!B1587&amp;'Support - Unit List'!C1587&amp;" - "&amp;PROPER('Support - Unit List'!D1587))</f>
        <v>5545930 - Mooresville Consolidated School Corporation</v>
      </c>
    </row>
    <row r="1588" spans="8:10" x14ac:dyDescent="0.25">
      <c r="H1588" s="2" t="str">
        <f t="shared" si="34"/>
        <v/>
      </c>
      <c r="I1588" s="2" t="str">
        <f>IF(H1588="","",COUNTIF($H$2:H1588,H1588))</f>
        <v/>
      </c>
      <c r="J1588" s="3" t="str">
        <f>IF('Support - Unit List'!A1588="","",'Support - Unit List'!A1588&amp;'Support - Unit List'!B1588&amp;'Support - Unit List'!C1588&amp;" - "&amp;PROPER('Support - Unit List'!D1588))</f>
        <v>5550160 - Morgan County Public Library</v>
      </c>
    </row>
    <row r="1589" spans="8:10" x14ac:dyDescent="0.25">
      <c r="H1589" s="2" t="str">
        <f t="shared" si="34"/>
        <v/>
      </c>
      <c r="I1589" s="2" t="str">
        <f>IF(H1589="","",COUNTIF($H$2:H1589,H1589))</f>
        <v/>
      </c>
      <c r="J1589" s="3" t="str">
        <f>IF('Support - Unit List'!A1589="","",'Support - Unit List'!A1589&amp;'Support - Unit List'!B1589&amp;'Support - Unit List'!C1589&amp;" - "&amp;PROPER('Support - Unit List'!D1589))</f>
        <v>5550161 - Mooresville Public Library</v>
      </c>
    </row>
    <row r="1590" spans="8:10" x14ac:dyDescent="0.25">
      <c r="H1590" s="2" t="str">
        <f t="shared" si="34"/>
        <v/>
      </c>
      <c r="I1590" s="2" t="str">
        <f>IF(H1590="","",COUNTIF($H$2:H1590,H1590))</f>
        <v/>
      </c>
      <c r="J1590" s="3" t="str">
        <f>IF('Support - Unit List'!A1590="","",'Support - Unit List'!A1590&amp;'Support - Unit List'!B1590&amp;'Support - Unit List'!C1590&amp;" - "&amp;PROPER('Support - Unit List'!D1590))</f>
        <v>5560963 - Harrison Township Fire #7</v>
      </c>
    </row>
    <row r="1591" spans="8:10" x14ac:dyDescent="0.25">
      <c r="H1591" s="2" t="str">
        <f t="shared" si="34"/>
        <v/>
      </c>
      <c r="I1591" s="2" t="str">
        <f>IF(H1591="","",COUNTIF($H$2:H1591,H1591))</f>
        <v/>
      </c>
      <c r="J1591" s="3" t="str">
        <f>IF('Support - Unit List'!A1591="","",'Support - Unit List'!A1591&amp;'Support - Unit List'!B1591&amp;'Support - Unit List'!C1591&amp;" - "&amp;PROPER('Support - Unit List'!D1591))</f>
        <v>5561085 - Monroe Township Fire District</v>
      </c>
    </row>
    <row r="1592" spans="8:10" x14ac:dyDescent="0.25">
      <c r="H1592" s="2" t="str">
        <f t="shared" si="34"/>
        <v/>
      </c>
      <c r="I1592" s="2" t="str">
        <f>IF(H1592="","",COUNTIF($H$2:H1592,H1592))</f>
        <v/>
      </c>
      <c r="J1592" s="3" t="str">
        <f>IF('Support - Unit List'!A1592="","",'Support - Unit List'!A1592&amp;'Support - Unit List'!B1592&amp;'Support - Unit List'!C1592&amp;" - "&amp;PROPER('Support - Unit List'!D1592))</f>
        <v>5561191 - Morgan County Solid Waste Management District</v>
      </c>
    </row>
    <row r="1593" spans="8:10" x14ac:dyDescent="0.25">
      <c r="H1593" s="2" t="str">
        <f t="shared" si="34"/>
        <v/>
      </c>
      <c r="I1593" s="2" t="str">
        <f>IF(H1593="","",COUNTIF($H$2:H1593,H1593))</f>
        <v/>
      </c>
      <c r="J1593" s="3" t="str">
        <f>IF('Support - Unit List'!A1593="","",'Support - Unit List'!A1593&amp;'Support - Unit List'!B1593&amp;'Support - Unit List'!C1593&amp;" - "&amp;PROPER('Support - Unit List'!D1593))</f>
        <v>5570017 - Hart Lake Conservancy District</v>
      </c>
    </row>
    <row r="1594" spans="8:10" x14ac:dyDescent="0.25">
      <c r="H1594" s="2" t="str">
        <f t="shared" si="34"/>
        <v/>
      </c>
      <c r="I1594" s="2" t="str">
        <f>IF(H1594="","",COUNTIF($H$2:H1594,H1594))</f>
        <v/>
      </c>
      <c r="J1594" s="3" t="str">
        <f>IF('Support - Unit List'!A1594="","",'Support - Unit List'!A1594&amp;'Support - Unit List'!B1594&amp;'Support - Unit List'!C1594&amp;" - "&amp;PROPER('Support - Unit List'!D1594))</f>
        <v>5570101 - Wildwood Dam Conservancy District</v>
      </c>
    </row>
    <row r="1595" spans="8:10" x14ac:dyDescent="0.25">
      <c r="H1595" s="2" t="str">
        <f t="shared" si="34"/>
        <v/>
      </c>
      <c r="I1595" s="2" t="str">
        <f>IF(H1595="","",COUNTIF($H$2:H1595,H1595))</f>
        <v/>
      </c>
      <c r="J1595" s="3" t="str">
        <f>IF('Support - Unit List'!A1595="","",'Support - Unit List'!A1595&amp;'Support - Unit List'!B1595&amp;'Support - Unit List'!C1595&amp;" - "&amp;PROPER('Support - Unit List'!D1595))</f>
        <v>5570103 - Lake Edgewood Conservancy District</v>
      </c>
    </row>
    <row r="1596" spans="8:10" x14ac:dyDescent="0.25">
      <c r="H1596" s="2" t="str">
        <f t="shared" si="34"/>
        <v/>
      </c>
      <c r="I1596" s="2" t="str">
        <f>IF(H1596="","",COUNTIF($H$2:H1596,H1596))</f>
        <v/>
      </c>
      <c r="J1596" s="3" t="str">
        <f>IF('Support - Unit List'!A1596="","",'Support - Unit List'!A1596&amp;'Support - Unit List'!B1596&amp;'Support - Unit List'!C1596&amp;" - "&amp;PROPER('Support - Unit List'!D1596))</f>
        <v>5570106 - Upper Wildwood Shores Conservancy District</v>
      </c>
    </row>
    <row r="1597" spans="8:10" x14ac:dyDescent="0.25">
      <c r="H1597" s="2" t="str">
        <f t="shared" si="34"/>
        <v/>
      </c>
      <c r="I1597" s="2" t="str">
        <f>IF(H1597="","",COUNTIF($H$2:H1597,H1597))</f>
        <v/>
      </c>
      <c r="J1597" s="3" t="str">
        <f>IF('Support - Unit List'!A1597="","",'Support - Unit List'!A1597&amp;'Support - Unit List'!B1597&amp;'Support - Unit List'!C1597&amp;" - "&amp;PROPER('Support - Unit List'!D1597))</f>
        <v>5570325 - Lake Deturk Conservancy District</v>
      </c>
    </row>
    <row r="1598" spans="8:10" x14ac:dyDescent="0.25">
      <c r="H1598" s="2" t="str">
        <f t="shared" si="34"/>
        <v/>
      </c>
      <c r="I1598" s="2" t="str">
        <f>IF(H1598="","",COUNTIF($H$2:H1598,H1598))</f>
        <v/>
      </c>
      <c r="J1598" s="3" t="str">
        <f>IF('Support - Unit List'!A1598="","",'Support - Unit List'!A1598&amp;'Support - Unit List'!B1598&amp;'Support - Unit List'!C1598&amp;" - "&amp;PROPER('Support - Unit List'!D1598))</f>
        <v>5570345 - Tall Oaks Lake Conservancy District</v>
      </c>
    </row>
    <row r="1599" spans="8:10" x14ac:dyDescent="0.25">
      <c r="H1599" s="2" t="str">
        <f t="shared" si="34"/>
        <v/>
      </c>
      <c r="I1599" s="2" t="str">
        <f>IF(H1599="","",COUNTIF($H$2:H1599,H1599))</f>
        <v/>
      </c>
      <c r="J1599" s="3" t="str">
        <f>IF('Support - Unit List'!A1599="","",'Support - Unit List'!A1599&amp;'Support - Unit List'!B1599&amp;'Support - Unit List'!C1599&amp;" - "&amp;PROPER('Support - Unit List'!D1599))</f>
        <v>5610000 - Newton County</v>
      </c>
    </row>
    <row r="1600" spans="8:10" x14ac:dyDescent="0.25">
      <c r="H1600" s="2" t="str">
        <f t="shared" si="34"/>
        <v/>
      </c>
      <c r="I1600" s="2" t="str">
        <f>IF(H1600="","",COUNTIF($H$2:H1600,H1600))</f>
        <v/>
      </c>
      <c r="J1600" s="3" t="str">
        <f>IF('Support - Unit List'!A1600="","",'Support - Unit List'!A1600&amp;'Support - Unit List'!B1600&amp;'Support - Unit List'!C1600&amp;" - "&amp;PROPER('Support - Unit List'!D1600))</f>
        <v>5620001 - Beaver Township</v>
      </c>
    </row>
    <row r="1601" spans="8:10" x14ac:dyDescent="0.25">
      <c r="H1601" s="2" t="str">
        <f t="shared" si="34"/>
        <v/>
      </c>
      <c r="I1601" s="2" t="str">
        <f>IF(H1601="","",COUNTIF($H$2:H1601,H1601))</f>
        <v/>
      </c>
      <c r="J1601" s="3" t="str">
        <f>IF('Support - Unit List'!A1601="","",'Support - Unit List'!A1601&amp;'Support - Unit List'!B1601&amp;'Support - Unit List'!C1601&amp;" - "&amp;PROPER('Support - Unit List'!D1601))</f>
        <v>5620002 - Colfax Township</v>
      </c>
    </row>
    <row r="1602" spans="8:10" x14ac:dyDescent="0.25">
      <c r="H1602" s="2" t="str">
        <f t="shared" si="34"/>
        <v/>
      </c>
      <c r="I1602" s="2" t="str">
        <f>IF(H1602="","",COUNTIF($H$2:H1602,H1602))</f>
        <v/>
      </c>
      <c r="J1602" s="3" t="str">
        <f>IF('Support - Unit List'!A1602="","",'Support - Unit List'!A1602&amp;'Support - Unit List'!B1602&amp;'Support - Unit List'!C1602&amp;" - "&amp;PROPER('Support - Unit List'!D1602))</f>
        <v>5620003 - Grant Township</v>
      </c>
    </row>
    <row r="1603" spans="8:10" x14ac:dyDescent="0.25">
      <c r="H1603" s="2" t="str">
        <f t="shared" ref="H1603:H1666" si="35">IF(LEFT(J1603,2)=$B$3,"X","")</f>
        <v/>
      </c>
      <c r="I1603" s="2" t="str">
        <f>IF(H1603="","",COUNTIF($H$2:H1603,H1603))</f>
        <v/>
      </c>
      <c r="J1603" s="3" t="str">
        <f>IF('Support - Unit List'!A1603="","",'Support - Unit List'!A1603&amp;'Support - Unit List'!B1603&amp;'Support - Unit List'!C1603&amp;" - "&amp;PROPER('Support - Unit List'!D1603))</f>
        <v>5620004 - Iroquois Township</v>
      </c>
    </row>
    <row r="1604" spans="8:10" x14ac:dyDescent="0.25">
      <c r="H1604" s="2" t="str">
        <f t="shared" si="35"/>
        <v/>
      </c>
      <c r="I1604" s="2" t="str">
        <f>IF(H1604="","",COUNTIF($H$2:H1604,H1604))</f>
        <v/>
      </c>
      <c r="J1604" s="3" t="str">
        <f>IF('Support - Unit List'!A1604="","",'Support - Unit List'!A1604&amp;'Support - Unit List'!B1604&amp;'Support - Unit List'!C1604&amp;" - "&amp;PROPER('Support - Unit List'!D1604))</f>
        <v>5620005 - Jackson Township</v>
      </c>
    </row>
    <row r="1605" spans="8:10" x14ac:dyDescent="0.25">
      <c r="H1605" s="2" t="str">
        <f t="shared" si="35"/>
        <v/>
      </c>
      <c r="I1605" s="2" t="str">
        <f>IF(H1605="","",COUNTIF($H$2:H1605,H1605))</f>
        <v/>
      </c>
      <c r="J1605" s="3" t="str">
        <f>IF('Support - Unit List'!A1605="","",'Support - Unit List'!A1605&amp;'Support - Unit List'!B1605&amp;'Support - Unit List'!C1605&amp;" - "&amp;PROPER('Support - Unit List'!D1605))</f>
        <v>5620006 - Jefferson Township</v>
      </c>
    </row>
    <row r="1606" spans="8:10" x14ac:dyDescent="0.25">
      <c r="H1606" s="2" t="str">
        <f t="shared" si="35"/>
        <v/>
      </c>
      <c r="I1606" s="2" t="str">
        <f>IF(H1606="","",COUNTIF($H$2:H1606,H1606))</f>
        <v/>
      </c>
      <c r="J1606" s="3" t="str">
        <f>IF('Support - Unit List'!A1606="","",'Support - Unit List'!A1606&amp;'Support - Unit List'!B1606&amp;'Support - Unit List'!C1606&amp;" - "&amp;PROPER('Support - Unit List'!D1606))</f>
        <v>5620007 - Lake Township</v>
      </c>
    </row>
    <row r="1607" spans="8:10" x14ac:dyDescent="0.25">
      <c r="H1607" s="2" t="str">
        <f t="shared" si="35"/>
        <v/>
      </c>
      <c r="I1607" s="2" t="str">
        <f>IF(H1607="","",COUNTIF($H$2:H1607,H1607))</f>
        <v/>
      </c>
      <c r="J1607" s="3" t="str">
        <f>IF('Support - Unit List'!A1607="","",'Support - Unit List'!A1607&amp;'Support - Unit List'!B1607&amp;'Support - Unit List'!C1607&amp;" - "&amp;PROPER('Support - Unit List'!D1607))</f>
        <v>5620008 - Lincoln Township</v>
      </c>
    </row>
    <row r="1608" spans="8:10" x14ac:dyDescent="0.25">
      <c r="H1608" s="2" t="str">
        <f t="shared" si="35"/>
        <v/>
      </c>
      <c r="I1608" s="2" t="str">
        <f>IF(H1608="","",COUNTIF($H$2:H1608,H1608))</f>
        <v/>
      </c>
      <c r="J1608" s="3" t="str">
        <f>IF('Support - Unit List'!A1608="","",'Support - Unit List'!A1608&amp;'Support - Unit List'!B1608&amp;'Support - Unit List'!C1608&amp;" - "&amp;PROPER('Support - Unit List'!D1608))</f>
        <v>5620009 - Mcclellan Township</v>
      </c>
    </row>
    <row r="1609" spans="8:10" x14ac:dyDescent="0.25">
      <c r="H1609" s="2" t="str">
        <f t="shared" si="35"/>
        <v/>
      </c>
      <c r="I1609" s="2" t="str">
        <f>IF(H1609="","",COUNTIF($H$2:H1609,H1609))</f>
        <v/>
      </c>
      <c r="J1609" s="3" t="str">
        <f>IF('Support - Unit List'!A1609="","",'Support - Unit List'!A1609&amp;'Support - Unit List'!B1609&amp;'Support - Unit List'!C1609&amp;" - "&amp;PROPER('Support - Unit List'!D1609))</f>
        <v>5620010 - Washington Township</v>
      </c>
    </row>
    <row r="1610" spans="8:10" x14ac:dyDescent="0.25">
      <c r="H1610" s="2" t="str">
        <f t="shared" si="35"/>
        <v/>
      </c>
      <c r="I1610" s="2" t="str">
        <f>IF(H1610="","",COUNTIF($H$2:H1610,H1610))</f>
        <v/>
      </c>
      <c r="J1610" s="3" t="str">
        <f>IF('Support - Unit List'!A1610="","",'Support - Unit List'!A1610&amp;'Support - Unit List'!B1610&amp;'Support - Unit List'!C1610&amp;" - "&amp;PROPER('Support - Unit List'!D1610))</f>
        <v>5630802 - Brook Civil Town</v>
      </c>
    </row>
    <row r="1611" spans="8:10" x14ac:dyDescent="0.25">
      <c r="H1611" s="2" t="str">
        <f t="shared" si="35"/>
        <v/>
      </c>
      <c r="I1611" s="2" t="str">
        <f>IF(H1611="","",COUNTIF($H$2:H1611,H1611))</f>
        <v/>
      </c>
      <c r="J1611" s="3" t="str">
        <f>IF('Support - Unit List'!A1611="","",'Support - Unit List'!A1611&amp;'Support - Unit List'!B1611&amp;'Support - Unit List'!C1611&amp;" - "&amp;PROPER('Support - Unit List'!D1611))</f>
        <v>5630803 - Goodland Civil Town</v>
      </c>
    </row>
    <row r="1612" spans="8:10" x14ac:dyDescent="0.25">
      <c r="H1612" s="2" t="str">
        <f t="shared" si="35"/>
        <v/>
      </c>
      <c r="I1612" s="2" t="str">
        <f>IF(H1612="","",COUNTIF($H$2:H1612,H1612))</f>
        <v/>
      </c>
      <c r="J1612" s="3" t="str">
        <f>IF('Support - Unit List'!A1612="","",'Support - Unit List'!A1612&amp;'Support - Unit List'!B1612&amp;'Support - Unit List'!C1612&amp;" - "&amp;PROPER('Support - Unit List'!D1612))</f>
        <v>5630804 - Kentland Civil Town</v>
      </c>
    </row>
    <row r="1613" spans="8:10" x14ac:dyDescent="0.25">
      <c r="H1613" s="2" t="str">
        <f t="shared" si="35"/>
        <v/>
      </c>
      <c r="I1613" s="2" t="str">
        <f>IF(H1613="","",COUNTIF($H$2:H1613,H1613))</f>
        <v/>
      </c>
      <c r="J1613" s="3" t="str">
        <f>IF('Support - Unit List'!A1613="","",'Support - Unit List'!A1613&amp;'Support - Unit List'!B1613&amp;'Support - Unit List'!C1613&amp;" - "&amp;PROPER('Support - Unit List'!D1613))</f>
        <v>5630805 - Morocco Civil Town</v>
      </c>
    </row>
    <row r="1614" spans="8:10" x14ac:dyDescent="0.25">
      <c r="H1614" s="2" t="str">
        <f t="shared" si="35"/>
        <v/>
      </c>
      <c r="I1614" s="2" t="str">
        <f>IF(H1614="","",COUNTIF($H$2:H1614,H1614))</f>
        <v/>
      </c>
      <c r="J1614" s="3" t="str">
        <f>IF('Support - Unit List'!A1614="","",'Support - Unit List'!A1614&amp;'Support - Unit List'!B1614&amp;'Support - Unit List'!C1614&amp;" - "&amp;PROPER('Support - Unit List'!D1614))</f>
        <v>5630806 - Mt. Ayr Civil Town</v>
      </c>
    </row>
    <row r="1615" spans="8:10" x14ac:dyDescent="0.25">
      <c r="H1615" s="2" t="str">
        <f t="shared" si="35"/>
        <v/>
      </c>
      <c r="I1615" s="2" t="str">
        <f>IF(H1615="","",COUNTIF($H$2:H1615,H1615))</f>
        <v/>
      </c>
      <c r="J1615" s="3" t="str">
        <f>IF('Support - Unit List'!A1615="","",'Support - Unit List'!A1615&amp;'Support - Unit List'!B1615&amp;'Support - Unit List'!C1615&amp;" - "&amp;PROPER('Support - Unit List'!D1615))</f>
        <v>5645945 - North Newton School Corporation</v>
      </c>
    </row>
    <row r="1616" spans="8:10" x14ac:dyDescent="0.25">
      <c r="H1616" s="2" t="str">
        <f t="shared" si="35"/>
        <v/>
      </c>
      <c r="I1616" s="2" t="str">
        <f>IF(H1616="","",COUNTIF($H$2:H1616,H1616))</f>
        <v/>
      </c>
      <c r="J1616" s="3" t="str">
        <f>IF('Support - Unit List'!A1616="","",'Support - Unit List'!A1616&amp;'Support - Unit List'!B1616&amp;'Support - Unit List'!C1616&amp;" - "&amp;PROPER('Support - Unit List'!D1616))</f>
        <v>5645995 - South Newton School Corporation</v>
      </c>
    </row>
    <row r="1617" spans="8:10" x14ac:dyDescent="0.25">
      <c r="H1617" s="2" t="str">
        <f t="shared" si="35"/>
        <v/>
      </c>
      <c r="I1617" s="2" t="str">
        <f>IF(H1617="","",COUNTIF($H$2:H1617,H1617))</f>
        <v/>
      </c>
      <c r="J1617" s="3" t="str">
        <f>IF('Support - Unit List'!A1617="","",'Support - Unit List'!A1617&amp;'Support - Unit List'!B1617&amp;'Support - Unit List'!C1617&amp;" - "&amp;PROPER('Support - Unit List'!D1617))</f>
        <v>5650162 - Brook Public Library</v>
      </c>
    </row>
    <row r="1618" spans="8:10" x14ac:dyDescent="0.25">
      <c r="H1618" s="2" t="str">
        <f t="shared" si="35"/>
        <v/>
      </c>
      <c r="I1618" s="2" t="str">
        <f>IF(H1618="","",COUNTIF($H$2:H1618,H1618))</f>
        <v/>
      </c>
      <c r="J1618" s="3" t="str">
        <f>IF('Support - Unit List'!A1618="","",'Support - Unit List'!A1618&amp;'Support - Unit List'!B1618&amp;'Support - Unit List'!C1618&amp;" - "&amp;PROPER('Support - Unit List'!D1618))</f>
        <v>5650163 - Goodland Public Library</v>
      </c>
    </row>
    <row r="1619" spans="8:10" x14ac:dyDescent="0.25">
      <c r="H1619" s="2" t="str">
        <f t="shared" si="35"/>
        <v/>
      </c>
      <c r="I1619" s="2" t="str">
        <f>IF(H1619="","",COUNTIF($H$2:H1619,H1619))</f>
        <v/>
      </c>
      <c r="J1619" s="3" t="str">
        <f>IF('Support - Unit List'!A1619="","",'Support - Unit List'!A1619&amp;'Support - Unit List'!B1619&amp;'Support - Unit List'!C1619&amp;" - "&amp;PROPER('Support - Unit List'!D1619))</f>
        <v>5650164 - Kentland Public Library</v>
      </c>
    </row>
    <row r="1620" spans="8:10" x14ac:dyDescent="0.25">
      <c r="H1620" s="2" t="str">
        <f t="shared" si="35"/>
        <v/>
      </c>
      <c r="I1620" s="2" t="str">
        <f>IF(H1620="","",COUNTIF($H$2:H1620,H1620))</f>
        <v/>
      </c>
      <c r="J1620" s="3" t="str">
        <f>IF('Support - Unit List'!A1620="","",'Support - Unit List'!A1620&amp;'Support - Unit List'!B1620&amp;'Support - Unit List'!C1620&amp;" - "&amp;PROPER('Support - Unit List'!D1620))</f>
        <v>5650166 - Newton County Public Library</v>
      </c>
    </row>
    <row r="1621" spans="8:10" x14ac:dyDescent="0.25">
      <c r="H1621" s="2" t="str">
        <f t="shared" si="35"/>
        <v/>
      </c>
      <c r="I1621" s="2" t="str">
        <f>IF(H1621="","",COUNTIF($H$2:H1621,H1621))</f>
        <v/>
      </c>
      <c r="J1621" s="3" t="str">
        <f>IF('Support - Unit List'!A1621="","",'Support - Unit List'!A1621&amp;'Support - Unit List'!B1621&amp;'Support - Unit List'!C1621&amp;" - "&amp;PROPER('Support - Unit List'!D1621))</f>
        <v>5670019 - Kentland Conservancy District</v>
      </c>
    </row>
    <row r="1622" spans="8:10" x14ac:dyDescent="0.25">
      <c r="H1622" s="2" t="str">
        <f t="shared" si="35"/>
        <v/>
      </c>
      <c r="I1622" s="2" t="str">
        <f>IF(H1622="","",COUNTIF($H$2:H1622,H1622))</f>
        <v/>
      </c>
      <c r="J1622" s="3" t="str">
        <f>IF('Support - Unit List'!A1622="","",'Support - Unit List'!A1622&amp;'Support - Unit List'!B1622&amp;'Support - Unit List'!C1622&amp;" - "&amp;PROPER('Support - Unit List'!D1622))</f>
        <v>5670052 - Morocco Conservancy District</v>
      </c>
    </row>
    <row r="1623" spans="8:10" x14ac:dyDescent="0.25">
      <c r="H1623" s="2" t="str">
        <f t="shared" si="35"/>
        <v/>
      </c>
      <c r="I1623" s="2" t="str">
        <f>IF(H1623="","",COUNTIF($H$2:H1623,H1623))</f>
        <v/>
      </c>
      <c r="J1623" s="3" t="str">
        <f>IF('Support - Unit List'!A1623="","",'Support - Unit List'!A1623&amp;'Support - Unit List'!B1623&amp;'Support - Unit List'!C1623&amp;" - "&amp;PROPER('Support - Unit List'!D1623))</f>
        <v>5710000 - Noble County</v>
      </c>
    </row>
    <row r="1624" spans="8:10" x14ac:dyDescent="0.25">
      <c r="H1624" s="2" t="str">
        <f t="shared" si="35"/>
        <v/>
      </c>
      <c r="I1624" s="2" t="str">
        <f>IF(H1624="","",COUNTIF($H$2:H1624,H1624))</f>
        <v/>
      </c>
      <c r="J1624" s="3" t="str">
        <f>IF('Support - Unit List'!A1624="","",'Support - Unit List'!A1624&amp;'Support - Unit List'!B1624&amp;'Support - Unit List'!C1624&amp;" - "&amp;PROPER('Support - Unit List'!D1624))</f>
        <v>5720001 - Albion Township</v>
      </c>
    </row>
    <row r="1625" spans="8:10" x14ac:dyDescent="0.25">
      <c r="H1625" s="2" t="str">
        <f t="shared" si="35"/>
        <v/>
      </c>
      <c r="I1625" s="2" t="str">
        <f>IF(H1625="","",COUNTIF($H$2:H1625,H1625))</f>
        <v/>
      </c>
      <c r="J1625" s="3" t="str">
        <f>IF('Support - Unit List'!A1625="","",'Support - Unit List'!A1625&amp;'Support - Unit List'!B1625&amp;'Support - Unit List'!C1625&amp;" - "&amp;PROPER('Support - Unit List'!D1625))</f>
        <v>5720002 - Allen Township</v>
      </c>
    </row>
    <row r="1626" spans="8:10" x14ac:dyDescent="0.25">
      <c r="H1626" s="2" t="str">
        <f t="shared" si="35"/>
        <v/>
      </c>
      <c r="I1626" s="2" t="str">
        <f>IF(H1626="","",COUNTIF($H$2:H1626,H1626))</f>
        <v/>
      </c>
      <c r="J1626" s="3" t="str">
        <f>IF('Support - Unit List'!A1626="","",'Support - Unit List'!A1626&amp;'Support - Unit List'!B1626&amp;'Support - Unit List'!C1626&amp;" - "&amp;PROPER('Support - Unit List'!D1626))</f>
        <v>5720003 - Elkhart Township</v>
      </c>
    </row>
    <row r="1627" spans="8:10" x14ac:dyDescent="0.25">
      <c r="H1627" s="2" t="str">
        <f t="shared" si="35"/>
        <v/>
      </c>
      <c r="I1627" s="2" t="str">
        <f>IF(H1627="","",COUNTIF($H$2:H1627,H1627))</f>
        <v/>
      </c>
      <c r="J1627" s="3" t="str">
        <f>IF('Support - Unit List'!A1627="","",'Support - Unit List'!A1627&amp;'Support - Unit List'!B1627&amp;'Support - Unit List'!C1627&amp;" - "&amp;PROPER('Support - Unit List'!D1627))</f>
        <v>5720004 - Green Township</v>
      </c>
    </row>
    <row r="1628" spans="8:10" x14ac:dyDescent="0.25">
      <c r="H1628" s="2" t="str">
        <f t="shared" si="35"/>
        <v/>
      </c>
      <c r="I1628" s="2" t="str">
        <f>IF(H1628="","",COUNTIF($H$2:H1628,H1628))</f>
        <v/>
      </c>
      <c r="J1628" s="3" t="str">
        <f>IF('Support - Unit List'!A1628="","",'Support - Unit List'!A1628&amp;'Support - Unit List'!B1628&amp;'Support - Unit List'!C1628&amp;" - "&amp;PROPER('Support - Unit List'!D1628))</f>
        <v>5720005 - Jefferson Township</v>
      </c>
    </row>
    <row r="1629" spans="8:10" x14ac:dyDescent="0.25">
      <c r="H1629" s="2" t="str">
        <f t="shared" si="35"/>
        <v/>
      </c>
      <c r="I1629" s="2" t="str">
        <f>IF(H1629="","",COUNTIF($H$2:H1629,H1629))</f>
        <v/>
      </c>
      <c r="J1629" s="3" t="str">
        <f>IF('Support - Unit List'!A1629="","",'Support - Unit List'!A1629&amp;'Support - Unit List'!B1629&amp;'Support - Unit List'!C1629&amp;" - "&amp;PROPER('Support - Unit List'!D1629))</f>
        <v>5720006 - Noble Township</v>
      </c>
    </row>
    <row r="1630" spans="8:10" x14ac:dyDescent="0.25">
      <c r="H1630" s="2" t="str">
        <f t="shared" si="35"/>
        <v/>
      </c>
      <c r="I1630" s="2" t="str">
        <f>IF(H1630="","",COUNTIF($H$2:H1630,H1630))</f>
        <v/>
      </c>
      <c r="J1630" s="3" t="str">
        <f>IF('Support - Unit List'!A1630="","",'Support - Unit List'!A1630&amp;'Support - Unit List'!B1630&amp;'Support - Unit List'!C1630&amp;" - "&amp;PROPER('Support - Unit List'!D1630))</f>
        <v>5720007 - Orange Township</v>
      </c>
    </row>
    <row r="1631" spans="8:10" x14ac:dyDescent="0.25">
      <c r="H1631" s="2" t="str">
        <f t="shared" si="35"/>
        <v/>
      </c>
      <c r="I1631" s="2" t="str">
        <f>IF(H1631="","",COUNTIF($H$2:H1631,H1631))</f>
        <v/>
      </c>
      <c r="J1631" s="3" t="str">
        <f>IF('Support - Unit List'!A1631="","",'Support - Unit List'!A1631&amp;'Support - Unit List'!B1631&amp;'Support - Unit List'!C1631&amp;" - "&amp;PROPER('Support - Unit List'!D1631))</f>
        <v>5720008 - Perry Township</v>
      </c>
    </row>
    <row r="1632" spans="8:10" x14ac:dyDescent="0.25">
      <c r="H1632" s="2" t="str">
        <f t="shared" si="35"/>
        <v/>
      </c>
      <c r="I1632" s="2" t="str">
        <f>IF(H1632="","",COUNTIF($H$2:H1632,H1632))</f>
        <v/>
      </c>
      <c r="J1632" s="3" t="str">
        <f>IF('Support - Unit List'!A1632="","",'Support - Unit List'!A1632&amp;'Support - Unit List'!B1632&amp;'Support - Unit List'!C1632&amp;" - "&amp;PROPER('Support - Unit List'!D1632))</f>
        <v>5720009 - Sparta Township</v>
      </c>
    </row>
    <row r="1633" spans="8:10" x14ac:dyDescent="0.25">
      <c r="H1633" s="2" t="str">
        <f t="shared" si="35"/>
        <v/>
      </c>
      <c r="I1633" s="2" t="str">
        <f>IF(H1633="","",COUNTIF($H$2:H1633,H1633))</f>
        <v/>
      </c>
      <c r="J1633" s="3" t="str">
        <f>IF('Support - Unit List'!A1633="","",'Support - Unit List'!A1633&amp;'Support - Unit List'!B1633&amp;'Support - Unit List'!C1633&amp;" - "&amp;PROPER('Support - Unit List'!D1633))</f>
        <v>5720010 - Swan Township</v>
      </c>
    </row>
    <row r="1634" spans="8:10" x14ac:dyDescent="0.25">
      <c r="H1634" s="2" t="str">
        <f t="shared" si="35"/>
        <v/>
      </c>
      <c r="I1634" s="2" t="str">
        <f>IF(H1634="","",COUNTIF($H$2:H1634,H1634))</f>
        <v/>
      </c>
      <c r="J1634" s="3" t="str">
        <f>IF('Support - Unit List'!A1634="","",'Support - Unit List'!A1634&amp;'Support - Unit List'!B1634&amp;'Support - Unit List'!C1634&amp;" - "&amp;PROPER('Support - Unit List'!D1634))</f>
        <v>5720011 - Washington Township</v>
      </c>
    </row>
    <row r="1635" spans="8:10" x14ac:dyDescent="0.25">
      <c r="H1635" s="2" t="str">
        <f t="shared" si="35"/>
        <v/>
      </c>
      <c r="I1635" s="2" t="str">
        <f>IF(H1635="","",COUNTIF($H$2:H1635,H1635))</f>
        <v/>
      </c>
      <c r="J1635" s="3" t="str">
        <f>IF('Support - Unit List'!A1635="","",'Support - Unit List'!A1635&amp;'Support - Unit List'!B1635&amp;'Support - Unit List'!C1635&amp;" - "&amp;PROPER('Support - Unit List'!D1635))</f>
        <v>5720012 - Wayne Township</v>
      </c>
    </row>
    <row r="1636" spans="8:10" x14ac:dyDescent="0.25">
      <c r="H1636" s="2" t="str">
        <f t="shared" si="35"/>
        <v/>
      </c>
      <c r="I1636" s="2" t="str">
        <f>IF(H1636="","",COUNTIF($H$2:H1636,H1636))</f>
        <v/>
      </c>
      <c r="J1636" s="3" t="str">
        <f>IF('Support - Unit List'!A1636="","",'Support - Unit List'!A1636&amp;'Support - Unit List'!B1636&amp;'Support - Unit List'!C1636&amp;" - "&amp;PROPER('Support - Unit List'!D1636))</f>
        <v>5720013 - York Township</v>
      </c>
    </row>
    <row r="1637" spans="8:10" x14ac:dyDescent="0.25">
      <c r="H1637" s="2" t="str">
        <f t="shared" si="35"/>
        <v/>
      </c>
      <c r="I1637" s="2" t="str">
        <f>IF(H1637="","",COUNTIF($H$2:H1637,H1637))</f>
        <v/>
      </c>
      <c r="J1637" s="3" t="str">
        <f>IF('Support - Unit List'!A1637="","",'Support - Unit List'!A1637&amp;'Support - Unit List'!B1637&amp;'Support - Unit List'!C1637&amp;" - "&amp;PROPER('Support - Unit List'!D1637))</f>
        <v>5730418 - Kendallville Civil City</v>
      </c>
    </row>
    <row r="1638" spans="8:10" x14ac:dyDescent="0.25">
      <c r="H1638" s="2" t="str">
        <f t="shared" si="35"/>
        <v/>
      </c>
      <c r="I1638" s="2" t="str">
        <f>IF(H1638="","",COUNTIF($H$2:H1638,H1638))</f>
        <v/>
      </c>
      <c r="J1638" s="3" t="str">
        <f>IF('Support - Unit List'!A1638="","",'Support - Unit List'!A1638&amp;'Support - Unit List'!B1638&amp;'Support - Unit List'!C1638&amp;" - "&amp;PROPER('Support - Unit List'!D1638))</f>
        <v>5730452 - Ligonier Civil City</v>
      </c>
    </row>
    <row r="1639" spans="8:10" x14ac:dyDescent="0.25">
      <c r="H1639" s="2" t="str">
        <f t="shared" si="35"/>
        <v/>
      </c>
      <c r="I1639" s="2" t="str">
        <f>IF(H1639="","",COUNTIF($H$2:H1639,H1639))</f>
        <v/>
      </c>
      <c r="J1639" s="3" t="str">
        <f>IF('Support - Unit List'!A1639="","",'Support - Unit List'!A1639&amp;'Support - Unit List'!B1639&amp;'Support - Unit List'!C1639&amp;" - "&amp;PROPER('Support - Unit List'!D1639))</f>
        <v>5730807 - Albion Civil Town</v>
      </c>
    </row>
    <row r="1640" spans="8:10" x14ac:dyDescent="0.25">
      <c r="H1640" s="2" t="str">
        <f t="shared" si="35"/>
        <v/>
      </c>
      <c r="I1640" s="2" t="str">
        <f>IF(H1640="","",COUNTIF($H$2:H1640,H1640))</f>
        <v/>
      </c>
      <c r="J1640" s="3" t="str">
        <f>IF('Support - Unit List'!A1640="","",'Support - Unit List'!A1640&amp;'Support - Unit List'!B1640&amp;'Support - Unit List'!C1640&amp;" - "&amp;PROPER('Support - Unit List'!D1640))</f>
        <v>5730808 - Avilla Civil Town</v>
      </c>
    </row>
    <row r="1641" spans="8:10" x14ac:dyDescent="0.25">
      <c r="H1641" s="2" t="str">
        <f t="shared" si="35"/>
        <v/>
      </c>
      <c r="I1641" s="2" t="str">
        <f>IF(H1641="","",COUNTIF($H$2:H1641,H1641))</f>
        <v/>
      </c>
      <c r="J1641" s="3" t="str">
        <f>IF('Support - Unit List'!A1641="","",'Support - Unit List'!A1641&amp;'Support - Unit List'!B1641&amp;'Support - Unit List'!C1641&amp;" - "&amp;PROPER('Support - Unit List'!D1641))</f>
        <v>5730809 - Cromwell Civil Town</v>
      </c>
    </row>
    <row r="1642" spans="8:10" x14ac:dyDescent="0.25">
      <c r="H1642" s="2" t="str">
        <f t="shared" si="35"/>
        <v/>
      </c>
      <c r="I1642" s="2" t="str">
        <f>IF(H1642="","",COUNTIF($H$2:H1642,H1642))</f>
        <v/>
      </c>
      <c r="J1642" s="3" t="str">
        <f>IF('Support - Unit List'!A1642="","",'Support - Unit List'!A1642&amp;'Support - Unit List'!B1642&amp;'Support - Unit List'!C1642&amp;" - "&amp;PROPER('Support - Unit List'!D1642))</f>
        <v>5730810 - Rome City Civil Town</v>
      </c>
    </row>
    <row r="1643" spans="8:10" x14ac:dyDescent="0.25">
      <c r="H1643" s="2" t="str">
        <f t="shared" si="35"/>
        <v/>
      </c>
      <c r="I1643" s="2" t="str">
        <f>IF(H1643="","",COUNTIF($H$2:H1643,H1643))</f>
        <v/>
      </c>
      <c r="J1643" s="3" t="str">
        <f>IF('Support - Unit List'!A1643="","",'Support - Unit List'!A1643&amp;'Support - Unit List'!B1643&amp;'Support - Unit List'!C1643&amp;" - "&amp;PROPER('Support - Unit List'!D1643))</f>
        <v>5746055 - Central Noble Community School Corporation</v>
      </c>
    </row>
    <row r="1644" spans="8:10" x14ac:dyDescent="0.25">
      <c r="H1644" s="2" t="str">
        <f t="shared" si="35"/>
        <v/>
      </c>
      <c r="I1644" s="2" t="str">
        <f>IF(H1644="","",COUNTIF($H$2:H1644,H1644))</f>
        <v/>
      </c>
      <c r="J1644" s="3" t="str">
        <f>IF('Support - Unit List'!A1644="","",'Support - Unit List'!A1644&amp;'Support - Unit List'!B1644&amp;'Support - Unit List'!C1644&amp;" - "&amp;PROPER('Support - Unit List'!D1644))</f>
        <v>5746060 - East Noble School Corporation</v>
      </c>
    </row>
    <row r="1645" spans="8:10" x14ac:dyDescent="0.25">
      <c r="H1645" s="2" t="str">
        <f t="shared" si="35"/>
        <v/>
      </c>
      <c r="I1645" s="2" t="str">
        <f>IF(H1645="","",COUNTIF($H$2:H1645,H1645))</f>
        <v/>
      </c>
      <c r="J1645" s="3" t="str">
        <f>IF('Support - Unit List'!A1645="","",'Support - Unit List'!A1645&amp;'Support - Unit List'!B1645&amp;'Support - Unit List'!C1645&amp;" - "&amp;PROPER('Support - Unit List'!D1645))</f>
        <v>5746065 - West Noble School Corporation</v>
      </c>
    </row>
    <row r="1646" spans="8:10" x14ac:dyDescent="0.25">
      <c r="H1646" s="2" t="str">
        <f t="shared" si="35"/>
        <v/>
      </c>
      <c r="I1646" s="2" t="str">
        <f>IF(H1646="","",COUNTIF($H$2:H1646,H1646))</f>
        <v/>
      </c>
      <c r="J1646" s="3" t="str">
        <f>IF('Support - Unit List'!A1646="","",'Support - Unit List'!A1646&amp;'Support - Unit List'!B1646&amp;'Support - Unit List'!C1646&amp;" - "&amp;PROPER('Support - Unit List'!D1646))</f>
        <v>5750167 - Kendallville Public Library</v>
      </c>
    </row>
    <row r="1647" spans="8:10" x14ac:dyDescent="0.25">
      <c r="H1647" s="2" t="str">
        <f t="shared" si="35"/>
        <v/>
      </c>
      <c r="I1647" s="2" t="str">
        <f>IF(H1647="","",COUNTIF($H$2:H1647,H1647))</f>
        <v/>
      </c>
      <c r="J1647" s="3" t="str">
        <f>IF('Support - Unit List'!A1647="","",'Support - Unit List'!A1647&amp;'Support - Unit List'!B1647&amp;'Support - Unit List'!C1647&amp;" - "&amp;PROPER('Support - Unit List'!D1647))</f>
        <v>5750168 - Ligonier Public Library</v>
      </c>
    </row>
    <row r="1648" spans="8:10" x14ac:dyDescent="0.25">
      <c r="H1648" s="2" t="str">
        <f t="shared" si="35"/>
        <v/>
      </c>
      <c r="I1648" s="2" t="str">
        <f>IF(H1648="","",COUNTIF($H$2:H1648,H1648))</f>
        <v/>
      </c>
      <c r="J1648" s="3" t="str">
        <f>IF('Support - Unit List'!A1648="","",'Support - Unit List'!A1648&amp;'Support - Unit List'!B1648&amp;'Support - Unit List'!C1648&amp;" - "&amp;PROPER('Support - Unit List'!D1648))</f>
        <v>5750169 - Noble County Public Library</v>
      </c>
    </row>
    <row r="1649" spans="8:10" x14ac:dyDescent="0.25">
      <c r="H1649" s="2" t="str">
        <f t="shared" si="35"/>
        <v/>
      </c>
      <c r="I1649" s="2" t="str">
        <f>IF(H1649="","",COUNTIF($H$2:H1649,H1649))</f>
        <v/>
      </c>
      <c r="J1649" s="3" t="str">
        <f>IF('Support - Unit List'!A1649="","",'Support - Unit List'!A1649&amp;'Support - Unit List'!B1649&amp;'Support - Unit List'!C1649&amp;" - "&amp;PROPER('Support - Unit List'!D1649))</f>
        <v>5770054 - Rome City Conservancy</v>
      </c>
    </row>
    <row r="1650" spans="8:10" x14ac:dyDescent="0.25">
      <c r="H1650" s="2" t="str">
        <f t="shared" si="35"/>
        <v/>
      </c>
      <c r="I1650" s="2" t="str">
        <f>IF(H1650="","",COUNTIF($H$2:H1650,H1650))</f>
        <v/>
      </c>
      <c r="J1650" s="3" t="str">
        <f>IF('Support - Unit List'!A1650="","",'Support - Unit List'!A1650&amp;'Support - Unit List'!B1650&amp;'Support - Unit List'!C1650&amp;" - "&amp;PROPER('Support - Unit List'!D1650))</f>
        <v>5810000 - Ohio County</v>
      </c>
    </row>
    <row r="1651" spans="8:10" x14ac:dyDescent="0.25">
      <c r="H1651" s="2" t="str">
        <f t="shared" si="35"/>
        <v/>
      </c>
      <c r="I1651" s="2" t="str">
        <f>IF(H1651="","",COUNTIF($H$2:H1651,H1651))</f>
        <v/>
      </c>
      <c r="J1651" s="3" t="str">
        <f>IF('Support - Unit List'!A1651="","",'Support - Unit List'!A1651&amp;'Support - Unit List'!B1651&amp;'Support - Unit List'!C1651&amp;" - "&amp;PROPER('Support - Unit List'!D1651))</f>
        <v>5820001 - Cass Township</v>
      </c>
    </row>
    <row r="1652" spans="8:10" x14ac:dyDescent="0.25">
      <c r="H1652" s="2" t="str">
        <f t="shared" si="35"/>
        <v/>
      </c>
      <c r="I1652" s="2" t="str">
        <f>IF(H1652="","",COUNTIF($H$2:H1652,H1652))</f>
        <v/>
      </c>
      <c r="J1652" s="3" t="str">
        <f>IF('Support - Unit List'!A1652="","",'Support - Unit List'!A1652&amp;'Support - Unit List'!B1652&amp;'Support - Unit List'!C1652&amp;" - "&amp;PROPER('Support - Unit List'!D1652))</f>
        <v>5820002 - Pike Township</v>
      </c>
    </row>
    <row r="1653" spans="8:10" x14ac:dyDescent="0.25">
      <c r="H1653" s="2" t="str">
        <f t="shared" si="35"/>
        <v/>
      </c>
      <c r="I1653" s="2" t="str">
        <f>IF(H1653="","",COUNTIF($H$2:H1653,H1653))</f>
        <v/>
      </c>
      <c r="J1653" s="3" t="str">
        <f>IF('Support - Unit List'!A1653="","",'Support - Unit List'!A1653&amp;'Support - Unit List'!B1653&amp;'Support - Unit List'!C1653&amp;" - "&amp;PROPER('Support - Unit List'!D1653))</f>
        <v>5820003 - Randolph Township</v>
      </c>
    </row>
    <row r="1654" spans="8:10" x14ac:dyDescent="0.25">
      <c r="H1654" s="2" t="str">
        <f t="shared" si="35"/>
        <v/>
      </c>
      <c r="I1654" s="2" t="str">
        <f>IF(H1654="","",COUNTIF($H$2:H1654,H1654))</f>
        <v/>
      </c>
      <c r="J1654" s="3" t="str">
        <f>IF('Support - Unit List'!A1654="","",'Support - Unit List'!A1654&amp;'Support - Unit List'!B1654&amp;'Support - Unit List'!C1654&amp;" - "&amp;PROPER('Support - Unit List'!D1654))</f>
        <v>5820004 - Union Township</v>
      </c>
    </row>
    <row r="1655" spans="8:10" x14ac:dyDescent="0.25">
      <c r="H1655" s="2" t="str">
        <f t="shared" si="35"/>
        <v/>
      </c>
      <c r="I1655" s="2" t="str">
        <f>IF(H1655="","",COUNTIF($H$2:H1655,H1655))</f>
        <v/>
      </c>
      <c r="J1655" s="3" t="str">
        <f>IF('Support - Unit List'!A1655="","",'Support - Unit List'!A1655&amp;'Support - Unit List'!B1655&amp;'Support - Unit List'!C1655&amp;" - "&amp;PROPER('Support - Unit List'!D1655))</f>
        <v>5830462 - Rising Sun Civil City</v>
      </c>
    </row>
    <row r="1656" spans="8:10" x14ac:dyDescent="0.25">
      <c r="H1656" s="2" t="str">
        <f t="shared" si="35"/>
        <v/>
      </c>
      <c r="I1656" s="2" t="str">
        <f>IF(H1656="","",COUNTIF($H$2:H1656,H1656))</f>
        <v/>
      </c>
      <c r="J1656" s="3" t="str">
        <f>IF('Support - Unit List'!A1656="","",'Support - Unit List'!A1656&amp;'Support - Unit List'!B1656&amp;'Support - Unit List'!C1656&amp;" - "&amp;PROPER('Support - Unit List'!D1656))</f>
        <v>5846080 - Rising Sun-Ohio County Community School</v>
      </c>
    </row>
    <row r="1657" spans="8:10" x14ac:dyDescent="0.25">
      <c r="H1657" s="2" t="str">
        <f t="shared" si="35"/>
        <v/>
      </c>
      <c r="I1657" s="2" t="str">
        <f>IF(H1657="","",COUNTIF($H$2:H1657,H1657))</f>
        <v/>
      </c>
      <c r="J1657" s="3" t="str">
        <f>IF('Support - Unit List'!A1657="","",'Support - Unit List'!A1657&amp;'Support - Unit List'!B1657&amp;'Support - Unit List'!C1657&amp;" - "&amp;PROPER('Support - Unit List'!D1657))</f>
        <v>5850170 - Ohio County Public Library</v>
      </c>
    </row>
    <row r="1658" spans="8:10" x14ac:dyDescent="0.25">
      <c r="H1658" s="2" t="str">
        <f t="shared" si="35"/>
        <v/>
      </c>
      <c r="I1658" s="2" t="str">
        <f>IF(H1658="","",COUNTIF($H$2:H1658,H1658))</f>
        <v/>
      </c>
      <c r="J1658" s="3" t="str">
        <f>IF('Support - Unit List'!A1658="","",'Support - Unit List'!A1658&amp;'Support - Unit List'!B1658&amp;'Support - Unit List'!C1658&amp;" - "&amp;PROPER('Support - Unit List'!D1658))</f>
        <v>5910000 - Orange County</v>
      </c>
    </row>
    <row r="1659" spans="8:10" x14ac:dyDescent="0.25">
      <c r="H1659" s="2" t="str">
        <f t="shared" si="35"/>
        <v/>
      </c>
      <c r="I1659" s="2" t="str">
        <f>IF(H1659="","",COUNTIF($H$2:H1659,H1659))</f>
        <v/>
      </c>
      <c r="J1659" s="3" t="str">
        <f>IF('Support - Unit List'!A1659="","",'Support - Unit List'!A1659&amp;'Support - Unit List'!B1659&amp;'Support - Unit List'!C1659&amp;" - "&amp;PROPER('Support - Unit List'!D1659))</f>
        <v>5920001 - French Lick Township</v>
      </c>
    </row>
    <row r="1660" spans="8:10" x14ac:dyDescent="0.25">
      <c r="H1660" s="2" t="str">
        <f t="shared" si="35"/>
        <v/>
      </c>
      <c r="I1660" s="2" t="str">
        <f>IF(H1660="","",COUNTIF($H$2:H1660,H1660))</f>
        <v/>
      </c>
      <c r="J1660" s="3" t="str">
        <f>IF('Support - Unit List'!A1660="","",'Support - Unit List'!A1660&amp;'Support - Unit List'!B1660&amp;'Support - Unit List'!C1660&amp;" - "&amp;PROPER('Support - Unit List'!D1660))</f>
        <v>5920002 - Greenfield Township</v>
      </c>
    </row>
    <row r="1661" spans="8:10" x14ac:dyDescent="0.25">
      <c r="H1661" s="2" t="str">
        <f t="shared" si="35"/>
        <v/>
      </c>
      <c r="I1661" s="2" t="str">
        <f>IF(H1661="","",COUNTIF($H$2:H1661,H1661))</f>
        <v/>
      </c>
      <c r="J1661" s="3" t="str">
        <f>IF('Support - Unit List'!A1661="","",'Support - Unit List'!A1661&amp;'Support - Unit List'!B1661&amp;'Support - Unit List'!C1661&amp;" - "&amp;PROPER('Support - Unit List'!D1661))</f>
        <v>5920003 - Jackson Township</v>
      </c>
    </row>
    <row r="1662" spans="8:10" x14ac:dyDescent="0.25">
      <c r="H1662" s="2" t="str">
        <f t="shared" si="35"/>
        <v/>
      </c>
      <c r="I1662" s="2" t="str">
        <f>IF(H1662="","",COUNTIF($H$2:H1662,H1662))</f>
        <v/>
      </c>
      <c r="J1662" s="3" t="str">
        <f>IF('Support - Unit List'!A1662="","",'Support - Unit List'!A1662&amp;'Support - Unit List'!B1662&amp;'Support - Unit List'!C1662&amp;" - "&amp;PROPER('Support - Unit List'!D1662))</f>
        <v>5920004 - Northeast Township</v>
      </c>
    </row>
    <row r="1663" spans="8:10" x14ac:dyDescent="0.25">
      <c r="H1663" s="2" t="str">
        <f t="shared" si="35"/>
        <v/>
      </c>
      <c r="I1663" s="2" t="str">
        <f>IF(H1663="","",COUNTIF($H$2:H1663,H1663))</f>
        <v/>
      </c>
      <c r="J1663" s="3" t="str">
        <f>IF('Support - Unit List'!A1663="","",'Support - Unit List'!A1663&amp;'Support - Unit List'!B1663&amp;'Support - Unit List'!C1663&amp;" - "&amp;PROPER('Support - Unit List'!D1663))</f>
        <v>5920005 - Northwest Township</v>
      </c>
    </row>
    <row r="1664" spans="8:10" x14ac:dyDescent="0.25">
      <c r="H1664" s="2" t="str">
        <f t="shared" si="35"/>
        <v/>
      </c>
      <c r="I1664" s="2" t="str">
        <f>IF(H1664="","",COUNTIF($H$2:H1664,H1664))</f>
        <v/>
      </c>
      <c r="J1664" s="3" t="str">
        <f>IF('Support - Unit List'!A1664="","",'Support - Unit List'!A1664&amp;'Support - Unit List'!B1664&amp;'Support - Unit List'!C1664&amp;" - "&amp;PROPER('Support - Unit List'!D1664))</f>
        <v>5920006 - Orangeville Township</v>
      </c>
    </row>
    <row r="1665" spans="8:10" x14ac:dyDescent="0.25">
      <c r="H1665" s="2" t="str">
        <f t="shared" si="35"/>
        <v/>
      </c>
      <c r="I1665" s="2" t="str">
        <f>IF(H1665="","",COUNTIF($H$2:H1665,H1665))</f>
        <v/>
      </c>
      <c r="J1665" s="3" t="str">
        <f>IF('Support - Unit List'!A1665="","",'Support - Unit List'!A1665&amp;'Support - Unit List'!B1665&amp;'Support - Unit List'!C1665&amp;" - "&amp;PROPER('Support - Unit List'!D1665))</f>
        <v>5920007 - Orleans Township</v>
      </c>
    </row>
    <row r="1666" spans="8:10" x14ac:dyDescent="0.25">
      <c r="H1666" s="2" t="str">
        <f t="shared" si="35"/>
        <v/>
      </c>
      <c r="I1666" s="2" t="str">
        <f>IF(H1666="","",COUNTIF($H$2:H1666,H1666))</f>
        <v/>
      </c>
      <c r="J1666" s="3" t="str">
        <f>IF('Support - Unit List'!A1666="","",'Support - Unit List'!A1666&amp;'Support - Unit List'!B1666&amp;'Support - Unit List'!C1666&amp;" - "&amp;PROPER('Support - Unit List'!D1666))</f>
        <v>5920008 - Paoli Township</v>
      </c>
    </row>
    <row r="1667" spans="8:10" x14ac:dyDescent="0.25">
      <c r="H1667" s="2" t="str">
        <f t="shared" ref="H1667:H1730" si="36">IF(LEFT(J1667,2)=$B$3,"X","")</f>
        <v/>
      </c>
      <c r="I1667" s="2" t="str">
        <f>IF(H1667="","",COUNTIF($H$2:H1667,H1667))</f>
        <v/>
      </c>
      <c r="J1667" s="3" t="str">
        <f>IF('Support - Unit List'!A1667="","",'Support - Unit List'!A1667&amp;'Support - Unit List'!B1667&amp;'Support - Unit List'!C1667&amp;" - "&amp;PROPER('Support - Unit List'!D1667))</f>
        <v>5920009 - Southeast Township</v>
      </c>
    </row>
    <row r="1668" spans="8:10" x14ac:dyDescent="0.25">
      <c r="H1668" s="2" t="str">
        <f t="shared" si="36"/>
        <v/>
      </c>
      <c r="I1668" s="2" t="str">
        <f>IF(H1668="","",COUNTIF($H$2:H1668,H1668))</f>
        <v/>
      </c>
      <c r="J1668" s="3" t="str">
        <f>IF('Support - Unit List'!A1668="","",'Support - Unit List'!A1668&amp;'Support - Unit List'!B1668&amp;'Support - Unit List'!C1668&amp;" - "&amp;PROPER('Support - Unit List'!D1668))</f>
        <v>5920010 - Stamperscreek Township</v>
      </c>
    </row>
    <row r="1669" spans="8:10" x14ac:dyDescent="0.25">
      <c r="H1669" s="2" t="str">
        <f t="shared" si="36"/>
        <v/>
      </c>
      <c r="I1669" s="2" t="str">
        <f>IF(H1669="","",COUNTIF($H$2:H1669,H1669))</f>
        <v/>
      </c>
      <c r="J1669" s="3" t="str">
        <f>IF('Support - Unit List'!A1669="","",'Support - Unit List'!A1669&amp;'Support - Unit List'!B1669&amp;'Support - Unit List'!C1669&amp;" - "&amp;PROPER('Support - Unit List'!D1669))</f>
        <v>5930812 - French Lick Civil Town</v>
      </c>
    </row>
    <row r="1670" spans="8:10" x14ac:dyDescent="0.25">
      <c r="H1670" s="2" t="str">
        <f t="shared" si="36"/>
        <v/>
      </c>
      <c r="I1670" s="2" t="str">
        <f>IF(H1670="","",COUNTIF($H$2:H1670,H1670))</f>
        <v/>
      </c>
      <c r="J1670" s="3" t="str">
        <f>IF('Support - Unit List'!A1670="","",'Support - Unit List'!A1670&amp;'Support - Unit List'!B1670&amp;'Support - Unit List'!C1670&amp;" - "&amp;PROPER('Support - Unit List'!D1670))</f>
        <v>5930813 - Orleans Civil Town</v>
      </c>
    </row>
    <row r="1671" spans="8:10" x14ac:dyDescent="0.25">
      <c r="H1671" s="2" t="str">
        <f t="shared" si="36"/>
        <v/>
      </c>
      <c r="I1671" s="2" t="str">
        <f>IF(H1671="","",COUNTIF($H$2:H1671,H1671))</f>
        <v/>
      </c>
      <c r="J1671" s="3" t="str">
        <f>IF('Support - Unit List'!A1671="","",'Support - Unit List'!A1671&amp;'Support - Unit List'!B1671&amp;'Support - Unit List'!C1671&amp;" - "&amp;PROPER('Support - Unit List'!D1671))</f>
        <v>5930814 - Paoli Civil Town</v>
      </c>
    </row>
    <row r="1672" spans="8:10" x14ac:dyDescent="0.25">
      <c r="H1672" s="2" t="str">
        <f t="shared" si="36"/>
        <v/>
      </c>
      <c r="I1672" s="2" t="str">
        <f>IF(H1672="","",COUNTIF($H$2:H1672,H1672))</f>
        <v/>
      </c>
      <c r="J1672" s="3" t="str">
        <f>IF('Support - Unit List'!A1672="","",'Support - Unit List'!A1672&amp;'Support - Unit List'!B1672&amp;'Support - Unit List'!C1672&amp;" - "&amp;PROPER('Support - Unit List'!D1672))</f>
        <v>5930815 - Town Of West Baden Springs</v>
      </c>
    </row>
    <row r="1673" spans="8:10" x14ac:dyDescent="0.25">
      <c r="H1673" s="2" t="str">
        <f t="shared" si="36"/>
        <v/>
      </c>
      <c r="I1673" s="2" t="str">
        <f>IF(H1673="","",COUNTIF($H$2:H1673,H1673))</f>
        <v/>
      </c>
      <c r="J1673" s="3" t="str">
        <f>IF('Support - Unit List'!A1673="","",'Support - Unit List'!A1673&amp;'Support - Unit List'!B1673&amp;'Support - Unit List'!C1673&amp;" - "&amp;PROPER('Support - Unit List'!D1673))</f>
        <v>5946145 - Orleans Community School Corporation</v>
      </c>
    </row>
    <row r="1674" spans="8:10" x14ac:dyDescent="0.25">
      <c r="H1674" s="2" t="str">
        <f t="shared" si="36"/>
        <v/>
      </c>
      <c r="I1674" s="2" t="str">
        <f>IF(H1674="","",COUNTIF($H$2:H1674,H1674))</f>
        <v/>
      </c>
      <c r="J1674" s="3" t="str">
        <f>IF('Support - Unit List'!A1674="","",'Support - Unit List'!A1674&amp;'Support - Unit List'!B1674&amp;'Support - Unit List'!C1674&amp;" - "&amp;PROPER('Support - Unit List'!D1674))</f>
        <v>5946155 - Paoli Community School Corporation</v>
      </c>
    </row>
    <row r="1675" spans="8:10" x14ac:dyDescent="0.25">
      <c r="H1675" s="2" t="str">
        <f t="shared" si="36"/>
        <v/>
      </c>
      <c r="I1675" s="2" t="str">
        <f>IF(H1675="","",COUNTIF($H$2:H1675,H1675))</f>
        <v/>
      </c>
      <c r="J1675" s="3" t="str">
        <f>IF('Support - Unit List'!A1675="","",'Support - Unit List'!A1675&amp;'Support - Unit List'!B1675&amp;'Support - Unit List'!C1675&amp;" - "&amp;PROPER('Support - Unit List'!D1675))</f>
        <v>5946160 - Springs Valley Community Schools</v>
      </c>
    </row>
    <row r="1676" spans="8:10" x14ac:dyDescent="0.25">
      <c r="H1676" s="2" t="str">
        <f t="shared" si="36"/>
        <v/>
      </c>
      <c r="I1676" s="2" t="str">
        <f>IF(H1676="","",COUNTIF($H$2:H1676,H1676))</f>
        <v/>
      </c>
      <c r="J1676" s="3" t="str">
        <f>IF('Support - Unit List'!A1676="","",'Support - Unit List'!A1676&amp;'Support - Unit List'!B1676&amp;'Support - Unit List'!C1676&amp;" - "&amp;PROPER('Support - Unit List'!D1676))</f>
        <v>5950171 - Orleans Public Library</v>
      </c>
    </row>
    <row r="1677" spans="8:10" x14ac:dyDescent="0.25">
      <c r="H1677" s="2" t="str">
        <f t="shared" si="36"/>
        <v/>
      </c>
      <c r="I1677" s="2" t="str">
        <f>IF(H1677="","",COUNTIF($H$2:H1677,H1677))</f>
        <v/>
      </c>
      <c r="J1677" s="3" t="str">
        <f>IF('Support - Unit List'!A1677="","",'Support - Unit List'!A1677&amp;'Support - Unit List'!B1677&amp;'Support - Unit List'!C1677&amp;" - "&amp;PROPER('Support - Unit List'!D1677))</f>
        <v>5950172 - Paoli Public Library</v>
      </c>
    </row>
    <row r="1678" spans="8:10" x14ac:dyDescent="0.25">
      <c r="H1678" s="2" t="str">
        <f t="shared" si="36"/>
        <v/>
      </c>
      <c r="I1678" s="2" t="str">
        <f>IF(H1678="","",COUNTIF($H$2:H1678,H1678))</f>
        <v/>
      </c>
      <c r="J1678" s="3" t="str">
        <f>IF('Support - Unit List'!A1678="","",'Support - Unit List'!A1678&amp;'Support - Unit List'!B1678&amp;'Support - Unit List'!C1678&amp;" - "&amp;PROPER('Support - Unit List'!D1678))</f>
        <v>5950173 - French Lick-Melton Public Library</v>
      </c>
    </row>
    <row r="1679" spans="8:10" x14ac:dyDescent="0.25">
      <c r="H1679" s="2" t="str">
        <f t="shared" si="36"/>
        <v/>
      </c>
      <c r="I1679" s="2" t="str">
        <f>IF(H1679="","",COUNTIF($H$2:H1679,H1679))</f>
        <v/>
      </c>
      <c r="J1679" s="3" t="str">
        <f>IF('Support - Unit List'!A1679="","",'Support - Unit List'!A1679&amp;'Support - Unit List'!B1679&amp;'Support - Unit List'!C1679&amp;" - "&amp;PROPER('Support - Unit List'!D1679))</f>
        <v>5960992 - Orange County Fire Protection District</v>
      </c>
    </row>
    <row r="1680" spans="8:10" x14ac:dyDescent="0.25">
      <c r="H1680" s="2" t="str">
        <f t="shared" si="36"/>
        <v/>
      </c>
      <c r="I1680" s="2" t="str">
        <f>IF(H1680="","",COUNTIF($H$2:H1680,H1680))</f>
        <v/>
      </c>
      <c r="J1680" s="3" t="str">
        <f>IF('Support - Unit List'!A1680="","",'Support - Unit List'!A1680&amp;'Support - Unit List'!B1680&amp;'Support - Unit List'!C1680&amp;" - "&amp;PROPER('Support - Unit List'!D1680))</f>
        <v>5961063 - Orange County Solid Waste Management District</v>
      </c>
    </row>
    <row r="1681" spans="8:10" x14ac:dyDescent="0.25">
      <c r="H1681" s="2" t="str">
        <f t="shared" si="36"/>
        <v/>
      </c>
      <c r="I1681" s="2" t="str">
        <f>IF(H1681="","",COUNTIF($H$2:H1681,H1681))</f>
        <v/>
      </c>
      <c r="J1681" s="3" t="str">
        <f>IF('Support - Unit List'!A1681="","",'Support - Unit List'!A1681&amp;'Support - Unit List'!B1681&amp;'Support - Unit List'!C1681&amp;" - "&amp;PROPER('Support - Unit List'!D1681))</f>
        <v>5970021 - Springs Valley Conservancy District</v>
      </c>
    </row>
    <row r="1682" spans="8:10" x14ac:dyDescent="0.25">
      <c r="H1682" s="2" t="str">
        <f t="shared" si="36"/>
        <v/>
      </c>
      <c r="I1682" s="2" t="str">
        <f>IF(H1682="","",COUNTIF($H$2:H1682,H1682))</f>
        <v/>
      </c>
      <c r="J1682" s="3" t="str">
        <f>IF('Support - Unit List'!A1682="","",'Support - Unit List'!A1682&amp;'Support - Unit List'!B1682&amp;'Support - Unit List'!C1682&amp;" - "&amp;PROPER('Support - Unit List'!D1682))</f>
        <v>6010000 - Owen County</v>
      </c>
    </row>
    <row r="1683" spans="8:10" x14ac:dyDescent="0.25">
      <c r="H1683" s="2" t="str">
        <f t="shared" si="36"/>
        <v/>
      </c>
      <c r="I1683" s="2" t="str">
        <f>IF(H1683="","",COUNTIF($H$2:H1683,H1683))</f>
        <v/>
      </c>
      <c r="J1683" s="3" t="str">
        <f>IF('Support - Unit List'!A1683="","",'Support - Unit List'!A1683&amp;'Support - Unit List'!B1683&amp;'Support - Unit List'!C1683&amp;" - "&amp;PROPER('Support - Unit List'!D1683))</f>
        <v>6020001 - Clay Township</v>
      </c>
    </row>
    <row r="1684" spans="8:10" x14ac:dyDescent="0.25">
      <c r="H1684" s="2" t="str">
        <f t="shared" si="36"/>
        <v/>
      </c>
      <c r="I1684" s="2" t="str">
        <f>IF(H1684="","",COUNTIF($H$2:H1684,H1684))</f>
        <v/>
      </c>
      <c r="J1684" s="3" t="str">
        <f>IF('Support - Unit List'!A1684="","",'Support - Unit List'!A1684&amp;'Support - Unit List'!B1684&amp;'Support - Unit List'!C1684&amp;" - "&amp;PROPER('Support - Unit List'!D1684))</f>
        <v>6020002 - Franklin Township</v>
      </c>
    </row>
    <row r="1685" spans="8:10" x14ac:dyDescent="0.25">
      <c r="H1685" s="2" t="str">
        <f t="shared" si="36"/>
        <v/>
      </c>
      <c r="I1685" s="2" t="str">
        <f>IF(H1685="","",COUNTIF($H$2:H1685,H1685))</f>
        <v/>
      </c>
      <c r="J1685" s="3" t="str">
        <f>IF('Support - Unit List'!A1685="","",'Support - Unit List'!A1685&amp;'Support - Unit List'!B1685&amp;'Support - Unit List'!C1685&amp;" - "&amp;PROPER('Support - Unit List'!D1685))</f>
        <v>6020003 - Harrison Township</v>
      </c>
    </row>
    <row r="1686" spans="8:10" x14ac:dyDescent="0.25">
      <c r="H1686" s="2" t="str">
        <f t="shared" si="36"/>
        <v/>
      </c>
      <c r="I1686" s="2" t="str">
        <f>IF(H1686="","",COUNTIF($H$2:H1686,H1686))</f>
        <v/>
      </c>
      <c r="J1686" s="3" t="str">
        <f>IF('Support - Unit List'!A1686="","",'Support - Unit List'!A1686&amp;'Support - Unit List'!B1686&amp;'Support - Unit List'!C1686&amp;" - "&amp;PROPER('Support - Unit List'!D1686))</f>
        <v>6020004 - Jackson Township</v>
      </c>
    </row>
    <row r="1687" spans="8:10" x14ac:dyDescent="0.25">
      <c r="H1687" s="2" t="str">
        <f t="shared" si="36"/>
        <v/>
      </c>
      <c r="I1687" s="2" t="str">
        <f>IF(H1687="","",COUNTIF($H$2:H1687,H1687))</f>
        <v/>
      </c>
      <c r="J1687" s="3" t="str">
        <f>IF('Support - Unit List'!A1687="","",'Support - Unit List'!A1687&amp;'Support - Unit List'!B1687&amp;'Support - Unit List'!C1687&amp;" - "&amp;PROPER('Support - Unit List'!D1687))</f>
        <v>6020005 - Jefferson Township</v>
      </c>
    </row>
    <row r="1688" spans="8:10" x14ac:dyDescent="0.25">
      <c r="H1688" s="2" t="str">
        <f t="shared" si="36"/>
        <v/>
      </c>
      <c r="I1688" s="2" t="str">
        <f>IF(H1688="","",COUNTIF($H$2:H1688,H1688))</f>
        <v/>
      </c>
      <c r="J1688" s="3" t="str">
        <f>IF('Support - Unit List'!A1688="","",'Support - Unit List'!A1688&amp;'Support - Unit List'!B1688&amp;'Support - Unit List'!C1688&amp;" - "&amp;PROPER('Support - Unit List'!D1688))</f>
        <v>6020006 - Jennings Township</v>
      </c>
    </row>
    <row r="1689" spans="8:10" x14ac:dyDescent="0.25">
      <c r="H1689" s="2" t="str">
        <f t="shared" si="36"/>
        <v/>
      </c>
      <c r="I1689" s="2" t="str">
        <f>IF(H1689="","",COUNTIF($H$2:H1689,H1689))</f>
        <v/>
      </c>
      <c r="J1689" s="3" t="str">
        <f>IF('Support - Unit List'!A1689="","",'Support - Unit List'!A1689&amp;'Support - Unit List'!B1689&amp;'Support - Unit List'!C1689&amp;" - "&amp;PROPER('Support - Unit List'!D1689))</f>
        <v>6020007 - Lafayette Township</v>
      </c>
    </row>
    <row r="1690" spans="8:10" x14ac:dyDescent="0.25">
      <c r="H1690" s="2" t="str">
        <f t="shared" si="36"/>
        <v/>
      </c>
      <c r="I1690" s="2" t="str">
        <f>IF(H1690="","",COUNTIF($H$2:H1690,H1690))</f>
        <v/>
      </c>
      <c r="J1690" s="3" t="str">
        <f>IF('Support - Unit List'!A1690="","",'Support - Unit List'!A1690&amp;'Support - Unit List'!B1690&amp;'Support - Unit List'!C1690&amp;" - "&amp;PROPER('Support - Unit List'!D1690))</f>
        <v>6020008 - Marion Township</v>
      </c>
    </row>
    <row r="1691" spans="8:10" x14ac:dyDescent="0.25">
      <c r="H1691" s="2" t="str">
        <f t="shared" si="36"/>
        <v/>
      </c>
      <c r="I1691" s="2" t="str">
        <f>IF(H1691="","",COUNTIF($H$2:H1691,H1691))</f>
        <v/>
      </c>
      <c r="J1691" s="3" t="str">
        <f>IF('Support - Unit List'!A1691="","",'Support - Unit List'!A1691&amp;'Support - Unit List'!B1691&amp;'Support - Unit List'!C1691&amp;" - "&amp;PROPER('Support - Unit List'!D1691))</f>
        <v>6020009 - Montgomery Township</v>
      </c>
    </row>
    <row r="1692" spans="8:10" x14ac:dyDescent="0.25">
      <c r="H1692" s="2" t="str">
        <f t="shared" si="36"/>
        <v/>
      </c>
      <c r="I1692" s="2" t="str">
        <f>IF(H1692="","",COUNTIF($H$2:H1692,H1692))</f>
        <v/>
      </c>
      <c r="J1692" s="3" t="str">
        <f>IF('Support - Unit List'!A1692="","",'Support - Unit List'!A1692&amp;'Support - Unit List'!B1692&amp;'Support - Unit List'!C1692&amp;" - "&amp;PROPER('Support - Unit List'!D1692))</f>
        <v>6020010 - Morgan Township</v>
      </c>
    </row>
    <row r="1693" spans="8:10" x14ac:dyDescent="0.25">
      <c r="H1693" s="2" t="str">
        <f t="shared" si="36"/>
        <v/>
      </c>
      <c r="I1693" s="2" t="str">
        <f>IF(H1693="","",COUNTIF($H$2:H1693,H1693))</f>
        <v/>
      </c>
      <c r="J1693" s="3" t="str">
        <f>IF('Support - Unit List'!A1693="","",'Support - Unit List'!A1693&amp;'Support - Unit List'!B1693&amp;'Support - Unit List'!C1693&amp;" - "&amp;PROPER('Support - Unit List'!D1693))</f>
        <v>6020011 - Taylor Township</v>
      </c>
    </row>
    <row r="1694" spans="8:10" x14ac:dyDescent="0.25">
      <c r="H1694" s="2" t="str">
        <f t="shared" si="36"/>
        <v/>
      </c>
      <c r="I1694" s="2" t="str">
        <f>IF(H1694="","",COUNTIF($H$2:H1694,H1694))</f>
        <v/>
      </c>
      <c r="J1694" s="3" t="str">
        <f>IF('Support - Unit List'!A1694="","",'Support - Unit List'!A1694&amp;'Support - Unit List'!B1694&amp;'Support - Unit List'!C1694&amp;" - "&amp;PROPER('Support - Unit List'!D1694))</f>
        <v>6020012 - Washington Township</v>
      </c>
    </row>
    <row r="1695" spans="8:10" x14ac:dyDescent="0.25">
      <c r="H1695" s="2" t="str">
        <f t="shared" si="36"/>
        <v/>
      </c>
      <c r="I1695" s="2" t="str">
        <f>IF(H1695="","",COUNTIF($H$2:H1695,H1695))</f>
        <v/>
      </c>
      <c r="J1695" s="3" t="str">
        <f>IF('Support - Unit List'!A1695="","",'Support - Unit List'!A1695&amp;'Support - Unit List'!B1695&amp;'Support - Unit List'!C1695&amp;" - "&amp;PROPER('Support - Unit List'!D1695))</f>
        <v>6020013 - Wayne Township</v>
      </c>
    </row>
    <row r="1696" spans="8:10" x14ac:dyDescent="0.25">
      <c r="H1696" s="2" t="str">
        <f t="shared" si="36"/>
        <v/>
      </c>
      <c r="I1696" s="2" t="str">
        <f>IF(H1696="","",COUNTIF($H$2:H1696,H1696))</f>
        <v/>
      </c>
      <c r="J1696" s="3" t="str">
        <f>IF('Support - Unit List'!A1696="","",'Support - Unit List'!A1696&amp;'Support - Unit List'!B1696&amp;'Support - Unit List'!C1696&amp;" - "&amp;PROPER('Support - Unit List'!D1696))</f>
        <v>6030816 - Gosport Civil Town</v>
      </c>
    </row>
    <row r="1697" spans="8:10" x14ac:dyDescent="0.25">
      <c r="H1697" s="2" t="str">
        <f t="shared" si="36"/>
        <v/>
      </c>
      <c r="I1697" s="2" t="str">
        <f>IF(H1697="","",COUNTIF($H$2:H1697,H1697))</f>
        <v/>
      </c>
      <c r="J1697" s="3" t="str">
        <f>IF('Support - Unit List'!A1697="","",'Support - Unit List'!A1697&amp;'Support - Unit List'!B1697&amp;'Support - Unit List'!C1697&amp;" - "&amp;PROPER('Support - Unit List'!D1697))</f>
        <v>6030817 - Spencer Civil Town</v>
      </c>
    </row>
    <row r="1698" spans="8:10" x14ac:dyDescent="0.25">
      <c r="H1698" s="2" t="str">
        <f t="shared" si="36"/>
        <v/>
      </c>
      <c r="I1698" s="2" t="str">
        <f>IF(H1698="","",COUNTIF($H$2:H1698,H1698))</f>
        <v/>
      </c>
      <c r="J1698" s="3" t="str">
        <f>IF('Support - Unit List'!A1698="","",'Support - Unit List'!A1698&amp;'Support - Unit List'!B1698&amp;'Support - Unit List'!C1698&amp;" - "&amp;PROPER('Support - Unit List'!D1698))</f>
        <v>6046195 - Spencer-Owen Community School Corporation</v>
      </c>
    </row>
    <row r="1699" spans="8:10" x14ac:dyDescent="0.25">
      <c r="H1699" s="2" t="str">
        <f t="shared" si="36"/>
        <v/>
      </c>
      <c r="I1699" s="2" t="str">
        <f>IF(H1699="","",COUNTIF($H$2:H1699,H1699))</f>
        <v/>
      </c>
      <c r="J1699" s="3" t="str">
        <f>IF('Support - Unit List'!A1699="","",'Support - Unit List'!A1699&amp;'Support - Unit List'!B1699&amp;'Support - Unit List'!C1699&amp;" - "&amp;PROPER('Support - Unit List'!D1699))</f>
        <v>6050264 - Spencer-Owen County Public Library</v>
      </c>
    </row>
    <row r="1700" spans="8:10" x14ac:dyDescent="0.25">
      <c r="H1700" s="2" t="str">
        <f t="shared" si="36"/>
        <v/>
      </c>
      <c r="I1700" s="2" t="str">
        <f>IF(H1700="","",COUNTIF($H$2:H1700,H1700))</f>
        <v/>
      </c>
      <c r="J1700" s="3" t="str">
        <f>IF('Support - Unit List'!A1700="","",'Support - Unit List'!A1700&amp;'Support - Unit List'!B1700&amp;'Support - Unit List'!C1700&amp;" - "&amp;PROPER('Support - Unit List'!D1700))</f>
        <v>6061186 - Poland Fire Territory (Jackson Township)</v>
      </c>
    </row>
    <row r="1701" spans="8:10" x14ac:dyDescent="0.25">
      <c r="H1701" s="2" t="str">
        <f t="shared" si="36"/>
        <v/>
      </c>
      <c r="I1701" s="2" t="str">
        <f>IF(H1701="","",COUNTIF($H$2:H1701,H1701))</f>
        <v/>
      </c>
      <c r="J1701" s="3" t="str">
        <f>IF('Support - Unit List'!A1701="","",'Support - Unit List'!A1701&amp;'Support - Unit List'!B1701&amp;'Support - Unit List'!C1701&amp;" - "&amp;PROPER('Support - Unit List'!D1701))</f>
        <v>6070102 - Graybrook Conservancy District</v>
      </c>
    </row>
    <row r="1702" spans="8:10" x14ac:dyDescent="0.25">
      <c r="H1702" s="2" t="str">
        <f t="shared" si="36"/>
        <v/>
      </c>
      <c r="I1702" s="2" t="str">
        <f>IF(H1702="","",COUNTIF($H$2:H1702,H1702))</f>
        <v/>
      </c>
      <c r="J1702" s="3" t="str">
        <f>IF('Support - Unit List'!A1702="","",'Support - Unit List'!A1702&amp;'Support - Unit List'!B1702&amp;'Support - Unit List'!C1702&amp;" - "&amp;PROPER('Support - Unit List'!D1702))</f>
        <v>6110000 - Parke County</v>
      </c>
    </row>
    <row r="1703" spans="8:10" x14ac:dyDescent="0.25">
      <c r="H1703" s="2" t="str">
        <f t="shared" si="36"/>
        <v/>
      </c>
      <c r="I1703" s="2" t="str">
        <f>IF(H1703="","",COUNTIF($H$2:H1703,H1703))</f>
        <v/>
      </c>
      <c r="J1703" s="3" t="str">
        <f>IF('Support - Unit List'!A1703="","",'Support - Unit List'!A1703&amp;'Support - Unit List'!B1703&amp;'Support - Unit List'!C1703&amp;" - "&amp;PROPER('Support - Unit List'!D1703))</f>
        <v>6120001 - Adams Township</v>
      </c>
    </row>
    <row r="1704" spans="8:10" x14ac:dyDescent="0.25">
      <c r="H1704" s="2" t="str">
        <f t="shared" si="36"/>
        <v/>
      </c>
      <c r="I1704" s="2" t="str">
        <f>IF(H1704="","",COUNTIF($H$2:H1704,H1704))</f>
        <v/>
      </c>
      <c r="J1704" s="3" t="str">
        <f>IF('Support - Unit List'!A1704="","",'Support - Unit List'!A1704&amp;'Support - Unit List'!B1704&amp;'Support - Unit List'!C1704&amp;" - "&amp;PROPER('Support - Unit List'!D1704))</f>
        <v>6120002 - Florida Township</v>
      </c>
    </row>
    <row r="1705" spans="8:10" x14ac:dyDescent="0.25">
      <c r="H1705" s="2" t="str">
        <f t="shared" si="36"/>
        <v/>
      </c>
      <c r="I1705" s="2" t="str">
        <f>IF(H1705="","",COUNTIF($H$2:H1705,H1705))</f>
        <v/>
      </c>
      <c r="J1705" s="3" t="str">
        <f>IF('Support - Unit List'!A1705="","",'Support - Unit List'!A1705&amp;'Support - Unit List'!B1705&amp;'Support - Unit List'!C1705&amp;" - "&amp;PROPER('Support - Unit List'!D1705))</f>
        <v>6120003 - Greene Township</v>
      </c>
    </row>
    <row r="1706" spans="8:10" x14ac:dyDescent="0.25">
      <c r="H1706" s="2" t="str">
        <f t="shared" si="36"/>
        <v/>
      </c>
      <c r="I1706" s="2" t="str">
        <f>IF(H1706="","",COUNTIF($H$2:H1706,H1706))</f>
        <v/>
      </c>
      <c r="J1706" s="3" t="str">
        <f>IF('Support - Unit List'!A1706="","",'Support - Unit List'!A1706&amp;'Support - Unit List'!B1706&amp;'Support - Unit List'!C1706&amp;" - "&amp;PROPER('Support - Unit List'!D1706))</f>
        <v>6120004 - Howard Township</v>
      </c>
    </row>
    <row r="1707" spans="8:10" x14ac:dyDescent="0.25">
      <c r="H1707" s="2" t="str">
        <f t="shared" si="36"/>
        <v/>
      </c>
      <c r="I1707" s="2" t="str">
        <f>IF(H1707="","",COUNTIF($H$2:H1707,H1707))</f>
        <v/>
      </c>
      <c r="J1707" s="3" t="str">
        <f>IF('Support - Unit List'!A1707="","",'Support - Unit List'!A1707&amp;'Support - Unit List'!B1707&amp;'Support - Unit List'!C1707&amp;" - "&amp;PROPER('Support - Unit List'!D1707))</f>
        <v>6120005 - Jackson Township</v>
      </c>
    </row>
    <row r="1708" spans="8:10" x14ac:dyDescent="0.25">
      <c r="H1708" s="2" t="str">
        <f t="shared" si="36"/>
        <v/>
      </c>
      <c r="I1708" s="2" t="str">
        <f>IF(H1708="","",COUNTIF($H$2:H1708,H1708))</f>
        <v/>
      </c>
      <c r="J1708" s="3" t="str">
        <f>IF('Support - Unit List'!A1708="","",'Support - Unit List'!A1708&amp;'Support - Unit List'!B1708&amp;'Support - Unit List'!C1708&amp;" - "&amp;PROPER('Support - Unit List'!D1708))</f>
        <v>6120006 - Liberty Township</v>
      </c>
    </row>
    <row r="1709" spans="8:10" x14ac:dyDescent="0.25">
      <c r="H1709" s="2" t="str">
        <f t="shared" si="36"/>
        <v/>
      </c>
      <c r="I1709" s="2" t="str">
        <f>IF(H1709="","",COUNTIF($H$2:H1709,H1709))</f>
        <v/>
      </c>
      <c r="J1709" s="3" t="str">
        <f>IF('Support - Unit List'!A1709="","",'Support - Unit List'!A1709&amp;'Support - Unit List'!B1709&amp;'Support - Unit List'!C1709&amp;" - "&amp;PROPER('Support - Unit List'!D1709))</f>
        <v>6120007 - Penn Township</v>
      </c>
    </row>
    <row r="1710" spans="8:10" x14ac:dyDescent="0.25">
      <c r="H1710" s="2" t="str">
        <f t="shared" si="36"/>
        <v/>
      </c>
      <c r="I1710" s="2" t="str">
        <f>IF(H1710="","",COUNTIF($H$2:H1710,H1710))</f>
        <v/>
      </c>
      <c r="J1710" s="3" t="str">
        <f>IF('Support - Unit List'!A1710="","",'Support - Unit List'!A1710&amp;'Support - Unit List'!B1710&amp;'Support - Unit List'!C1710&amp;" - "&amp;PROPER('Support - Unit List'!D1710))</f>
        <v>6120008 - Raccoon Township</v>
      </c>
    </row>
    <row r="1711" spans="8:10" x14ac:dyDescent="0.25">
      <c r="H1711" s="2" t="str">
        <f t="shared" si="36"/>
        <v/>
      </c>
      <c r="I1711" s="2" t="str">
        <f>IF(H1711="","",COUNTIF($H$2:H1711,H1711))</f>
        <v/>
      </c>
      <c r="J1711" s="3" t="str">
        <f>IF('Support - Unit List'!A1711="","",'Support - Unit List'!A1711&amp;'Support - Unit List'!B1711&amp;'Support - Unit List'!C1711&amp;" - "&amp;PROPER('Support - Unit List'!D1711))</f>
        <v>6120009 - Reserve Township</v>
      </c>
    </row>
    <row r="1712" spans="8:10" x14ac:dyDescent="0.25">
      <c r="H1712" s="2" t="str">
        <f t="shared" si="36"/>
        <v/>
      </c>
      <c r="I1712" s="2" t="str">
        <f>IF(H1712="","",COUNTIF($H$2:H1712,H1712))</f>
        <v/>
      </c>
      <c r="J1712" s="3" t="str">
        <f>IF('Support - Unit List'!A1712="","",'Support - Unit List'!A1712&amp;'Support - Unit List'!B1712&amp;'Support - Unit List'!C1712&amp;" - "&amp;PROPER('Support - Unit List'!D1712))</f>
        <v>6120010 - Sugar Creek Township</v>
      </c>
    </row>
    <row r="1713" spans="8:10" x14ac:dyDescent="0.25">
      <c r="H1713" s="2" t="str">
        <f t="shared" si="36"/>
        <v/>
      </c>
      <c r="I1713" s="2" t="str">
        <f>IF(H1713="","",COUNTIF($H$2:H1713,H1713))</f>
        <v/>
      </c>
      <c r="J1713" s="3" t="str">
        <f>IF('Support - Unit List'!A1713="","",'Support - Unit List'!A1713&amp;'Support - Unit List'!B1713&amp;'Support - Unit List'!C1713&amp;" - "&amp;PROPER('Support - Unit List'!D1713))</f>
        <v>6120011 - Union Township</v>
      </c>
    </row>
    <row r="1714" spans="8:10" x14ac:dyDescent="0.25">
      <c r="H1714" s="2" t="str">
        <f t="shared" si="36"/>
        <v/>
      </c>
      <c r="I1714" s="2" t="str">
        <f>IF(H1714="","",COUNTIF($H$2:H1714,H1714))</f>
        <v/>
      </c>
      <c r="J1714" s="3" t="str">
        <f>IF('Support - Unit List'!A1714="","",'Support - Unit List'!A1714&amp;'Support - Unit List'!B1714&amp;'Support - Unit List'!C1714&amp;" - "&amp;PROPER('Support - Unit List'!D1714))</f>
        <v>6120012 - Wabash Township</v>
      </c>
    </row>
    <row r="1715" spans="8:10" x14ac:dyDescent="0.25">
      <c r="H1715" s="2" t="str">
        <f t="shared" si="36"/>
        <v/>
      </c>
      <c r="I1715" s="2" t="str">
        <f>IF(H1715="","",COUNTIF($H$2:H1715,H1715))</f>
        <v/>
      </c>
      <c r="J1715" s="3" t="str">
        <f>IF('Support - Unit List'!A1715="","",'Support - Unit List'!A1715&amp;'Support - Unit List'!B1715&amp;'Support - Unit List'!C1715&amp;" - "&amp;PROPER('Support - Unit List'!D1715))</f>
        <v>6120013 - Washington Township</v>
      </c>
    </row>
    <row r="1716" spans="8:10" x14ac:dyDescent="0.25">
      <c r="H1716" s="2" t="str">
        <f t="shared" si="36"/>
        <v/>
      </c>
      <c r="I1716" s="2" t="str">
        <f>IF(H1716="","",COUNTIF($H$2:H1716,H1716))</f>
        <v/>
      </c>
      <c r="J1716" s="3" t="str">
        <f>IF('Support - Unit List'!A1716="","",'Support - Unit List'!A1716&amp;'Support - Unit List'!B1716&amp;'Support - Unit List'!C1716&amp;" - "&amp;PROPER('Support - Unit List'!D1716))</f>
        <v>6130818 - Bloomingdale Civil Town</v>
      </c>
    </row>
    <row r="1717" spans="8:10" x14ac:dyDescent="0.25">
      <c r="H1717" s="2" t="str">
        <f t="shared" si="36"/>
        <v/>
      </c>
      <c r="I1717" s="2" t="str">
        <f>IF(H1717="","",COUNTIF($H$2:H1717,H1717))</f>
        <v/>
      </c>
      <c r="J1717" s="3" t="str">
        <f>IF('Support - Unit List'!A1717="","",'Support - Unit List'!A1717&amp;'Support - Unit List'!B1717&amp;'Support - Unit List'!C1717&amp;" - "&amp;PROPER('Support - Unit List'!D1717))</f>
        <v>6130820 - Marshall Civil Town</v>
      </c>
    </row>
    <row r="1718" spans="8:10" x14ac:dyDescent="0.25">
      <c r="H1718" s="2" t="str">
        <f t="shared" si="36"/>
        <v/>
      </c>
      <c r="I1718" s="2" t="str">
        <f>IF(H1718="","",COUNTIF($H$2:H1718,H1718))</f>
        <v/>
      </c>
      <c r="J1718" s="3" t="str">
        <f>IF('Support - Unit List'!A1718="","",'Support - Unit List'!A1718&amp;'Support - Unit List'!B1718&amp;'Support - Unit List'!C1718&amp;" - "&amp;PROPER('Support - Unit List'!D1718))</f>
        <v>6130821 - Montezuma Civil Town</v>
      </c>
    </row>
    <row r="1719" spans="8:10" x14ac:dyDescent="0.25">
      <c r="H1719" s="2" t="str">
        <f t="shared" si="36"/>
        <v/>
      </c>
      <c r="I1719" s="2" t="str">
        <f>IF(H1719="","",COUNTIF($H$2:H1719,H1719))</f>
        <v/>
      </c>
      <c r="J1719" s="3" t="str">
        <f>IF('Support - Unit List'!A1719="","",'Support - Unit List'!A1719&amp;'Support - Unit List'!B1719&amp;'Support - Unit List'!C1719&amp;" - "&amp;PROPER('Support - Unit List'!D1719))</f>
        <v>6130822 - Rockville Civil Town</v>
      </c>
    </row>
    <row r="1720" spans="8:10" x14ac:dyDescent="0.25">
      <c r="H1720" s="2" t="str">
        <f t="shared" si="36"/>
        <v/>
      </c>
      <c r="I1720" s="2" t="str">
        <f>IF(H1720="","",COUNTIF($H$2:H1720,H1720))</f>
        <v/>
      </c>
      <c r="J1720" s="3" t="str">
        <f>IF('Support - Unit List'!A1720="","",'Support - Unit List'!A1720&amp;'Support - Unit List'!B1720&amp;'Support - Unit List'!C1720&amp;" - "&amp;PROPER('Support - Unit List'!D1720))</f>
        <v>6130823 - Rosedale Civil Town</v>
      </c>
    </row>
    <row r="1721" spans="8:10" x14ac:dyDescent="0.25">
      <c r="H1721" s="2" t="str">
        <f t="shared" si="36"/>
        <v/>
      </c>
      <c r="I1721" s="2" t="str">
        <f>IF(H1721="","",COUNTIF($H$2:H1721,H1721))</f>
        <v/>
      </c>
      <c r="J1721" s="3" t="str">
        <f>IF('Support - Unit List'!A1721="","",'Support - Unit List'!A1721&amp;'Support - Unit List'!B1721&amp;'Support - Unit List'!C1721&amp;" - "&amp;PROPER('Support - Unit List'!D1721))</f>
        <v>6130954 - Mecca Civil Town</v>
      </c>
    </row>
    <row r="1722" spans="8:10" x14ac:dyDescent="0.25">
      <c r="H1722" s="2" t="str">
        <f t="shared" si="36"/>
        <v/>
      </c>
      <c r="I1722" s="2" t="str">
        <f>IF(H1722="","",COUNTIF($H$2:H1722,H1722))</f>
        <v/>
      </c>
      <c r="J1722" s="3" t="str">
        <f>IF('Support - Unit List'!A1722="","",'Support - Unit List'!A1722&amp;'Support - Unit List'!B1722&amp;'Support - Unit List'!C1722&amp;" - "&amp;PROPER('Support - Unit List'!D1722))</f>
        <v>6146260 - Southwest Parke Community School Corporation</v>
      </c>
    </row>
    <row r="1723" spans="8:10" x14ac:dyDescent="0.25">
      <c r="H1723" s="2" t="str">
        <f t="shared" si="36"/>
        <v/>
      </c>
      <c r="I1723" s="2" t="str">
        <f>IF(H1723="","",COUNTIF($H$2:H1723,H1723))</f>
        <v/>
      </c>
      <c r="J1723" s="3" t="str">
        <f>IF('Support - Unit List'!A1723="","",'Support - Unit List'!A1723&amp;'Support - Unit List'!B1723&amp;'Support - Unit List'!C1723&amp;" - "&amp;PROPER('Support - Unit List'!D1723))</f>
        <v>6146375 - North Central Parke Comm School Corp</v>
      </c>
    </row>
    <row r="1724" spans="8:10" x14ac:dyDescent="0.25">
      <c r="H1724" s="2" t="str">
        <f t="shared" si="36"/>
        <v/>
      </c>
      <c r="I1724" s="2" t="str">
        <f>IF(H1724="","",COUNTIF($H$2:H1724,H1724))</f>
        <v/>
      </c>
      <c r="J1724" s="3" t="str">
        <f>IF('Support - Unit List'!A1724="","",'Support - Unit List'!A1724&amp;'Support - Unit List'!B1724&amp;'Support - Unit List'!C1724&amp;" - "&amp;PROPER('Support - Unit List'!D1724))</f>
        <v>6150176 - Montezuma Public Library</v>
      </c>
    </row>
    <row r="1725" spans="8:10" x14ac:dyDescent="0.25">
      <c r="H1725" s="2" t="str">
        <f t="shared" si="36"/>
        <v/>
      </c>
      <c r="I1725" s="2" t="str">
        <f>IF(H1725="","",COUNTIF($H$2:H1725,H1725))</f>
        <v/>
      </c>
      <c r="J1725" s="3" t="str">
        <f>IF('Support - Unit List'!A1725="","",'Support - Unit List'!A1725&amp;'Support - Unit List'!B1725&amp;'Support - Unit List'!C1725&amp;" - "&amp;PROPER('Support - Unit List'!D1725))</f>
        <v>6150292 - Parke County Public Library</v>
      </c>
    </row>
    <row r="1726" spans="8:10" x14ac:dyDescent="0.25">
      <c r="H1726" s="2" t="str">
        <f t="shared" si="36"/>
        <v/>
      </c>
      <c r="I1726" s="2" t="str">
        <f>IF(H1726="","",COUNTIF($H$2:H1726,H1726))</f>
        <v/>
      </c>
      <c r="J1726" s="3" t="str">
        <f>IF('Support - Unit List'!A1726="","",'Support - Unit List'!A1726&amp;'Support - Unit List'!B1726&amp;'Support - Unit List'!C1726&amp;" - "&amp;PROPER('Support - Unit List'!D1726))</f>
        <v>6170022 - Little Raccoon Conservancy District</v>
      </c>
    </row>
    <row r="1727" spans="8:10" x14ac:dyDescent="0.25">
      <c r="H1727" s="2" t="str">
        <f t="shared" si="36"/>
        <v/>
      </c>
      <c r="I1727" s="2" t="str">
        <f>IF(H1727="","",COUNTIF($H$2:H1727,H1727))</f>
        <v/>
      </c>
      <c r="J1727" s="3" t="str">
        <f>IF('Support - Unit List'!A1727="","",'Support - Unit List'!A1727&amp;'Support - Unit List'!B1727&amp;'Support - Unit List'!C1727&amp;" - "&amp;PROPER('Support - Unit List'!D1727))</f>
        <v>6210000 - Perry County</v>
      </c>
    </row>
    <row r="1728" spans="8:10" x14ac:dyDescent="0.25">
      <c r="H1728" s="2" t="str">
        <f t="shared" si="36"/>
        <v/>
      </c>
      <c r="I1728" s="2" t="str">
        <f>IF(H1728="","",COUNTIF($H$2:H1728,H1728))</f>
        <v/>
      </c>
      <c r="J1728" s="3" t="str">
        <f>IF('Support - Unit List'!A1728="","",'Support - Unit List'!A1728&amp;'Support - Unit List'!B1728&amp;'Support - Unit List'!C1728&amp;" - "&amp;PROPER('Support - Unit List'!D1728))</f>
        <v>6220001 - Anderson Township</v>
      </c>
    </row>
    <row r="1729" spans="8:10" x14ac:dyDescent="0.25">
      <c r="H1729" s="2" t="str">
        <f t="shared" si="36"/>
        <v/>
      </c>
      <c r="I1729" s="2" t="str">
        <f>IF(H1729="","",COUNTIF($H$2:H1729,H1729))</f>
        <v/>
      </c>
      <c r="J1729" s="3" t="str">
        <f>IF('Support - Unit List'!A1729="","",'Support - Unit List'!A1729&amp;'Support - Unit List'!B1729&amp;'Support - Unit List'!C1729&amp;" - "&amp;PROPER('Support - Unit List'!D1729))</f>
        <v>6220002 - Clark Township</v>
      </c>
    </row>
    <row r="1730" spans="8:10" x14ac:dyDescent="0.25">
      <c r="H1730" s="2" t="str">
        <f t="shared" si="36"/>
        <v/>
      </c>
      <c r="I1730" s="2" t="str">
        <f>IF(H1730="","",COUNTIF($H$2:H1730,H1730))</f>
        <v/>
      </c>
      <c r="J1730" s="3" t="str">
        <f>IF('Support - Unit List'!A1730="","",'Support - Unit List'!A1730&amp;'Support - Unit List'!B1730&amp;'Support - Unit List'!C1730&amp;" - "&amp;PROPER('Support - Unit List'!D1730))</f>
        <v>6220003 - Leopold Township</v>
      </c>
    </row>
    <row r="1731" spans="8:10" x14ac:dyDescent="0.25">
      <c r="H1731" s="2" t="str">
        <f t="shared" ref="H1731:H1794" si="37">IF(LEFT(J1731,2)=$B$3,"X","")</f>
        <v/>
      </c>
      <c r="I1731" s="2" t="str">
        <f>IF(H1731="","",COUNTIF($H$2:H1731,H1731))</f>
        <v/>
      </c>
      <c r="J1731" s="3" t="str">
        <f>IF('Support - Unit List'!A1731="","",'Support - Unit List'!A1731&amp;'Support - Unit List'!B1731&amp;'Support - Unit List'!C1731&amp;" - "&amp;PROPER('Support - Unit List'!D1731))</f>
        <v>6220004 - Oil Township</v>
      </c>
    </row>
    <row r="1732" spans="8:10" x14ac:dyDescent="0.25">
      <c r="H1732" s="2" t="str">
        <f t="shared" si="37"/>
        <v/>
      </c>
      <c r="I1732" s="2" t="str">
        <f>IF(H1732="","",COUNTIF($H$2:H1732,H1732))</f>
        <v/>
      </c>
      <c r="J1732" s="3" t="str">
        <f>IF('Support - Unit List'!A1732="","",'Support - Unit List'!A1732&amp;'Support - Unit List'!B1732&amp;'Support - Unit List'!C1732&amp;" - "&amp;PROPER('Support - Unit List'!D1732))</f>
        <v>6220005 - Tobin Township</v>
      </c>
    </row>
    <row r="1733" spans="8:10" x14ac:dyDescent="0.25">
      <c r="H1733" s="2" t="str">
        <f t="shared" si="37"/>
        <v/>
      </c>
      <c r="I1733" s="2" t="str">
        <f>IF(H1733="","",COUNTIF($H$2:H1733,H1733))</f>
        <v/>
      </c>
      <c r="J1733" s="3" t="str">
        <f>IF('Support - Unit List'!A1733="","",'Support - Unit List'!A1733&amp;'Support - Unit List'!B1733&amp;'Support - Unit List'!C1733&amp;" - "&amp;PROPER('Support - Unit List'!D1733))</f>
        <v>6220006 - Troy Township</v>
      </c>
    </row>
    <row r="1734" spans="8:10" x14ac:dyDescent="0.25">
      <c r="H1734" s="2" t="str">
        <f t="shared" si="37"/>
        <v/>
      </c>
      <c r="I1734" s="2" t="str">
        <f>IF(H1734="","",COUNTIF($H$2:H1734,H1734))</f>
        <v/>
      </c>
      <c r="J1734" s="3" t="str">
        <f>IF('Support - Unit List'!A1734="","",'Support - Unit List'!A1734&amp;'Support - Unit List'!B1734&amp;'Support - Unit List'!C1734&amp;" - "&amp;PROPER('Support - Unit List'!D1734))</f>
        <v>6220007 - Union Township</v>
      </c>
    </row>
    <row r="1735" spans="8:10" x14ac:dyDescent="0.25">
      <c r="H1735" s="2" t="str">
        <f t="shared" si="37"/>
        <v/>
      </c>
      <c r="I1735" s="2" t="str">
        <f>IF(H1735="","",COUNTIF($H$2:H1735,H1735))</f>
        <v/>
      </c>
      <c r="J1735" s="3" t="str">
        <f>IF('Support - Unit List'!A1735="","",'Support - Unit List'!A1735&amp;'Support - Unit List'!B1735&amp;'Support - Unit List'!C1735&amp;" - "&amp;PROPER('Support - Unit List'!D1735))</f>
        <v>6230411 - Tell City Civil City</v>
      </c>
    </row>
    <row r="1736" spans="8:10" x14ac:dyDescent="0.25">
      <c r="H1736" s="2" t="str">
        <f t="shared" si="37"/>
        <v/>
      </c>
      <c r="I1736" s="2" t="str">
        <f>IF(H1736="","",COUNTIF($H$2:H1736,H1736))</f>
        <v/>
      </c>
      <c r="J1736" s="3" t="str">
        <f>IF('Support - Unit List'!A1736="","",'Support - Unit List'!A1736&amp;'Support - Unit List'!B1736&amp;'Support - Unit List'!C1736&amp;" - "&amp;PROPER('Support - Unit List'!D1736))</f>
        <v>6230463 - Cannelton Civil City</v>
      </c>
    </row>
    <row r="1737" spans="8:10" x14ac:dyDescent="0.25">
      <c r="H1737" s="2" t="str">
        <f t="shared" si="37"/>
        <v/>
      </c>
      <c r="I1737" s="2" t="str">
        <f>IF(H1737="","",COUNTIF($H$2:H1737,H1737))</f>
        <v/>
      </c>
      <c r="J1737" s="3" t="str">
        <f>IF('Support - Unit List'!A1737="","",'Support - Unit List'!A1737&amp;'Support - Unit List'!B1737&amp;'Support - Unit List'!C1737&amp;" - "&amp;PROPER('Support - Unit List'!D1737))</f>
        <v>6230824 - Troy Civil Town</v>
      </c>
    </row>
    <row r="1738" spans="8:10" x14ac:dyDescent="0.25">
      <c r="H1738" s="2" t="str">
        <f t="shared" si="37"/>
        <v/>
      </c>
      <c r="I1738" s="2" t="str">
        <f>IF(H1738="","",COUNTIF($H$2:H1738,H1738))</f>
        <v/>
      </c>
      <c r="J1738" s="3" t="str">
        <f>IF('Support - Unit List'!A1738="","",'Support - Unit List'!A1738&amp;'Support - Unit List'!B1738&amp;'Support - Unit List'!C1738&amp;" - "&amp;PROPER('Support - Unit List'!D1738))</f>
        <v>6246325 - Perry Central Community School Corporation</v>
      </c>
    </row>
    <row r="1739" spans="8:10" x14ac:dyDescent="0.25">
      <c r="H1739" s="2" t="str">
        <f t="shared" si="37"/>
        <v/>
      </c>
      <c r="I1739" s="2" t="str">
        <f>IF(H1739="","",COUNTIF($H$2:H1739,H1739))</f>
        <v/>
      </c>
      <c r="J1739" s="3" t="str">
        <f>IF('Support - Unit List'!A1739="","",'Support - Unit List'!A1739&amp;'Support - Unit List'!B1739&amp;'Support - Unit List'!C1739&amp;" - "&amp;PROPER('Support - Unit List'!D1739))</f>
        <v>6246340 - Cannelton City School Corporation</v>
      </c>
    </row>
    <row r="1740" spans="8:10" x14ac:dyDescent="0.25">
      <c r="H1740" s="2" t="str">
        <f t="shared" si="37"/>
        <v/>
      </c>
      <c r="I1740" s="2" t="str">
        <f>IF(H1740="","",COUNTIF($H$2:H1740,H1740))</f>
        <v/>
      </c>
      <c r="J1740" s="3" t="str">
        <f>IF('Support - Unit List'!A1740="","",'Support - Unit List'!A1740&amp;'Support - Unit List'!B1740&amp;'Support - Unit List'!C1740&amp;" - "&amp;PROPER('Support - Unit List'!D1740))</f>
        <v>6246350 - Tell City-Troy Township School Corporation</v>
      </c>
    </row>
    <row r="1741" spans="8:10" x14ac:dyDescent="0.25">
      <c r="H1741" s="2" t="str">
        <f t="shared" si="37"/>
        <v/>
      </c>
      <c r="I1741" s="2" t="str">
        <f>IF(H1741="","",COUNTIF($H$2:H1741,H1741))</f>
        <v/>
      </c>
      <c r="J1741" s="3" t="str">
        <f>IF('Support - Unit List'!A1741="","",'Support - Unit List'!A1741&amp;'Support - Unit List'!B1741&amp;'Support - Unit List'!C1741&amp;" - "&amp;PROPER('Support - Unit List'!D1741))</f>
        <v>6250324 - Perry County Public Library</v>
      </c>
    </row>
    <row r="1742" spans="8:10" x14ac:dyDescent="0.25">
      <c r="H1742" s="2" t="str">
        <f t="shared" si="37"/>
        <v/>
      </c>
      <c r="I1742" s="2" t="str">
        <f>IF(H1742="","",COUNTIF($H$2:H1742,H1742))</f>
        <v/>
      </c>
      <c r="J1742" s="3" t="str">
        <f>IF('Support - Unit List'!A1742="","",'Support - Unit List'!A1742&amp;'Support - Unit List'!B1742&amp;'Support - Unit List'!C1742&amp;" - "&amp;PROPER('Support - Unit List'!D1742))</f>
        <v>6260993 - Perry County Airport Authority</v>
      </c>
    </row>
    <row r="1743" spans="8:10" x14ac:dyDescent="0.25">
      <c r="H1743" s="2" t="str">
        <f t="shared" si="37"/>
        <v/>
      </c>
      <c r="I1743" s="2" t="str">
        <f>IF(H1743="","",COUNTIF($H$2:H1743,H1743))</f>
        <v/>
      </c>
      <c r="J1743" s="3" t="str">
        <f>IF('Support - Unit List'!A1743="","",'Support - Unit List'!A1743&amp;'Support - Unit List'!B1743&amp;'Support - Unit List'!C1743&amp;" - "&amp;PROPER('Support - Unit List'!D1743))</f>
        <v>6261064 - Perry County Solid Waste Management District</v>
      </c>
    </row>
    <row r="1744" spans="8:10" x14ac:dyDescent="0.25">
      <c r="H1744" s="2" t="str">
        <f t="shared" si="37"/>
        <v/>
      </c>
      <c r="I1744" s="2" t="str">
        <f>IF(H1744="","",COUNTIF($H$2:H1744,H1744))</f>
        <v/>
      </c>
      <c r="J1744" s="3" t="str">
        <f>IF('Support - Unit List'!A1744="","",'Support - Unit List'!A1744&amp;'Support - Unit List'!B1744&amp;'Support - Unit List'!C1744&amp;" - "&amp;PROPER('Support - Unit List'!D1744))</f>
        <v>6270023 - Middlefork Watershed Conservancy District</v>
      </c>
    </row>
    <row r="1745" spans="8:10" x14ac:dyDescent="0.25">
      <c r="H1745" s="2" t="str">
        <f t="shared" si="37"/>
        <v/>
      </c>
      <c r="I1745" s="2" t="str">
        <f>IF(H1745="","",COUNTIF($H$2:H1745,H1745))</f>
        <v/>
      </c>
      <c r="J1745" s="3" t="str">
        <f>IF('Support - Unit List'!A1745="","",'Support - Unit List'!A1745&amp;'Support - Unit List'!B1745&amp;'Support - Unit List'!C1745&amp;" - "&amp;PROPER('Support - Unit List'!D1745))</f>
        <v>6310000 - Pike County</v>
      </c>
    </row>
    <row r="1746" spans="8:10" x14ac:dyDescent="0.25">
      <c r="H1746" s="2" t="str">
        <f t="shared" si="37"/>
        <v/>
      </c>
      <c r="I1746" s="2" t="str">
        <f>IF(H1746="","",COUNTIF($H$2:H1746,H1746))</f>
        <v/>
      </c>
      <c r="J1746" s="3" t="str">
        <f>IF('Support - Unit List'!A1746="","",'Support - Unit List'!A1746&amp;'Support - Unit List'!B1746&amp;'Support - Unit List'!C1746&amp;" - "&amp;PROPER('Support - Unit List'!D1746))</f>
        <v>6320001 - Clay Township</v>
      </c>
    </row>
    <row r="1747" spans="8:10" x14ac:dyDescent="0.25">
      <c r="H1747" s="2" t="str">
        <f t="shared" si="37"/>
        <v/>
      </c>
      <c r="I1747" s="2" t="str">
        <f>IF(H1747="","",COUNTIF($H$2:H1747,H1747))</f>
        <v/>
      </c>
      <c r="J1747" s="3" t="str">
        <f>IF('Support - Unit List'!A1747="","",'Support - Unit List'!A1747&amp;'Support - Unit List'!B1747&amp;'Support - Unit List'!C1747&amp;" - "&amp;PROPER('Support - Unit List'!D1747))</f>
        <v>6320002 - Jefferson Township</v>
      </c>
    </row>
    <row r="1748" spans="8:10" x14ac:dyDescent="0.25">
      <c r="H1748" s="2" t="str">
        <f t="shared" si="37"/>
        <v/>
      </c>
      <c r="I1748" s="2" t="str">
        <f>IF(H1748="","",COUNTIF($H$2:H1748,H1748))</f>
        <v/>
      </c>
      <c r="J1748" s="3" t="str">
        <f>IF('Support - Unit List'!A1748="","",'Support - Unit List'!A1748&amp;'Support - Unit List'!B1748&amp;'Support - Unit List'!C1748&amp;" - "&amp;PROPER('Support - Unit List'!D1748))</f>
        <v>6320003 - Lockhart Township</v>
      </c>
    </row>
    <row r="1749" spans="8:10" x14ac:dyDescent="0.25">
      <c r="H1749" s="2" t="str">
        <f t="shared" si="37"/>
        <v/>
      </c>
      <c r="I1749" s="2" t="str">
        <f>IF(H1749="","",COUNTIF($H$2:H1749,H1749))</f>
        <v/>
      </c>
      <c r="J1749" s="3" t="str">
        <f>IF('Support - Unit List'!A1749="","",'Support - Unit List'!A1749&amp;'Support - Unit List'!B1749&amp;'Support - Unit List'!C1749&amp;" - "&amp;PROPER('Support - Unit List'!D1749))</f>
        <v>6320004 - Logan Township</v>
      </c>
    </row>
    <row r="1750" spans="8:10" x14ac:dyDescent="0.25">
      <c r="H1750" s="2" t="str">
        <f t="shared" si="37"/>
        <v/>
      </c>
      <c r="I1750" s="2" t="str">
        <f>IF(H1750="","",COUNTIF($H$2:H1750,H1750))</f>
        <v/>
      </c>
      <c r="J1750" s="3" t="str">
        <f>IF('Support - Unit List'!A1750="","",'Support - Unit List'!A1750&amp;'Support - Unit List'!B1750&amp;'Support - Unit List'!C1750&amp;" - "&amp;PROPER('Support - Unit List'!D1750))</f>
        <v>6320005 - Madison Township</v>
      </c>
    </row>
    <row r="1751" spans="8:10" x14ac:dyDescent="0.25">
      <c r="H1751" s="2" t="str">
        <f t="shared" si="37"/>
        <v/>
      </c>
      <c r="I1751" s="2" t="str">
        <f>IF(H1751="","",COUNTIF($H$2:H1751,H1751))</f>
        <v/>
      </c>
      <c r="J1751" s="3" t="str">
        <f>IF('Support - Unit List'!A1751="","",'Support - Unit List'!A1751&amp;'Support - Unit List'!B1751&amp;'Support - Unit List'!C1751&amp;" - "&amp;PROPER('Support - Unit List'!D1751))</f>
        <v>6320006 - Marion Township</v>
      </c>
    </row>
    <row r="1752" spans="8:10" x14ac:dyDescent="0.25">
      <c r="H1752" s="2" t="str">
        <f t="shared" si="37"/>
        <v/>
      </c>
      <c r="I1752" s="2" t="str">
        <f>IF(H1752="","",COUNTIF($H$2:H1752,H1752))</f>
        <v/>
      </c>
      <c r="J1752" s="3" t="str">
        <f>IF('Support - Unit List'!A1752="","",'Support - Unit List'!A1752&amp;'Support - Unit List'!B1752&amp;'Support - Unit List'!C1752&amp;" - "&amp;PROPER('Support - Unit List'!D1752))</f>
        <v>6320007 - Monroe Township</v>
      </c>
    </row>
    <row r="1753" spans="8:10" x14ac:dyDescent="0.25">
      <c r="H1753" s="2" t="str">
        <f t="shared" si="37"/>
        <v/>
      </c>
      <c r="I1753" s="2" t="str">
        <f>IF(H1753="","",COUNTIF($H$2:H1753,H1753))</f>
        <v/>
      </c>
      <c r="J1753" s="3" t="str">
        <f>IF('Support - Unit List'!A1753="","",'Support - Unit List'!A1753&amp;'Support - Unit List'!B1753&amp;'Support - Unit List'!C1753&amp;" - "&amp;PROPER('Support - Unit List'!D1753))</f>
        <v>6320008 - Patoka Township</v>
      </c>
    </row>
    <row r="1754" spans="8:10" x14ac:dyDescent="0.25">
      <c r="H1754" s="2" t="str">
        <f t="shared" si="37"/>
        <v/>
      </c>
      <c r="I1754" s="2" t="str">
        <f>IF(H1754="","",COUNTIF($H$2:H1754,H1754))</f>
        <v/>
      </c>
      <c r="J1754" s="3" t="str">
        <f>IF('Support - Unit List'!A1754="","",'Support - Unit List'!A1754&amp;'Support - Unit List'!B1754&amp;'Support - Unit List'!C1754&amp;" - "&amp;PROPER('Support - Unit List'!D1754))</f>
        <v>6320009 - Washington Township</v>
      </c>
    </row>
    <row r="1755" spans="8:10" x14ac:dyDescent="0.25">
      <c r="H1755" s="2" t="str">
        <f t="shared" si="37"/>
        <v/>
      </c>
      <c r="I1755" s="2" t="str">
        <f>IF(H1755="","",COUNTIF($H$2:H1755,H1755))</f>
        <v/>
      </c>
      <c r="J1755" s="3" t="str">
        <f>IF('Support - Unit List'!A1755="","",'Support - Unit List'!A1755&amp;'Support - Unit List'!B1755&amp;'Support - Unit List'!C1755&amp;" - "&amp;PROPER('Support - Unit List'!D1755))</f>
        <v>6330455 - Petersburg Civil City</v>
      </c>
    </row>
    <row r="1756" spans="8:10" x14ac:dyDescent="0.25">
      <c r="H1756" s="2" t="str">
        <f t="shared" si="37"/>
        <v/>
      </c>
      <c r="I1756" s="2" t="str">
        <f>IF(H1756="","",COUNTIF($H$2:H1756,H1756))</f>
        <v/>
      </c>
      <c r="J1756" s="3" t="str">
        <f>IF('Support - Unit List'!A1756="","",'Support - Unit List'!A1756&amp;'Support - Unit List'!B1756&amp;'Support - Unit List'!C1756&amp;" - "&amp;PROPER('Support - Unit List'!D1756))</f>
        <v>6330825 - Spurgeon Civil Town</v>
      </c>
    </row>
    <row r="1757" spans="8:10" x14ac:dyDescent="0.25">
      <c r="H1757" s="2" t="str">
        <f t="shared" si="37"/>
        <v/>
      </c>
      <c r="I1757" s="2" t="str">
        <f>IF(H1757="","",COUNTIF($H$2:H1757,H1757))</f>
        <v/>
      </c>
      <c r="J1757" s="3" t="str">
        <f>IF('Support - Unit List'!A1757="","",'Support - Unit List'!A1757&amp;'Support - Unit List'!B1757&amp;'Support - Unit List'!C1757&amp;" - "&amp;PROPER('Support - Unit List'!D1757))</f>
        <v>6330826 - Winslow Civil Town</v>
      </c>
    </row>
    <row r="1758" spans="8:10" x14ac:dyDescent="0.25">
      <c r="H1758" s="2" t="str">
        <f t="shared" si="37"/>
        <v/>
      </c>
      <c r="I1758" s="2" t="str">
        <f>IF(H1758="","",COUNTIF($H$2:H1758,H1758))</f>
        <v/>
      </c>
      <c r="J1758" s="3" t="str">
        <f>IF('Support - Unit List'!A1758="","",'Support - Unit List'!A1758&amp;'Support - Unit List'!B1758&amp;'Support - Unit List'!C1758&amp;" - "&amp;PROPER('Support - Unit List'!D1758))</f>
        <v>6346445 - Pike County School Corporation</v>
      </c>
    </row>
    <row r="1759" spans="8:10" x14ac:dyDescent="0.25">
      <c r="H1759" s="2" t="str">
        <f t="shared" si="37"/>
        <v/>
      </c>
      <c r="I1759" s="2" t="str">
        <f>IF(H1759="","",COUNTIF($H$2:H1759,H1759))</f>
        <v/>
      </c>
      <c r="J1759" s="3" t="str">
        <f>IF('Support - Unit List'!A1759="","",'Support - Unit List'!A1759&amp;'Support - Unit List'!B1759&amp;'Support - Unit List'!C1759&amp;" - "&amp;PROPER('Support - Unit List'!D1759))</f>
        <v>6350288 - Pike County Public Library</v>
      </c>
    </row>
    <row r="1760" spans="8:10" x14ac:dyDescent="0.25">
      <c r="H1760" s="2" t="str">
        <f t="shared" si="37"/>
        <v/>
      </c>
      <c r="I1760" s="2" t="str">
        <f>IF(H1760="","",COUNTIF($H$2:H1760,H1760))</f>
        <v/>
      </c>
      <c r="J1760" s="3" t="str">
        <f>IF('Support - Unit List'!A1760="","",'Support - Unit List'!A1760&amp;'Support - Unit List'!B1760&amp;'Support - Unit List'!C1760&amp;" - "&amp;PROPER('Support - Unit List'!D1760))</f>
        <v>6360964 - Patoka Township Fire</v>
      </c>
    </row>
    <row r="1761" spans="8:10" x14ac:dyDescent="0.25">
      <c r="H1761" s="2" t="str">
        <f t="shared" si="37"/>
        <v/>
      </c>
      <c r="I1761" s="2" t="str">
        <f>IF(H1761="","",COUNTIF($H$2:H1761,H1761))</f>
        <v/>
      </c>
      <c r="J1761" s="3" t="str">
        <f>IF('Support - Unit List'!A1761="","",'Support - Unit List'!A1761&amp;'Support - Unit List'!B1761&amp;'Support - Unit List'!C1761&amp;" - "&amp;PROPER('Support - Unit List'!D1761))</f>
        <v>6360968 - Jefferson-Marion Township Fire</v>
      </c>
    </row>
    <row r="1762" spans="8:10" x14ac:dyDescent="0.25">
      <c r="H1762" s="2" t="str">
        <f t="shared" si="37"/>
        <v/>
      </c>
      <c r="I1762" s="2" t="str">
        <f>IF(H1762="","",COUNTIF($H$2:H1762,H1762))</f>
        <v/>
      </c>
      <c r="J1762" s="3" t="str">
        <f>IF('Support - Unit List'!A1762="","",'Support - Unit List'!A1762&amp;'Support - Unit List'!B1762&amp;'Support - Unit List'!C1762&amp;" - "&amp;PROPER('Support - Unit List'!D1762))</f>
        <v>6361065 - Pike County Solid Waste District</v>
      </c>
    </row>
    <row r="1763" spans="8:10" x14ac:dyDescent="0.25">
      <c r="H1763" s="2" t="str">
        <f t="shared" si="37"/>
        <v/>
      </c>
      <c r="I1763" s="2" t="str">
        <f>IF(H1763="","",COUNTIF($H$2:H1763,H1763))</f>
        <v/>
      </c>
      <c r="J1763" s="3" t="str">
        <f>IF('Support - Unit List'!A1763="","",'Support - Unit List'!A1763&amp;'Support - Unit List'!B1763&amp;'Support - Unit List'!C1763&amp;" - "&amp;PROPER('Support - Unit List'!D1763))</f>
        <v>6370024 - Prides Creek Conservancy</v>
      </c>
    </row>
    <row r="1764" spans="8:10" x14ac:dyDescent="0.25">
      <c r="H1764" s="2" t="str">
        <f t="shared" si="37"/>
        <v/>
      </c>
      <c r="I1764" s="2" t="str">
        <f>IF(H1764="","",COUNTIF($H$2:H1764,H1764))</f>
        <v/>
      </c>
      <c r="J1764" s="3" t="str">
        <f>IF('Support - Unit List'!A1764="","",'Support - Unit List'!A1764&amp;'Support - Unit List'!B1764&amp;'Support - Unit List'!C1764&amp;" - "&amp;PROPER('Support - Unit List'!D1764))</f>
        <v>6410000 - Porter County</v>
      </c>
    </row>
    <row r="1765" spans="8:10" x14ac:dyDescent="0.25">
      <c r="H1765" s="2" t="str">
        <f t="shared" si="37"/>
        <v/>
      </c>
      <c r="I1765" s="2" t="str">
        <f>IF(H1765="","",COUNTIF($H$2:H1765,H1765))</f>
        <v/>
      </c>
      <c r="J1765" s="3" t="str">
        <f>IF('Support - Unit List'!A1765="","",'Support - Unit List'!A1765&amp;'Support - Unit List'!B1765&amp;'Support - Unit List'!C1765&amp;" - "&amp;PROPER('Support - Unit List'!D1765))</f>
        <v>6420001 - Boone Township</v>
      </c>
    </row>
    <row r="1766" spans="8:10" x14ac:dyDescent="0.25">
      <c r="H1766" s="2" t="str">
        <f t="shared" si="37"/>
        <v/>
      </c>
      <c r="I1766" s="2" t="str">
        <f>IF(H1766="","",COUNTIF($H$2:H1766,H1766))</f>
        <v/>
      </c>
      <c r="J1766" s="3" t="str">
        <f>IF('Support - Unit List'!A1766="","",'Support - Unit List'!A1766&amp;'Support - Unit List'!B1766&amp;'Support - Unit List'!C1766&amp;" - "&amp;PROPER('Support - Unit List'!D1766))</f>
        <v>6420002 - Center Township</v>
      </c>
    </row>
    <row r="1767" spans="8:10" x14ac:dyDescent="0.25">
      <c r="H1767" s="2" t="str">
        <f t="shared" si="37"/>
        <v/>
      </c>
      <c r="I1767" s="2" t="str">
        <f>IF(H1767="","",COUNTIF($H$2:H1767,H1767))</f>
        <v/>
      </c>
      <c r="J1767" s="3" t="str">
        <f>IF('Support - Unit List'!A1767="","",'Support - Unit List'!A1767&amp;'Support - Unit List'!B1767&amp;'Support - Unit List'!C1767&amp;" - "&amp;PROPER('Support - Unit List'!D1767))</f>
        <v>6420003 - Jackson Township</v>
      </c>
    </row>
    <row r="1768" spans="8:10" x14ac:dyDescent="0.25">
      <c r="H1768" s="2" t="str">
        <f t="shared" si="37"/>
        <v/>
      </c>
      <c r="I1768" s="2" t="str">
        <f>IF(H1768="","",COUNTIF($H$2:H1768,H1768))</f>
        <v/>
      </c>
      <c r="J1768" s="3" t="str">
        <f>IF('Support - Unit List'!A1768="","",'Support - Unit List'!A1768&amp;'Support - Unit List'!B1768&amp;'Support - Unit List'!C1768&amp;" - "&amp;PROPER('Support - Unit List'!D1768))</f>
        <v>6420004 - Liberty Township</v>
      </c>
    </row>
    <row r="1769" spans="8:10" x14ac:dyDescent="0.25">
      <c r="H1769" s="2" t="str">
        <f t="shared" si="37"/>
        <v/>
      </c>
      <c r="I1769" s="2" t="str">
        <f>IF(H1769="","",COUNTIF($H$2:H1769,H1769))</f>
        <v/>
      </c>
      <c r="J1769" s="3" t="str">
        <f>IF('Support - Unit List'!A1769="","",'Support - Unit List'!A1769&amp;'Support - Unit List'!B1769&amp;'Support - Unit List'!C1769&amp;" - "&amp;PROPER('Support - Unit List'!D1769))</f>
        <v>6420005 - Morgan Township</v>
      </c>
    </row>
    <row r="1770" spans="8:10" x14ac:dyDescent="0.25">
      <c r="H1770" s="2" t="str">
        <f t="shared" si="37"/>
        <v/>
      </c>
      <c r="I1770" s="2" t="str">
        <f>IF(H1770="","",COUNTIF($H$2:H1770,H1770))</f>
        <v/>
      </c>
      <c r="J1770" s="3" t="str">
        <f>IF('Support - Unit List'!A1770="","",'Support - Unit List'!A1770&amp;'Support - Unit List'!B1770&amp;'Support - Unit List'!C1770&amp;" - "&amp;PROPER('Support - Unit List'!D1770))</f>
        <v>6420006 - Pine Township</v>
      </c>
    </row>
    <row r="1771" spans="8:10" x14ac:dyDescent="0.25">
      <c r="H1771" s="2" t="str">
        <f t="shared" si="37"/>
        <v/>
      </c>
      <c r="I1771" s="2" t="str">
        <f>IF(H1771="","",COUNTIF($H$2:H1771,H1771))</f>
        <v/>
      </c>
      <c r="J1771" s="3" t="str">
        <f>IF('Support - Unit List'!A1771="","",'Support - Unit List'!A1771&amp;'Support - Unit List'!B1771&amp;'Support - Unit List'!C1771&amp;" - "&amp;PROPER('Support - Unit List'!D1771))</f>
        <v>6420007 - Pleasant Township</v>
      </c>
    </row>
    <row r="1772" spans="8:10" x14ac:dyDescent="0.25">
      <c r="H1772" s="2" t="str">
        <f t="shared" si="37"/>
        <v/>
      </c>
      <c r="I1772" s="2" t="str">
        <f>IF(H1772="","",COUNTIF($H$2:H1772,H1772))</f>
        <v/>
      </c>
      <c r="J1772" s="3" t="str">
        <f>IF('Support - Unit List'!A1772="","",'Support - Unit List'!A1772&amp;'Support - Unit List'!B1772&amp;'Support - Unit List'!C1772&amp;" - "&amp;PROPER('Support - Unit List'!D1772))</f>
        <v>6420008 - Portage Township</v>
      </c>
    </row>
    <row r="1773" spans="8:10" x14ac:dyDescent="0.25">
      <c r="H1773" s="2" t="str">
        <f t="shared" si="37"/>
        <v/>
      </c>
      <c r="I1773" s="2" t="str">
        <f>IF(H1773="","",COUNTIF($H$2:H1773,H1773))</f>
        <v/>
      </c>
      <c r="J1773" s="3" t="str">
        <f>IF('Support - Unit List'!A1773="","",'Support - Unit List'!A1773&amp;'Support - Unit List'!B1773&amp;'Support - Unit List'!C1773&amp;" - "&amp;PROPER('Support - Unit List'!D1773))</f>
        <v>6420009 - Porter Township</v>
      </c>
    </row>
    <row r="1774" spans="8:10" x14ac:dyDescent="0.25">
      <c r="H1774" s="2" t="str">
        <f t="shared" si="37"/>
        <v/>
      </c>
      <c r="I1774" s="2" t="str">
        <f>IF(H1774="","",COUNTIF($H$2:H1774,H1774))</f>
        <v/>
      </c>
      <c r="J1774" s="3" t="str">
        <f>IF('Support - Unit List'!A1774="","",'Support - Unit List'!A1774&amp;'Support - Unit List'!B1774&amp;'Support - Unit List'!C1774&amp;" - "&amp;PROPER('Support - Unit List'!D1774))</f>
        <v>6420010 - Union Township</v>
      </c>
    </row>
    <row r="1775" spans="8:10" x14ac:dyDescent="0.25">
      <c r="H1775" s="2" t="str">
        <f t="shared" si="37"/>
        <v/>
      </c>
      <c r="I1775" s="2" t="str">
        <f>IF(H1775="","",COUNTIF($H$2:H1775,H1775))</f>
        <v/>
      </c>
      <c r="J1775" s="3" t="str">
        <f>IF('Support - Unit List'!A1775="","",'Support - Unit List'!A1775&amp;'Support - Unit List'!B1775&amp;'Support - Unit List'!C1775&amp;" - "&amp;PROPER('Support - Unit List'!D1775))</f>
        <v>6420011 - Washington Township</v>
      </c>
    </row>
    <row r="1776" spans="8:10" x14ac:dyDescent="0.25">
      <c r="H1776" s="2" t="str">
        <f t="shared" si="37"/>
        <v/>
      </c>
      <c r="I1776" s="2" t="str">
        <f>IF(H1776="","",COUNTIF($H$2:H1776,H1776))</f>
        <v/>
      </c>
      <c r="J1776" s="3" t="str">
        <f>IF('Support - Unit List'!A1776="","",'Support - Unit List'!A1776&amp;'Support - Unit List'!B1776&amp;'Support - Unit List'!C1776&amp;" - "&amp;PROPER('Support - Unit List'!D1776))</f>
        <v>6420012 - Westchester Township</v>
      </c>
    </row>
    <row r="1777" spans="8:10" x14ac:dyDescent="0.25">
      <c r="H1777" s="2" t="str">
        <f t="shared" si="37"/>
        <v/>
      </c>
      <c r="I1777" s="2" t="str">
        <f>IF(H1777="","",COUNTIF($H$2:H1777,H1777))</f>
        <v/>
      </c>
      <c r="J1777" s="3" t="str">
        <f>IF('Support - Unit List'!A1777="","",'Support - Unit List'!A1777&amp;'Support - Unit List'!B1777&amp;'Support - Unit List'!C1777&amp;" - "&amp;PROPER('Support - Unit List'!D1777))</f>
        <v>6430204 - Valparaiso Civil City</v>
      </c>
    </row>
    <row r="1778" spans="8:10" x14ac:dyDescent="0.25">
      <c r="H1778" s="2" t="str">
        <f t="shared" si="37"/>
        <v/>
      </c>
      <c r="I1778" s="2" t="str">
        <f>IF(H1778="","",COUNTIF($H$2:H1778,H1778))</f>
        <v/>
      </c>
      <c r="J1778" s="3" t="str">
        <f>IF('Support - Unit List'!A1778="","",'Support - Unit List'!A1778&amp;'Support - Unit List'!B1778&amp;'Support - Unit List'!C1778&amp;" - "&amp;PROPER('Support - Unit List'!D1778))</f>
        <v>6430303 - Portage Civil City</v>
      </c>
    </row>
    <row r="1779" spans="8:10" x14ac:dyDescent="0.25">
      <c r="H1779" s="2" t="str">
        <f t="shared" si="37"/>
        <v/>
      </c>
      <c r="I1779" s="2" t="str">
        <f>IF(H1779="","",COUNTIF($H$2:H1779,H1779))</f>
        <v/>
      </c>
      <c r="J1779" s="3" t="str">
        <f>IF('Support - Unit List'!A1779="","",'Support - Unit List'!A1779&amp;'Support - Unit List'!B1779&amp;'Support - Unit List'!C1779&amp;" - "&amp;PROPER('Support - Unit List'!D1779))</f>
        <v>6430510 - Chesterton Civil Town</v>
      </c>
    </row>
    <row r="1780" spans="8:10" x14ac:dyDescent="0.25">
      <c r="H1780" s="2" t="str">
        <f t="shared" si="37"/>
        <v/>
      </c>
      <c r="I1780" s="2" t="str">
        <f>IF(H1780="","",COUNTIF($H$2:H1780,H1780))</f>
        <v/>
      </c>
      <c r="J1780" s="3" t="str">
        <f>IF('Support - Unit List'!A1780="","",'Support - Unit List'!A1780&amp;'Support - Unit List'!B1780&amp;'Support - Unit List'!C1780&amp;" - "&amp;PROPER('Support - Unit List'!D1780))</f>
        <v>6430827 - Beverly Shores Civil Town</v>
      </c>
    </row>
    <row r="1781" spans="8:10" x14ac:dyDescent="0.25">
      <c r="H1781" s="2" t="str">
        <f t="shared" si="37"/>
        <v/>
      </c>
      <c r="I1781" s="2" t="str">
        <f>IF(H1781="","",COUNTIF($H$2:H1781,H1781))</f>
        <v/>
      </c>
      <c r="J1781" s="3" t="str">
        <f>IF('Support - Unit List'!A1781="","",'Support - Unit List'!A1781&amp;'Support - Unit List'!B1781&amp;'Support - Unit List'!C1781&amp;" - "&amp;PROPER('Support - Unit List'!D1781))</f>
        <v>6430828 - Burns Harbor Civil Town</v>
      </c>
    </row>
    <row r="1782" spans="8:10" x14ac:dyDescent="0.25">
      <c r="H1782" s="2" t="str">
        <f t="shared" si="37"/>
        <v/>
      </c>
      <c r="I1782" s="2" t="str">
        <f>IF(H1782="","",COUNTIF($H$2:H1782,H1782))</f>
        <v/>
      </c>
      <c r="J1782" s="3" t="str">
        <f>IF('Support - Unit List'!A1782="","",'Support - Unit List'!A1782&amp;'Support - Unit List'!B1782&amp;'Support - Unit List'!C1782&amp;" - "&amp;PROPER('Support - Unit List'!D1782))</f>
        <v>6430829 - Dune Acres Civil Town</v>
      </c>
    </row>
    <row r="1783" spans="8:10" x14ac:dyDescent="0.25">
      <c r="H1783" s="2" t="str">
        <f t="shared" si="37"/>
        <v/>
      </c>
      <c r="I1783" s="2" t="str">
        <f>IF(H1783="","",COUNTIF($H$2:H1783,H1783))</f>
        <v/>
      </c>
      <c r="J1783" s="3" t="str">
        <f>IF('Support - Unit List'!A1783="","",'Support - Unit List'!A1783&amp;'Support - Unit List'!B1783&amp;'Support - Unit List'!C1783&amp;" - "&amp;PROPER('Support - Unit List'!D1783))</f>
        <v>6430830 - Hebron Civil Town</v>
      </c>
    </row>
    <row r="1784" spans="8:10" x14ac:dyDescent="0.25">
      <c r="H1784" s="2" t="str">
        <f t="shared" si="37"/>
        <v/>
      </c>
      <c r="I1784" s="2" t="str">
        <f>IF(H1784="","",COUNTIF($H$2:H1784,H1784))</f>
        <v/>
      </c>
      <c r="J1784" s="3" t="str">
        <f>IF('Support - Unit List'!A1784="","",'Support - Unit List'!A1784&amp;'Support - Unit List'!B1784&amp;'Support - Unit List'!C1784&amp;" - "&amp;PROPER('Support - Unit List'!D1784))</f>
        <v>6430831 - Kouts Civil Town</v>
      </c>
    </row>
    <row r="1785" spans="8:10" x14ac:dyDescent="0.25">
      <c r="H1785" s="2" t="str">
        <f t="shared" si="37"/>
        <v/>
      </c>
      <c r="I1785" s="2" t="str">
        <f>IF(H1785="","",COUNTIF($H$2:H1785,H1785))</f>
        <v/>
      </c>
      <c r="J1785" s="3" t="str">
        <f>IF('Support - Unit List'!A1785="","",'Support - Unit List'!A1785&amp;'Support - Unit List'!B1785&amp;'Support - Unit List'!C1785&amp;" - "&amp;PROPER('Support - Unit List'!D1785))</f>
        <v>6430832 - Ogden Dunes Civil Town</v>
      </c>
    </row>
    <row r="1786" spans="8:10" x14ac:dyDescent="0.25">
      <c r="H1786" s="2" t="str">
        <f t="shared" si="37"/>
        <v/>
      </c>
      <c r="I1786" s="2" t="str">
        <f>IF(H1786="","",COUNTIF($H$2:H1786,H1786))</f>
        <v/>
      </c>
      <c r="J1786" s="3" t="str">
        <f>IF('Support - Unit List'!A1786="","",'Support - Unit List'!A1786&amp;'Support - Unit List'!B1786&amp;'Support - Unit List'!C1786&amp;" - "&amp;PROPER('Support - Unit List'!D1786))</f>
        <v>6430833 - Porter Civil Town</v>
      </c>
    </row>
    <row r="1787" spans="8:10" x14ac:dyDescent="0.25">
      <c r="H1787" s="2" t="str">
        <f t="shared" si="37"/>
        <v/>
      </c>
      <c r="I1787" s="2" t="str">
        <f>IF(H1787="","",COUNTIF($H$2:H1787,H1787))</f>
        <v/>
      </c>
      <c r="J1787" s="3" t="str">
        <f>IF('Support - Unit List'!A1787="","",'Support - Unit List'!A1787&amp;'Support - Unit List'!B1787&amp;'Support - Unit List'!C1787&amp;" - "&amp;PROPER('Support - Unit List'!D1787))</f>
        <v>6430834 - Pines Civil Town</v>
      </c>
    </row>
    <row r="1788" spans="8:10" x14ac:dyDescent="0.25">
      <c r="H1788" s="2" t="str">
        <f t="shared" si="37"/>
        <v/>
      </c>
      <c r="I1788" s="2" t="str">
        <f>IF(H1788="","",COUNTIF($H$2:H1788,H1788))</f>
        <v/>
      </c>
      <c r="J1788" s="3" t="str">
        <f>IF('Support - Unit List'!A1788="","",'Support - Unit List'!A1788&amp;'Support - Unit List'!B1788&amp;'Support - Unit List'!C1788&amp;" - "&amp;PROPER('Support - Unit List'!D1788))</f>
        <v>6446460 - Boone Township School Corporation</v>
      </c>
    </row>
    <row r="1789" spans="8:10" x14ac:dyDescent="0.25">
      <c r="H1789" s="2" t="str">
        <f t="shared" si="37"/>
        <v/>
      </c>
      <c r="I1789" s="2" t="str">
        <f>IF(H1789="","",COUNTIF($H$2:H1789,H1789))</f>
        <v/>
      </c>
      <c r="J1789" s="3" t="str">
        <f>IF('Support - Unit List'!A1789="","",'Support - Unit List'!A1789&amp;'Support - Unit List'!B1789&amp;'Support - Unit List'!C1789&amp;" - "&amp;PROPER('Support - Unit List'!D1789))</f>
        <v>6446470 - Duneland School Corporation</v>
      </c>
    </row>
    <row r="1790" spans="8:10" x14ac:dyDescent="0.25">
      <c r="H1790" s="2" t="str">
        <f t="shared" si="37"/>
        <v/>
      </c>
      <c r="I1790" s="2" t="str">
        <f>IF(H1790="","",COUNTIF($H$2:H1790,H1790))</f>
        <v/>
      </c>
      <c r="J1790" s="3" t="str">
        <f>IF('Support - Unit List'!A1790="","",'Support - Unit List'!A1790&amp;'Support - Unit List'!B1790&amp;'Support - Unit List'!C1790&amp;" - "&amp;PROPER('Support - Unit List'!D1790))</f>
        <v>6446510 - East Porter County School Corporation</v>
      </c>
    </row>
    <row r="1791" spans="8:10" x14ac:dyDescent="0.25">
      <c r="H1791" s="2" t="str">
        <f t="shared" si="37"/>
        <v/>
      </c>
      <c r="I1791" s="2" t="str">
        <f>IF(H1791="","",COUNTIF($H$2:H1791,H1791))</f>
        <v/>
      </c>
      <c r="J1791" s="3" t="str">
        <f>IF('Support - Unit List'!A1791="","",'Support - Unit List'!A1791&amp;'Support - Unit List'!B1791&amp;'Support - Unit List'!C1791&amp;" - "&amp;PROPER('Support - Unit List'!D1791))</f>
        <v>6446520 - Porter Township School Corporation</v>
      </c>
    </row>
    <row r="1792" spans="8:10" x14ac:dyDescent="0.25">
      <c r="H1792" s="2" t="str">
        <f t="shared" si="37"/>
        <v/>
      </c>
      <c r="I1792" s="2" t="str">
        <f>IF(H1792="","",COUNTIF($H$2:H1792,H1792))</f>
        <v/>
      </c>
      <c r="J1792" s="3" t="str">
        <f>IF('Support - Unit List'!A1792="","",'Support - Unit List'!A1792&amp;'Support - Unit List'!B1792&amp;'Support - Unit List'!C1792&amp;" - "&amp;PROPER('Support - Unit List'!D1792))</f>
        <v>6446530 - Union Township School Corporation</v>
      </c>
    </row>
    <row r="1793" spans="8:10" x14ac:dyDescent="0.25">
      <c r="H1793" s="2" t="str">
        <f t="shared" si="37"/>
        <v/>
      </c>
      <c r="I1793" s="2" t="str">
        <f>IF(H1793="","",COUNTIF($H$2:H1793,H1793))</f>
        <v/>
      </c>
      <c r="J1793" s="3" t="str">
        <f>IF('Support - Unit List'!A1793="","",'Support - Unit List'!A1793&amp;'Support - Unit List'!B1793&amp;'Support - Unit List'!C1793&amp;" - "&amp;PROPER('Support - Unit List'!D1793))</f>
        <v>6446550 - Portage Township School Corporation</v>
      </c>
    </row>
    <row r="1794" spans="8:10" x14ac:dyDescent="0.25">
      <c r="H1794" s="2" t="str">
        <f t="shared" si="37"/>
        <v/>
      </c>
      <c r="I1794" s="2" t="str">
        <f>IF(H1794="","",COUNTIF($H$2:H1794,H1794))</f>
        <v/>
      </c>
      <c r="J1794" s="3" t="str">
        <f>IF('Support - Unit List'!A1794="","",'Support - Unit List'!A1794&amp;'Support - Unit List'!B1794&amp;'Support - Unit List'!C1794&amp;" - "&amp;PROPER('Support - Unit List'!D1794))</f>
        <v>6446560 - Valparaiso Community School Corporation</v>
      </c>
    </row>
    <row r="1795" spans="8:10" x14ac:dyDescent="0.25">
      <c r="H1795" s="2" t="str">
        <f t="shared" ref="H1795:H1858" si="38">IF(LEFT(J1795,2)=$B$3,"X","")</f>
        <v/>
      </c>
      <c r="I1795" s="2" t="str">
        <f>IF(H1795="","",COUNTIF($H$2:H1795,H1795))</f>
        <v/>
      </c>
      <c r="J1795" s="3" t="str">
        <f>IF('Support - Unit List'!A1795="","",'Support - Unit List'!A1795&amp;'Support - Unit List'!B1795&amp;'Support - Unit List'!C1795&amp;" - "&amp;PROPER('Support - Unit List'!D1795))</f>
        <v>6450184 - Westchester Public Library</v>
      </c>
    </row>
    <row r="1796" spans="8:10" x14ac:dyDescent="0.25">
      <c r="H1796" s="2" t="str">
        <f t="shared" si="38"/>
        <v/>
      </c>
      <c r="I1796" s="2" t="str">
        <f>IF(H1796="","",COUNTIF($H$2:H1796,H1796))</f>
        <v/>
      </c>
      <c r="J1796" s="3" t="str">
        <f>IF('Support - Unit List'!A1796="","",'Support - Unit List'!A1796&amp;'Support - Unit List'!B1796&amp;'Support - Unit List'!C1796&amp;" - "&amp;PROPER('Support - Unit List'!D1796))</f>
        <v>6450185 - Porter County Public Library</v>
      </c>
    </row>
    <row r="1797" spans="8:10" x14ac:dyDescent="0.25">
      <c r="H1797" s="2" t="str">
        <f t="shared" si="38"/>
        <v/>
      </c>
      <c r="I1797" s="2" t="str">
        <f>IF(H1797="","",COUNTIF($H$2:H1797,H1797))</f>
        <v/>
      </c>
      <c r="J1797" s="3" t="str">
        <f>IF('Support - Unit List'!A1797="","",'Support - Unit List'!A1797&amp;'Support - Unit List'!B1797&amp;'Support - Unit List'!C1797&amp;" - "&amp;PROPER('Support - Unit List'!D1797))</f>
        <v>6460975 - West Porter Township Fire Protection</v>
      </c>
    </row>
    <row r="1798" spans="8:10" x14ac:dyDescent="0.25">
      <c r="H1798" s="2" t="str">
        <f t="shared" si="38"/>
        <v/>
      </c>
      <c r="I1798" s="2" t="str">
        <f>IF(H1798="","",COUNTIF($H$2:H1798,H1798))</f>
        <v/>
      </c>
      <c r="J1798" s="3" t="str">
        <f>IF('Support - Unit List'!A1798="","",'Support - Unit List'!A1798&amp;'Support - Unit List'!B1798&amp;'Support - Unit List'!C1798&amp;" - "&amp;PROPER('Support - Unit List'!D1798))</f>
        <v>6461066 - Porter Co Sw District</v>
      </c>
    </row>
    <row r="1799" spans="8:10" x14ac:dyDescent="0.25">
      <c r="H1799" s="2" t="str">
        <f t="shared" si="38"/>
        <v/>
      </c>
      <c r="I1799" s="2" t="str">
        <f>IF(H1799="","",COUNTIF($H$2:H1799,H1799))</f>
        <v/>
      </c>
      <c r="J1799" s="3" t="str">
        <f>IF('Support - Unit List'!A1799="","",'Support - Unit List'!A1799&amp;'Support - Unit List'!B1799&amp;'Support - Unit List'!C1799&amp;" - "&amp;PROPER('Support - Unit List'!D1799))</f>
        <v>6461084 - Porter Co Airport Authority</v>
      </c>
    </row>
    <row r="1800" spans="8:10" x14ac:dyDescent="0.25">
      <c r="H1800" s="2" t="str">
        <f t="shared" si="38"/>
        <v/>
      </c>
      <c r="I1800" s="2" t="str">
        <f>IF(H1800="","",COUNTIF($H$2:H1800,H1800))</f>
        <v/>
      </c>
      <c r="J1800" s="3" t="str">
        <f>IF('Support - Unit List'!A1800="","",'Support - Unit List'!A1800&amp;'Support - Unit List'!B1800&amp;'Support - Unit List'!C1800&amp;" - "&amp;PROPER('Support - Unit List'!D1800))</f>
        <v>6470025 - White Oak Conservancy District</v>
      </c>
    </row>
    <row r="1801" spans="8:10" x14ac:dyDescent="0.25">
      <c r="H1801" s="2" t="str">
        <f t="shared" si="38"/>
        <v/>
      </c>
      <c r="I1801" s="2" t="str">
        <f>IF(H1801="","",COUNTIF($H$2:H1801,H1801))</f>
        <v/>
      </c>
      <c r="J1801" s="3" t="str">
        <f>IF('Support - Unit List'!A1801="","",'Support - Unit List'!A1801&amp;'Support - Unit List'!B1801&amp;'Support - Unit List'!C1801&amp;" - "&amp;PROPER('Support - Unit List'!D1801))</f>
        <v>6470026 - Valparaiso Lakes Conservancy</v>
      </c>
    </row>
    <row r="1802" spans="8:10" x14ac:dyDescent="0.25">
      <c r="H1802" s="2" t="str">
        <f t="shared" si="38"/>
        <v/>
      </c>
      <c r="I1802" s="2" t="str">
        <f>IF(H1802="","",COUNTIF($H$2:H1802,H1802))</f>
        <v/>
      </c>
      <c r="J1802" s="3" t="str">
        <f>IF('Support - Unit List'!A1802="","",'Support - Unit List'!A1802&amp;'Support - Unit List'!B1802&amp;'Support - Unit List'!C1802&amp;" - "&amp;PROPER('Support - Unit List'!D1802))</f>
        <v>6470027 - Indian Boundary Conservancy District</v>
      </c>
    </row>
    <row r="1803" spans="8:10" x14ac:dyDescent="0.25">
      <c r="H1803" s="2" t="str">
        <f t="shared" si="38"/>
        <v/>
      </c>
      <c r="I1803" s="2" t="str">
        <f>IF(H1803="","",COUNTIF($H$2:H1803,H1803))</f>
        <v/>
      </c>
      <c r="J1803" s="3" t="str">
        <f>IF('Support - Unit List'!A1803="","",'Support - Unit List'!A1803&amp;'Support - Unit List'!B1803&amp;'Support - Unit List'!C1803&amp;" - "&amp;PROPER('Support - Unit List'!D1803))</f>
        <v>6470028 - Damon Run Conservancy District</v>
      </c>
    </row>
    <row r="1804" spans="8:10" x14ac:dyDescent="0.25">
      <c r="H1804" s="2" t="str">
        <f t="shared" si="38"/>
        <v/>
      </c>
      <c r="I1804" s="2" t="str">
        <f>IF(H1804="","",COUNTIF($H$2:H1804,H1804))</f>
        <v/>
      </c>
      <c r="J1804" s="3" t="str">
        <f>IF('Support - Unit List'!A1804="","",'Support - Unit List'!A1804&amp;'Support - Unit List'!B1804&amp;'Support - Unit List'!C1804&amp;" - "&amp;PROPER('Support - Unit List'!D1804))</f>
        <v>6470059 - Twin Creeks Conservancy District</v>
      </c>
    </row>
    <row r="1805" spans="8:10" x14ac:dyDescent="0.25">
      <c r="H1805" s="2" t="str">
        <f t="shared" si="38"/>
        <v/>
      </c>
      <c r="I1805" s="2" t="str">
        <f>IF(H1805="","",COUNTIF($H$2:H1805,H1805))</f>
        <v/>
      </c>
      <c r="J1805" s="3" t="str">
        <f>IF('Support - Unit List'!A1805="","",'Support - Unit List'!A1805&amp;'Support - Unit List'!B1805&amp;'Support - Unit List'!C1805&amp;" - "&amp;PROPER('Support - Unit List'!D1805))</f>
        <v>6470099 - Nature Works Conservancy District</v>
      </c>
    </row>
    <row r="1806" spans="8:10" x14ac:dyDescent="0.25">
      <c r="H1806" s="2" t="str">
        <f t="shared" si="38"/>
        <v/>
      </c>
      <c r="I1806" s="2" t="str">
        <f>IF(H1806="","",COUNTIF($H$2:H1806,H1806))</f>
        <v/>
      </c>
      <c r="J1806" s="3" t="str">
        <f>IF('Support - Unit List'!A1806="","",'Support - Unit List'!A1806&amp;'Support - Unit List'!B1806&amp;'Support - Unit List'!C1806&amp;" - "&amp;PROPER('Support - Unit List'!D1806))</f>
        <v>6510000 - Posey County</v>
      </c>
    </row>
    <row r="1807" spans="8:10" x14ac:dyDescent="0.25">
      <c r="H1807" s="2" t="str">
        <f t="shared" si="38"/>
        <v/>
      </c>
      <c r="I1807" s="2" t="str">
        <f>IF(H1807="","",COUNTIF($H$2:H1807,H1807))</f>
        <v/>
      </c>
      <c r="J1807" s="3" t="str">
        <f>IF('Support - Unit List'!A1807="","",'Support - Unit List'!A1807&amp;'Support - Unit List'!B1807&amp;'Support - Unit List'!C1807&amp;" - "&amp;PROPER('Support - Unit List'!D1807))</f>
        <v>6520001 - Bethel Township</v>
      </c>
    </row>
    <row r="1808" spans="8:10" x14ac:dyDescent="0.25">
      <c r="H1808" s="2" t="str">
        <f t="shared" si="38"/>
        <v/>
      </c>
      <c r="I1808" s="2" t="str">
        <f>IF(H1808="","",COUNTIF($H$2:H1808,H1808))</f>
        <v/>
      </c>
      <c r="J1808" s="3" t="str">
        <f>IF('Support - Unit List'!A1808="","",'Support - Unit List'!A1808&amp;'Support - Unit List'!B1808&amp;'Support - Unit List'!C1808&amp;" - "&amp;PROPER('Support - Unit List'!D1808))</f>
        <v>6520002 - Black Township</v>
      </c>
    </row>
    <row r="1809" spans="8:10" x14ac:dyDescent="0.25">
      <c r="H1809" s="2" t="str">
        <f t="shared" si="38"/>
        <v/>
      </c>
      <c r="I1809" s="2" t="str">
        <f>IF(H1809="","",COUNTIF($H$2:H1809,H1809))</f>
        <v/>
      </c>
      <c r="J1809" s="3" t="str">
        <f>IF('Support - Unit List'!A1809="","",'Support - Unit List'!A1809&amp;'Support - Unit List'!B1809&amp;'Support - Unit List'!C1809&amp;" - "&amp;PROPER('Support - Unit List'!D1809))</f>
        <v>6520003 - Center Township</v>
      </c>
    </row>
    <row r="1810" spans="8:10" x14ac:dyDescent="0.25">
      <c r="H1810" s="2" t="str">
        <f t="shared" si="38"/>
        <v/>
      </c>
      <c r="I1810" s="2" t="str">
        <f>IF(H1810="","",COUNTIF($H$2:H1810,H1810))</f>
        <v/>
      </c>
      <c r="J1810" s="3" t="str">
        <f>IF('Support - Unit List'!A1810="","",'Support - Unit List'!A1810&amp;'Support - Unit List'!B1810&amp;'Support - Unit List'!C1810&amp;" - "&amp;PROPER('Support - Unit List'!D1810))</f>
        <v>6520004 - Harmony Township</v>
      </c>
    </row>
    <row r="1811" spans="8:10" x14ac:dyDescent="0.25">
      <c r="H1811" s="2" t="str">
        <f t="shared" si="38"/>
        <v/>
      </c>
      <c r="I1811" s="2" t="str">
        <f>IF(H1811="","",COUNTIF($H$2:H1811,H1811))</f>
        <v/>
      </c>
      <c r="J1811" s="3" t="str">
        <f>IF('Support - Unit List'!A1811="","",'Support - Unit List'!A1811&amp;'Support - Unit List'!B1811&amp;'Support - Unit List'!C1811&amp;" - "&amp;PROPER('Support - Unit List'!D1811))</f>
        <v>6520005 - Lynn Township</v>
      </c>
    </row>
    <row r="1812" spans="8:10" x14ac:dyDescent="0.25">
      <c r="H1812" s="2" t="str">
        <f t="shared" si="38"/>
        <v/>
      </c>
      <c r="I1812" s="2" t="str">
        <f>IF(H1812="","",COUNTIF($H$2:H1812,H1812))</f>
        <v/>
      </c>
      <c r="J1812" s="3" t="str">
        <f>IF('Support - Unit List'!A1812="","",'Support - Unit List'!A1812&amp;'Support - Unit List'!B1812&amp;'Support - Unit List'!C1812&amp;" - "&amp;PROPER('Support - Unit List'!D1812))</f>
        <v>6520006 - Marrs Township</v>
      </c>
    </row>
    <row r="1813" spans="8:10" x14ac:dyDescent="0.25">
      <c r="H1813" s="2" t="str">
        <f t="shared" si="38"/>
        <v/>
      </c>
      <c r="I1813" s="2" t="str">
        <f>IF(H1813="","",COUNTIF($H$2:H1813,H1813))</f>
        <v/>
      </c>
      <c r="J1813" s="3" t="str">
        <f>IF('Support - Unit List'!A1813="","",'Support - Unit List'!A1813&amp;'Support - Unit List'!B1813&amp;'Support - Unit List'!C1813&amp;" - "&amp;PROPER('Support - Unit List'!D1813))</f>
        <v>6520007 - Point Township</v>
      </c>
    </row>
    <row r="1814" spans="8:10" x14ac:dyDescent="0.25">
      <c r="H1814" s="2" t="str">
        <f t="shared" si="38"/>
        <v/>
      </c>
      <c r="I1814" s="2" t="str">
        <f>IF(H1814="","",COUNTIF($H$2:H1814,H1814))</f>
        <v/>
      </c>
      <c r="J1814" s="3" t="str">
        <f>IF('Support - Unit List'!A1814="","",'Support - Unit List'!A1814&amp;'Support - Unit List'!B1814&amp;'Support - Unit List'!C1814&amp;" - "&amp;PROPER('Support - Unit List'!D1814))</f>
        <v>6520008 - Robb Township</v>
      </c>
    </row>
    <row r="1815" spans="8:10" x14ac:dyDescent="0.25">
      <c r="H1815" s="2" t="str">
        <f t="shared" si="38"/>
        <v/>
      </c>
      <c r="I1815" s="2" t="str">
        <f>IF(H1815="","",COUNTIF($H$2:H1815,H1815))</f>
        <v/>
      </c>
      <c r="J1815" s="3" t="str">
        <f>IF('Support - Unit List'!A1815="","",'Support - Unit List'!A1815&amp;'Support - Unit List'!B1815&amp;'Support - Unit List'!C1815&amp;" - "&amp;PROPER('Support - Unit List'!D1815))</f>
        <v>6520009 - Robinson Township</v>
      </c>
    </row>
    <row r="1816" spans="8:10" x14ac:dyDescent="0.25">
      <c r="H1816" s="2" t="str">
        <f t="shared" si="38"/>
        <v/>
      </c>
      <c r="I1816" s="2" t="str">
        <f>IF(H1816="","",COUNTIF($H$2:H1816,H1816))</f>
        <v/>
      </c>
      <c r="J1816" s="3" t="str">
        <f>IF('Support - Unit List'!A1816="","",'Support - Unit List'!A1816&amp;'Support - Unit List'!B1816&amp;'Support - Unit List'!C1816&amp;" - "&amp;PROPER('Support - Unit List'!D1816))</f>
        <v>6520010 - Smith Township</v>
      </c>
    </row>
    <row r="1817" spans="8:10" x14ac:dyDescent="0.25">
      <c r="H1817" s="2" t="str">
        <f t="shared" si="38"/>
        <v/>
      </c>
      <c r="I1817" s="2" t="str">
        <f>IF(H1817="","",COUNTIF($H$2:H1817,H1817))</f>
        <v/>
      </c>
      <c r="J1817" s="3" t="str">
        <f>IF('Support - Unit List'!A1817="","",'Support - Unit List'!A1817&amp;'Support - Unit List'!B1817&amp;'Support - Unit List'!C1817&amp;" - "&amp;PROPER('Support - Unit List'!D1817))</f>
        <v>6530419 - Mount Vernon Civil City</v>
      </c>
    </row>
    <row r="1818" spans="8:10" x14ac:dyDescent="0.25">
      <c r="H1818" s="2" t="str">
        <f t="shared" si="38"/>
        <v/>
      </c>
      <c r="I1818" s="2" t="str">
        <f>IF(H1818="","",COUNTIF($H$2:H1818,H1818))</f>
        <v/>
      </c>
      <c r="J1818" s="3" t="str">
        <f>IF('Support - Unit List'!A1818="","",'Support - Unit List'!A1818&amp;'Support - Unit List'!B1818&amp;'Support - Unit List'!C1818&amp;" - "&amp;PROPER('Support - Unit List'!D1818))</f>
        <v>6530835 - Cynthiana Civil Town</v>
      </c>
    </row>
    <row r="1819" spans="8:10" x14ac:dyDescent="0.25">
      <c r="H1819" s="2" t="str">
        <f t="shared" si="38"/>
        <v/>
      </c>
      <c r="I1819" s="2" t="str">
        <f>IF(H1819="","",COUNTIF($H$2:H1819,H1819))</f>
        <v/>
      </c>
      <c r="J1819" s="3" t="str">
        <f>IF('Support - Unit List'!A1819="","",'Support - Unit List'!A1819&amp;'Support - Unit List'!B1819&amp;'Support - Unit List'!C1819&amp;" - "&amp;PROPER('Support - Unit List'!D1819))</f>
        <v>6530836 - Griffin Civil Town</v>
      </c>
    </row>
    <row r="1820" spans="8:10" x14ac:dyDescent="0.25">
      <c r="H1820" s="2" t="str">
        <f t="shared" si="38"/>
        <v/>
      </c>
      <c r="I1820" s="2" t="str">
        <f>IF(H1820="","",COUNTIF($H$2:H1820,H1820))</f>
        <v/>
      </c>
      <c r="J1820" s="3" t="str">
        <f>IF('Support - Unit List'!A1820="","",'Support - Unit List'!A1820&amp;'Support - Unit List'!B1820&amp;'Support - Unit List'!C1820&amp;" - "&amp;PROPER('Support - Unit List'!D1820))</f>
        <v>6530837 - New Harmony Civil Town</v>
      </c>
    </row>
    <row r="1821" spans="8:10" x14ac:dyDescent="0.25">
      <c r="H1821" s="2" t="str">
        <f t="shared" si="38"/>
        <v/>
      </c>
      <c r="I1821" s="2" t="str">
        <f>IF(H1821="","",COUNTIF($H$2:H1821,H1821))</f>
        <v/>
      </c>
      <c r="J1821" s="3" t="str">
        <f>IF('Support - Unit List'!A1821="","",'Support - Unit List'!A1821&amp;'Support - Unit List'!B1821&amp;'Support - Unit List'!C1821&amp;" - "&amp;PROPER('Support - Unit List'!D1821))</f>
        <v>6530838 - Poseyville Civil Town</v>
      </c>
    </row>
    <row r="1822" spans="8:10" x14ac:dyDescent="0.25">
      <c r="H1822" s="2" t="str">
        <f t="shared" si="38"/>
        <v/>
      </c>
      <c r="I1822" s="2" t="str">
        <f>IF(H1822="","",COUNTIF($H$2:H1822,H1822))</f>
        <v/>
      </c>
      <c r="J1822" s="3" t="str">
        <f>IF('Support - Unit List'!A1822="","",'Support - Unit List'!A1822&amp;'Support - Unit List'!B1822&amp;'Support - Unit List'!C1822&amp;" - "&amp;PROPER('Support - Unit List'!D1822))</f>
        <v>6546590 - M.S.D. Mount Vernon School Corporation</v>
      </c>
    </row>
    <row r="1823" spans="8:10" x14ac:dyDescent="0.25">
      <c r="H1823" s="2" t="str">
        <f t="shared" si="38"/>
        <v/>
      </c>
      <c r="I1823" s="2" t="str">
        <f>IF(H1823="","",COUNTIF($H$2:H1823,H1823))</f>
        <v/>
      </c>
      <c r="J1823" s="3" t="str">
        <f>IF('Support - Unit List'!A1823="","",'Support - Unit List'!A1823&amp;'Support - Unit List'!B1823&amp;'Support - Unit List'!C1823&amp;" - "&amp;PROPER('Support - Unit List'!D1823))</f>
        <v>6546600 - M.S.D. North Posey County School Corporation</v>
      </c>
    </row>
    <row r="1824" spans="8:10" x14ac:dyDescent="0.25">
      <c r="H1824" s="2" t="str">
        <f t="shared" si="38"/>
        <v/>
      </c>
      <c r="I1824" s="2" t="str">
        <f>IF(H1824="","",COUNTIF($H$2:H1824,H1824))</f>
        <v/>
      </c>
      <c r="J1824" s="3" t="str">
        <f>IF('Support - Unit List'!A1824="","",'Support - Unit List'!A1824&amp;'Support - Unit List'!B1824&amp;'Support - Unit List'!C1824&amp;" - "&amp;PROPER('Support - Unit List'!D1824))</f>
        <v>6550187 - New Harmony Workingmens Institute</v>
      </c>
    </row>
    <row r="1825" spans="8:10" x14ac:dyDescent="0.25">
      <c r="H1825" s="2" t="str">
        <f t="shared" si="38"/>
        <v/>
      </c>
      <c r="I1825" s="2" t="str">
        <f>IF(H1825="","",COUNTIF($H$2:H1825,H1825))</f>
        <v/>
      </c>
      <c r="J1825" s="3" t="str">
        <f>IF('Support - Unit List'!A1825="","",'Support - Unit List'!A1825&amp;'Support - Unit List'!B1825&amp;'Support - Unit List'!C1825&amp;" - "&amp;PROPER('Support - Unit List'!D1825))</f>
        <v>6550188 - Poseyville Carnegie Library</v>
      </c>
    </row>
    <row r="1826" spans="8:10" x14ac:dyDescent="0.25">
      <c r="H1826" s="2" t="str">
        <f t="shared" si="38"/>
        <v/>
      </c>
      <c r="I1826" s="2" t="str">
        <f>IF(H1826="","",COUNTIF($H$2:H1826,H1826))</f>
        <v/>
      </c>
      <c r="J1826" s="3" t="str">
        <f>IF('Support - Unit List'!A1826="","",'Support - Unit List'!A1826&amp;'Support - Unit List'!B1826&amp;'Support - Unit List'!C1826&amp;" - "&amp;PROPER('Support - Unit List'!D1826))</f>
        <v>6550269 - Alexandrian Free Public Library</v>
      </c>
    </row>
    <row r="1827" spans="8:10" x14ac:dyDescent="0.25">
      <c r="H1827" s="2" t="str">
        <f t="shared" si="38"/>
        <v/>
      </c>
      <c r="I1827" s="2" t="str">
        <f>IF(H1827="","",COUNTIF($H$2:H1827,H1827))</f>
        <v/>
      </c>
      <c r="J1827" s="3" t="str">
        <f>IF('Support - Unit List'!A1827="","",'Support - Unit List'!A1827&amp;'Support - Unit List'!B1827&amp;'Support - Unit List'!C1827&amp;" - "&amp;PROPER('Support - Unit List'!D1827))</f>
        <v>6560920 - Griffin-Bethel Township Fire Protection</v>
      </c>
    </row>
    <row r="1828" spans="8:10" x14ac:dyDescent="0.25">
      <c r="H1828" s="2" t="str">
        <f t="shared" si="38"/>
        <v/>
      </c>
      <c r="I1828" s="2" t="str">
        <f>IF(H1828="","",COUNTIF($H$2:H1828,H1828))</f>
        <v/>
      </c>
      <c r="J1828" s="3" t="str">
        <f>IF('Support - Unit List'!A1828="","",'Support - Unit List'!A1828&amp;'Support - Unit List'!B1828&amp;'Support - Unit List'!C1828&amp;" - "&amp;PROPER('Support - Unit List'!D1828))</f>
        <v>6560957 - Wadesville-Center Township Fire</v>
      </c>
    </row>
    <row r="1829" spans="8:10" x14ac:dyDescent="0.25">
      <c r="H1829" s="2" t="str">
        <f t="shared" si="38"/>
        <v/>
      </c>
      <c r="I1829" s="2" t="str">
        <f>IF(H1829="","",COUNTIF($H$2:H1829,H1829))</f>
        <v/>
      </c>
      <c r="J1829" s="3" t="str">
        <f>IF('Support - Unit List'!A1829="","",'Support - Unit List'!A1829&amp;'Support - Unit List'!B1829&amp;'Support - Unit List'!C1829&amp;" - "&amp;PROPER('Support - Unit List'!D1829))</f>
        <v>6561067 - Posey County Solid Waste Management District</v>
      </c>
    </row>
    <row r="1830" spans="8:10" x14ac:dyDescent="0.25">
      <c r="H1830" s="2" t="str">
        <f t="shared" si="38"/>
        <v/>
      </c>
      <c r="I1830" s="2" t="str">
        <f>IF(H1830="","",COUNTIF($H$2:H1830,H1830))</f>
        <v/>
      </c>
      <c r="J1830" s="3" t="str">
        <f>IF('Support - Unit List'!A1830="","",'Support - Unit List'!A1830&amp;'Support - Unit List'!B1830&amp;'Support - Unit List'!C1830&amp;" - "&amp;PROPER('Support - Unit List'!D1830))</f>
        <v>6610000 - Pulaski County</v>
      </c>
    </row>
    <row r="1831" spans="8:10" x14ac:dyDescent="0.25">
      <c r="H1831" s="2" t="str">
        <f t="shared" si="38"/>
        <v/>
      </c>
      <c r="I1831" s="2" t="str">
        <f>IF(H1831="","",COUNTIF($H$2:H1831,H1831))</f>
        <v/>
      </c>
      <c r="J1831" s="3" t="str">
        <f>IF('Support - Unit List'!A1831="","",'Support - Unit List'!A1831&amp;'Support - Unit List'!B1831&amp;'Support - Unit List'!C1831&amp;" - "&amp;PROPER('Support - Unit List'!D1831))</f>
        <v>6620001 - Beaver Township</v>
      </c>
    </row>
    <row r="1832" spans="8:10" x14ac:dyDescent="0.25">
      <c r="H1832" s="2" t="str">
        <f t="shared" si="38"/>
        <v/>
      </c>
      <c r="I1832" s="2" t="str">
        <f>IF(H1832="","",COUNTIF($H$2:H1832,H1832))</f>
        <v/>
      </c>
      <c r="J1832" s="3" t="str">
        <f>IF('Support - Unit List'!A1832="","",'Support - Unit List'!A1832&amp;'Support - Unit List'!B1832&amp;'Support - Unit List'!C1832&amp;" - "&amp;PROPER('Support - Unit List'!D1832))</f>
        <v>6620002 - Cass Township</v>
      </c>
    </row>
    <row r="1833" spans="8:10" x14ac:dyDescent="0.25">
      <c r="H1833" s="2" t="str">
        <f t="shared" si="38"/>
        <v/>
      </c>
      <c r="I1833" s="2" t="str">
        <f>IF(H1833="","",COUNTIF($H$2:H1833,H1833))</f>
        <v/>
      </c>
      <c r="J1833" s="3" t="str">
        <f>IF('Support - Unit List'!A1833="","",'Support - Unit List'!A1833&amp;'Support - Unit List'!B1833&amp;'Support - Unit List'!C1833&amp;" - "&amp;PROPER('Support - Unit List'!D1833))</f>
        <v>6620003 - Franklin Township</v>
      </c>
    </row>
    <row r="1834" spans="8:10" x14ac:dyDescent="0.25">
      <c r="H1834" s="2" t="str">
        <f t="shared" si="38"/>
        <v/>
      </c>
      <c r="I1834" s="2" t="str">
        <f>IF(H1834="","",COUNTIF($H$2:H1834,H1834))</f>
        <v/>
      </c>
      <c r="J1834" s="3" t="str">
        <f>IF('Support - Unit List'!A1834="","",'Support - Unit List'!A1834&amp;'Support - Unit List'!B1834&amp;'Support - Unit List'!C1834&amp;" - "&amp;PROPER('Support - Unit List'!D1834))</f>
        <v>6620004 - Harrison Township</v>
      </c>
    </row>
    <row r="1835" spans="8:10" x14ac:dyDescent="0.25">
      <c r="H1835" s="2" t="str">
        <f t="shared" si="38"/>
        <v/>
      </c>
      <c r="I1835" s="2" t="str">
        <f>IF(H1835="","",COUNTIF($H$2:H1835,H1835))</f>
        <v/>
      </c>
      <c r="J1835" s="3" t="str">
        <f>IF('Support - Unit List'!A1835="","",'Support - Unit List'!A1835&amp;'Support - Unit List'!B1835&amp;'Support - Unit List'!C1835&amp;" - "&amp;PROPER('Support - Unit List'!D1835))</f>
        <v>6620005 - Indian Creek Township</v>
      </c>
    </row>
    <row r="1836" spans="8:10" x14ac:dyDescent="0.25">
      <c r="H1836" s="2" t="str">
        <f t="shared" si="38"/>
        <v/>
      </c>
      <c r="I1836" s="2" t="str">
        <f>IF(H1836="","",COUNTIF($H$2:H1836,H1836))</f>
        <v/>
      </c>
      <c r="J1836" s="3" t="str">
        <f>IF('Support - Unit List'!A1836="","",'Support - Unit List'!A1836&amp;'Support - Unit List'!B1836&amp;'Support - Unit List'!C1836&amp;" - "&amp;PROPER('Support - Unit List'!D1836))</f>
        <v>6620006 - Jefferson Township</v>
      </c>
    </row>
    <row r="1837" spans="8:10" x14ac:dyDescent="0.25">
      <c r="H1837" s="2" t="str">
        <f t="shared" si="38"/>
        <v/>
      </c>
      <c r="I1837" s="2" t="str">
        <f>IF(H1837="","",COUNTIF($H$2:H1837,H1837))</f>
        <v/>
      </c>
      <c r="J1837" s="3" t="str">
        <f>IF('Support - Unit List'!A1837="","",'Support - Unit List'!A1837&amp;'Support - Unit List'!B1837&amp;'Support - Unit List'!C1837&amp;" - "&amp;PROPER('Support - Unit List'!D1837))</f>
        <v>6620007 - Monroe Township</v>
      </c>
    </row>
    <row r="1838" spans="8:10" x14ac:dyDescent="0.25">
      <c r="H1838" s="2" t="str">
        <f t="shared" si="38"/>
        <v/>
      </c>
      <c r="I1838" s="2" t="str">
        <f>IF(H1838="","",COUNTIF($H$2:H1838,H1838))</f>
        <v/>
      </c>
      <c r="J1838" s="3" t="str">
        <f>IF('Support - Unit List'!A1838="","",'Support - Unit List'!A1838&amp;'Support - Unit List'!B1838&amp;'Support - Unit List'!C1838&amp;" - "&amp;PROPER('Support - Unit List'!D1838))</f>
        <v>6620008 - Rich Grove Township</v>
      </c>
    </row>
    <row r="1839" spans="8:10" x14ac:dyDescent="0.25">
      <c r="H1839" s="2" t="str">
        <f t="shared" si="38"/>
        <v/>
      </c>
      <c r="I1839" s="2" t="str">
        <f>IF(H1839="","",COUNTIF($H$2:H1839,H1839))</f>
        <v/>
      </c>
      <c r="J1839" s="3" t="str">
        <f>IF('Support - Unit List'!A1839="","",'Support - Unit List'!A1839&amp;'Support - Unit List'!B1839&amp;'Support - Unit List'!C1839&amp;" - "&amp;PROPER('Support - Unit List'!D1839))</f>
        <v>6620009 - Salem Township</v>
      </c>
    </row>
    <row r="1840" spans="8:10" x14ac:dyDescent="0.25">
      <c r="H1840" s="2" t="str">
        <f t="shared" si="38"/>
        <v/>
      </c>
      <c r="I1840" s="2" t="str">
        <f>IF(H1840="","",COUNTIF($H$2:H1840,H1840))</f>
        <v/>
      </c>
      <c r="J1840" s="3" t="str">
        <f>IF('Support - Unit List'!A1840="","",'Support - Unit List'!A1840&amp;'Support - Unit List'!B1840&amp;'Support - Unit List'!C1840&amp;" - "&amp;PROPER('Support - Unit List'!D1840))</f>
        <v>6620010 - Tippecanoe Township</v>
      </c>
    </row>
    <row r="1841" spans="8:10" x14ac:dyDescent="0.25">
      <c r="H1841" s="2" t="str">
        <f t="shared" si="38"/>
        <v/>
      </c>
      <c r="I1841" s="2" t="str">
        <f>IF(H1841="","",COUNTIF($H$2:H1841,H1841))</f>
        <v/>
      </c>
      <c r="J1841" s="3" t="str">
        <f>IF('Support - Unit List'!A1841="","",'Support - Unit List'!A1841&amp;'Support - Unit List'!B1841&amp;'Support - Unit List'!C1841&amp;" - "&amp;PROPER('Support - Unit List'!D1841))</f>
        <v>6620011 - Van Buren Township</v>
      </c>
    </row>
    <row r="1842" spans="8:10" x14ac:dyDescent="0.25">
      <c r="H1842" s="2" t="str">
        <f t="shared" si="38"/>
        <v/>
      </c>
      <c r="I1842" s="2" t="str">
        <f>IF(H1842="","",COUNTIF($H$2:H1842,H1842))</f>
        <v/>
      </c>
      <c r="J1842" s="3" t="str">
        <f>IF('Support - Unit List'!A1842="","",'Support - Unit List'!A1842&amp;'Support - Unit List'!B1842&amp;'Support - Unit List'!C1842&amp;" - "&amp;PROPER('Support - Unit List'!D1842))</f>
        <v>6620012 - White Post Township</v>
      </c>
    </row>
    <row r="1843" spans="8:10" x14ac:dyDescent="0.25">
      <c r="H1843" s="2" t="str">
        <f t="shared" si="38"/>
        <v/>
      </c>
      <c r="I1843" s="2" t="str">
        <f>IF(H1843="","",COUNTIF($H$2:H1843,H1843))</f>
        <v/>
      </c>
      <c r="J1843" s="3" t="str">
        <f>IF('Support - Unit List'!A1843="","",'Support - Unit List'!A1843&amp;'Support - Unit List'!B1843&amp;'Support - Unit List'!C1843&amp;" - "&amp;PROPER('Support - Unit List'!D1843))</f>
        <v>6630839 - Francesville Civil Town</v>
      </c>
    </row>
    <row r="1844" spans="8:10" x14ac:dyDescent="0.25">
      <c r="H1844" s="2" t="str">
        <f t="shared" si="38"/>
        <v/>
      </c>
      <c r="I1844" s="2" t="str">
        <f>IF(H1844="","",COUNTIF($H$2:H1844,H1844))</f>
        <v/>
      </c>
      <c r="J1844" s="3" t="str">
        <f>IF('Support - Unit List'!A1844="","",'Support - Unit List'!A1844&amp;'Support - Unit List'!B1844&amp;'Support - Unit List'!C1844&amp;" - "&amp;PROPER('Support - Unit List'!D1844))</f>
        <v>6630840 - Medaryville Civil Town</v>
      </c>
    </row>
    <row r="1845" spans="8:10" x14ac:dyDescent="0.25">
      <c r="H1845" s="2" t="str">
        <f t="shared" si="38"/>
        <v/>
      </c>
      <c r="I1845" s="2" t="str">
        <f>IF(H1845="","",COUNTIF($H$2:H1845,H1845))</f>
        <v/>
      </c>
      <c r="J1845" s="3" t="str">
        <f>IF('Support - Unit List'!A1845="","",'Support - Unit List'!A1845&amp;'Support - Unit List'!B1845&amp;'Support - Unit List'!C1845&amp;" - "&amp;PROPER('Support - Unit List'!D1845))</f>
        <v>6630841 - Monterey Civil Town</v>
      </c>
    </row>
    <row r="1846" spans="8:10" x14ac:dyDescent="0.25">
      <c r="H1846" s="2" t="str">
        <f t="shared" si="38"/>
        <v/>
      </c>
      <c r="I1846" s="2" t="str">
        <f>IF(H1846="","",COUNTIF($H$2:H1846,H1846))</f>
        <v/>
      </c>
      <c r="J1846" s="3" t="str">
        <f>IF('Support - Unit List'!A1846="","",'Support - Unit List'!A1846&amp;'Support - Unit List'!B1846&amp;'Support - Unit List'!C1846&amp;" - "&amp;PROPER('Support - Unit List'!D1846))</f>
        <v>6630842 - Winamac Civil Town</v>
      </c>
    </row>
    <row r="1847" spans="8:10" x14ac:dyDescent="0.25">
      <c r="H1847" s="2" t="str">
        <f t="shared" si="38"/>
        <v/>
      </c>
      <c r="I1847" s="2" t="str">
        <f>IF(H1847="","",COUNTIF($H$2:H1847,H1847))</f>
        <v/>
      </c>
      <c r="J1847" s="3" t="str">
        <f>IF('Support - Unit List'!A1847="","",'Support - Unit List'!A1847&amp;'Support - Unit List'!B1847&amp;'Support - Unit List'!C1847&amp;" - "&amp;PROPER('Support - Unit List'!D1847))</f>
        <v>6646620 - Eastern Pulaski Community School Corporation</v>
      </c>
    </row>
    <row r="1848" spans="8:10" x14ac:dyDescent="0.25">
      <c r="H1848" s="2" t="str">
        <f t="shared" si="38"/>
        <v/>
      </c>
      <c r="I1848" s="2" t="str">
        <f>IF(H1848="","",COUNTIF($H$2:H1848,H1848))</f>
        <v/>
      </c>
      <c r="J1848" s="3" t="str">
        <f>IF('Support - Unit List'!A1848="","",'Support - Unit List'!A1848&amp;'Support - Unit List'!B1848&amp;'Support - Unit List'!C1848&amp;" - "&amp;PROPER('Support - Unit List'!D1848))</f>
        <v>6646630 - West Central School Corporation</v>
      </c>
    </row>
    <row r="1849" spans="8:10" x14ac:dyDescent="0.25">
      <c r="H1849" s="2" t="str">
        <f t="shared" si="38"/>
        <v/>
      </c>
      <c r="I1849" s="2" t="str">
        <f>IF(H1849="","",COUNTIF($H$2:H1849,H1849))</f>
        <v/>
      </c>
      <c r="J1849" s="3" t="str">
        <f>IF('Support - Unit List'!A1849="","",'Support - Unit List'!A1849&amp;'Support - Unit List'!B1849&amp;'Support - Unit List'!C1849&amp;" - "&amp;PROPER('Support - Unit List'!D1849))</f>
        <v>6650189 - Francesville Public Library</v>
      </c>
    </row>
    <row r="1850" spans="8:10" x14ac:dyDescent="0.25">
      <c r="H1850" s="2" t="str">
        <f t="shared" si="38"/>
        <v/>
      </c>
      <c r="I1850" s="2" t="str">
        <f>IF(H1850="","",COUNTIF($H$2:H1850,H1850))</f>
        <v/>
      </c>
      <c r="J1850" s="3" t="str">
        <f>IF('Support - Unit List'!A1850="","",'Support - Unit List'!A1850&amp;'Support - Unit List'!B1850&amp;'Support - Unit List'!C1850&amp;" - "&amp;PROPER('Support - Unit List'!D1850))</f>
        <v>6650190 - Monterey Public Library</v>
      </c>
    </row>
    <row r="1851" spans="8:10" x14ac:dyDescent="0.25">
      <c r="H1851" s="2" t="str">
        <f t="shared" si="38"/>
        <v/>
      </c>
      <c r="I1851" s="2" t="str">
        <f>IF(H1851="","",COUNTIF($H$2:H1851,H1851))</f>
        <v/>
      </c>
      <c r="J1851" s="3" t="str">
        <f>IF('Support - Unit List'!A1851="","",'Support - Unit List'!A1851&amp;'Support - Unit List'!B1851&amp;'Support - Unit List'!C1851&amp;" - "&amp;PROPER('Support - Unit List'!D1851))</f>
        <v>6650191 - Pulaski County Public Library</v>
      </c>
    </row>
    <row r="1852" spans="8:10" x14ac:dyDescent="0.25">
      <c r="H1852" s="2" t="str">
        <f t="shared" si="38"/>
        <v/>
      </c>
      <c r="I1852" s="2" t="str">
        <f>IF(H1852="","",COUNTIF($H$2:H1852,H1852))</f>
        <v/>
      </c>
      <c r="J1852" s="3" t="str">
        <f>IF('Support - Unit List'!A1852="","",'Support - Unit List'!A1852&amp;'Support - Unit List'!B1852&amp;'Support - Unit List'!C1852&amp;" - "&amp;PROPER('Support - Unit List'!D1852))</f>
        <v>6710000 - Putnam County</v>
      </c>
    </row>
    <row r="1853" spans="8:10" x14ac:dyDescent="0.25">
      <c r="H1853" s="2" t="str">
        <f t="shared" si="38"/>
        <v/>
      </c>
      <c r="I1853" s="2" t="str">
        <f>IF(H1853="","",COUNTIF($H$2:H1853,H1853))</f>
        <v/>
      </c>
      <c r="J1853" s="3" t="str">
        <f>IF('Support - Unit List'!A1853="","",'Support - Unit List'!A1853&amp;'Support - Unit List'!B1853&amp;'Support - Unit List'!C1853&amp;" - "&amp;PROPER('Support - Unit List'!D1853))</f>
        <v>6720001 - Clinton Township</v>
      </c>
    </row>
    <row r="1854" spans="8:10" x14ac:dyDescent="0.25">
      <c r="H1854" s="2" t="str">
        <f t="shared" si="38"/>
        <v/>
      </c>
      <c r="I1854" s="2" t="str">
        <f>IF(H1854="","",COUNTIF($H$2:H1854,H1854))</f>
        <v/>
      </c>
      <c r="J1854" s="3" t="str">
        <f>IF('Support - Unit List'!A1854="","",'Support - Unit List'!A1854&amp;'Support - Unit List'!B1854&amp;'Support - Unit List'!C1854&amp;" - "&amp;PROPER('Support - Unit List'!D1854))</f>
        <v>6720002 - Cloverdale Township</v>
      </c>
    </row>
    <row r="1855" spans="8:10" x14ac:dyDescent="0.25">
      <c r="H1855" s="2" t="str">
        <f t="shared" si="38"/>
        <v/>
      </c>
      <c r="I1855" s="2" t="str">
        <f>IF(H1855="","",COUNTIF($H$2:H1855,H1855))</f>
        <v/>
      </c>
      <c r="J1855" s="3" t="str">
        <f>IF('Support - Unit List'!A1855="","",'Support - Unit List'!A1855&amp;'Support - Unit List'!B1855&amp;'Support - Unit List'!C1855&amp;" - "&amp;PROPER('Support - Unit List'!D1855))</f>
        <v>6720003 - Floyd Township</v>
      </c>
    </row>
    <row r="1856" spans="8:10" x14ac:dyDescent="0.25">
      <c r="H1856" s="2" t="str">
        <f t="shared" si="38"/>
        <v/>
      </c>
      <c r="I1856" s="2" t="str">
        <f>IF(H1856="","",COUNTIF($H$2:H1856,H1856))</f>
        <v/>
      </c>
      <c r="J1856" s="3" t="str">
        <f>IF('Support - Unit List'!A1856="","",'Support - Unit List'!A1856&amp;'Support - Unit List'!B1856&amp;'Support - Unit List'!C1856&amp;" - "&amp;PROPER('Support - Unit List'!D1856))</f>
        <v>6720004 - Franklin Township</v>
      </c>
    </row>
    <row r="1857" spans="8:10" x14ac:dyDescent="0.25">
      <c r="H1857" s="2" t="str">
        <f t="shared" si="38"/>
        <v/>
      </c>
      <c r="I1857" s="2" t="str">
        <f>IF(H1857="","",COUNTIF($H$2:H1857,H1857))</f>
        <v/>
      </c>
      <c r="J1857" s="3" t="str">
        <f>IF('Support - Unit List'!A1857="","",'Support - Unit List'!A1857&amp;'Support - Unit List'!B1857&amp;'Support - Unit List'!C1857&amp;" - "&amp;PROPER('Support - Unit List'!D1857))</f>
        <v>6720005 - Greencastle Township</v>
      </c>
    </row>
    <row r="1858" spans="8:10" x14ac:dyDescent="0.25">
      <c r="H1858" s="2" t="str">
        <f t="shared" si="38"/>
        <v/>
      </c>
      <c r="I1858" s="2" t="str">
        <f>IF(H1858="","",COUNTIF($H$2:H1858,H1858))</f>
        <v/>
      </c>
      <c r="J1858" s="3" t="str">
        <f>IF('Support - Unit List'!A1858="","",'Support - Unit List'!A1858&amp;'Support - Unit List'!B1858&amp;'Support - Unit List'!C1858&amp;" - "&amp;PROPER('Support - Unit List'!D1858))</f>
        <v>6720006 - Jackson Township</v>
      </c>
    </row>
    <row r="1859" spans="8:10" x14ac:dyDescent="0.25">
      <c r="H1859" s="2" t="str">
        <f t="shared" ref="H1859:H1922" si="39">IF(LEFT(J1859,2)=$B$3,"X","")</f>
        <v/>
      </c>
      <c r="I1859" s="2" t="str">
        <f>IF(H1859="","",COUNTIF($H$2:H1859,H1859))</f>
        <v/>
      </c>
      <c r="J1859" s="3" t="str">
        <f>IF('Support - Unit List'!A1859="","",'Support - Unit List'!A1859&amp;'Support - Unit List'!B1859&amp;'Support - Unit List'!C1859&amp;" - "&amp;PROPER('Support - Unit List'!D1859))</f>
        <v>6720007 - Jefferson Township</v>
      </c>
    </row>
    <row r="1860" spans="8:10" x14ac:dyDescent="0.25">
      <c r="H1860" s="2" t="str">
        <f t="shared" si="39"/>
        <v/>
      </c>
      <c r="I1860" s="2" t="str">
        <f>IF(H1860="","",COUNTIF($H$2:H1860,H1860))</f>
        <v/>
      </c>
      <c r="J1860" s="3" t="str">
        <f>IF('Support - Unit List'!A1860="","",'Support - Unit List'!A1860&amp;'Support - Unit List'!B1860&amp;'Support - Unit List'!C1860&amp;" - "&amp;PROPER('Support - Unit List'!D1860))</f>
        <v>6720008 - Madison Township</v>
      </c>
    </row>
    <row r="1861" spans="8:10" x14ac:dyDescent="0.25">
      <c r="H1861" s="2" t="str">
        <f t="shared" si="39"/>
        <v/>
      </c>
      <c r="I1861" s="2" t="str">
        <f>IF(H1861="","",COUNTIF($H$2:H1861,H1861))</f>
        <v/>
      </c>
      <c r="J1861" s="3" t="str">
        <f>IF('Support - Unit List'!A1861="","",'Support - Unit List'!A1861&amp;'Support - Unit List'!B1861&amp;'Support - Unit List'!C1861&amp;" - "&amp;PROPER('Support - Unit List'!D1861))</f>
        <v>6720009 - Marion Township</v>
      </c>
    </row>
    <row r="1862" spans="8:10" x14ac:dyDescent="0.25">
      <c r="H1862" s="2" t="str">
        <f t="shared" si="39"/>
        <v/>
      </c>
      <c r="I1862" s="2" t="str">
        <f>IF(H1862="","",COUNTIF($H$2:H1862,H1862))</f>
        <v/>
      </c>
      <c r="J1862" s="3" t="str">
        <f>IF('Support - Unit List'!A1862="","",'Support - Unit List'!A1862&amp;'Support - Unit List'!B1862&amp;'Support - Unit List'!C1862&amp;" - "&amp;PROPER('Support - Unit List'!D1862))</f>
        <v>6720010 - Monroe Township</v>
      </c>
    </row>
    <row r="1863" spans="8:10" x14ac:dyDescent="0.25">
      <c r="H1863" s="2" t="str">
        <f t="shared" si="39"/>
        <v/>
      </c>
      <c r="I1863" s="2" t="str">
        <f>IF(H1863="","",COUNTIF($H$2:H1863,H1863))</f>
        <v/>
      </c>
      <c r="J1863" s="3" t="str">
        <f>IF('Support - Unit List'!A1863="","",'Support - Unit List'!A1863&amp;'Support - Unit List'!B1863&amp;'Support - Unit List'!C1863&amp;" - "&amp;PROPER('Support - Unit List'!D1863))</f>
        <v>6720011 - Russell Township</v>
      </c>
    </row>
    <row r="1864" spans="8:10" x14ac:dyDescent="0.25">
      <c r="H1864" s="2" t="str">
        <f t="shared" si="39"/>
        <v/>
      </c>
      <c r="I1864" s="2" t="str">
        <f>IF(H1864="","",COUNTIF($H$2:H1864,H1864))</f>
        <v/>
      </c>
      <c r="J1864" s="3" t="str">
        <f>IF('Support - Unit List'!A1864="","",'Support - Unit List'!A1864&amp;'Support - Unit List'!B1864&amp;'Support - Unit List'!C1864&amp;" - "&amp;PROPER('Support - Unit List'!D1864))</f>
        <v>6720012 - Warren Township</v>
      </c>
    </row>
    <row r="1865" spans="8:10" x14ac:dyDescent="0.25">
      <c r="H1865" s="2" t="str">
        <f t="shared" si="39"/>
        <v/>
      </c>
      <c r="I1865" s="2" t="str">
        <f>IF(H1865="","",COUNTIF($H$2:H1865,H1865))</f>
        <v/>
      </c>
      <c r="J1865" s="3" t="str">
        <f>IF('Support - Unit List'!A1865="","",'Support - Unit List'!A1865&amp;'Support - Unit List'!B1865&amp;'Support - Unit List'!C1865&amp;" - "&amp;PROPER('Support - Unit List'!D1865))</f>
        <v>6720013 - Washington Township</v>
      </c>
    </row>
    <row r="1866" spans="8:10" x14ac:dyDescent="0.25">
      <c r="H1866" s="2" t="str">
        <f t="shared" si="39"/>
        <v/>
      </c>
      <c r="I1866" s="2" t="str">
        <f>IF(H1866="","",COUNTIF($H$2:H1866,H1866))</f>
        <v/>
      </c>
      <c r="J1866" s="3" t="str">
        <f>IF('Support - Unit List'!A1866="","",'Support - Unit List'!A1866&amp;'Support - Unit List'!B1866&amp;'Support - Unit List'!C1866&amp;" - "&amp;PROPER('Support - Unit List'!D1866))</f>
        <v>6730404 - Greencastle Civil City</v>
      </c>
    </row>
    <row r="1867" spans="8:10" x14ac:dyDescent="0.25">
      <c r="H1867" s="2" t="str">
        <f t="shared" si="39"/>
        <v/>
      </c>
      <c r="I1867" s="2" t="str">
        <f>IF(H1867="","",COUNTIF($H$2:H1867,H1867))</f>
        <v/>
      </c>
      <c r="J1867" s="3" t="str">
        <f>IF('Support - Unit List'!A1867="","",'Support - Unit List'!A1867&amp;'Support - Unit List'!B1867&amp;'Support - Unit List'!C1867&amp;" - "&amp;PROPER('Support - Unit List'!D1867))</f>
        <v>6730843 - Bainbridge Civil Town</v>
      </c>
    </row>
    <row r="1868" spans="8:10" x14ac:dyDescent="0.25">
      <c r="H1868" s="2" t="str">
        <f t="shared" si="39"/>
        <v/>
      </c>
      <c r="I1868" s="2" t="str">
        <f>IF(H1868="","",COUNTIF($H$2:H1868,H1868))</f>
        <v/>
      </c>
      <c r="J1868" s="3" t="str">
        <f>IF('Support - Unit List'!A1868="","",'Support - Unit List'!A1868&amp;'Support - Unit List'!B1868&amp;'Support - Unit List'!C1868&amp;" - "&amp;PROPER('Support - Unit List'!D1868))</f>
        <v>6730844 - Cloverdale Civil Town</v>
      </c>
    </row>
    <row r="1869" spans="8:10" x14ac:dyDescent="0.25">
      <c r="H1869" s="2" t="str">
        <f t="shared" si="39"/>
        <v/>
      </c>
      <c r="I1869" s="2" t="str">
        <f>IF(H1869="","",COUNTIF($H$2:H1869,H1869))</f>
        <v/>
      </c>
      <c r="J1869" s="3" t="str">
        <f>IF('Support - Unit List'!A1869="","",'Support - Unit List'!A1869&amp;'Support - Unit List'!B1869&amp;'Support - Unit List'!C1869&amp;" - "&amp;PROPER('Support - Unit List'!D1869))</f>
        <v>6730845 - Roachdale Civil Town</v>
      </c>
    </row>
    <row r="1870" spans="8:10" x14ac:dyDescent="0.25">
      <c r="H1870" s="2" t="str">
        <f t="shared" si="39"/>
        <v/>
      </c>
      <c r="I1870" s="2" t="str">
        <f>IF(H1870="","",COUNTIF($H$2:H1870,H1870))</f>
        <v/>
      </c>
      <c r="J1870" s="3" t="str">
        <f>IF('Support - Unit List'!A1870="","",'Support - Unit List'!A1870&amp;'Support - Unit List'!B1870&amp;'Support - Unit List'!C1870&amp;" - "&amp;PROPER('Support - Unit List'!D1870))</f>
        <v>6730846 - Russellville Civil Town</v>
      </c>
    </row>
    <row r="1871" spans="8:10" x14ac:dyDescent="0.25">
      <c r="H1871" s="2" t="str">
        <f t="shared" si="39"/>
        <v/>
      </c>
      <c r="I1871" s="2" t="str">
        <f>IF(H1871="","",COUNTIF($H$2:H1871,H1871))</f>
        <v/>
      </c>
      <c r="J1871" s="3" t="str">
        <f>IF('Support - Unit List'!A1871="","",'Support - Unit List'!A1871&amp;'Support - Unit List'!B1871&amp;'Support - Unit List'!C1871&amp;" - "&amp;PROPER('Support - Unit List'!D1871))</f>
        <v>6730965 - Fillmore Civil Town</v>
      </c>
    </row>
    <row r="1872" spans="8:10" x14ac:dyDescent="0.25">
      <c r="H1872" s="2" t="str">
        <f t="shared" si="39"/>
        <v/>
      </c>
      <c r="I1872" s="2" t="str">
        <f>IF(H1872="","",COUNTIF($H$2:H1872,H1872))</f>
        <v/>
      </c>
      <c r="J1872" s="3" t="str">
        <f>IF('Support - Unit List'!A1872="","",'Support - Unit List'!A1872&amp;'Support - Unit List'!B1872&amp;'Support - Unit List'!C1872&amp;" - "&amp;PROPER('Support - Unit List'!D1872))</f>
        <v>6746705 - South Putnam Community School Corporation</v>
      </c>
    </row>
    <row r="1873" spans="8:10" x14ac:dyDescent="0.25">
      <c r="H1873" s="2" t="str">
        <f t="shared" si="39"/>
        <v/>
      </c>
      <c r="I1873" s="2" t="str">
        <f>IF(H1873="","",COUNTIF($H$2:H1873,H1873))</f>
        <v/>
      </c>
      <c r="J1873" s="3" t="str">
        <f>IF('Support - Unit List'!A1873="","",'Support - Unit List'!A1873&amp;'Support - Unit List'!B1873&amp;'Support - Unit List'!C1873&amp;" - "&amp;PROPER('Support - Unit List'!D1873))</f>
        <v>6746715 - North Putnam Community School Corporation</v>
      </c>
    </row>
    <row r="1874" spans="8:10" x14ac:dyDescent="0.25">
      <c r="H1874" s="2" t="str">
        <f t="shared" si="39"/>
        <v/>
      </c>
      <c r="I1874" s="2" t="str">
        <f>IF(H1874="","",COUNTIF($H$2:H1874,H1874))</f>
        <v/>
      </c>
      <c r="J1874" s="3" t="str">
        <f>IF('Support - Unit List'!A1874="","",'Support - Unit List'!A1874&amp;'Support - Unit List'!B1874&amp;'Support - Unit List'!C1874&amp;" - "&amp;PROPER('Support - Unit List'!D1874))</f>
        <v>6746750 - Cloverdale Community School Corporation</v>
      </c>
    </row>
    <row r="1875" spans="8:10" x14ac:dyDescent="0.25">
      <c r="H1875" s="2" t="str">
        <f t="shared" si="39"/>
        <v/>
      </c>
      <c r="I1875" s="2" t="str">
        <f>IF(H1875="","",COUNTIF($H$2:H1875,H1875))</f>
        <v/>
      </c>
      <c r="J1875" s="3" t="str">
        <f>IF('Support - Unit List'!A1875="","",'Support - Unit List'!A1875&amp;'Support - Unit List'!B1875&amp;'Support - Unit List'!C1875&amp;" - "&amp;PROPER('Support - Unit List'!D1875))</f>
        <v>6746755 - Greencastle Community School Corporation</v>
      </c>
    </row>
    <row r="1876" spans="8:10" x14ac:dyDescent="0.25">
      <c r="H1876" s="2" t="str">
        <f t="shared" si="39"/>
        <v/>
      </c>
      <c r="I1876" s="2" t="str">
        <f>IF(H1876="","",COUNTIF($H$2:H1876,H1876))</f>
        <v/>
      </c>
      <c r="J1876" s="3" t="str">
        <f>IF('Support - Unit List'!A1876="","",'Support - Unit List'!A1876&amp;'Support - Unit List'!B1876&amp;'Support - Unit List'!C1876&amp;" - "&amp;PROPER('Support - Unit List'!D1876))</f>
        <v>6750192 - Roachdale Public Library</v>
      </c>
    </row>
    <row r="1877" spans="8:10" x14ac:dyDescent="0.25">
      <c r="H1877" s="2" t="str">
        <f t="shared" si="39"/>
        <v/>
      </c>
      <c r="I1877" s="2" t="str">
        <f>IF(H1877="","",COUNTIF($H$2:H1877,H1877))</f>
        <v/>
      </c>
      <c r="J1877" s="3" t="str">
        <f>IF('Support - Unit List'!A1877="","",'Support - Unit List'!A1877&amp;'Support - Unit List'!B1877&amp;'Support - Unit List'!C1877&amp;" - "&amp;PROPER('Support - Unit List'!D1877))</f>
        <v>6750193 - Putnam County Public Library</v>
      </c>
    </row>
    <row r="1878" spans="8:10" x14ac:dyDescent="0.25">
      <c r="H1878" s="2" t="str">
        <f t="shared" si="39"/>
        <v/>
      </c>
      <c r="I1878" s="2" t="str">
        <f>IF(H1878="","",COUNTIF($H$2:H1878,H1878))</f>
        <v/>
      </c>
      <c r="J1878" s="3" t="str">
        <f>IF('Support - Unit List'!A1878="","",'Support - Unit List'!A1878&amp;'Support - Unit List'!B1878&amp;'Support - Unit List'!C1878&amp;" - "&amp;PROPER('Support - Unit List'!D1878))</f>
        <v>6760337 - Putnam County Airport Authority</v>
      </c>
    </row>
    <row r="1879" spans="8:10" x14ac:dyDescent="0.25">
      <c r="H1879" s="2" t="str">
        <f t="shared" si="39"/>
        <v/>
      </c>
      <c r="I1879" s="2" t="str">
        <f>IF(H1879="","",COUNTIF($H$2:H1879,H1879))</f>
        <v/>
      </c>
      <c r="J1879" s="3" t="str">
        <f>IF('Support - Unit List'!A1879="","",'Support - Unit List'!A1879&amp;'Support - Unit List'!B1879&amp;'Support - Unit List'!C1879&amp;" - "&amp;PROPER('Support - Unit List'!D1879))</f>
        <v>6760976 - Roachdale Fire Protection</v>
      </c>
    </row>
    <row r="1880" spans="8:10" x14ac:dyDescent="0.25">
      <c r="H1880" s="2" t="str">
        <f t="shared" si="39"/>
        <v/>
      </c>
      <c r="I1880" s="2" t="str">
        <f>IF(H1880="","",COUNTIF($H$2:H1880,H1880))</f>
        <v/>
      </c>
      <c r="J1880" s="3" t="str">
        <f>IF('Support - Unit List'!A1880="","",'Support - Unit List'!A1880&amp;'Support - Unit List'!B1880&amp;'Support - Unit List'!C1880&amp;" - "&amp;PROPER('Support - Unit List'!D1880))</f>
        <v>6760977 - Walnut Creek Fire Protection</v>
      </c>
    </row>
    <row r="1881" spans="8:10" x14ac:dyDescent="0.25">
      <c r="H1881" s="2" t="str">
        <f t="shared" si="39"/>
        <v/>
      </c>
      <c r="I1881" s="2" t="str">
        <f>IF(H1881="","",COUNTIF($H$2:H1881,H1881))</f>
        <v/>
      </c>
      <c r="J1881" s="3" t="str">
        <f>IF('Support - Unit List'!A1881="","",'Support - Unit List'!A1881&amp;'Support - Unit List'!B1881&amp;'Support - Unit List'!C1881&amp;" - "&amp;PROPER('Support - Unit List'!D1881))</f>
        <v>6760978 - Floyd Twp Fire District</v>
      </c>
    </row>
    <row r="1882" spans="8:10" x14ac:dyDescent="0.25">
      <c r="H1882" s="2" t="str">
        <f t="shared" si="39"/>
        <v/>
      </c>
      <c r="I1882" s="2" t="str">
        <f>IF(H1882="","",COUNTIF($H$2:H1882,H1882))</f>
        <v/>
      </c>
      <c r="J1882" s="3" t="str">
        <f>IF('Support - Unit List'!A1882="","",'Support - Unit List'!A1882&amp;'Support - Unit List'!B1882&amp;'Support - Unit List'!C1882&amp;" - "&amp;PROPER('Support - Unit List'!D1882))</f>
        <v>6761079 - West Central Indiana Solid Waste Management</v>
      </c>
    </row>
    <row r="1883" spans="8:10" x14ac:dyDescent="0.25">
      <c r="H1883" s="2" t="str">
        <f t="shared" si="39"/>
        <v/>
      </c>
      <c r="I1883" s="2" t="str">
        <f>IF(H1883="","",COUNTIF($H$2:H1883,H1883))</f>
        <v/>
      </c>
      <c r="J1883" s="3" t="str">
        <f>IF('Support - Unit List'!A1883="","",'Support - Unit List'!A1883&amp;'Support - Unit List'!B1883&amp;'Support - Unit List'!C1883&amp;" - "&amp;PROPER('Support - Unit List'!D1883))</f>
        <v>6770030 - Clear Creek Conservancy District</v>
      </c>
    </row>
    <row r="1884" spans="8:10" x14ac:dyDescent="0.25">
      <c r="H1884" s="2" t="str">
        <f t="shared" si="39"/>
        <v/>
      </c>
      <c r="I1884" s="2" t="str">
        <f>IF(H1884="","",COUNTIF($H$2:H1884,H1884))</f>
        <v/>
      </c>
      <c r="J1884" s="3" t="str">
        <f>IF('Support - Unit List'!A1884="","",'Support - Unit List'!A1884&amp;'Support - Unit List'!B1884&amp;'Support - Unit List'!C1884&amp;" - "&amp;PROPER('Support - Unit List'!D1884))</f>
        <v>6770031 - Little Walnut Creek Conservancy District</v>
      </c>
    </row>
    <row r="1885" spans="8:10" x14ac:dyDescent="0.25">
      <c r="H1885" s="2" t="str">
        <f t="shared" si="39"/>
        <v/>
      </c>
      <c r="I1885" s="2" t="str">
        <f>IF(H1885="","",COUNTIF($H$2:H1885,H1885))</f>
        <v/>
      </c>
      <c r="J1885" s="3" t="str">
        <f>IF('Support - Unit List'!A1885="","",'Support - Unit List'!A1885&amp;'Support - Unit List'!B1885&amp;'Support - Unit List'!C1885&amp;" - "&amp;PROPER('Support - Unit List'!D1885))</f>
        <v>6779996 - Van Bibber Lake Conservancy</v>
      </c>
    </row>
    <row r="1886" spans="8:10" x14ac:dyDescent="0.25">
      <c r="H1886" s="2" t="str">
        <f t="shared" si="39"/>
        <v/>
      </c>
      <c r="I1886" s="2" t="str">
        <f>IF(H1886="","",COUNTIF($H$2:H1886,H1886))</f>
        <v/>
      </c>
      <c r="J1886" s="3" t="str">
        <f>IF('Support - Unit List'!A1886="","",'Support - Unit List'!A1886&amp;'Support - Unit List'!B1886&amp;'Support - Unit List'!C1886&amp;" - "&amp;PROPER('Support - Unit List'!D1886))</f>
        <v>6810000 - Randolph County</v>
      </c>
    </row>
    <row r="1887" spans="8:10" x14ac:dyDescent="0.25">
      <c r="H1887" s="2" t="str">
        <f t="shared" si="39"/>
        <v/>
      </c>
      <c r="I1887" s="2" t="str">
        <f>IF(H1887="","",COUNTIF($H$2:H1887,H1887))</f>
        <v/>
      </c>
      <c r="J1887" s="3" t="str">
        <f>IF('Support - Unit List'!A1887="","",'Support - Unit List'!A1887&amp;'Support - Unit List'!B1887&amp;'Support - Unit List'!C1887&amp;" - "&amp;PROPER('Support - Unit List'!D1887))</f>
        <v>6820001 - Franklin Township</v>
      </c>
    </row>
    <row r="1888" spans="8:10" x14ac:dyDescent="0.25">
      <c r="H1888" s="2" t="str">
        <f t="shared" si="39"/>
        <v/>
      </c>
      <c r="I1888" s="2" t="str">
        <f>IF(H1888="","",COUNTIF($H$2:H1888,H1888))</f>
        <v/>
      </c>
      <c r="J1888" s="3" t="str">
        <f>IF('Support - Unit List'!A1888="","",'Support - Unit List'!A1888&amp;'Support - Unit List'!B1888&amp;'Support - Unit List'!C1888&amp;" - "&amp;PROPER('Support - Unit List'!D1888))</f>
        <v>6820002 - Green Township</v>
      </c>
    </row>
    <row r="1889" spans="8:10" x14ac:dyDescent="0.25">
      <c r="H1889" s="2" t="str">
        <f t="shared" si="39"/>
        <v/>
      </c>
      <c r="I1889" s="2" t="str">
        <f>IF(H1889="","",COUNTIF($H$2:H1889,H1889))</f>
        <v/>
      </c>
      <c r="J1889" s="3" t="str">
        <f>IF('Support - Unit List'!A1889="","",'Support - Unit List'!A1889&amp;'Support - Unit List'!B1889&amp;'Support - Unit List'!C1889&amp;" - "&amp;PROPER('Support - Unit List'!D1889))</f>
        <v>6820003 - Greensfork Township</v>
      </c>
    </row>
    <row r="1890" spans="8:10" x14ac:dyDescent="0.25">
      <c r="H1890" s="2" t="str">
        <f t="shared" si="39"/>
        <v/>
      </c>
      <c r="I1890" s="2" t="str">
        <f>IF(H1890="","",COUNTIF($H$2:H1890,H1890))</f>
        <v/>
      </c>
      <c r="J1890" s="3" t="str">
        <f>IF('Support - Unit List'!A1890="","",'Support - Unit List'!A1890&amp;'Support - Unit List'!B1890&amp;'Support - Unit List'!C1890&amp;" - "&amp;PROPER('Support - Unit List'!D1890))</f>
        <v>6820004 - Jackson Township</v>
      </c>
    </row>
    <row r="1891" spans="8:10" x14ac:dyDescent="0.25">
      <c r="H1891" s="2" t="str">
        <f t="shared" si="39"/>
        <v/>
      </c>
      <c r="I1891" s="2" t="str">
        <f>IF(H1891="","",COUNTIF($H$2:H1891,H1891))</f>
        <v/>
      </c>
      <c r="J1891" s="3" t="str">
        <f>IF('Support - Unit List'!A1891="","",'Support - Unit List'!A1891&amp;'Support - Unit List'!B1891&amp;'Support - Unit List'!C1891&amp;" - "&amp;PROPER('Support - Unit List'!D1891))</f>
        <v>6820005 - Monroe Township</v>
      </c>
    </row>
    <row r="1892" spans="8:10" x14ac:dyDescent="0.25">
      <c r="H1892" s="2" t="str">
        <f t="shared" si="39"/>
        <v/>
      </c>
      <c r="I1892" s="2" t="str">
        <f>IF(H1892="","",COUNTIF($H$2:H1892,H1892))</f>
        <v/>
      </c>
      <c r="J1892" s="3" t="str">
        <f>IF('Support - Unit List'!A1892="","",'Support - Unit List'!A1892&amp;'Support - Unit List'!B1892&amp;'Support - Unit List'!C1892&amp;" - "&amp;PROPER('Support - Unit List'!D1892))</f>
        <v>6820006 - Stoney Creek Township</v>
      </c>
    </row>
    <row r="1893" spans="8:10" x14ac:dyDescent="0.25">
      <c r="H1893" s="2" t="str">
        <f t="shared" si="39"/>
        <v/>
      </c>
      <c r="I1893" s="2" t="str">
        <f>IF(H1893="","",COUNTIF($H$2:H1893,H1893))</f>
        <v/>
      </c>
      <c r="J1893" s="3" t="str">
        <f>IF('Support - Unit List'!A1893="","",'Support - Unit List'!A1893&amp;'Support - Unit List'!B1893&amp;'Support - Unit List'!C1893&amp;" - "&amp;PROPER('Support - Unit List'!D1893))</f>
        <v>6820007 - Union Township</v>
      </c>
    </row>
    <row r="1894" spans="8:10" x14ac:dyDescent="0.25">
      <c r="H1894" s="2" t="str">
        <f t="shared" si="39"/>
        <v/>
      </c>
      <c r="I1894" s="2" t="str">
        <f>IF(H1894="","",COUNTIF($H$2:H1894,H1894))</f>
        <v/>
      </c>
      <c r="J1894" s="3" t="str">
        <f>IF('Support - Unit List'!A1894="","",'Support - Unit List'!A1894&amp;'Support - Unit List'!B1894&amp;'Support - Unit List'!C1894&amp;" - "&amp;PROPER('Support - Unit List'!D1894))</f>
        <v>6820008 - Ward Township</v>
      </c>
    </row>
    <row r="1895" spans="8:10" x14ac:dyDescent="0.25">
      <c r="H1895" s="2" t="str">
        <f t="shared" si="39"/>
        <v/>
      </c>
      <c r="I1895" s="2" t="str">
        <f>IF(H1895="","",COUNTIF($H$2:H1895,H1895))</f>
        <v/>
      </c>
      <c r="J1895" s="3" t="str">
        <f>IF('Support - Unit List'!A1895="","",'Support - Unit List'!A1895&amp;'Support - Unit List'!B1895&amp;'Support - Unit List'!C1895&amp;" - "&amp;PROPER('Support - Unit List'!D1895))</f>
        <v>6820009 - Washington Township</v>
      </c>
    </row>
    <row r="1896" spans="8:10" x14ac:dyDescent="0.25">
      <c r="H1896" s="2" t="str">
        <f t="shared" si="39"/>
        <v/>
      </c>
      <c r="I1896" s="2" t="str">
        <f>IF(H1896="","",COUNTIF($H$2:H1896,H1896))</f>
        <v/>
      </c>
      <c r="J1896" s="3" t="str">
        <f>IF('Support - Unit List'!A1896="","",'Support - Unit List'!A1896&amp;'Support - Unit List'!B1896&amp;'Support - Unit List'!C1896&amp;" - "&amp;PROPER('Support - Unit List'!D1896))</f>
        <v>6820010 - Wayne Township</v>
      </c>
    </row>
    <row r="1897" spans="8:10" x14ac:dyDescent="0.25">
      <c r="H1897" s="2" t="str">
        <f t="shared" si="39"/>
        <v/>
      </c>
      <c r="I1897" s="2" t="str">
        <f>IF(H1897="","",COUNTIF($H$2:H1897,H1897))</f>
        <v/>
      </c>
      <c r="J1897" s="3" t="str">
        <f>IF('Support - Unit List'!A1897="","",'Support - Unit List'!A1897&amp;'Support - Unit List'!B1897&amp;'Support - Unit List'!C1897&amp;" - "&amp;PROPER('Support - Unit List'!D1897))</f>
        <v>6820011 - White River Township</v>
      </c>
    </row>
    <row r="1898" spans="8:10" x14ac:dyDescent="0.25">
      <c r="H1898" s="2" t="str">
        <f t="shared" si="39"/>
        <v/>
      </c>
      <c r="I1898" s="2" t="str">
        <f>IF(H1898="","",COUNTIF($H$2:H1898,H1898))</f>
        <v/>
      </c>
      <c r="J1898" s="3" t="str">
        <f>IF('Support - Unit List'!A1898="","",'Support - Unit List'!A1898&amp;'Support - Unit List'!B1898&amp;'Support - Unit List'!C1898&amp;" - "&amp;PROPER('Support - Unit List'!D1898))</f>
        <v>6830425 - Winchester Civil City</v>
      </c>
    </row>
    <row r="1899" spans="8:10" x14ac:dyDescent="0.25">
      <c r="H1899" s="2" t="str">
        <f t="shared" si="39"/>
        <v/>
      </c>
      <c r="I1899" s="2" t="str">
        <f>IF(H1899="","",COUNTIF($H$2:H1899,H1899))</f>
        <v/>
      </c>
      <c r="J1899" s="3" t="str">
        <f>IF('Support - Unit List'!A1899="","",'Support - Unit List'!A1899&amp;'Support - Unit List'!B1899&amp;'Support - Unit List'!C1899&amp;" - "&amp;PROPER('Support - Unit List'!D1899))</f>
        <v>6830446 - Union City Civil City</v>
      </c>
    </row>
    <row r="1900" spans="8:10" x14ac:dyDescent="0.25">
      <c r="H1900" s="2" t="str">
        <f t="shared" si="39"/>
        <v/>
      </c>
      <c r="I1900" s="2" t="str">
        <f>IF(H1900="","",COUNTIF($H$2:H1900,H1900))</f>
        <v/>
      </c>
      <c r="J1900" s="3" t="str">
        <f>IF('Support - Unit List'!A1900="","",'Support - Unit List'!A1900&amp;'Support - Unit List'!B1900&amp;'Support - Unit List'!C1900&amp;" - "&amp;PROPER('Support - Unit List'!D1900))</f>
        <v>6830847 - Farmland Civil Town</v>
      </c>
    </row>
    <row r="1901" spans="8:10" x14ac:dyDescent="0.25">
      <c r="H1901" s="2" t="str">
        <f t="shared" si="39"/>
        <v/>
      </c>
      <c r="I1901" s="2" t="str">
        <f>IF(H1901="","",COUNTIF($H$2:H1901,H1901))</f>
        <v/>
      </c>
      <c r="J1901" s="3" t="str">
        <f>IF('Support - Unit List'!A1901="","",'Support - Unit List'!A1901&amp;'Support - Unit List'!B1901&amp;'Support - Unit List'!C1901&amp;" - "&amp;PROPER('Support - Unit List'!D1901))</f>
        <v>6830848 - Losantville Civil Town</v>
      </c>
    </row>
    <row r="1902" spans="8:10" x14ac:dyDescent="0.25">
      <c r="H1902" s="2" t="str">
        <f t="shared" si="39"/>
        <v/>
      </c>
      <c r="I1902" s="2" t="str">
        <f>IF(H1902="","",COUNTIF($H$2:H1902,H1902))</f>
        <v/>
      </c>
      <c r="J1902" s="3" t="str">
        <f>IF('Support - Unit List'!A1902="","",'Support - Unit List'!A1902&amp;'Support - Unit List'!B1902&amp;'Support - Unit List'!C1902&amp;" - "&amp;PROPER('Support - Unit List'!D1902))</f>
        <v>6830849 - Lynn Civil Town</v>
      </c>
    </row>
    <row r="1903" spans="8:10" x14ac:dyDescent="0.25">
      <c r="H1903" s="2" t="str">
        <f t="shared" si="39"/>
        <v/>
      </c>
      <c r="I1903" s="2" t="str">
        <f>IF(H1903="","",COUNTIF($H$2:H1903,H1903))</f>
        <v/>
      </c>
      <c r="J1903" s="3" t="str">
        <f>IF('Support - Unit List'!A1903="","",'Support - Unit List'!A1903&amp;'Support - Unit List'!B1903&amp;'Support - Unit List'!C1903&amp;" - "&amp;PROPER('Support - Unit List'!D1903))</f>
        <v>6830850 - Modoc Civil Town</v>
      </c>
    </row>
    <row r="1904" spans="8:10" x14ac:dyDescent="0.25">
      <c r="H1904" s="2" t="str">
        <f t="shared" si="39"/>
        <v/>
      </c>
      <c r="I1904" s="2" t="str">
        <f>IF(H1904="","",COUNTIF($H$2:H1904,H1904))</f>
        <v/>
      </c>
      <c r="J1904" s="3" t="str">
        <f>IF('Support - Unit List'!A1904="","",'Support - Unit List'!A1904&amp;'Support - Unit List'!B1904&amp;'Support - Unit List'!C1904&amp;" - "&amp;PROPER('Support - Unit List'!D1904))</f>
        <v>6830851 - Parker Civil Town</v>
      </c>
    </row>
    <row r="1905" spans="8:10" x14ac:dyDescent="0.25">
      <c r="H1905" s="2" t="str">
        <f t="shared" si="39"/>
        <v/>
      </c>
      <c r="I1905" s="2" t="str">
        <f>IF(H1905="","",COUNTIF($H$2:H1905,H1905))</f>
        <v/>
      </c>
      <c r="J1905" s="3" t="str">
        <f>IF('Support - Unit List'!A1905="","",'Support - Unit List'!A1905&amp;'Support - Unit List'!B1905&amp;'Support - Unit List'!C1905&amp;" - "&amp;PROPER('Support - Unit List'!D1905))</f>
        <v>6830852 - Ridgeville Civil Town</v>
      </c>
    </row>
    <row r="1906" spans="8:10" x14ac:dyDescent="0.25">
      <c r="H1906" s="2" t="str">
        <f t="shared" si="39"/>
        <v/>
      </c>
      <c r="I1906" s="2" t="str">
        <f>IF(H1906="","",COUNTIF($H$2:H1906,H1906))</f>
        <v/>
      </c>
      <c r="J1906" s="3" t="str">
        <f>IF('Support - Unit List'!A1906="","",'Support - Unit List'!A1906&amp;'Support - Unit List'!B1906&amp;'Support - Unit List'!C1906&amp;" - "&amp;PROPER('Support - Unit List'!D1906))</f>
        <v>6830853 - Saratoga Civil Town</v>
      </c>
    </row>
    <row r="1907" spans="8:10" x14ac:dyDescent="0.25">
      <c r="H1907" s="2" t="str">
        <f t="shared" si="39"/>
        <v/>
      </c>
      <c r="I1907" s="2" t="str">
        <f>IF(H1907="","",COUNTIF($H$2:H1907,H1907))</f>
        <v/>
      </c>
      <c r="J1907" s="3" t="str">
        <f>IF('Support - Unit List'!A1907="","",'Support - Unit List'!A1907&amp;'Support - Unit List'!B1907&amp;'Support - Unit List'!C1907&amp;" - "&amp;PROPER('Support - Unit List'!D1907))</f>
        <v>6846795 - Union School Corporation</v>
      </c>
    </row>
    <row r="1908" spans="8:10" x14ac:dyDescent="0.25">
      <c r="H1908" s="2" t="str">
        <f t="shared" si="39"/>
        <v/>
      </c>
      <c r="I1908" s="2" t="str">
        <f>IF(H1908="","",COUNTIF($H$2:H1908,H1908))</f>
        <v/>
      </c>
      <c r="J1908" s="3" t="str">
        <f>IF('Support - Unit List'!A1908="","",'Support - Unit List'!A1908&amp;'Support - Unit List'!B1908&amp;'Support - Unit List'!C1908&amp;" - "&amp;PROPER('Support - Unit List'!D1908))</f>
        <v>6846805 - Randolph Southern School Corporation</v>
      </c>
    </row>
    <row r="1909" spans="8:10" x14ac:dyDescent="0.25">
      <c r="H1909" s="2" t="str">
        <f t="shared" si="39"/>
        <v/>
      </c>
      <c r="I1909" s="2" t="str">
        <f>IF(H1909="","",COUNTIF($H$2:H1909,H1909))</f>
        <v/>
      </c>
      <c r="J1909" s="3" t="str">
        <f>IF('Support - Unit List'!A1909="","",'Support - Unit List'!A1909&amp;'Support - Unit List'!B1909&amp;'Support - Unit List'!C1909&amp;" - "&amp;PROPER('Support - Unit List'!D1909))</f>
        <v>6846820 - Monroe Central School Corporation</v>
      </c>
    </row>
    <row r="1910" spans="8:10" x14ac:dyDescent="0.25">
      <c r="H1910" s="2" t="str">
        <f t="shared" si="39"/>
        <v/>
      </c>
      <c r="I1910" s="2" t="str">
        <f>IF(H1910="","",COUNTIF($H$2:H1910,H1910))</f>
        <v/>
      </c>
      <c r="J1910" s="3" t="str">
        <f>IF('Support - Unit List'!A1910="","",'Support - Unit List'!A1910&amp;'Support - Unit List'!B1910&amp;'Support - Unit List'!C1910&amp;" - "&amp;PROPER('Support - Unit List'!D1910))</f>
        <v>6846825 - Randolph Central School Corporation</v>
      </c>
    </row>
    <row r="1911" spans="8:10" x14ac:dyDescent="0.25">
      <c r="H1911" s="2" t="str">
        <f t="shared" si="39"/>
        <v/>
      </c>
      <c r="I1911" s="2" t="str">
        <f>IF(H1911="","",COUNTIF($H$2:H1911,H1911))</f>
        <v/>
      </c>
      <c r="J1911" s="3" t="str">
        <f>IF('Support - Unit List'!A1911="","",'Support - Unit List'!A1911&amp;'Support - Unit List'!B1911&amp;'Support - Unit List'!C1911&amp;" - "&amp;PROPER('Support - Unit List'!D1911))</f>
        <v>6846835 - Randolph Eastern School Corporation</v>
      </c>
    </row>
    <row r="1912" spans="8:10" x14ac:dyDescent="0.25">
      <c r="H1912" s="2" t="str">
        <f t="shared" si="39"/>
        <v/>
      </c>
      <c r="I1912" s="2" t="str">
        <f>IF(H1912="","",COUNTIF($H$2:H1912,H1912))</f>
        <v/>
      </c>
      <c r="J1912" s="3" t="str">
        <f>IF('Support - Unit List'!A1912="","",'Support - Unit List'!A1912&amp;'Support - Unit List'!B1912&amp;'Support - Unit List'!C1912&amp;" - "&amp;PROPER('Support - Unit List'!D1912))</f>
        <v>6850194 - Farmland Public Library</v>
      </c>
    </row>
    <row r="1913" spans="8:10" x14ac:dyDescent="0.25">
      <c r="H1913" s="2" t="str">
        <f t="shared" si="39"/>
        <v/>
      </c>
      <c r="I1913" s="2" t="str">
        <f>IF(H1913="","",COUNTIF($H$2:H1913,H1913))</f>
        <v/>
      </c>
      <c r="J1913" s="3" t="str">
        <f>IF('Support - Unit List'!A1913="","",'Support - Unit List'!A1913&amp;'Support - Unit List'!B1913&amp;'Support - Unit List'!C1913&amp;" - "&amp;PROPER('Support - Unit List'!D1913))</f>
        <v>6850195 - Ridgeville Public Library</v>
      </c>
    </row>
    <row r="1914" spans="8:10" x14ac:dyDescent="0.25">
      <c r="H1914" s="2" t="str">
        <f t="shared" si="39"/>
        <v/>
      </c>
      <c r="I1914" s="2" t="str">
        <f>IF(H1914="","",COUNTIF($H$2:H1914,H1914))</f>
        <v/>
      </c>
      <c r="J1914" s="3" t="str">
        <f>IF('Support - Unit List'!A1914="","",'Support - Unit List'!A1914&amp;'Support - Unit List'!B1914&amp;'Support - Unit List'!C1914&amp;" - "&amp;PROPER('Support - Unit List'!D1914))</f>
        <v>6850196 - Union City Public Library</v>
      </c>
    </row>
    <row r="1915" spans="8:10" x14ac:dyDescent="0.25">
      <c r="H1915" s="2" t="str">
        <f t="shared" si="39"/>
        <v/>
      </c>
      <c r="I1915" s="2" t="str">
        <f>IF(H1915="","",COUNTIF($H$2:H1915,H1915))</f>
        <v/>
      </c>
      <c r="J1915" s="3" t="str">
        <f>IF('Support - Unit List'!A1915="","",'Support - Unit List'!A1915&amp;'Support - Unit List'!B1915&amp;'Support - Unit List'!C1915&amp;" - "&amp;PROPER('Support - Unit List'!D1915))</f>
        <v>6850197 - Winchester Public Library</v>
      </c>
    </row>
    <row r="1916" spans="8:10" x14ac:dyDescent="0.25">
      <c r="H1916" s="2" t="str">
        <f t="shared" si="39"/>
        <v/>
      </c>
      <c r="I1916" s="2" t="str">
        <f>IF(H1916="","",COUNTIF($H$2:H1916,H1916))</f>
        <v/>
      </c>
      <c r="J1916" s="3" t="str">
        <f>IF('Support - Unit List'!A1916="","",'Support - Unit List'!A1916&amp;'Support - Unit List'!B1916&amp;'Support - Unit List'!C1916&amp;" - "&amp;PROPER('Support - Unit List'!D1916))</f>
        <v>6850198 - Washington Township Public Library</v>
      </c>
    </row>
    <row r="1917" spans="8:10" x14ac:dyDescent="0.25">
      <c r="H1917" s="2" t="str">
        <f t="shared" si="39"/>
        <v/>
      </c>
      <c r="I1917" s="2" t="str">
        <f>IF(H1917="","",COUNTIF($H$2:H1917,H1917))</f>
        <v/>
      </c>
      <c r="J1917" s="3" t="str">
        <f>IF('Support - Unit List'!A1917="","",'Support - Unit List'!A1917&amp;'Support - Unit List'!B1917&amp;'Support - Unit List'!C1917&amp;" - "&amp;PROPER('Support - Unit List'!D1917))</f>
        <v>6861099 - Randolph Co Solid Waste</v>
      </c>
    </row>
    <row r="1918" spans="8:10" x14ac:dyDescent="0.25">
      <c r="H1918" s="2" t="str">
        <f t="shared" si="39"/>
        <v/>
      </c>
      <c r="I1918" s="2" t="str">
        <f>IF(H1918="","",COUNTIF($H$2:H1918,H1918))</f>
        <v/>
      </c>
      <c r="J1918" s="3" t="str">
        <f>IF('Support - Unit List'!A1918="","",'Support - Unit List'!A1918&amp;'Support - Unit List'!B1918&amp;'Support - Unit List'!C1918&amp;" - "&amp;PROPER('Support - Unit List'!D1918))</f>
        <v>6910000 - Ripley County</v>
      </c>
    </row>
    <row r="1919" spans="8:10" x14ac:dyDescent="0.25">
      <c r="H1919" s="2" t="str">
        <f t="shared" si="39"/>
        <v/>
      </c>
      <c r="I1919" s="2" t="str">
        <f>IF(H1919="","",COUNTIF($H$2:H1919,H1919))</f>
        <v/>
      </c>
      <c r="J1919" s="3" t="str">
        <f>IF('Support - Unit List'!A1919="","",'Support - Unit List'!A1919&amp;'Support - Unit List'!B1919&amp;'Support - Unit List'!C1919&amp;" - "&amp;PROPER('Support - Unit List'!D1919))</f>
        <v>6920001 - Adams Township</v>
      </c>
    </row>
    <row r="1920" spans="8:10" x14ac:dyDescent="0.25">
      <c r="H1920" s="2" t="str">
        <f t="shared" si="39"/>
        <v/>
      </c>
      <c r="I1920" s="2" t="str">
        <f>IF(H1920="","",COUNTIF($H$2:H1920,H1920))</f>
        <v/>
      </c>
      <c r="J1920" s="3" t="str">
        <f>IF('Support - Unit List'!A1920="","",'Support - Unit List'!A1920&amp;'Support - Unit List'!B1920&amp;'Support - Unit List'!C1920&amp;" - "&amp;PROPER('Support - Unit List'!D1920))</f>
        <v>6920002 - Brown Township</v>
      </c>
    </row>
    <row r="1921" spans="8:10" x14ac:dyDescent="0.25">
      <c r="H1921" s="2" t="str">
        <f t="shared" si="39"/>
        <v/>
      </c>
      <c r="I1921" s="2" t="str">
        <f>IF(H1921="","",COUNTIF($H$2:H1921,H1921))</f>
        <v/>
      </c>
      <c r="J1921" s="3" t="str">
        <f>IF('Support - Unit List'!A1921="","",'Support - Unit List'!A1921&amp;'Support - Unit List'!B1921&amp;'Support - Unit List'!C1921&amp;" - "&amp;PROPER('Support - Unit List'!D1921))</f>
        <v>6920003 - Center Township</v>
      </c>
    </row>
    <row r="1922" spans="8:10" x14ac:dyDescent="0.25">
      <c r="H1922" s="2" t="str">
        <f t="shared" si="39"/>
        <v/>
      </c>
      <c r="I1922" s="2" t="str">
        <f>IF(H1922="","",COUNTIF($H$2:H1922,H1922))</f>
        <v/>
      </c>
      <c r="J1922" s="3" t="str">
        <f>IF('Support - Unit List'!A1922="","",'Support - Unit List'!A1922&amp;'Support - Unit List'!B1922&amp;'Support - Unit List'!C1922&amp;" - "&amp;PROPER('Support - Unit List'!D1922))</f>
        <v>6920004 - Delaware Township</v>
      </c>
    </row>
    <row r="1923" spans="8:10" x14ac:dyDescent="0.25">
      <c r="H1923" s="2" t="str">
        <f t="shared" ref="H1923:H1986" si="40">IF(LEFT(J1923,2)=$B$3,"X","")</f>
        <v/>
      </c>
      <c r="I1923" s="2" t="str">
        <f>IF(H1923="","",COUNTIF($H$2:H1923,H1923))</f>
        <v/>
      </c>
      <c r="J1923" s="3" t="str">
        <f>IF('Support - Unit List'!A1923="","",'Support - Unit List'!A1923&amp;'Support - Unit List'!B1923&amp;'Support - Unit List'!C1923&amp;" - "&amp;PROPER('Support - Unit List'!D1923))</f>
        <v>6920005 - Franklin Township</v>
      </c>
    </row>
    <row r="1924" spans="8:10" x14ac:dyDescent="0.25">
      <c r="H1924" s="2" t="str">
        <f t="shared" si="40"/>
        <v/>
      </c>
      <c r="I1924" s="2" t="str">
        <f>IF(H1924="","",COUNTIF($H$2:H1924,H1924))</f>
        <v/>
      </c>
      <c r="J1924" s="3" t="str">
        <f>IF('Support - Unit List'!A1924="","",'Support - Unit List'!A1924&amp;'Support - Unit List'!B1924&amp;'Support - Unit List'!C1924&amp;" - "&amp;PROPER('Support - Unit List'!D1924))</f>
        <v>6920006 - Jackson Township</v>
      </c>
    </row>
    <row r="1925" spans="8:10" x14ac:dyDescent="0.25">
      <c r="H1925" s="2" t="str">
        <f t="shared" si="40"/>
        <v/>
      </c>
      <c r="I1925" s="2" t="str">
        <f>IF(H1925="","",COUNTIF($H$2:H1925,H1925))</f>
        <v/>
      </c>
      <c r="J1925" s="3" t="str">
        <f>IF('Support - Unit List'!A1925="","",'Support - Unit List'!A1925&amp;'Support - Unit List'!B1925&amp;'Support - Unit List'!C1925&amp;" - "&amp;PROPER('Support - Unit List'!D1925))</f>
        <v>6920007 - Johnson Township</v>
      </c>
    </row>
    <row r="1926" spans="8:10" x14ac:dyDescent="0.25">
      <c r="H1926" s="2" t="str">
        <f t="shared" si="40"/>
        <v/>
      </c>
      <c r="I1926" s="2" t="str">
        <f>IF(H1926="","",COUNTIF($H$2:H1926,H1926))</f>
        <v/>
      </c>
      <c r="J1926" s="3" t="str">
        <f>IF('Support - Unit List'!A1926="","",'Support - Unit List'!A1926&amp;'Support - Unit List'!B1926&amp;'Support - Unit List'!C1926&amp;" - "&amp;PROPER('Support - Unit List'!D1926))</f>
        <v>6920008 - Laughery Township</v>
      </c>
    </row>
    <row r="1927" spans="8:10" x14ac:dyDescent="0.25">
      <c r="H1927" s="2" t="str">
        <f t="shared" si="40"/>
        <v/>
      </c>
      <c r="I1927" s="2" t="str">
        <f>IF(H1927="","",COUNTIF($H$2:H1927,H1927))</f>
        <v/>
      </c>
      <c r="J1927" s="3" t="str">
        <f>IF('Support - Unit List'!A1927="","",'Support - Unit List'!A1927&amp;'Support - Unit List'!B1927&amp;'Support - Unit List'!C1927&amp;" - "&amp;PROPER('Support - Unit List'!D1927))</f>
        <v>6920009 - Otter Creek Township</v>
      </c>
    </row>
    <row r="1928" spans="8:10" x14ac:dyDescent="0.25">
      <c r="H1928" s="2" t="str">
        <f t="shared" si="40"/>
        <v/>
      </c>
      <c r="I1928" s="2" t="str">
        <f>IF(H1928="","",COUNTIF($H$2:H1928,H1928))</f>
        <v/>
      </c>
      <c r="J1928" s="3" t="str">
        <f>IF('Support - Unit List'!A1928="","",'Support - Unit List'!A1928&amp;'Support - Unit List'!B1928&amp;'Support - Unit List'!C1928&amp;" - "&amp;PROPER('Support - Unit List'!D1928))</f>
        <v>6920010 - Shelby Township</v>
      </c>
    </row>
    <row r="1929" spans="8:10" x14ac:dyDescent="0.25">
      <c r="H1929" s="2" t="str">
        <f t="shared" si="40"/>
        <v/>
      </c>
      <c r="I1929" s="2" t="str">
        <f>IF(H1929="","",COUNTIF($H$2:H1929,H1929))</f>
        <v/>
      </c>
      <c r="J1929" s="3" t="str">
        <f>IF('Support - Unit List'!A1929="","",'Support - Unit List'!A1929&amp;'Support - Unit List'!B1929&amp;'Support - Unit List'!C1929&amp;" - "&amp;PROPER('Support - Unit List'!D1929))</f>
        <v>6920011 - Washington Township</v>
      </c>
    </row>
    <row r="1930" spans="8:10" x14ac:dyDescent="0.25">
      <c r="H1930" s="2" t="str">
        <f t="shared" si="40"/>
        <v/>
      </c>
      <c r="I1930" s="2" t="str">
        <f>IF(H1930="","",COUNTIF($H$2:H1930,H1930))</f>
        <v/>
      </c>
      <c r="J1930" s="3" t="str">
        <f>IF('Support - Unit List'!A1930="","",'Support - Unit List'!A1930&amp;'Support - Unit List'!B1930&amp;'Support - Unit List'!C1930&amp;" - "&amp;PROPER('Support - Unit List'!D1930))</f>
        <v>6930447 - Batesville Civil City</v>
      </c>
    </row>
    <row r="1931" spans="8:10" x14ac:dyDescent="0.25">
      <c r="H1931" s="2" t="str">
        <f t="shared" si="40"/>
        <v/>
      </c>
      <c r="I1931" s="2" t="str">
        <f>IF(H1931="","",COUNTIF($H$2:H1931,H1931))</f>
        <v/>
      </c>
      <c r="J1931" s="3" t="str">
        <f>IF('Support - Unit List'!A1931="","",'Support - Unit List'!A1931&amp;'Support - Unit List'!B1931&amp;'Support - Unit List'!C1931&amp;" - "&amp;PROPER('Support - Unit List'!D1931))</f>
        <v>6930854 - Milan Civil Town</v>
      </c>
    </row>
    <row r="1932" spans="8:10" x14ac:dyDescent="0.25">
      <c r="H1932" s="2" t="str">
        <f t="shared" si="40"/>
        <v/>
      </c>
      <c r="I1932" s="2" t="str">
        <f>IF(H1932="","",COUNTIF($H$2:H1932,H1932))</f>
        <v/>
      </c>
      <c r="J1932" s="3" t="str">
        <f>IF('Support - Unit List'!A1932="","",'Support - Unit List'!A1932&amp;'Support - Unit List'!B1932&amp;'Support - Unit List'!C1932&amp;" - "&amp;PROPER('Support - Unit List'!D1932))</f>
        <v>6930855 - Napoleon Civil Town</v>
      </c>
    </row>
    <row r="1933" spans="8:10" x14ac:dyDescent="0.25">
      <c r="H1933" s="2" t="str">
        <f t="shared" si="40"/>
        <v/>
      </c>
      <c r="I1933" s="2" t="str">
        <f>IF(H1933="","",COUNTIF($H$2:H1933,H1933))</f>
        <v/>
      </c>
      <c r="J1933" s="3" t="str">
        <f>IF('Support - Unit List'!A1933="","",'Support - Unit List'!A1933&amp;'Support - Unit List'!B1933&amp;'Support - Unit List'!C1933&amp;" - "&amp;PROPER('Support - Unit List'!D1933))</f>
        <v>6930856 - Osgood Civil Town</v>
      </c>
    </row>
    <row r="1934" spans="8:10" x14ac:dyDescent="0.25">
      <c r="H1934" s="2" t="str">
        <f t="shared" si="40"/>
        <v/>
      </c>
      <c r="I1934" s="2" t="str">
        <f>IF(H1934="","",COUNTIF($H$2:H1934,H1934))</f>
        <v/>
      </c>
      <c r="J1934" s="3" t="str">
        <f>IF('Support - Unit List'!A1934="","",'Support - Unit List'!A1934&amp;'Support - Unit List'!B1934&amp;'Support - Unit List'!C1934&amp;" - "&amp;PROPER('Support - Unit List'!D1934))</f>
        <v>6930857 - Sunman Civil Town</v>
      </c>
    </row>
    <row r="1935" spans="8:10" x14ac:dyDescent="0.25">
      <c r="H1935" s="2" t="str">
        <f t="shared" si="40"/>
        <v/>
      </c>
      <c r="I1935" s="2" t="str">
        <f>IF(H1935="","",COUNTIF($H$2:H1935,H1935))</f>
        <v/>
      </c>
      <c r="J1935" s="3" t="str">
        <f>IF('Support - Unit List'!A1935="","",'Support - Unit List'!A1935&amp;'Support - Unit List'!B1935&amp;'Support - Unit List'!C1935&amp;" - "&amp;PROPER('Support - Unit List'!D1935))</f>
        <v>6930858 - Versailles Civil Town</v>
      </c>
    </row>
    <row r="1936" spans="8:10" x14ac:dyDescent="0.25">
      <c r="H1936" s="2" t="str">
        <f t="shared" si="40"/>
        <v/>
      </c>
      <c r="I1936" s="2" t="str">
        <f>IF(H1936="","",COUNTIF($H$2:H1936,H1936))</f>
        <v/>
      </c>
      <c r="J1936" s="3" t="str">
        <f>IF('Support - Unit List'!A1936="","",'Support - Unit List'!A1936&amp;'Support - Unit List'!B1936&amp;'Support - Unit List'!C1936&amp;" - "&amp;PROPER('Support - Unit List'!D1936))</f>
        <v>6930955 - Holton Civil Town</v>
      </c>
    </row>
    <row r="1937" spans="8:10" x14ac:dyDescent="0.25">
      <c r="H1937" s="2" t="str">
        <f t="shared" si="40"/>
        <v/>
      </c>
      <c r="I1937" s="2" t="str">
        <f>IF(H1937="","",COUNTIF($H$2:H1937,H1937))</f>
        <v/>
      </c>
      <c r="J1937" s="3" t="str">
        <f>IF('Support - Unit List'!A1937="","",'Support - Unit List'!A1937&amp;'Support - Unit List'!B1937&amp;'Support - Unit List'!C1937&amp;" - "&amp;PROPER('Support - Unit List'!D1937))</f>
        <v>6946865 - South Ripley Community School Corporation</v>
      </c>
    </row>
    <row r="1938" spans="8:10" x14ac:dyDescent="0.25">
      <c r="H1938" s="2" t="str">
        <f t="shared" si="40"/>
        <v/>
      </c>
      <c r="I1938" s="2" t="str">
        <f>IF(H1938="","",COUNTIF($H$2:H1938,H1938))</f>
        <v/>
      </c>
      <c r="J1938" s="3" t="str">
        <f>IF('Support - Unit List'!A1938="","",'Support - Unit List'!A1938&amp;'Support - Unit List'!B1938&amp;'Support - Unit List'!C1938&amp;" - "&amp;PROPER('Support - Unit List'!D1938))</f>
        <v>6946895 - Batesville Community School Corporation</v>
      </c>
    </row>
    <row r="1939" spans="8:10" x14ac:dyDescent="0.25">
      <c r="H1939" s="2" t="str">
        <f t="shared" si="40"/>
        <v/>
      </c>
      <c r="I1939" s="2" t="str">
        <f>IF(H1939="","",COUNTIF($H$2:H1939,H1939))</f>
        <v/>
      </c>
      <c r="J1939" s="3" t="str">
        <f>IF('Support - Unit List'!A1939="","",'Support - Unit List'!A1939&amp;'Support - Unit List'!B1939&amp;'Support - Unit List'!C1939&amp;" - "&amp;PROPER('Support - Unit List'!D1939))</f>
        <v>6946900 - Jac-Cen-Del Community School Corporation</v>
      </c>
    </row>
    <row r="1940" spans="8:10" x14ac:dyDescent="0.25">
      <c r="H1940" s="2" t="str">
        <f t="shared" si="40"/>
        <v/>
      </c>
      <c r="I1940" s="2" t="str">
        <f>IF(H1940="","",COUNTIF($H$2:H1940,H1940))</f>
        <v/>
      </c>
      <c r="J1940" s="3" t="str">
        <f>IF('Support - Unit List'!A1940="","",'Support - Unit List'!A1940&amp;'Support - Unit List'!B1940&amp;'Support - Unit List'!C1940&amp;" - "&amp;PROPER('Support - Unit List'!D1940))</f>
        <v>6946910 - Milan Community Schools</v>
      </c>
    </row>
    <row r="1941" spans="8:10" x14ac:dyDescent="0.25">
      <c r="H1941" s="2" t="str">
        <f t="shared" si="40"/>
        <v/>
      </c>
      <c r="I1941" s="2" t="str">
        <f>IF(H1941="","",COUNTIF($H$2:H1941,H1941))</f>
        <v/>
      </c>
      <c r="J1941" s="3" t="str">
        <f>IF('Support - Unit List'!A1941="","",'Support - Unit List'!A1941&amp;'Support - Unit List'!B1941&amp;'Support - Unit List'!C1941&amp;" - "&amp;PROPER('Support - Unit List'!D1941))</f>
        <v>6950199 - Batesville Public Library</v>
      </c>
    </row>
    <row r="1942" spans="8:10" x14ac:dyDescent="0.25">
      <c r="H1942" s="2" t="str">
        <f t="shared" si="40"/>
        <v/>
      </c>
      <c r="I1942" s="2" t="str">
        <f>IF(H1942="","",COUNTIF($H$2:H1942,H1942))</f>
        <v/>
      </c>
      <c r="J1942" s="3" t="str">
        <f>IF('Support - Unit List'!A1942="","",'Support - Unit List'!A1942&amp;'Support - Unit List'!B1942&amp;'Support - Unit List'!C1942&amp;" - "&amp;PROPER('Support - Unit List'!D1942))</f>
        <v>6950200 - Osgood Public Library</v>
      </c>
    </row>
    <row r="1943" spans="8:10" x14ac:dyDescent="0.25">
      <c r="H1943" s="2" t="str">
        <f t="shared" si="40"/>
        <v/>
      </c>
      <c r="I1943" s="2" t="str">
        <f>IF(H1943="","",COUNTIF($H$2:H1943,H1943))</f>
        <v/>
      </c>
      <c r="J1943" s="3" t="str">
        <f>IF('Support - Unit List'!A1943="","",'Support - Unit List'!A1943&amp;'Support - Unit List'!B1943&amp;'Support - Unit List'!C1943&amp;" - "&amp;PROPER('Support - Unit List'!D1943))</f>
        <v>6961006 - Southeastern Indiana Solid Waste Mgt.</v>
      </c>
    </row>
    <row r="1944" spans="8:10" x14ac:dyDescent="0.25">
      <c r="H1944" s="2" t="str">
        <f t="shared" si="40"/>
        <v/>
      </c>
      <c r="I1944" s="2" t="str">
        <f>IF(H1944="","",COUNTIF($H$2:H1944,H1944))</f>
        <v/>
      </c>
      <c r="J1944" s="3" t="str">
        <f>IF('Support - Unit List'!A1944="","",'Support - Unit List'!A1944&amp;'Support - Unit List'!B1944&amp;'Support - Unit List'!C1944&amp;" - "&amp;PROPER('Support - Unit List'!D1944))</f>
        <v>7010000 - Rush County</v>
      </c>
    </row>
    <row r="1945" spans="8:10" x14ac:dyDescent="0.25">
      <c r="H1945" s="2" t="str">
        <f t="shared" si="40"/>
        <v/>
      </c>
      <c r="I1945" s="2" t="str">
        <f>IF(H1945="","",COUNTIF($H$2:H1945,H1945))</f>
        <v/>
      </c>
      <c r="J1945" s="3" t="str">
        <f>IF('Support - Unit List'!A1945="","",'Support - Unit List'!A1945&amp;'Support - Unit List'!B1945&amp;'Support - Unit List'!C1945&amp;" - "&amp;PROPER('Support - Unit List'!D1945))</f>
        <v>7020001 - Anderson Township</v>
      </c>
    </row>
    <row r="1946" spans="8:10" x14ac:dyDescent="0.25">
      <c r="H1946" s="2" t="str">
        <f t="shared" si="40"/>
        <v/>
      </c>
      <c r="I1946" s="2" t="str">
        <f>IF(H1946="","",COUNTIF($H$2:H1946,H1946))</f>
        <v/>
      </c>
      <c r="J1946" s="3" t="str">
        <f>IF('Support - Unit List'!A1946="","",'Support - Unit List'!A1946&amp;'Support - Unit List'!B1946&amp;'Support - Unit List'!C1946&amp;" - "&amp;PROPER('Support - Unit List'!D1946))</f>
        <v>7020002 - Center Township</v>
      </c>
    </row>
    <row r="1947" spans="8:10" x14ac:dyDescent="0.25">
      <c r="H1947" s="2" t="str">
        <f t="shared" si="40"/>
        <v/>
      </c>
      <c r="I1947" s="2" t="str">
        <f>IF(H1947="","",COUNTIF($H$2:H1947,H1947))</f>
        <v/>
      </c>
      <c r="J1947" s="3" t="str">
        <f>IF('Support - Unit List'!A1947="","",'Support - Unit List'!A1947&amp;'Support - Unit List'!B1947&amp;'Support - Unit List'!C1947&amp;" - "&amp;PROPER('Support - Unit List'!D1947))</f>
        <v>7020003 - Jackson Township</v>
      </c>
    </row>
    <row r="1948" spans="8:10" x14ac:dyDescent="0.25">
      <c r="H1948" s="2" t="str">
        <f t="shared" si="40"/>
        <v/>
      </c>
      <c r="I1948" s="2" t="str">
        <f>IF(H1948="","",COUNTIF($H$2:H1948,H1948))</f>
        <v/>
      </c>
      <c r="J1948" s="3" t="str">
        <f>IF('Support - Unit List'!A1948="","",'Support - Unit List'!A1948&amp;'Support - Unit List'!B1948&amp;'Support - Unit List'!C1948&amp;" - "&amp;PROPER('Support - Unit List'!D1948))</f>
        <v>7020004 - Noble Township</v>
      </c>
    </row>
    <row r="1949" spans="8:10" x14ac:dyDescent="0.25">
      <c r="H1949" s="2" t="str">
        <f t="shared" si="40"/>
        <v/>
      </c>
      <c r="I1949" s="2" t="str">
        <f>IF(H1949="","",COUNTIF($H$2:H1949,H1949))</f>
        <v/>
      </c>
      <c r="J1949" s="3" t="str">
        <f>IF('Support - Unit List'!A1949="","",'Support - Unit List'!A1949&amp;'Support - Unit List'!B1949&amp;'Support - Unit List'!C1949&amp;" - "&amp;PROPER('Support - Unit List'!D1949))</f>
        <v>7020005 - Orange Township</v>
      </c>
    </row>
    <row r="1950" spans="8:10" x14ac:dyDescent="0.25">
      <c r="H1950" s="2" t="str">
        <f t="shared" si="40"/>
        <v/>
      </c>
      <c r="I1950" s="2" t="str">
        <f>IF(H1950="","",COUNTIF($H$2:H1950,H1950))</f>
        <v/>
      </c>
      <c r="J1950" s="3" t="str">
        <f>IF('Support - Unit List'!A1950="","",'Support - Unit List'!A1950&amp;'Support - Unit List'!B1950&amp;'Support - Unit List'!C1950&amp;" - "&amp;PROPER('Support - Unit List'!D1950))</f>
        <v>7020006 - Posey Township</v>
      </c>
    </row>
    <row r="1951" spans="8:10" x14ac:dyDescent="0.25">
      <c r="H1951" s="2" t="str">
        <f t="shared" si="40"/>
        <v/>
      </c>
      <c r="I1951" s="2" t="str">
        <f>IF(H1951="","",COUNTIF($H$2:H1951,H1951))</f>
        <v/>
      </c>
      <c r="J1951" s="3" t="str">
        <f>IF('Support - Unit List'!A1951="","",'Support - Unit List'!A1951&amp;'Support - Unit List'!B1951&amp;'Support - Unit List'!C1951&amp;" - "&amp;PROPER('Support - Unit List'!D1951))</f>
        <v>7020007 - Richland Township</v>
      </c>
    </row>
    <row r="1952" spans="8:10" x14ac:dyDescent="0.25">
      <c r="H1952" s="2" t="str">
        <f t="shared" si="40"/>
        <v/>
      </c>
      <c r="I1952" s="2" t="str">
        <f>IF(H1952="","",COUNTIF($H$2:H1952,H1952))</f>
        <v/>
      </c>
      <c r="J1952" s="3" t="str">
        <f>IF('Support - Unit List'!A1952="","",'Support - Unit List'!A1952&amp;'Support - Unit List'!B1952&amp;'Support - Unit List'!C1952&amp;" - "&amp;PROPER('Support - Unit List'!D1952))</f>
        <v>7020008 - Ripley Township</v>
      </c>
    </row>
    <row r="1953" spans="8:10" x14ac:dyDescent="0.25">
      <c r="H1953" s="2" t="str">
        <f t="shared" si="40"/>
        <v/>
      </c>
      <c r="I1953" s="2" t="str">
        <f>IF(H1953="","",COUNTIF($H$2:H1953,H1953))</f>
        <v/>
      </c>
      <c r="J1953" s="3" t="str">
        <f>IF('Support - Unit List'!A1953="","",'Support - Unit List'!A1953&amp;'Support - Unit List'!B1953&amp;'Support - Unit List'!C1953&amp;" - "&amp;PROPER('Support - Unit List'!D1953))</f>
        <v>7020009 - Rushville Township</v>
      </c>
    </row>
    <row r="1954" spans="8:10" x14ac:dyDescent="0.25">
      <c r="H1954" s="2" t="str">
        <f t="shared" si="40"/>
        <v/>
      </c>
      <c r="I1954" s="2" t="str">
        <f>IF(H1954="","",COUNTIF($H$2:H1954,H1954))</f>
        <v/>
      </c>
      <c r="J1954" s="3" t="str">
        <f>IF('Support - Unit List'!A1954="","",'Support - Unit List'!A1954&amp;'Support - Unit List'!B1954&amp;'Support - Unit List'!C1954&amp;" - "&amp;PROPER('Support - Unit List'!D1954))</f>
        <v>7020010 - Union Township</v>
      </c>
    </row>
    <row r="1955" spans="8:10" x14ac:dyDescent="0.25">
      <c r="H1955" s="2" t="str">
        <f t="shared" si="40"/>
        <v/>
      </c>
      <c r="I1955" s="2" t="str">
        <f>IF(H1955="","",COUNTIF($H$2:H1955,H1955))</f>
        <v/>
      </c>
      <c r="J1955" s="3" t="str">
        <f>IF('Support - Unit List'!A1955="","",'Support - Unit List'!A1955&amp;'Support - Unit List'!B1955&amp;'Support - Unit List'!C1955&amp;" - "&amp;PROPER('Support - Unit List'!D1955))</f>
        <v>7020011 - Walker Township</v>
      </c>
    </row>
    <row r="1956" spans="8:10" x14ac:dyDescent="0.25">
      <c r="H1956" s="2" t="str">
        <f t="shared" si="40"/>
        <v/>
      </c>
      <c r="I1956" s="2" t="str">
        <f>IF(H1956="","",COUNTIF($H$2:H1956,H1956))</f>
        <v/>
      </c>
      <c r="J1956" s="3" t="str">
        <f>IF('Support - Unit List'!A1956="","",'Support - Unit List'!A1956&amp;'Support - Unit List'!B1956&amp;'Support - Unit List'!C1956&amp;" - "&amp;PROPER('Support - Unit List'!D1956))</f>
        <v>7020012 - Washington Township</v>
      </c>
    </row>
    <row r="1957" spans="8:10" x14ac:dyDescent="0.25">
      <c r="H1957" s="2" t="str">
        <f t="shared" si="40"/>
        <v/>
      </c>
      <c r="I1957" s="2" t="str">
        <f>IF(H1957="","",COUNTIF($H$2:H1957,H1957))</f>
        <v/>
      </c>
      <c r="J1957" s="3" t="str">
        <f>IF('Support - Unit List'!A1957="","",'Support - Unit List'!A1957&amp;'Support - Unit List'!B1957&amp;'Support - Unit List'!C1957&amp;" - "&amp;PROPER('Support - Unit List'!D1957))</f>
        <v>7030420 - Rushville Civil City</v>
      </c>
    </row>
    <row r="1958" spans="8:10" x14ac:dyDescent="0.25">
      <c r="H1958" s="2" t="str">
        <f t="shared" si="40"/>
        <v/>
      </c>
      <c r="I1958" s="2" t="str">
        <f>IF(H1958="","",COUNTIF($H$2:H1958,H1958))</f>
        <v/>
      </c>
      <c r="J1958" s="3" t="str">
        <f>IF('Support - Unit List'!A1958="","",'Support - Unit List'!A1958&amp;'Support - Unit List'!B1958&amp;'Support - Unit List'!C1958&amp;" - "&amp;PROPER('Support - Unit List'!D1958))</f>
        <v>7030859 - Carthage Civil Town</v>
      </c>
    </row>
    <row r="1959" spans="8:10" x14ac:dyDescent="0.25">
      <c r="H1959" s="2" t="str">
        <f t="shared" si="40"/>
        <v/>
      </c>
      <c r="I1959" s="2" t="str">
        <f>IF(H1959="","",COUNTIF($H$2:H1959,H1959))</f>
        <v/>
      </c>
      <c r="J1959" s="3" t="str">
        <f>IF('Support - Unit List'!A1959="","",'Support - Unit List'!A1959&amp;'Support - Unit List'!B1959&amp;'Support - Unit List'!C1959&amp;" - "&amp;PROPER('Support - Unit List'!D1959))</f>
        <v>7030860 - Glenwood Civil Town</v>
      </c>
    </row>
    <row r="1960" spans="8:10" x14ac:dyDescent="0.25">
      <c r="H1960" s="2" t="str">
        <f t="shared" si="40"/>
        <v/>
      </c>
      <c r="I1960" s="2" t="str">
        <f>IF(H1960="","",COUNTIF($H$2:H1960,H1960))</f>
        <v/>
      </c>
      <c r="J1960" s="3" t="str">
        <f>IF('Support - Unit List'!A1960="","",'Support - Unit List'!A1960&amp;'Support - Unit List'!B1960&amp;'Support - Unit List'!C1960&amp;" - "&amp;PROPER('Support - Unit List'!D1960))</f>
        <v>7046995 - Rush County School Corporation</v>
      </c>
    </row>
    <row r="1961" spans="8:10" x14ac:dyDescent="0.25">
      <c r="H1961" s="2" t="str">
        <f t="shared" si="40"/>
        <v/>
      </c>
      <c r="I1961" s="2" t="str">
        <f>IF(H1961="","",COUNTIF($H$2:H1961,H1961))</f>
        <v/>
      </c>
      <c r="J1961" s="3" t="str">
        <f>IF('Support - Unit List'!A1961="","",'Support - Unit List'!A1961&amp;'Support - Unit List'!B1961&amp;'Support - Unit List'!C1961&amp;" - "&amp;PROPER('Support - Unit List'!D1961))</f>
        <v>7050201 - Henry Henley Public Library</v>
      </c>
    </row>
    <row r="1962" spans="8:10" x14ac:dyDescent="0.25">
      <c r="H1962" s="2" t="str">
        <f t="shared" si="40"/>
        <v/>
      </c>
      <c r="I1962" s="2" t="str">
        <f>IF(H1962="","",COUNTIF($H$2:H1962,H1962))</f>
        <v/>
      </c>
      <c r="J1962" s="3" t="str">
        <f>IF('Support - Unit List'!A1962="","",'Support - Unit List'!A1962&amp;'Support - Unit List'!B1962&amp;'Support - Unit List'!C1962&amp;" - "&amp;PROPER('Support - Unit List'!D1962))</f>
        <v>7050202 - Rushville Public Library</v>
      </c>
    </row>
    <row r="1963" spans="8:10" x14ac:dyDescent="0.25">
      <c r="H1963" s="2" t="str">
        <f t="shared" si="40"/>
        <v/>
      </c>
      <c r="I1963" s="2" t="str">
        <f>IF(H1963="","",COUNTIF($H$2:H1963,H1963))</f>
        <v/>
      </c>
      <c r="J1963" s="3" t="str">
        <f>IF('Support - Unit List'!A1963="","",'Support - Unit List'!A1963&amp;'Support - Unit List'!B1963&amp;'Support - Unit List'!C1963&amp;" - "&amp;PROPER('Support - Unit List'!D1963))</f>
        <v>7061183 - Rush County Solid Waste District</v>
      </c>
    </row>
    <row r="1964" spans="8:10" x14ac:dyDescent="0.25">
      <c r="H1964" s="2" t="str">
        <f t="shared" si="40"/>
        <v/>
      </c>
      <c r="I1964" s="2" t="str">
        <f>IF(H1964="","",COUNTIF($H$2:H1964,H1964))</f>
        <v/>
      </c>
      <c r="J1964" s="3" t="str">
        <f>IF('Support - Unit List'!A1964="","",'Support - Unit List'!A1964&amp;'Support - Unit List'!B1964&amp;'Support - Unit List'!C1964&amp;" - "&amp;PROPER('Support - Unit List'!D1964))</f>
        <v>7110000 - St. Joseph County</v>
      </c>
    </row>
    <row r="1965" spans="8:10" x14ac:dyDescent="0.25">
      <c r="H1965" s="2" t="str">
        <f t="shared" si="40"/>
        <v/>
      </c>
      <c r="I1965" s="2" t="str">
        <f>IF(H1965="","",COUNTIF($H$2:H1965,H1965))</f>
        <v/>
      </c>
      <c r="J1965" s="3" t="str">
        <f>IF('Support - Unit List'!A1965="","",'Support - Unit List'!A1965&amp;'Support - Unit List'!B1965&amp;'Support - Unit List'!C1965&amp;" - "&amp;PROPER('Support - Unit List'!D1965))</f>
        <v>7120001 - Centre Township</v>
      </c>
    </row>
    <row r="1966" spans="8:10" x14ac:dyDescent="0.25">
      <c r="H1966" s="2" t="str">
        <f t="shared" si="40"/>
        <v/>
      </c>
      <c r="I1966" s="2" t="str">
        <f>IF(H1966="","",COUNTIF($H$2:H1966,H1966))</f>
        <v/>
      </c>
      <c r="J1966" s="3" t="str">
        <f>IF('Support - Unit List'!A1966="","",'Support - Unit List'!A1966&amp;'Support - Unit List'!B1966&amp;'Support - Unit List'!C1966&amp;" - "&amp;PROPER('Support - Unit List'!D1966))</f>
        <v>7120002 - Clay Township</v>
      </c>
    </row>
    <row r="1967" spans="8:10" x14ac:dyDescent="0.25">
      <c r="H1967" s="2" t="str">
        <f t="shared" si="40"/>
        <v/>
      </c>
      <c r="I1967" s="2" t="str">
        <f>IF(H1967="","",COUNTIF($H$2:H1967,H1967))</f>
        <v/>
      </c>
      <c r="J1967" s="3" t="str">
        <f>IF('Support - Unit List'!A1967="","",'Support - Unit List'!A1967&amp;'Support - Unit List'!B1967&amp;'Support - Unit List'!C1967&amp;" - "&amp;PROPER('Support - Unit List'!D1967))</f>
        <v>7120003 - German Township</v>
      </c>
    </row>
    <row r="1968" spans="8:10" x14ac:dyDescent="0.25">
      <c r="H1968" s="2" t="str">
        <f t="shared" si="40"/>
        <v/>
      </c>
      <c r="I1968" s="2" t="str">
        <f>IF(H1968="","",COUNTIF($H$2:H1968,H1968))</f>
        <v/>
      </c>
      <c r="J1968" s="3" t="str">
        <f>IF('Support - Unit List'!A1968="","",'Support - Unit List'!A1968&amp;'Support - Unit List'!B1968&amp;'Support - Unit List'!C1968&amp;" - "&amp;PROPER('Support - Unit List'!D1968))</f>
        <v>7120004 - Greene Township</v>
      </c>
    </row>
    <row r="1969" spans="8:10" x14ac:dyDescent="0.25">
      <c r="H1969" s="2" t="str">
        <f t="shared" si="40"/>
        <v/>
      </c>
      <c r="I1969" s="2" t="str">
        <f>IF(H1969="","",COUNTIF($H$2:H1969,H1969))</f>
        <v/>
      </c>
      <c r="J1969" s="3" t="str">
        <f>IF('Support - Unit List'!A1969="","",'Support - Unit List'!A1969&amp;'Support - Unit List'!B1969&amp;'Support - Unit List'!C1969&amp;" - "&amp;PROPER('Support - Unit List'!D1969))</f>
        <v>7120005 - Harris Township</v>
      </c>
    </row>
    <row r="1970" spans="8:10" x14ac:dyDescent="0.25">
      <c r="H1970" s="2" t="str">
        <f t="shared" si="40"/>
        <v/>
      </c>
      <c r="I1970" s="2" t="str">
        <f>IF(H1970="","",COUNTIF($H$2:H1970,H1970))</f>
        <v/>
      </c>
      <c r="J1970" s="3" t="str">
        <f>IF('Support - Unit List'!A1970="","",'Support - Unit List'!A1970&amp;'Support - Unit List'!B1970&amp;'Support - Unit List'!C1970&amp;" - "&amp;PROPER('Support - Unit List'!D1970))</f>
        <v>7120006 - Liberty Township</v>
      </c>
    </row>
    <row r="1971" spans="8:10" x14ac:dyDescent="0.25">
      <c r="H1971" s="2" t="str">
        <f t="shared" si="40"/>
        <v/>
      </c>
      <c r="I1971" s="2" t="str">
        <f>IF(H1971="","",COUNTIF($H$2:H1971,H1971))</f>
        <v/>
      </c>
      <c r="J1971" s="3" t="str">
        <f>IF('Support - Unit List'!A1971="","",'Support - Unit List'!A1971&amp;'Support - Unit List'!B1971&amp;'Support - Unit List'!C1971&amp;" - "&amp;PROPER('Support - Unit List'!D1971))</f>
        <v>7120007 - Lincoln Township</v>
      </c>
    </row>
    <row r="1972" spans="8:10" x14ac:dyDescent="0.25">
      <c r="H1972" s="2" t="str">
        <f t="shared" si="40"/>
        <v/>
      </c>
      <c r="I1972" s="2" t="str">
        <f>IF(H1972="","",COUNTIF($H$2:H1972,H1972))</f>
        <v/>
      </c>
      <c r="J1972" s="3" t="str">
        <f>IF('Support - Unit List'!A1972="","",'Support - Unit List'!A1972&amp;'Support - Unit List'!B1972&amp;'Support - Unit List'!C1972&amp;" - "&amp;PROPER('Support - Unit List'!D1972))</f>
        <v>7120008 - Madison Township</v>
      </c>
    </row>
    <row r="1973" spans="8:10" x14ac:dyDescent="0.25">
      <c r="H1973" s="2" t="str">
        <f t="shared" si="40"/>
        <v/>
      </c>
      <c r="I1973" s="2" t="str">
        <f>IF(H1973="","",COUNTIF($H$2:H1973,H1973))</f>
        <v/>
      </c>
      <c r="J1973" s="3" t="str">
        <f>IF('Support - Unit List'!A1973="","",'Support - Unit List'!A1973&amp;'Support - Unit List'!B1973&amp;'Support - Unit List'!C1973&amp;" - "&amp;PROPER('Support - Unit List'!D1973))</f>
        <v>7120009 - Olive Township</v>
      </c>
    </row>
    <row r="1974" spans="8:10" x14ac:dyDescent="0.25">
      <c r="H1974" s="2" t="str">
        <f t="shared" si="40"/>
        <v/>
      </c>
      <c r="I1974" s="2" t="str">
        <f>IF(H1974="","",COUNTIF($H$2:H1974,H1974))</f>
        <v/>
      </c>
      <c r="J1974" s="3" t="str">
        <f>IF('Support - Unit List'!A1974="","",'Support - Unit List'!A1974&amp;'Support - Unit List'!B1974&amp;'Support - Unit List'!C1974&amp;" - "&amp;PROPER('Support - Unit List'!D1974))</f>
        <v>7120010 - Penn Township</v>
      </c>
    </row>
    <row r="1975" spans="8:10" x14ac:dyDescent="0.25">
      <c r="H1975" s="2" t="str">
        <f t="shared" si="40"/>
        <v/>
      </c>
      <c r="I1975" s="2" t="str">
        <f>IF(H1975="","",COUNTIF($H$2:H1975,H1975))</f>
        <v/>
      </c>
      <c r="J1975" s="3" t="str">
        <f>IF('Support - Unit List'!A1975="","",'Support - Unit List'!A1975&amp;'Support - Unit List'!B1975&amp;'Support - Unit List'!C1975&amp;" - "&amp;PROPER('Support - Unit List'!D1975))</f>
        <v>7120011 - Portage Township</v>
      </c>
    </row>
    <row r="1976" spans="8:10" x14ac:dyDescent="0.25">
      <c r="H1976" s="2" t="str">
        <f t="shared" si="40"/>
        <v/>
      </c>
      <c r="I1976" s="2" t="str">
        <f>IF(H1976="","",COUNTIF($H$2:H1976,H1976))</f>
        <v/>
      </c>
      <c r="J1976" s="3" t="str">
        <f>IF('Support - Unit List'!A1976="","",'Support - Unit List'!A1976&amp;'Support - Unit List'!B1976&amp;'Support - Unit List'!C1976&amp;" - "&amp;PROPER('Support - Unit List'!D1976))</f>
        <v>7120012 - Union Township</v>
      </c>
    </row>
    <row r="1977" spans="8:10" x14ac:dyDescent="0.25">
      <c r="H1977" s="2" t="str">
        <f t="shared" si="40"/>
        <v/>
      </c>
      <c r="I1977" s="2" t="str">
        <f>IF(H1977="","",COUNTIF($H$2:H1977,H1977))</f>
        <v/>
      </c>
      <c r="J1977" s="3" t="str">
        <f>IF('Support - Unit List'!A1977="","",'Support - Unit List'!A1977&amp;'Support - Unit List'!B1977&amp;'Support - Unit List'!C1977&amp;" - "&amp;PROPER('Support - Unit List'!D1977))</f>
        <v>7120013 - Warren Township</v>
      </c>
    </row>
    <row r="1978" spans="8:10" x14ac:dyDescent="0.25">
      <c r="H1978" s="2" t="str">
        <f t="shared" si="40"/>
        <v/>
      </c>
      <c r="I1978" s="2" t="str">
        <f>IF(H1978="","",COUNTIF($H$2:H1978,H1978))</f>
        <v/>
      </c>
      <c r="J1978" s="3" t="str">
        <f>IF('Support - Unit List'!A1978="","",'Support - Unit List'!A1978&amp;'Support - Unit List'!B1978&amp;'Support - Unit List'!C1978&amp;" - "&amp;PROPER('Support - Unit List'!D1978))</f>
        <v>7130103 - South Bend Civil City</v>
      </c>
    </row>
    <row r="1979" spans="8:10" x14ac:dyDescent="0.25">
      <c r="H1979" s="2" t="str">
        <f t="shared" si="40"/>
        <v/>
      </c>
      <c r="I1979" s="2" t="str">
        <f>IF(H1979="","",COUNTIF($H$2:H1979,H1979))</f>
        <v/>
      </c>
      <c r="J1979" s="3" t="str">
        <f>IF('Support - Unit List'!A1979="","",'Support - Unit List'!A1979&amp;'Support - Unit List'!B1979&amp;'Support - Unit List'!C1979&amp;" - "&amp;PROPER('Support - Unit List'!D1979))</f>
        <v>7130117 - Mishawaka Civil City</v>
      </c>
    </row>
    <row r="1980" spans="8:10" x14ac:dyDescent="0.25">
      <c r="H1980" s="2" t="str">
        <f t="shared" si="40"/>
        <v/>
      </c>
      <c r="I1980" s="2" t="str">
        <f>IF(H1980="","",COUNTIF($H$2:H1980,H1980))</f>
        <v/>
      </c>
      <c r="J1980" s="3" t="str">
        <f>IF('Support - Unit List'!A1980="","",'Support - Unit List'!A1980&amp;'Support - Unit List'!B1980&amp;'Support - Unit List'!C1980&amp;" - "&amp;PROPER('Support - Unit List'!D1980))</f>
        <v>7130861 - Indian Village Civil Town</v>
      </c>
    </row>
    <row r="1981" spans="8:10" x14ac:dyDescent="0.25">
      <c r="H1981" s="2" t="str">
        <f t="shared" si="40"/>
        <v/>
      </c>
      <c r="I1981" s="2" t="str">
        <f>IF(H1981="","",COUNTIF($H$2:H1981,H1981))</f>
        <v/>
      </c>
      <c r="J1981" s="3" t="str">
        <f>IF('Support - Unit List'!A1981="","",'Support - Unit List'!A1981&amp;'Support - Unit List'!B1981&amp;'Support - Unit List'!C1981&amp;" - "&amp;PROPER('Support - Unit List'!D1981))</f>
        <v>7130862 - Lakeville Civil Town</v>
      </c>
    </row>
    <row r="1982" spans="8:10" x14ac:dyDescent="0.25">
      <c r="H1982" s="2" t="str">
        <f t="shared" si="40"/>
        <v/>
      </c>
      <c r="I1982" s="2" t="str">
        <f>IF(H1982="","",COUNTIF($H$2:H1982,H1982))</f>
        <v/>
      </c>
      <c r="J1982" s="3" t="str">
        <f>IF('Support - Unit List'!A1982="","",'Support - Unit List'!A1982&amp;'Support - Unit List'!B1982&amp;'Support - Unit List'!C1982&amp;" - "&amp;PROPER('Support - Unit List'!D1982))</f>
        <v>7130863 - New Carlisle Civil Town</v>
      </c>
    </row>
    <row r="1983" spans="8:10" x14ac:dyDescent="0.25">
      <c r="H1983" s="2" t="str">
        <f t="shared" si="40"/>
        <v/>
      </c>
      <c r="I1983" s="2" t="str">
        <f>IF(H1983="","",COUNTIF($H$2:H1983,H1983))</f>
        <v/>
      </c>
      <c r="J1983" s="3" t="str">
        <f>IF('Support - Unit List'!A1983="","",'Support - Unit List'!A1983&amp;'Support - Unit List'!B1983&amp;'Support - Unit List'!C1983&amp;" - "&amp;PROPER('Support - Unit List'!D1983))</f>
        <v>7130864 - North Liberty Civil Town</v>
      </c>
    </row>
    <row r="1984" spans="8:10" x14ac:dyDescent="0.25">
      <c r="H1984" s="2" t="str">
        <f t="shared" si="40"/>
        <v/>
      </c>
      <c r="I1984" s="2" t="str">
        <f>IF(H1984="","",COUNTIF($H$2:H1984,H1984))</f>
        <v/>
      </c>
      <c r="J1984" s="3" t="str">
        <f>IF('Support - Unit List'!A1984="","",'Support - Unit List'!A1984&amp;'Support - Unit List'!B1984&amp;'Support - Unit List'!C1984&amp;" - "&amp;PROPER('Support - Unit List'!D1984))</f>
        <v>7130865 - Osceola Civil Town</v>
      </c>
    </row>
    <row r="1985" spans="8:10" x14ac:dyDescent="0.25">
      <c r="H1985" s="2" t="str">
        <f t="shared" si="40"/>
        <v/>
      </c>
      <c r="I1985" s="2" t="str">
        <f>IF(H1985="","",COUNTIF($H$2:H1985,H1985))</f>
        <v/>
      </c>
      <c r="J1985" s="3" t="str">
        <f>IF('Support - Unit List'!A1985="","",'Support - Unit List'!A1985&amp;'Support - Unit List'!B1985&amp;'Support - Unit List'!C1985&amp;" - "&amp;PROPER('Support - Unit List'!D1985))</f>
        <v>7130866 - Roseland Civil Town</v>
      </c>
    </row>
    <row r="1986" spans="8:10" x14ac:dyDescent="0.25">
      <c r="H1986" s="2" t="str">
        <f t="shared" si="40"/>
        <v/>
      </c>
      <c r="I1986" s="2" t="str">
        <f>IF(H1986="","",COUNTIF($H$2:H1986,H1986))</f>
        <v/>
      </c>
      <c r="J1986" s="3" t="str">
        <f>IF('Support - Unit List'!A1986="","",'Support - Unit List'!A1986&amp;'Support - Unit List'!B1986&amp;'Support - Unit List'!C1986&amp;" - "&amp;PROPER('Support - Unit List'!D1986))</f>
        <v>7130867 - Walkerton Civil Town</v>
      </c>
    </row>
    <row r="1987" spans="8:10" x14ac:dyDescent="0.25">
      <c r="H1987" s="2" t="str">
        <f t="shared" ref="H1987:H2050" si="41">IF(LEFT(J1987,2)=$B$3,"X","")</f>
        <v/>
      </c>
      <c r="I1987" s="2" t="str">
        <f>IF(H1987="","",COUNTIF($H$2:H1987,H1987))</f>
        <v/>
      </c>
      <c r="J1987" s="3" t="str">
        <f>IF('Support - Unit List'!A1987="","",'Support - Unit List'!A1987&amp;'Support - Unit List'!B1987&amp;'Support - Unit List'!C1987&amp;" - "&amp;PROPER('Support - Unit List'!D1987))</f>
        <v>7147150 - John Glenn School Corporation</v>
      </c>
    </row>
    <row r="1988" spans="8:10" x14ac:dyDescent="0.25">
      <c r="H1988" s="2" t="str">
        <f t="shared" si="41"/>
        <v/>
      </c>
      <c r="I1988" s="2" t="str">
        <f>IF(H1988="","",COUNTIF($H$2:H1988,H1988))</f>
        <v/>
      </c>
      <c r="J1988" s="3" t="str">
        <f>IF('Support - Unit List'!A1988="","",'Support - Unit List'!A1988&amp;'Support - Unit List'!B1988&amp;'Support - Unit List'!C1988&amp;" - "&amp;PROPER('Support - Unit List'!D1988))</f>
        <v>7147175 - Penn-Harris-Madison-School Corporation</v>
      </c>
    </row>
    <row r="1989" spans="8:10" x14ac:dyDescent="0.25">
      <c r="H1989" s="2" t="str">
        <f t="shared" si="41"/>
        <v/>
      </c>
      <c r="I1989" s="2" t="str">
        <f>IF(H1989="","",COUNTIF($H$2:H1989,H1989))</f>
        <v/>
      </c>
      <c r="J1989" s="3" t="str">
        <f>IF('Support - Unit List'!A1989="","",'Support - Unit List'!A1989&amp;'Support - Unit List'!B1989&amp;'Support - Unit List'!C1989&amp;" - "&amp;PROPER('Support - Unit List'!D1989))</f>
        <v>7147200 - Mishawaka City School Corporation</v>
      </c>
    </row>
    <row r="1990" spans="8:10" x14ac:dyDescent="0.25">
      <c r="H1990" s="2" t="str">
        <f t="shared" si="41"/>
        <v/>
      </c>
      <c r="I1990" s="2" t="str">
        <f>IF(H1990="","",COUNTIF($H$2:H1990,H1990))</f>
        <v/>
      </c>
      <c r="J1990" s="3" t="str">
        <f>IF('Support - Unit List'!A1990="","",'Support - Unit List'!A1990&amp;'Support - Unit List'!B1990&amp;'Support - Unit List'!C1990&amp;" - "&amp;PROPER('Support - Unit List'!D1990))</f>
        <v>7147205 - South Bend Community School Corporation</v>
      </c>
    </row>
    <row r="1991" spans="8:10" x14ac:dyDescent="0.25">
      <c r="H1991" s="2" t="str">
        <f t="shared" si="41"/>
        <v/>
      </c>
      <c r="I1991" s="2" t="str">
        <f>IF(H1991="","",COUNTIF($H$2:H1991,H1991))</f>
        <v/>
      </c>
      <c r="J1991" s="3" t="str">
        <f>IF('Support - Unit List'!A1991="","",'Support - Unit List'!A1991&amp;'Support - Unit List'!B1991&amp;'Support - Unit List'!C1991&amp;" - "&amp;PROPER('Support - Unit List'!D1991))</f>
        <v>7150203 - Mishawaka Public Library</v>
      </c>
    </row>
    <row r="1992" spans="8:10" x14ac:dyDescent="0.25">
      <c r="H1992" s="2" t="str">
        <f t="shared" si="41"/>
        <v/>
      </c>
      <c r="I1992" s="2" t="str">
        <f>IF(H1992="","",COUNTIF($H$2:H1992,H1992))</f>
        <v/>
      </c>
      <c r="J1992" s="3" t="str">
        <f>IF('Support - Unit List'!A1992="","",'Support - Unit List'!A1992&amp;'Support - Unit List'!B1992&amp;'Support - Unit List'!C1992&amp;" - "&amp;PROPER('Support - Unit List'!D1992))</f>
        <v>7150204 - New Carlisle Public Library</v>
      </c>
    </row>
    <row r="1993" spans="8:10" x14ac:dyDescent="0.25">
      <c r="H1993" s="2" t="str">
        <f t="shared" si="41"/>
        <v/>
      </c>
      <c r="I1993" s="2" t="str">
        <f>IF(H1993="","",COUNTIF($H$2:H1993,H1993))</f>
        <v/>
      </c>
      <c r="J1993" s="3" t="str">
        <f>IF('Support - Unit List'!A1993="","",'Support - Unit List'!A1993&amp;'Support - Unit List'!B1993&amp;'Support - Unit List'!C1993&amp;" - "&amp;PROPER('Support - Unit List'!D1993))</f>
        <v>7150205 - Walkerton Public Library</v>
      </c>
    </row>
    <row r="1994" spans="8:10" x14ac:dyDescent="0.25">
      <c r="H1994" s="2" t="str">
        <f t="shared" si="41"/>
        <v/>
      </c>
      <c r="I1994" s="2" t="str">
        <f>IF(H1994="","",COUNTIF($H$2:H1994,H1994))</f>
        <v/>
      </c>
      <c r="J1994" s="3" t="str">
        <f>IF('Support - Unit List'!A1994="","",'Support - Unit List'!A1994&amp;'Support - Unit List'!B1994&amp;'Support - Unit List'!C1994&amp;" - "&amp;PROPER('Support - Unit List'!D1994))</f>
        <v>7150206 - St. Joseph County Public Library</v>
      </c>
    </row>
    <row r="1995" spans="8:10" x14ac:dyDescent="0.25">
      <c r="H1995" s="2" t="str">
        <f t="shared" si="41"/>
        <v/>
      </c>
      <c r="I1995" s="2" t="str">
        <f>IF(H1995="","",COUNTIF($H$2:H1995,H1995))</f>
        <v/>
      </c>
      <c r="J1995" s="3" t="str">
        <f>IF('Support - Unit List'!A1995="","",'Support - Unit List'!A1995&amp;'Support - Unit List'!B1995&amp;'Support - Unit List'!C1995&amp;" - "&amp;PROPER('Support - Unit List'!D1995))</f>
        <v>7160866 - St. Joseph Airport</v>
      </c>
    </row>
    <row r="1996" spans="8:10" x14ac:dyDescent="0.25">
      <c r="H1996" s="2" t="str">
        <f t="shared" si="41"/>
        <v/>
      </c>
      <c r="I1996" s="2" t="str">
        <f>IF(H1996="","",COUNTIF($H$2:H1996,H1996))</f>
        <v/>
      </c>
      <c r="J1996" s="3" t="str">
        <f>IF('Support - Unit List'!A1996="","",'Support - Unit List'!A1996&amp;'Support - Unit List'!B1996&amp;'Support - Unit List'!C1996&amp;" - "&amp;PROPER('Support - Unit List'!D1996))</f>
        <v>7160867 - South Bend Public Transportation</v>
      </c>
    </row>
    <row r="1997" spans="8:10" x14ac:dyDescent="0.25">
      <c r="H1997" s="2" t="str">
        <f t="shared" si="41"/>
        <v/>
      </c>
      <c r="I1997" s="2" t="str">
        <f>IF(H1997="","",COUNTIF($H$2:H1997,H1997))</f>
        <v/>
      </c>
      <c r="J1997" s="3" t="str">
        <f>IF('Support - Unit List'!A1997="","",'Support - Unit List'!A1997&amp;'Support - Unit List'!B1997&amp;'Support - Unit List'!C1997&amp;" - "&amp;PROPER('Support - Unit List'!D1997))</f>
        <v>7161008 - St. Joseph Solid Waste Management</v>
      </c>
    </row>
    <row r="1998" spans="8:10" x14ac:dyDescent="0.25">
      <c r="H1998" s="2" t="str">
        <f t="shared" si="41"/>
        <v/>
      </c>
      <c r="I1998" s="2" t="str">
        <f>IF(H1998="","",COUNTIF($H$2:H1998,H1998))</f>
        <v/>
      </c>
      <c r="J1998" s="3" t="str">
        <f>IF('Support - Unit List'!A1998="","",'Support - Unit List'!A1998&amp;'Support - Unit List'!B1998&amp;'Support - Unit List'!C1998&amp;" - "&amp;PROPER('Support - Unit List'!D1998))</f>
        <v>7210000 - Scott County</v>
      </c>
    </row>
    <row r="1999" spans="8:10" x14ac:dyDescent="0.25">
      <c r="H1999" s="2" t="str">
        <f t="shared" si="41"/>
        <v/>
      </c>
      <c r="I1999" s="2" t="str">
        <f>IF(H1999="","",COUNTIF($H$2:H1999,H1999))</f>
        <v/>
      </c>
      <c r="J1999" s="3" t="str">
        <f>IF('Support - Unit List'!A1999="","",'Support - Unit List'!A1999&amp;'Support - Unit List'!B1999&amp;'Support - Unit List'!C1999&amp;" - "&amp;PROPER('Support - Unit List'!D1999))</f>
        <v>7220001 - Finley Township</v>
      </c>
    </row>
    <row r="2000" spans="8:10" x14ac:dyDescent="0.25">
      <c r="H2000" s="2" t="str">
        <f t="shared" si="41"/>
        <v/>
      </c>
      <c r="I2000" s="2" t="str">
        <f>IF(H2000="","",COUNTIF($H$2:H2000,H2000))</f>
        <v/>
      </c>
      <c r="J2000" s="3" t="str">
        <f>IF('Support - Unit List'!A2000="","",'Support - Unit List'!A2000&amp;'Support - Unit List'!B2000&amp;'Support - Unit List'!C2000&amp;" - "&amp;PROPER('Support - Unit List'!D2000))</f>
        <v>7220002 - Jennings Township</v>
      </c>
    </row>
    <row r="2001" spans="8:10" x14ac:dyDescent="0.25">
      <c r="H2001" s="2" t="str">
        <f t="shared" si="41"/>
        <v/>
      </c>
      <c r="I2001" s="2" t="str">
        <f>IF(H2001="","",COUNTIF($H$2:H2001,H2001))</f>
        <v/>
      </c>
      <c r="J2001" s="3" t="str">
        <f>IF('Support - Unit List'!A2001="","",'Support - Unit List'!A2001&amp;'Support - Unit List'!B2001&amp;'Support - Unit List'!C2001&amp;" - "&amp;PROPER('Support - Unit List'!D2001))</f>
        <v>7220003 - Johnson Township</v>
      </c>
    </row>
    <row r="2002" spans="8:10" x14ac:dyDescent="0.25">
      <c r="H2002" s="2" t="str">
        <f t="shared" si="41"/>
        <v/>
      </c>
      <c r="I2002" s="2" t="str">
        <f>IF(H2002="","",COUNTIF($H$2:H2002,H2002))</f>
        <v/>
      </c>
      <c r="J2002" s="3" t="str">
        <f>IF('Support - Unit List'!A2002="","",'Support - Unit List'!A2002&amp;'Support - Unit List'!B2002&amp;'Support - Unit List'!C2002&amp;" - "&amp;PROPER('Support - Unit List'!D2002))</f>
        <v>7220004 - Lexington Township</v>
      </c>
    </row>
    <row r="2003" spans="8:10" x14ac:dyDescent="0.25">
      <c r="H2003" s="2" t="str">
        <f t="shared" si="41"/>
        <v/>
      </c>
      <c r="I2003" s="2" t="str">
        <f>IF(H2003="","",COUNTIF($H$2:H2003,H2003))</f>
        <v/>
      </c>
      <c r="J2003" s="3" t="str">
        <f>IF('Support - Unit List'!A2003="","",'Support - Unit List'!A2003&amp;'Support - Unit List'!B2003&amp;'Support - Unit List'!C2003&amp;" - "&amp;PROPER('Support - Unit List'!D2003))</f>
        <v>7220005 - Vienna Township</v>
      </c>
    </row>
    <row r="2004" spans="8:10" x14ac:dyDescent="0.25">
      <c r="H2004" s="2" t="str">
        <f t="shared" si="41"/>
        <v/>
      </c>
      <c r="I2004" s="2" t="str">
        <f>IF(H2004="","",COUNTIF($H$2:H2004,H2004))</f>
        <v/>
      </c>
      <c r="J2004" s="3" t="str">
        <f>IF('Support - Unit List'!A2004="","",'Support - Unit List'!A2004&amp;'Support - Unit List'!B2004&amp;'Support - Unit List'!C2004&amp;" - "&amp;PROPER('Support - Unit List'!D2004))</f>
        <v>7230435 - Scottsburg Civil City</v>
      </c>
    </row>
    <row r="2005" spans="8:10" x14ac:dyDescent="0.25">
      <c r="H2005" s="2" t="str">
        <f t="shared" si="41"/>
        <v/>
      </c>
      <c r="I2005" s="2" t="str">
        <f>IF(H2005="","",COUNTIF($H$2:H2005,H2005))</f>
        <v/>
      </c>
      <c r="J2005" s="3" t="str">
        <f>IF('Support - Unit List'!A2005="","",'Support - Unit List'!A2005&amp;'Support - Unit List'!B2005&amp;'Support - Unit List'!C2005&amp;" - "&amp;PROPER('Support - Unit List'!D2005))</f>
        <v>7230868 - City Of Austin</v>
      </c>
    </row>
    <row r="2006" spans="8:10" x14ac:dyDescent="0.25">
      <c r="H2006" s="2" t="str">
        <f t="shared" si="41"/>
        <v/>
      </c>
      <c r="I2006" s="2" t="str">
        <f>IF(H2006="","",COUNTIF($H$2:H2006,H2006))</f>
        <v/>
      </c>
      <c r="J2006" s="3" t="str">
        <f>IF('Support - Unit List'!A2006="","",'Support - Unit List'!A2006&amp;'Support - Unit List'!B2006&amp;'Support - Unit List'!C2006&amp;" - "&amp;PROPER('Support - Unit List'!D2006))</f>
        <v>7247230 - Scott County District No. 1 School Corporation</v>
      </c>
    </row>
    <row r="2007" spans="8:10" x14ac:dyDescent="0.25">
      <c r="H2007" s="2" t="str">
        <f t="shared" si="41"/>
        <v/>
      </c>
      <c r="I2007" s="2" t="str">
        <f>IF(H2007="","",COUNTIF($H$2:H2007,H2007))</f>
        <v/>
      </c>
      <c r="J2007" s="3" t="str">
        <f>IF('Support - Unit List'!A2007="","",'Support - Unit List'!A2007&amp;'Support - Unit List'!B2007&amp;'Support - Unit List'!C2007&amp;" - "&amp;PROPER('Support - Unit List'!D2007))</f>
        <v>7247255 - Scott County District No. 2 School Corporation</v>
      </c>
    </row>
    <row r="2008" spans="8:10" x14ac:dyDescent="0.25">
      <c r="H2008" s="2" t="str">
        <f t="shared" si="41"/>
        <v/>
      </c>
      <c r="I2008" s="2" t="str">
        <f>IF(H2008="","",COUNTIF($H$2:H2008,H2008))</f>
        <v/>
      </c>
      <c r="J2008" s="3" t="str">
        <f>IF('Support - Unit List'!A2008="","",'Support - Unit List'!A2008&amp;'Support - Unit List'!B2008&amp;'Support - Unit List'!C2008&amp;" - "&amp;PROPER('Support - Unit List'!D2008))</f>
        <v>7250207 - Scott County Public Library</v>
      </c>
    </row>
    <row r="2009" spans="8:10" x14ac:dyDescent="0.25">
      <c r="H2009" s="2" t="str">
        <f t="shared" si="41"/>
        <v/>
      </c>
      <c r="I2009" s="2" t="str">
        <f>IF(H2009="","",COUNTIF($H$2:H2009,H2009))</f>
        <v/>
      </c>
      <c r="J2009" s="3" t="str">
        <f>IF('Support - Unit List'!A2009="","",'Support - Unit List'!A2009&amp;'Support - Unit List'!B2009&amp;'Support - Unit List'!C2009&amp;" - "&amp;PROPER('Support - Unit List'!D2009))</f>
        <v>7270035 - Stucker Fork Conservancy District</v>
      </c>
    </row>
    <row r="2010" spans="8:10" x14ac:dyDescent="0.25">
      <c r="H2010" s="2" t="str">
        <f t="shared" si="41"/>
        <v/>
      </c>
      <c r="I2010" s="2" t="str">
        <f>IF(H2010="","",COUNTIF($H$2:H2010,H2010))</f>
        <v/>
      </c>
      <c r="J2010" s="3" t="str">
        <f>IF('Support - Unit List'!A2010="","",'Support - Unit List'!A2010&amp;'Support - Unit List'!B2010&amp;'Support - Unit List'!C2010&amp;" - "&amp;PROPER('Support - Unit List'!D2010))</f>
        <v>7310000 - Shelby County</v>
      </c>
    </row>
    <row r="2011" spans="8:10" x14ac:dyDescent="0.25">
      <c r="H2011" s="2" t="str">
        <f t="shared" si="41"/>
        <v/>
      </c>
      <c r="I2011" s="2" t="str">
        <f>IF(H2011="","",COUNTIF($H$2:H2011,H2011))</f>
        <v/>
      </c>
      <c r="J2011" s="3" t="str">
        <f>IF('Support - Unit List'!A2011="","",'Support - Unit List'!A2011&amp;'Support - Unit List'!B2011&amp;'Support - Unit List'!C2011&amp;" - "&amp;PROPER('Support - Unit List'!D2011))</f>
        <v>7320001 - Addison Township</v>
      </c>
    </row>
    <row r="2012" spans="8:10" x14ac:dyDescent="0.25">
      <c r="H2012" s="2" t="str">
        <f t="shared" si="41"/>
        <v/>
      </c>
      <c r="I2012" s="2" t="str">
        <f>IF(H2012="","",COUNTIF($H$2:H2012,H2012))</f>
        <v/>
      </c>
      <c r="J2012" s="3" t="str">
        <f>IF('Support - Unit List'!A2012="","",'Support - Unit List'!A2012&amp;'Support - Unit List'!B2012&amp;'Support - Unit List'!C2012&amp;" - "&amp;PROPER('Support - Unit List'!D2012))</f>
        <v>7320002 - Brandywine Township</v>
      </c>
    </row>
    <row r="2013" spans="8:10" x14ac:dyDescent="0.25">
      <c r="H2013" s="2" t="str">
        <f t="shared" si="41"/>
        <v/>
      </c>
      <c r="I2013" s="2" t="str">
        <f>IF(H2013="","",COUNTIF($H$2:H2013,H2013))</f>
        <v/>
      </c>
      <c r="J2013" s="3" t="str">
        <f>IF('Support - Unit List'!A2013="","",'Support - Unit List'!A2013&amp;'Support - Unit List'!B2013&amp;'Support - Unit List'!C2013&amp;" - "&amp;PROPER('Support - Unit List'!D2013))</f>
        <v>7320003 - Hanover Township</v>
      </c>
    </row>
    <row r="2014" spans="8:10" x14ac:dyDescent="0.25">
      <c r="H2014" s="2" t="str">
        <f t="shared" si="41"/>
        <v/>
      </c>
      <c r="I2014" s="2" t="str">
        <f>IF(H2014="","",COUNTIF($H$2:H2014,H2014))</f>
        <v/>
      </c>
      <c r="J2014" s="3" t="str">
        <f>IF('Support - Unit List'!A2014="","",'Support - Unit List'!A2014&amp;'Support - Unit List'!B2014&amp;'Support - Unit List'!C2014&amp;" - "&amp;PROPER('Support - Unit List'!D2014))</f>
        <v>7320004 - Hendricks Township</v>
      </c>
    </row>
    <row r="2015" spans="8:10" x14ac:dyDescent="0.25">
      <c r="H2015" s="2" t="str">
        <f t="shared" si="41"/>
        <v/>
      </c>
      <c r="I2015" s="2" t="str">
        <f>IF(H2015="","",COUNTIF($H$2:H2015,H2015))</f>
        <v/>
      </c>
      <c r="J2015" s="3" t="str">
        <f>IF('Support - Unit List'!A2015="","",'Support - Unit List'!A2015&amp;'Support - Unit List'!B2015&amp;'Support - Unit List'!C2015&amp;" - "&amp;PROPER('Support - Unit List'!D2015))</f>
        <v>7320005 - Jackson Township</v>
      </c>
    </row>
    <row r="2016" spans="8:10" x14ac:dyDescent="0.25">
      <c r="H2016" s="2" t="str">
        <f t="shared" si="41"/>
        <v/>
      </c>
      <c r="I2016" s="2" t="str">
        <f>IF(H2016="","",COUNTIF($H$2:H2016,H2016))</f>
        <v/>
      </c>
      <c r="J2016" s="3" t="str">
        <f>IF('Support - Unit List'!A2016="","",'Support - Unit List'!A2016&amp;'Support - Unit List'!B2016&amp;'Support - Unit List'!C2016&amp;" - "&amp;PROPER('Support - Unit List'!D2016))</f>
        <v>7320006 - Liberty Township</v>
      </c>
    </row>
    <row r="2017" spans="8:10" x14ac:dyDescent="0.25">
      <c r="H2017" s="2" t="str">
        <f t="shared" si="41"/>
        <v/>
      </c>
      <c r="I2017" s="2" t="str">
        <f>IF(H2017="","",COUNTIF($H$2:H2017,H2017))</f>
        <v/>
      </c>
      <c r="J2017" s="3" t="str">
        <f>IF('Support - Unit List'!A2017="","",'Support - Unit List'!A2017&amp;'Support - Unit List'!B2017&amp;'Support - Unit List'!C2017&amp;" - "&amp;PROPER('Support - Unit List'!D2017))</f>
        <v>7320007 - Marion Township</v>
      </c>
    </row>
    <row r="2018" spans="8:10" x14ac:dyDescent="0.25">
      <c r="H2018" s="2" t="str">
        <f t="shared" si="41"/>
        <v/>
      </c>
      <c r="I2018" s="2" t="str">
        <f>IF(H2018="","",COUNTIF($H$2:H2018,H2018))</f>
        <v/>
      </c>
      <c r="J2018" s="3" t="str">
        <f>IF('Support - Unit List'!A2018="","",'Support - Unit List'!A2018&amp;'Support - Unit List'!B2018&amp;'Support - Unit List'!C2018&amp;" - "&amp;PROPER('Support - Unit List'!D2018))</f>
        <v>7320008 - Moral Township</v>
      </c>
    </row>
    <row r="2019" spans="8:10" x14ac:dyDescent="0.25">
      <c r="H2019" s="2" t="str">
        <f t="shared" si="41"/>
        <v/>
      </c>
      <c r="I2019" s="2" t="str">
        <f>IF(H2019="","",COUNTIF($H$2:H2019,H2019))</f>
        <v/>
      </c>
      <c r="J2019" s="3" t="str">
        <f>IF('Support - Unit List'!A2019="","",'Support - Unit List'!A2019&amp;'Support - Unit List'!B2019&amp;'Support - Unit List'!C2019&amp;" - "&amp;PROPER('Support - Unit List'!D2019))</f>
        <v>7320009 - Noble Township</v>
      </c>
    </row>
    <row r="2020" spans="8:10" x14ac:dyDescent="0.25">
      <c r="H2020" s="2" t="str">
        <f t="shared" si="41"/>
        <v/>
      </c>
      <c r="I2020" s="2" t="str">
        <f>IF(H2020="","",COUNTIF($H$2:H2020,H2020))</f>
        <v/>
      </c>
      <c r="J2020" s="3" t="str">
        <f>IF('Support - Unit List'!A2020="","",'Support - Unit List'!A2020&amp;'Support - Unit List'!B2020&amp;'Support - Unit List'!C2020&amp;" - "&amp;PROPER('Support - Unit List'!D2020))</f>
        <v>7320010 - Shelby Township</v>
      </c>
    </row>
    <row r="2021" spans="8:10" x14ac:dyDescent="0.25">
      <c r="H2021" s="2" t="str">
        <f t="shared" si="41"/>
        <v/>
      </c>
      <c r="I2021" s="2" t="str">
        <f>IF(H2021="","",COUNTIF($H$2:H2021,H2021))</f>
        <v/>
      </c>
      <c r="J2021" s="3" t="str">
        <f>IF('Support - Unit List'!A2021="","",'Support - Unit List'!A2021&amp;'Support - Unit List'!B2021&amp;'Support - Unit List'!C2021&amp;" - "&amp;PROPER('Support - Unit List'!D2021))</f>
        <v>7320011 - Sugar Creek Township</v>
      </c>
    </row>
    <row r="2022" spans="8:10" x14ac:dyDescent="0.25">
      <c r="H2022" s="2" t="str">
        <f t="shared" si="41"/>
        <v/>
      </c>
      <c r="I2022" s="2" t="str">
        <f>IF(H2022="","",COUNTIF($H$2:H2022,H2022))</f>
        <v/>
      </c>
      <c r="J2022" s="3" t="str">
        <f>IF('Support - Unit List'!A2022="","",'Support - Unit List'!A2022&amp;'Support - Unit List'!B2022&amp;'Support - Unit List'!C2022&amp;" - "&amp;PROPER('Support - Unit List'!D2022))</f>
        <v>7320012 - Union Township</v>
      </c>
    </row>
    <row r="2023" spans="8:10" x14ac:dyDescent="0.25">
      <c r="H2023" s="2" t="str">
        <f t="shared" si="41"/>
        <v/>
      </c>
      <c r="I2023" s="2" t="str">
        <f>IF(H2023="","",COUNTIF($H$2:H2023,H2023))</f>
        <v/>
      </c>
      <c r="J2023" s="3" t="str">
        <f>IF('Support - Unit List'!A2023="","",'Support - Unit List'!A2023&amp;'Support - Unit List'!B2023&amp;'Support - Unit List'!C2023&amp;" - "&amp;PROPER('Support - Unit List'!D2023))</f>
        <v>7320013 - Van Buren Township</v>
      </c>
    </row>
    <row r="2024" spans="8:10" x14ac:dyDescent="0.25">
      <c r="H2024" s="2" t="str">
        <f t="shared" si="41"/>
        <v/>
      </c>
      <c r="I2024" s="2" t="str">
        <f>IF(H2024="","",COUNTIF($H$2:H2024,H2024))</f>
        <v/>
      </c>
      <c r="J2024" s="3" t="str">
        <f>IF('Support - Unit List'!A2024="","",'Support - Unit List'!A2024&amp;'Support - Unit List'!B2024&amp;'Support - Unit List'!C2024&amp;" - "&amp;PROPER('Support - Unit List'!D2024))</f>
        <v>7320014 - Washington Township</v>
      </c>
    </row>
    <row r="2025" spans="8:10" x14ac:dyDescent="0.25">
      <c r="H2025" s="2" t="str">
        <f t="shared" si="41"/>
        <v/>
      </c>
      <c r="I2025" s="2" t="str">
        <f>IF(H2025="","",COUNTIF($H$2:H2025,H2025))</f>
        <v/>
      </c>
      <c r="J2025" s="3" t="str">
        <f>IF('Support - Unit List'!A2025="","",'Support - Unit List'!A2025&amp;'Support - Unit List'!B2025&amp;'Support - Unit List'!C2025&amp;" - "&amp;PROPER('Support - Unit List'!D2025))</f>
        <v>7330308 - Shelbyville Civil City</v>
      </c>
    </row>
    <row r="2026" spans="8:10" x14ac:dyDescent="0.25">
      <c r="H2026" s="2" t="str">
        <f t="shared" si="41"/>
        <v/>
      </c>
      <c r="I2026" s="2" t="str">
        <f>IF(H2026="","",COUNTIF($H$2:H2026,H2026))</f>
        <v/>
      </c>
      <c r="J2026" s="3" t="str">
        <f>IF('Support - Unit List'!A2026="","",'Support - Unit List'!A2026&amp;'Support - Unit List'!B2026&amp;'Support - Unit List'!C2026&amp;" - "&amp;PROPER('Support - Unit List'!D2026))</f>
        <v>7330869 - Morristown Civil Town</v>
      </c>
    </row>
    <row r="2027" spans="8:10" x14ac:dyDescent="0.25">
      <c r="H2027" s="2" t="str">
        <f t="shared" si="41"/>
        <v/>
      </c>
      <c r="I2027" s="2" t="str">
        <f>IF(H2027="","",COUNTIF($H$2:H2027,H2027))</f>
        <v/>
      </c>
      <c r="J2027" s="3" t="str">
        <f>IF('Support - Unit List'!A2027="","",'Support - Unit List'!A2027&amp;'Support - Unit List'!B2027&amp;'Support - Unit List'!C2027&amp;" - "&amp;PROPER('Support - Unit List'!D2027))</f>
        <v>7330972 - Fairland Civil Town</v>
      </c>
    </row>
    <row r="2028" spans="8:10" x14ac:dyDescent="0.25">
      <c r="H2028" s="2" t="str">
        <f t="shared" si="41"/>
        <v/>
      </c>
      <c r="I2028" s="2" t="str">
        <f>IF(H2028="","",COUNTIF($H$2:H2028,H2028))</f>
        <v/>
      </c>
      <c r="J2028" s="3" t="str">
        <f>IF('Support - Unit List'!A2028="","",'Support - Unit List'!A2028&amp;'Support - Unit List'!B2028&amp;'Support - Unit List'!C2028&amp;" - "&amp;PROPER('Support - Unit List'!D2028))</f>
        <v>7347285 - Shelby Eastern School Corporation</v>
      </c>
    </row>
    <row r="2029" spans="8:10" x14ac:dyDescent="0.25">
      <c r="H2029" s="2" t="str">
        <f t="shared" si="41"/>
        <v/>
      </c>
      <c r="I2029" s="2" t="str">
        <f>IF(H2029="","",COUNTIF($H$2:H2029,H2029))</f>
        <v/>
      </c>
      <c r="J2029" s="3" t="str">
        <f>IF('Support - Unit List'!A2029="","",'Support - Unit List'!A2029&amp;'Support - Unit List'!B2029&amp;'Support - Unit List'!C2029&amp;" - "&amp;PROPER('Support - Unit List'!D2029))</f>
        <v>7347350 - Northwestern Consolidated School Corporation</v>
      </c>
    </row>
    <row r="2030" spans="8:10" x14ac:dyDescent="0.25">
      <c r="H2030" s="2" t="str">
        <f t="shared" si="41"/>
        <v/>
      </c>
      <c r="I2030" s="2" t="str">
        <f>IF(H2030="","",COUNTIF($H$2:H2030,H2030))</f>
        <v/>
      </c>
      <c r="J2030" s="3" t="str">
        <f>IF('Support - Unit List'!A2030="","",'Support - Unit List'!A2030&amp;'Support - Unit List'!B2030&amp;'Support - Unit List'!C2030&amp;" - "&amp;PROPER('Support - Unit List'!D2030))</f>
        <v>7347360 - Southwestern Consolidated Shelby County Schools</v>
      </c>
    </row>
    <row r="2031" spans="8:10" x14ac:dyDescent="0.25">
      <c r="H2031" s="2" t="str">
        <f t="shared" si="41"/>
        <v/>
      </c>
      <c r="I2031" s="2" t="str">
        <f>IF(H2031="","",COUNTIF($H$2:H2031,H2031))</f>
        <v/>
      </c>
      <c r="J2031" s="3" t="str">
        <f>IF('Support - Unit List'!A2031="","",'Support - Unit List'!A2031&amp;'Support - Unit List'!B2031&amp;'Support - Unit List'!C2031&amp;" - "&amp;PROPER('Support - Unit List'!D2031))</f>
        <v>7347365 - Shelbyville Central School Corporation</v>
      </c>
    </row>
    <row r="2032" spans="8:10" x14ac:dyDescent="0.25">
      <c r="H2032" s="2" t="str">
        <f t="shared" si="41"/>
        <v/>
      </c>
      <c r="I2032" s="2" t="str">
        <f>IF(H2032="","",COUNTIF($H$2:H2032,H2032))</f>
        <v/>
      </c>
      <c r="J2032" s="3" t="str">
        <f>IF('Support - Unit List'!A2032="","",'Support - Unit List'!A2032&amp;'Support - Unit List'!B2032&amp;'Support - Unit List'!C2032&amp;" - "&amp;PROPER('Support - Unit List'!D2032))</f>
        <v>7350208 - Shelby County Public Library</v>
      </c>
    </row>
    <row r="2033" spans="8:10" x14ac:dyDescent="0.25">
      <c r="H2033" s="2" t="str">
        <f t="shared" si="41"/>
        <v/>
      </c>
      <c r="I2033" s="2" t="str">
        <f>IF(H2033="","",COUNTIF($H$2:H2033,H2033))</f>
        <v/>
      </c>
      <c r="J2033" s="3" t="str">
        <f>IF('Support - Unit List'!A2033="","",'Support - Unit List'!A2033&amp;'Support - Unit List'!B2033&amp;'Support - Unit List'!C2033&amp;" - "&amp;PROPER('Support - Unit List'!D2033))</f>
        <v>7361013 - Shelby County Recycling District</v>
      </c>
    </row>
    <row r="2034" spans="8:10" x14ac:dyDescent="0.25">
      <c r="H2034" s="2" t="str">
        <f t="shared" si="41"/>
        <v/>
      </c>
      <c r="I2034" s="2" t="str">
        <f>IF(H2034="","",COUNTIF($H$2:H2034,H2034))</f>
        <v/>
      </c>
      <c r="J2034" s="3" t="str">
        <f>IF('Support - Unit List'!A2034="","",'Support - Unit List'!A2034&amp;'Support - Unit List'!B2034&amp;'Support - Unit List'!C2034&amp;" - "&amp;PROPER('Support - Unit List'!D2034))</f>
        <v>7370036 - Waldron Conservancy District</v>
      </c>
    </row>
    <row r="2035" spans="8:10" x14ac:dyDescent="0.25">
      <c r="H2035" s="2" t="str">
        <f t="shared" si="41"/>
        <v/>
      </c>
      <c r="I2035" s="2" t="str">
        <f>IF(H2035="","",COUNTIF($H$2:H2035,H2035))</f>
        <v/>
      </c>
      <c r="J2035" s="3" t="str">
        <f>IF('Support - Unit List'!A2035="","",'Support - Unit List'!A2035&amp;'Support - Unit List'!B2035&amp;'Support - Unit List'!C2035&amp;" - "&amp;PROPER('Support - Unit List'!D2035))</f>
        <v>7410000 - Spencer County</v>
      </c>
    </row>
    <row r="2036" spans="8:10" x14ac:dyDescent="0.25">
      <c r="H2036" s="2" t="str">
        <f t="shared" si="41"/>
        <v/>
      </c>
      <c r="I2036" s="2" t="str">
        <f>IF(H2036="","",COUNTIF($H$2:H2036,H2036))</f>
        <v/>
      </c>
      <c r="J2036" s="3" t="str">
        <f>IF('Support - Unit List'!A2036="","",'Support - Unit List'!A2036&amp;'Support - Unit List'!B2036&amp;'Support - Unit List'!C2036&amp;" - "&amp;PROPER('Support - Unit List'!D2036))</f>
        <v>7420001 - Carter Township</v>
      </c>
    </row>
    <row r="2037" spans="8:10" x14ac:dyDescent="0.25">
      <c r="H2037" s="2" t="str">
        <f t="shared" si="41"/>
        <v/>
      </c>
      <c r="I2037" s="2" t="str">
        <f>IF(H2037="","",COUNTIF($H$2:H2037,H2037))</f>
        <v/>
      </c>
      <c r="J2037" s="3" t="str">
        <f>IF('Support - Unit List'!A2037="","",'Support - Unit List'!A2037&amp;'Support - Unit List'!B2037&amp;'Support - Unit List'!C2037&amp;" - "&amp;PROPER('Support - Unit List'!D2037))</f>
        <v>7420002 - Clay Township</v>
      </c>
    </row>
    <row r="2038" spans="8:10" x14ac:dyDescent="0.25">
      <c r="H2038" s="2" t="str">
        <f t="shared" si="41"/>
        <v/>
      </c>
      <c r="I2038" s="2" t="str">
        <f>IF(H2038="","",COUNTIF($H$2:H2038,H2038))</f>
        <v/>
      </c>
      <c r="J2038" s="3" t="str">
        <f>IF('Support - Unit List'!A2038="","",'Support - Unit List'!A2038&amp;'Support - Unit List'!B2038&amp;'Support - Unit List'!C2038&amp;" - "&amp;PROPER('Support - Unit List'!D2038))</f>
        <v>7420003 - Grass Township</v>
      </c>
    </row>
    <row r="2039" spans="8:10" x14ac:dyDescent="0.25">
      <c r="H2039" s="2" t="str">
        <f t="shared" si="41"/>
        <v/>
      </c>
      <c r="I2039" s="2" t="str">
        <f>IF(H2039="","",COUNTIF($H$2:H2039,H2039))</f>
        <v/>
      </c>
      <c r="J2039" s="3" t="str">
        <f>IF('Support - Unit List'!A2039="","",'Support - Unit List'!A2039&amp;'Support - Unit List'!B2039&amp;'Support - Unit List'!C2039&amp;" - "&amp;PROPER('Support - Unit List'!D2039))</f>
        <v>7420004 - Hammond Township</v>
      </c>
    </row>
    <row r="2040" spans="8:10" x14ac:dyDescent="0.25">
      <c r="H2040" s="2" t="str">
        <f t="shared" si="41"/>
        <v/>
      </c>
      <c r="I2040" s="2" t="str">
        <f>IF(H2040="","",COUNTIF($H$2:H2040,H2040))</f>
        <v/>
      </c>
      <c r="J2040" s="3" t="str">
        <f>IF('Support - Unit List'!A2040="","",'Support - Unit List'!A2040&amp;'Support - Unit List'!B2040&amp;'Support - Unit List'!C2040&amp;" - "&amp;PROPER('Support - Unit List'!D2040))</f>
        <v>7420005 - Harrison Township</v>
      </c>
    </row>
    <row r="2041" spans="8:10" x14ac:dyDescent="0.25">
      <c r="H2041" s="2" t="str">
        <f t="shared" si="41"/>
        <v/>
      </c>
      <c r="I2041" s="2" t="str">
        <f>IF(H2041="","",COUNTIF($H$2:H2041,H2041))</f>
        <v/>
      </c>
      <c r="J2041" s="3" t="str">
        <f>IF('Support - Unit List'!A2041="","",'Support - Unit List'!A2041&amp;'Support - Unit List'!B2041&amp;'Support - Unit List'!C2041&amp;" - "&amp;PROPER('Support - Unit List'!D2041))</f>
        <v>7420006 - Huff Township</v>
      </c>
    </row>
    <row r="2042" spans="8:10" x14ac:dyDescent="0.25">
      <c r="H2042" s="2" t="str">
        <f t="shared" si="41"/>
        <v/>
      </c>
      <c r="I2042" s="2" t="str">
        <f>IF(H2042="","",COUNTIF($H$2:H2042,H2042))</f>
        <v/>
      </c>
      <c r="J2042" s="3" t="str">
        <f>IF('Support - Unit List'!A2042="","",'Support - Unit List'!A2042&amp;'Support - Unit List'!B2042&amp;'Support - Unit List'!C2042&amp;" - "&amp;PROPER('Support - Unit List'!D2042))</f>
        <v>7420007 - Jackson Township</v>
      </c>
    </row>
    <row r="2043" spans="8:10" x14ac:dyDescent="0.25">
      <c r="H2043" s="2" t="str">
        <f t="shared" si="41"/>
        <v/>
      </c>
      <c r="I2043" s="2" t="str">
        <f>IF(H2043="","",COUNTIF($H$2:H2043,H2043))</f>
        <v/>
      </c>
      <c r="J2043" s="3" t="str">
        <f>IF('Support - Unit List'!A2043="","",'Support - Unit List'!A2043&amp;'Support - Unit List'!B2043&amp;'Support - Unit List'!C2043&amp;" - "&amp;PROPER('Support - Unit List'!D2043))</f>
        <v>7420008 - Luce Township</v>
      </c>
    </row>
    <row r="2044" spans="8:10" x14ac:dyDescent="0.25">
      <c r="H2044" s="2" t="str">
        <f t="shared" si="41"/>
        <v/>
      </c>
      <c r="I2044" s="2" t="str">
        <f>IF(H2044="","",COUNTIF($H$2:H2044,H2044))</f>
        <v/>
      </c>
      <c r="J2044" s="3" t="str">
        <f>IF('Support - Unit List'!A2044="","",'Support - Unit List'!A2044&amp;'Support - Unit List'!B2044&amp;'Support - Unit List'!C2044&amp;" - "&amp;PROPER('Support - Unit List'!D2044))</f>
        <v>7420009 - Ohio Township</v>
      </c>
    </row>
    <row r="2045" spans="8:10" x14ac:dyDescent="0.25">
      <c r="H2045" s="2" t="str">
        <f t="shared" si="41"/>
        <v/>
      </c>
      <c r="I2045" s="2" t="str">
        <f>IF(H2045="","",COUNTIF($H$2:H2045,H2045))</f>
        <v/>
      </c>
      <c r="J2045" s="3" t="str">
        <f>IF('Support - Unit List'!A2045="","",'Support - Unit List'!A2045&amp;'Support - Unit List'!B2045&amp;'Support - Unit List'!C2045&amp;" - "&amp;PROPER('Support - Unit List'!D2045))</f>
        <v>7430458 - Rockport Civil City</v>
      </c>
    </row>
    <row r="2046" spans="8:10" x14ac:dyDescent="0.25">
      <c r="H2046" s="2" t="str">
        <f t="shared" si="41"/>
        <v/>
      </c>
      <c r="I2046" s="2" t="str">
        <f>IF(H2046="","",COUNTIF($H$2:H2046,H2046))</f>
        <v/>
      </c>
      <c r="J2046" s="3" t="str">
        <f>IF('Support - Unit List'!A2046="","",'Support - Unit List'!A2046&amp;'Support - Unit List'!B2046&amp;'Support - Unit List'!C2046&amp;" - "&amp;PROPER('Support - Unit List'!D2046))</f>
        <v>7430870 - Chrisney Civil Town</v>
      </c>
    </row>
    <row r="2047" spans="8:10" x14ac:dyDescent="0.25">
      <c r="H2047" s="2" t="str">
        <f t="shared" si="41"/>
        <v/>
      </c>
      <c r="I2047" s="2" t="str">
        <f>IF(H2047="","",COUNTIF($H$2:H2047,H2047))</f>
        <v/>
      </c>
      <c r="J2047" s="3" t="str">
        <f>IF('Support - Unit List'!A2047="","",'Support - Unit List'!A2047&amp;'Support - Unit List'!B2047&amp;'Support - Unit List'!C2047&amp;" - "&amp;PROPER('Support - Unit List'!D2047))</f>
        <v>7430871 - Dale Civil Town</v>
      </c>
    </row>
    <row r="2048" spans="8:10" x14ac:dyDescent="0.25">
      <c r="H2048" s="2" t="str">
        <f t="shared" si="41"/>
        <v/>
      </c>
      <c r="I2048" s="2" t="str">
        <f>IF(H2048="","",COUNTIF($H$2:H2048,H2048))</f>
        <v/>
      </c>
      <c r="J2048" s="3" t="str">
        <f>IF('Support - Unit List'!A2048="","",'Support - Unit List'!A2048&amp;'Support - Unit List'!B2048&amp;'Support - Unit List'!C2048&amp;" - "&amp;PROPER('Support - Unit List'!D2048))</f>
        <v>7430872 - Gentryville Civil Town</v>
      </c>
    </row>
    <row r="2049" spans="8:10" x14ac:dyDescent="0.25">
      <c r="H2049" s="2" t="str">
        <f t="shared" si="41"/>
        <v/>
      </c>
      <c r="I2049" s="2" t="str">
        <f>IF(H2049="","",COUNTIF($H$2:H2049,H2049))</f>
        <v/>
      </c>
      <c r="J2049" s="3" t="str">
        <f>IF('Support - Unit List'!A2049="","",'Support - Unit List'!A2049&amp;'Support - Unit List'!B2049&amp;'Support - Unit List'!C2049&amp;" - "&amp;PROPER('Support - Unit List'!D2049))</f>
        <v>7430873 - Grandview Civil Town</v>
      </c>
    </row>
    <row r="2050" spans="8:10" x14ac:dyDescent="0.25">
      <c r="H2050" s="2" t="str">
        <f t="shared" si="41"/>
        <v/>
      </c>
      <c r="I2050" s="2" t="str">
        <f>IF(H2050="","",COUNTIF($H$2:H2050,H2050))</f>
        <v/>
      </c>
      <c r="J2050" s="3" t="str">
        <f>IF('Support - Unit List'!A2050="","",'Support - Unit List'!A2050&amp;'Support - Unit List'!B2050&amp;'Support - Unit List'!C2050&amp;" - "&amp;PROPER('Support - Unit List'!D2050))</f>
        <v>7430874 - Santa Claus Civil Town</v>
      </c>
    </row>
    <row r="2051" spans="8:10" x14ac:dyDescent="0.25">
      <c r="H2051" s="2" t="str">
        <f t="shared" ref="H2051:H2114" si="42">IF(LEFT(J2051,2)=$B$3,"X","")</f>
        <v/>
      </c>
      <c r="I2051" s="2" t="str">
        <f>IF(H2051="","",COUNTIF($H$2:H2051,H2051))</f>
        <v/>
      </c>
      <c r="J2051" s="3" t="str">
        <f>IF('Support - Unit List'!A2051="","",'Support - Unit List'!A2051&amp;'Support - Unit List'!B2051&amp;'Support - Unit List'!C2051&amp;" - "&amp;PROPER('Support - Unit List'!D2051))</f>
        <v>7430973 - Richland Civil Town</v>
      </c>
    </row>
    <row r="2052" spans="8:10" x14ac:dyDescent="0.25">
      <c r="H2052" s="2" t="str">
        <f t="shared" si="42"/>
        <v/>
      </c>
      <c r="I2052" s="2" t="str">
        <f>IF(H2052="","",COUNTIF($H$2:H2052,H2052))</f>
        <v/>
      </c>
      <c r="J2052" s="3" t="str">
        <f>IF('Support - Unit List'!A2052="","",'Support - Unit List'!A2052&amp;'Support - Unit List'!B2052&amp;'Support - Unit List'!C2052&amp;" - "&amp;PROPER('Support - Unit List'!D2052))</f>
        <v>7447385 - North Spencer County School Corporation</v>
      </c>
    </row>
    <row r="2053" spans="8:10" x14ac:dyDescent="0.25">
      <c r="H2053" s="2" t="str">
        <f t="shared" si="42"/>
        <v/>
      </c>
      <c r="I2053" s="2" t="str">
        <f>IF(H2053="","",COUNTIF($H$2:H2053,H2053))</f>
        <v/>
      </c>
      <c r="J2053" s="3" t="str">
        <f>IF('Support - Unit List'!A2053="","",'Support - Unit List'!A2053&amp;'Support - Unit List'!B2053&amp;'Support - Unit List'!C2053&amp;" - "&amp;PROPER('Support - Unit List'!D2053))</f>
        <v>7447445 - South Spencer County School Corporation</v>
      </c>
    </row>
    <row r="2054" spans="8:10" x14ac:dyDescent="0.25">
      <c r="H2054" s="2" t="str">
        <f t="shared" si="42"/>
        <v/>
      </c>
      <c r="I2054" s="2" t="str">
        <f>IF(H2054="","",COUNTIF($H$2:H2054,H2054))</f>
        <v/>
      </c>
      <c r="J2054" s="3" t="str">
        <f>IF('Support - Unit List'!A2054="","",'Support - Unit List'!A2054&amp;'Support - Unit List'!B2054&amp;'Support - Unit List'!C2054&amp;" - "&amp;PROPER('Support - Unit List'!D2054))</f>
        <v>7450294 - Spencer County Public Library</v>
      </c>
    </row>
    <row r="2055" spans="8:10" x14ac:dyDescent="0.25">
      <c r="H2055" s="2" t="str">
        <f t="shared" si="42"/>
        <v/>
      </c>
      <c r="I2055" s="2" t="str">
        <f>IF(H2055="","",COUNTIF($H$2:H2055,H2055))</f>
        <v/>
      </c>
      <c r="J2055" s="3" t="str">
        <f>IF('Support - Unit List'!A2055="","",'Support - Unit List'!A2055&amp;'Support - Unit List'!B2055&amp;'Support - Unit List'!C2055&amp;" - "&amp;PROPER('Support - Unit List'!D2055))</f>
        <v>7450301 - Lincoln Heritage Public Library</v>
      </c>
    </row>
    <row r="2056" spans="8:10" x14ac:dyDescent="0.25">
      <c r="H2056" s="2" t="str">
        <f t="shared" si="42"/>
        <v/>
      </c>
      <c r="I2056" s="2" t="str">
        <f>IF(H2056="","",COUNTIF($H$2:H2056,H2056))</f>
        <v/>
      </c>
      <c r="J2056" s="3" t="str">
        <f>IF('Support - Unit List'!A2056="","",'Support - Unit List'!A2056&amp;'Support - Unit List'!B2056&amp;'Support - Unit List'!C2056&amp;" - "&amp;PROPER('Support - Unit List'!D2056))</f>
        <v>7460960 - Carter Fire Protection District</v>
      </c>
    </row>
    <row r="2057" spans="8:10" x14ac:dyDescent="0.25">
      <c r="H2057" s="2" t="str">
        <f t="shared" si="42"/>
        <v/>
      </c>
      <c r="I2057" s="2" t="str">
        <f>IF(H2057="","",COUNTIF($H$2:H2057,H2057))</f>
        <v/>
      </c>
      <c r="J2057" s="3" t="str">
        <f>IF('Support - Unit List'!A2057="","",'Support - Unit List'!A2057&amp;'Support - Unit List'!B2057&amp;'Support - Unit List'!C2057&amp;" - "&amp;PROPER('Support - Unit List'!D2057))</f>
        <v>7461068 - Spencer County Solid Waste Management District</v>
      </c>
    </row>
    <row r="2058" spans="8:10" x14ac:dyDescent="0.25">
      <c r="H2058" s="2" t="str">
        <f t="shared" si="42"/>
        <v/>
      </c>
      <c r="I2058" s="2" t="str">
        <f>IF(H2058="","",COUNTIF($H$2:H2058,H2058))</f>
        <v/>
      </c>
      <c r="J2058" s="3" t="str">
        <f>IF('Support - Unit List'!A2058="","",'Support - Unit List'!A2058&amp;'Support - Unit List'!B2058&amp;'Support - Unit List'!C2058&amp;" - "&amp;PROPER('Support - Unit List'!D2058))</f>
        <v>7510000 - Starke County</v>
      </c>
    </row>
    <row r="2059" spans="8:10" x14ac:dyDescent="0.25">
      <c r="H2059" s="2" t="str">
        <f t="shared" si="42"/>
        <v/>
      </c>
      <c r="I2059" s="2" t="str">
        <f>IF(H2059="","",COUNTIF($H$2:H2059,H2059))</f>
        <v/>
      </c>
      <c r="J2059" s="3" t="str">
        <f>IF('Support - Unit List'!A2059="","",'Support - Unit List'!A2059&amp;'Support - Unit List'!B2059&amp;'Support - Unit List'!C2059&amp;" - "&amp;PROPER('Support - Unit List'!D2059))</f>
        <v>7520001 - California Township</v>
      </c>
    </row>
    <row r="2060" spans="8:10" x14ac:dyDescent="0.25">
      <c r="H2060" s="2" t="str">
        <f t="shared" si="42"/>
        <v/>
      </c>
      <c r="I2060" s="2" t="str">
        <f>IF(H2060="","",COUNTIF($H$2:H2060,H2060))</f>
        <v/>
      </c>
      <c r="J2060" s="3" t="str">
        <f>IF('Support - Unit List'!A2060="","",'Support - Unit List'!A2060&amp;'Support - Unit List'!B2060&amp;'Support - Unit List'!C2060&amp;" - "&amp;PROPER('Support - Unit List'!D2060))</f>
        <v>7520002 - Center Township</v>
      </c>
    </row>
    <row r="2061" spans="8:10" x14ac:dyDescent="0.25">
      <c r="H2061" s="2" t="str">
        <f t="shared" si="42"/>
        <v/>
      </c>
      <c r="I2061" s="2" t="str">
        <f>IF(H2061="","",COUNTIF($H$2:H2061,H2061))</f>
        <v/>
      </c>
      <c r="J2061" s="3" t="str">
        <f>IF('Support - Unit List'!A2061="","",'Support - Unit List'!A2061&amp;'Support - Unit List'!B2061&amp;'Support - Unit List'!C2061&amp;" - "&amp;PROPER('Support - Unit List'!D2061))</f>
        <v>7520003 - Davis Township</v>
      </c>
    </row>
    <row r="2062" spans="8:10" x14ac:dyDescent="0.25">
      <c r="H2062" s="2" t="str">
        <f t="shared" si="42"/>
        <v/>
      </c>
      <c r="I2062" s="2" t="str">
        <f>IF(H2062="","",COUNTIF($H$2:H2062,H2062))</f>
        <v/>
      </c>
      <c r="J2062" s="3" t="str">
        <f>IF('Support - Unit List'!A2062="","",'Support - Unit List'!A2062&amp;'Support - Unit List'!B2062&amp;'Support - Unit List'!C2062&amp;" - "&amp;PROPER('Support - Unit List'!D2062))</f>
        <v>7520004 - Jackson Township</v>
      </c>
    </row>
    <row r="2063" spans="8:10" x14ac:dyDescent="0.25">
      <c r="H2063" s="2" t="str">
        <f t="shared" si="42"/>
        <v/>
      </c>
      <c r="I2063" s="2" t="str">
        <f>IF(H2063="","",COUNTIF($H$2:H2063,H2063))</f>
        <v/>
      </c>
      <c r="J2063" s="3" t="str">
        <f>IF('Support - Unit List'!A2063="","",'Support - Unit List'!A2063&amp;'Support - Unit List'!B2063&amp;'Support - Unit List'!C2063&amp;" - "&amp;PROPER('Support - Unit List'!D2063))</f>
        <v>7520005 - North Bend Township</v>
      </c>
    </row>
    <row r="2064" spans="8:10" x14ac:dyDescent="0.25">
      <c r="H2064" s="2" t="str">
        <f t="shared" si="42"/>
        <v/>
      </c>
      <c r="I2064" s="2" t="str">
        <f>IF(H2064="","",COUNTIF($H$2:H2064,H2064))</f>
        <v/>
      </c>
      <c r="J2064" s="3" t="str">
        <f>IF('Support - Unit List'!A2064="","",'Support - Unit List'!A2064&amp;'Support - Unit List'!B2064&amp;'Support - Unit List'!C2064&amp;" - "&amp;PROPER('Support - Unit List'!D2064))</f>
        <v>7520006 - Oregon Township</v>
      </c>
    </row>
    <row r="2065" spans="8:10" x14ac:dyDescent="0.25">
      <c r="H2065" s="2" t="str">
        <f t="shared" si="42"/>
        <v/>
      </c>
      <c r="I2065" s="2" t="str">
        <f>IF(H2065="","",COUNTIF($H$2:H2065,H2065))</f>
        <v/>
      </c>
      <c r="J2065" s="3" t="str">
        <f>IF('Support - Unit List'!A2065="","",'Support - Unit List'!A2065&amp;'Support - Unit List'!B2065&amp;'Support - Unit List'!C2065&amp;" - "&amp;PROPER('Support - Unit List'!D2065))</f>
        <v>7520007 - Railroad Township</v>
      </c>
    </row>
    <row r="2066" spans="8:10" x14ac:dyDescent="0.25">
      <c r="H2066" s="2" t="str">
        <f t="shared" si="42"/>
        <v/>
      </c>
      <c r="I2066" s="2" t="str">
        <f>IF(H2066="","",COUNTIF($H$2:H2066,H2066))</f>
        <v/>
      </c>
      <c r="J2066" s="3" t="str">
        <f>IF('Support - Unit List'!A2066="","",'Support - Unit List'!A2066&amp;'Support - Unit List'!B2066&amp;'Support - Unit List'!C2066&amp;" - "&amp;PROPER('Support - Unit List'!D2066))</f>
        <v>7520008 - Washington Township</v>
      </c>
    </row>
    <row r="2067" spans="8:10" x14ac:dyDescent="0.25">
      <c r="H2067" s="2" t="str">
        <f t="shared" si="42"/>
        <v/>
      </c>
      <c r="I2067" s="2" t="str">
        <f>IF(H2067="","",COUNTIF($H$2:H2067,H2067))</f>
        <v/>
      </c>
      <c r="J2067" s="3" t="str">
        <f>IF('Support - Unit List'!A2067="","",'Support - Unit List'!A2067&amp;'Support - Unit List'!B2067&amp;'Support - Unit List'!C2067&amp;" - "&amp;PROPER('Support - Unit List'!D2067))</f>
        <v>7520009 - Wayne Township</v>
      </c>
    </row>
    <row r="2068" spans="8:10" x14ac:dyDescent="0.25">
      <c r="H2068" s="2" t="str">
        <f t="shared" si="42"/>
        <v/>
      </c>
      <c r="I2068" s="2" t="str">
        <f>IF(H2068="","",COUNTIF($H$2:H2068,H2068))</f>
        <v/>
      </c>
      <c r="J2068" s="3" t="str">
        <f>IF('Support - Unit List'!A2068="","",'Support - Unit List'!A2068&amp;'Support - Unit List'!B2068&amp;'Support - Unit List'!C2068&amp;" - "&amp;PROPER('Support - Unit List'!D2068))</f>
        <v>7530449 - Knox Civil City</v>
      </c>
    </row>
    <row r="2069" spans="8:10" x14ac:dyDescent="0.25">
      <c r="H2069" s="2" t="str">
        <f t="shared" si="42"/>
        <v/>
      </c>
      <c r="I2069" s="2" t="str">
        <f>IF(H2069="","",COUNTIF($H$2:H2069,H2069))</f>
        <v/>
      </c>
      <c r="J2069" s="3" t="str">
        <f>IF('Support - Unit List'!A2069="","",'Support - Unit List'!A2069&amp;'Support - Unit List'!B2069&amp;'Support - Unit List'!C2069&amp;" - "&amp;PROPER('Support - Unit List'!D2069))</f>
        <v>7530875 - Hamlet Civil Town</v>
      </c>
    </row>
    <row r="2070" spans="8:10" x14ac:dyDescent="0.25">
      <c r="H2070" s="2" t="str">
        <f t="shared" si="42"/>
        <v/>
      </c>
      <c r="I2070" s="2" t="str">
        <f>IF(H2070="","",COUNTIF($H$2:H2070,H2070))</f>
        <v/>
      </c>
      <c r="J2070" s="3" t="str">
        <f>IF('Support - Unit List'!A2070="","",'Support - Unit List'!A2070&amp;'Support - Unit List'!B2070&amp;'Support - Unit List'!C2070&amp;" - "&amp;PROPER('Support - Unit List'!D2070))</f>
        <v>7530876 - North Judson Civil Town</v>
      </c>
    </row>
    <row r="2071" spans="8:10" x14ac:dyDescent="0.25">
      <c r="H2071" s="2" t="str">
        <f t="shared" si="42"/>
        <v/>
      </c>
      <c r="I2071" s="2" t="str">
        <f>IF(H2071="","",COUNTIF($H$2:H2071,H2071))</f>
        <v/>
      </c>
      <c r="J2071" s="3" t="str">
        <f>IF('Support - Unit List'!A2071="","",'Support - Unit List'!A2071&amp;'Support - Unit List'!B2071&amp;'Support - Unit List'!C2071&amp;" - "&amp;PROPER('Support - Unit List'!D2071))</f>
        <v>7547495 - Oregon-Davis School Corporation</v>
      </c>
    </row>
    <row r="2072" spans="8:10" x14ac:dyDescent="0.25">
      <c r="H2072" s="2" t="str">
        <f t="shared" si="42"/>
        <v/>
      </c>
      <c r="I2072" s="2" t="str">
        <f>IF(H2072="","",COUNTIF($H$2:H2072,H2072))</f>
        <v/>
      </c>
      <c r="J2072" s="3" t="str">
        <f>IF('Support - Unit List'!A2072="","",'Support - Unit List'!A2072&amp;'Support - Unit List'!B2072&amp;'Support - Unit List'!C2072&amp;" - "&amp;PROPER('Support - Unit List'!D2072))</f>
        <v>7547515 - North Judson-San Pierre School Corporation</v>
      </c>
    </row>
    <row r="2073" spans="8:10" x14ac:dyDescent="0.25">
      <c r="H2073" s="2" t="str">
        <f t="shared" si="42"/>
        <v/>
      </c>
      <c r="I2073" s="2" t="str">
        <f>IF(H2073="","",COUNTIF($H$2:H2073,H2073))</f>
        <v/>
      </c>
      <c r="J2073" s="3" t="str">
        <f>IF('Support - Unit List'!A2073="","",'Support - Unit List'!A2073&amp;'Support - Unit List'!B2073&amp;'Support - Unit List'!C2073&amp;" - "&amp;PROPER('Support - Unit List'!D2073))</f>
        <v>7547525 - Knox Community School Corporation</v>
      </c>
    </row>
    <row r="2074" spans="8:10" x14ac:dyDescent="0.25">
      <c r="H2074" s="2" t="str">
        <f t="shared" si="42"/>
        <v/>
      </c>
      <c r="I2074" s="2" t="str">
        <f>IF(H2074="","",COUNTIF($H$2:H2074,H2074))</f>
        <v/>
      </c>
      <c r="J2074" s="3" t="str">
        <f>IF('Support - Unit List'!A2074="","",'Support - Unit List'!A2074&amp;'Support - Unit List'!B2074&amp;'Support - Unit List'!C2074&amp;" - "&amp;PROPER('Support - Unit List'!D2074))</f>
        <v>7550213 - North Judson Public Library</v>
      </c>
    </row>
    <row r="2075" spans="8:10" x14ac:dyDescent="0.25">
      <c r="H2075" s="2" t="str">
        <f t="shared" si="42"/>
        <v/>
      </c>
      <c r="I2075" s="2" t="str">
        <f>IF(H2075="","",COUNTIF($H$2:H2075,H2075))</f>
        <v/>
      </c>
      <c r="J2075" s="3" t="str">
        <f>IF('Support - Unit List'!A2075="","",'Support - Unit List'!A2075&amp;'Support - Unit List'!B2075&amp;'Support - Unit List'!C2075&amp;" - "&amp;PROPER('Support - Unit List'!D2075))</f>
        <v>7550214 - Starke County Public Library</v>
      </c>
    </row>
    <row r="2076" spans="8:10" x14ac:dyDescent="0.25">
      <c r="H2076" s="2" t="str">
        <f t="shared" si="42"/>
        <v/>
      </c>
      <c r="I2076" s="2" t="str">
        <f>IF(H2076="","",COUNTIF($H$2:H2076,H2076))</f>
        <v/>
      </c>
      <c r="J2076" s="3" t="str">
        <f>IF('Support - Unit List'!A2076="","",'Support - Unit List'!A2076&amp;'Support - Unit List'!B2076&amp;'Support - Unit List'!C2076&amp;" - "&amp;PROPER('Support - Unit List'!D2076))</f>
        <v>7560977 - Starke County Airport Authority</v>
      </c>
    </row>
    <row r="2077" spans="8:10" x14ac:dyDescent="0.25">
      <c r="H2077" s="2" t="str">
        <f t="shared" si="42"/>
        <v/>
      </c>
      <c r="I2077" s="2" t="str">
        <f>IF(H2077="","",COUNTIF($H$2:H2077,H2077))</f>
        <v/>
      </c>
      <c r="J2077" s="3" t="str">
        <f>IF('Support - Unit List'!A2077="","",'Support - Unit List'!A2077&amp;'Support - Unit List'!B2077&amp;'Support - Unit List'!C2077&amp;" - "&amp;PROPER('Support - Unit List'!D2077))</f>
        <v>7561069 - Starke County Solid Waste Management District</v>
      </c>
    </row>
    <row r="2078" spans="8:10" x14ac:dyDescent="0.25">
      <c r="H2078" s="2" t="str">
        <f t="shared" si="42"/>
        <v/>
      </c>
      <c r="I2078" s="2" t="str">
        <f>IF(H2078="","",COUNTIF($H$2:H2078,H2078))</f>
        <v/>
      </c>
      <c r="J2078" s="3" t="str">
        <f>IF('Support - Unit List'!A2078="","",'Support - Unit List'!A2078&amp;'Support - Unit List'!B2078&amp;'Support - Unit List'!C2078&amp;" - "&amp;PROPER('Support - Unit List'!D2078))</f>
        <v>7570037 - Bailey-Cox-Newtson Conservancy District</v>
      </c>
    </row>
    <row r="2079" spans="8:10" x14ac:dyDescent="0.25">
      <c r="H2079" s="2" t="str">
        <f t="shared" si="42"/>
        <v/>
      </c>
      <c r="I2079" s="2" t="str">
        <f>IF(H2079="","",COUNTIF($H$2:H2079,H2079))</f>
        <v/>
      </c>
      <c r="J2079" s="3" t="str">
        <f>IF('Support - Unit List'!A2079="","",'Support - Unit List'!A2079&amp;'Support - Unit List'!B2079&amp;'Support - Unit List'!C2079&amp;" - "&amp;PROPER('Support - Unit List'!D2079))</f>
        <v>7570344 - Koontz Lake Conservancy District</v>
      </c>
    </row>
    <row r="2080" spans="8:10" x14ac:dyDescent="0.25">
      <c r="H2080" s="2" t="str">
        <f t="shared" si="42"/>
        <v/>
      </c>
      <c r="I2080" s="2" t="str">
        <f>IF(H2080="","",COUNTIF($H$2:H2080,H2080))</f>
        <v/>
      </c>
      <c r="J2080" s="3" t="str">
        <f>IF('Support - Unit List'!A2080="","",'Support - Unit List'!A2080&amp;'Support - Unit List'!B2080&amp;'Support - Unit List'!C2080&amp;" - "&amp;PROPER('Support - Unit List'!D2080))</f>
        <v>7610000 - Steuben County</v>
      </c>
    </row>
    <row r="2081" spans="8:10" x14ac:dyDescent="0.25">
      <c r="H2081" s="2" t="str">
        <f t="shared" si="42"/>
        <v/>
      </c>
      <c r="I2081" s="2" t="str">
        <f>IF(H2081="","",COUNTIF($H$2:H2081,H2081))</f>
        <v/>
      </c>
      <c r="J2081" s="3" t="str">
        <f>IF('Support - Unit List'!A2081="","",'Support - Unit List'!A2081&amp;'Support - Unit List'!B2081&amp;'Support - Unit List'!C2081&amp;" - "&amp;PROPER('Support - Unit List'!D2081))</f>
        <v>7620001 - Clear Lake Township</v>
      </c>
    </row>
    <row r="2082" spans="8:10" x14ac:dyDescent="0.25">
      <c r="H2082" s="2" t="str">
        <f t="shared" si="42"/>
        <v/>
      </c>
      <c r="I2082" s="2" t="str">
        <f>IF(H2082="","",COUNTIF($H$2:H2082,H2082))</f>
        <v/>
      </c>
      <c r="J2082" s="3" t="str">
        <f>IF('Support - Unit List'!A2082="","",'Support - Unit List'!A2082&amp;'Support - Unit List'!B2082&amp;'Support - Unit List'!C2082&amp;" - "&amp;PROPER('Support - Unit List'!D2082))</f>
        <v>7620002 - Fremont Township</v>
      </c>
    </row>
    <row r="2083" spans="8:10" x14ac:dyDescent="0.25">
      <c r="H2083" s="2" t="str">
        <f t="shared" si="42"/>
        <v/>
      </c>
      <c r="I2083" s="2" t="str">
        <f>IF(H2083="","",COUNTIF($H$2:H2083,H2083))</f>
        <v/>
      </c>
      <c r="J2083" s="3" t="str">
        <f>IF('Support - Unit List'!A2083="","",'Support - Unit List'!A2083&amp;'Support - Unit List'!B2083&amp;'Support - Unit List'!C2083&amp;" - "&amp;PROPER('Support - Unit List'!D2083))</f>
        <v>7620003 - Jackson Township</v>
      </c>
    </row>
    <row r="2084" spans="8:10" x14ac:dyDescent="0.25">
      <c r="H2084" s="2" t="str">
        <f t="shared" si="42"/>
        <v/>
      </c>
      <c r="I2084" s="2" t="str">
        <f>IF(H2084="","",COUNTIF($H$2:H2084,H2084))</f>
        <v/>
      </c>
      <c r="J2084" s="3" t="str">
        <f>IF('Support - Unit List'!A2084="","",'Support - Unit List'!A2084&amp;'Support - Unit List'!B2084&amp;'Support - Unit List'!C2084&amp;" - "&amp;PROPER('Support - Unit List'!D2084))</f>
        <v>7620004 - Jamestown Township</v>
      </c>
    </row>
    <row r="2085" spans="8:10" x14ac:dyDescent="0.25">
      <c r="H2085" s="2" t="str">
        <f t="shared" si="42"/>
        <v/>
      </c>
      <c r="I2085" s="2" t="str">
        <f>IF(H2085="","",COUNTIF($H$2:H2085,H2085))</f>
        <v/>
      </c>
      <c r="J2085" s="3" t="str">
        <f>IF('Support - Unit List'!A2085="","",'Support - Unit List'!A2085&amp;'Support - Unit List'!B2085&amp;'Support - Unit List'!C2085&amp;" - "&amp;PROPER('Support - Unit List'!D2085))</f>
        <v>7620005 - Millgrove Township</v>
      </c>
    </row>
    <row r="2086" spans="8:10" x14ac:dyDescent="0.25">
      <c r="H2086" s="2" t="str">
        <f t="shared" si="42"/>
        <v/>
      </c>
      <c r="I2086" s="2" t="str">
        <f>IF(H2086="","",COUNTIF($H$2:H2086,H2086))</f>
        <v/>
      </c>
      <c r="J2086" s="3" t="str">
        <f>IF('Support - Unit List'!A2086="","",'Support - Unit List'!A2086&amp;'Support - Unit List'!B2086&amp;'Support - Unit List'!C2086&amp;" - "&amp;PROPER('Support - Unit List'!D2086))</f>
        <v>7620006 - Otsego Township</v>
      </c>
    </row>
    <row r="2087" spans="8:10" x14ac:dyDescent="0.25">
      <c r="H2087" s="2" t="str">
        <f t="shared" si="42"/>
        <v/>
      </c>
      <c r="I2087" s="2" t="str">
        <f>IF(H2087="","",COUNTIF($H$2:H2087,H2087))</f>
        <v/>
      </c>
      <c r="J2087" s="3" t="str">
        <f>IF('Support - Unit List'!A2087="","",'Support - Unit List'!A2087&amp;'Support - Unit List'!B2087&amp;'Support - Unit List'!C2087&amp;" - "&amp;PROPER('Support - Unit List'!D2087))</f>
        <v>7620007 - Pleasant Township</v>
      </c>
    </row>
    <row r="2088" spans="8:10" x14ac:dyDescent="0.25">
      <c r="H2088" s="2" t="str">
        <f t="shared" si="42"/>
        <v/>
      </c>
      <c r="I2088" s="2" t="str">
        <f>IF(H2088="","",COUNTIF($H$2:H2088,H2088))</f>
        <v/>
      </c>
      <c r="J2088" s="3" t="str">
        <f>IF('Support - Unit List'!A2088="","",'Support - Unit List'!A2088&amp;'Support - Unit List'!B2088&amp;'Support - Unit List'!C2088&amp;" - "&amp;PROPER('Support - Unit List'!D2088))</f>
        <v>7620008 - Richland Township</v>
      </c>
    </row>
    <row r="2089" spans="8:10" x14ac:dyDescent="0.25">
      <c r="H2089" s="2" t="str">
        <f t="shared" si="42"/>
        <v/>
      </c>
      <c r="I2089" s="2" t="str">
        <f>IF(H2089="","",COUNTIF($H$2:H2089,H2089))</f>
        <v/>
      </c>
      <c r="J2089" s="3" t="str">
        <f>IF('Support - Unit List'!A2089="","",'Support - Unit List'!A2089&amp;'Support - Unit List'!B2089&amp;'Support - Unit List'!C2089&amp;" - "&amp;PROPER('Support - Unit List'!D2089))</f>
        <v>7620009 - Salem Township</v>
      </c>
    </row>
    <row r="2090" spans="8:10" x14ac:dyDescent="0.25">
      <c r="H2090" s="2" t="str">
        <f t="shared" si="42"/>
        <v/>
      </c>
      <c r="I2090" s="2" t="str">
        <f>IF(H2090="","",COUNTIF($H$2:H2090,H2090))</f>
        <v/>
      </c>
      <c r="J2090" s="3" t="str">
        <f>IF('Support - Unit List'!A2090="","",'Support - Unit List'!A2090&amp;'Support - Unit List'!B2090&amp;'Support - Unit List'!C2090&amp;" - "&amp;PROPER('Support - Unit List'!D2090))</f>
        <v>7620010 - Scott Township</v>
      </c>
    </row>
    <row r="2091" spans="8:10" x14ac:dyDescent="0.25">
      <c r="H2091" s="2" t="str">
        <f t="shared" si="42"/>
        <v/>
      </c>
      <c r="I2091" s="2" t="str">
        <f>IF(H2091="","",COUNTIF($H$2:H2091,H2091))</f>
        <v/>
      </c>
      <c r="J2091" s="3" t="str">
        <f>IF('Support - Unit List'!A2091="","",'Support - Unit List'!A2091&amp;'Support - Unit List'!B2091&amp;'Support - Unit List'!C2091&amp;" - "&amp;PROPER('Support - Unit List'!D2091))</f>
        <v>7620011 - Steuben Township</v>
      </c>
    </row>
    <row r="2092" spans="8:10" x14ac:dyDescent="0.25">
      <c r="H2092" s="2" t="str">
        <f t="shared" si="42"/>
        <v/>
      </c>
      <c r="I2092" s="2" t="str">
        <f>IF(H2092="","",COUNTIF($H$2:H2092,H2092))</f>
        <v/>
      </c>
      <c r="J2092" s="3" t="str">
        <f>IF('Support - Unit List'!A2092="","",'Support - Unit List'!A2092&amp;'Support - Unit List'!B2092&amp;'Support - Unit List'!C2092&amp;" - "&amp;PROPER('Support - Unit List'!D2092))</f>
        <v>7620012 - York Township</v>
      </c>
    </row>
    <row r="2093" spans="8:10" x14ac:dyDescent="0.25">
      <c r="H2093" s="2" t="str">
        <f t="shared" si="42"/>
        <v/>
      </c>
      <c r="I2093" s="2" t="str">
        <f>IF(H2093="","",COUNTIF($H$2:H2093,H2093))</f>
        <v/>
      </c>
      <c r="J2093" s="3" t="str">
        <f>IF('Support - Unit List'!A2093="","",'Support - Unit List'!A2093&amp;'Support - Unit List'!B2093&amp;'Support - Unit List'!C2093&amp;" - "&amp;PROPER('Support - Unit List'!D2093))</f>
        <v>7630429 - Angola Civil City</v>
      </c>
    </row>
    <row r="2094" spans="8:10" x14ac:dyDescent="0.25">
      <c r="H2094" s="2" t="str">
        <f t="shared" si="42"/>
        <v/>
      </c>
      <c r="I2094" s="2" t="str">
        <f>IF(H2094="","",COUNTIF($H$2:H2094,H2094))</f>
        <v/>
      </c>
      <c r="J2094" s="3" t="str">
        <f>IF('Support - Unit List'!A2094="","",'Support - Unit List'!A2094&amp;'Support - Unit List'!B2094&amp;'Support - Unit List'!C2094&amp;" - "&amp;PROPER('Support - Unit List'!D2094))</f>
        <v>7630877 - Clear Lake Civil Town</v>
      </c>
    </row>
    <row r="2095" spans="8:10" x14ac:dyDescent="0.25">
      <c r="H2095" s="2" t="str">
        <f t="shared" si="42"/>
        <v/>
      </c>
      <c r="I2095" s="2" t="str">
        <f>IF(H2095="","",COUNTIF($H$2:H2095,H2095))</f>
        <v/>
      </c>
      <c r="J2095" s="3" t="str">
        <f>IF('Support - Unit List'!A2095="","",'Support - Unit List'!A2095&amp;'Support - Unit List'!B2095&amp;'Support - Unit List'!C2095&amp;" - "&amp;PROPER('Support - Unit List'!D2095))</f>
        <v>7630878 - Fremont Civil Town</v>
      </c>
    </row>
    <row r="2096" spans="8:10" x14ac:dyDescent="0.25">
      <c r="H2096" s="2" t="str">
        <f t="shared" si="42"/>
        <v/>
      </c>
      <c r="I2096" s="2" t="str">
        <f>IF(H2096="","",COUNTIF($H$2:H2096,H2096))</f>
        <v/>
      </c>
      <c r="J2096" s="3" t="str">
        <f>IF('Support - Unit List'!A2096="","",'Support - Unit List'!A2096&amp;'Support - Unit List'!B2096&amp;'Support - Unit List'!C2096&amp;" - "&amp;PROPER('Support - Unit List'!D2096))</f>
        <v>7630879 - Hamilton Civil Town</v>
      </c>
    </row>
    <row r="2097" spans="8:10" x14ac:dyDescent="0.25">
      <c r="H2097" s="2" t="str">
        <f t="shared" si="42"/>
        <v/>
      </c>
      <c r="I2097" s="2" t="str">
        <f>IF(H2097="","",COUNTIF($H$2:H2097,H2097))</f>
        <v/>
      </c>
      <c r="J2097" s="3" t="str">
        <f>IF('Support - Unit List'!A2097="","",'Support - Unit List'!A2097&amp;'Support - Unit List'!B2097&amp;'Support - Unit List'!C2097&amp;" - "&amp;PROPER('Support - Unit List'!D2097))</f>
        <v>7630880 - Hudson Civil Town</v>
      </c>
    </row>
    <row r="2098" spans="8:10" x14ac:dyDescent="0.25">
      <c r="H2098" s="2" t="str">
        <f t="shared" si="42"/>
        <v/>
      </c>
      <c r="I2098" s="2" t="str">
        <f>IF(H2098="","",COUNTIF($H$2:H2098,H2098))</f>
        <v/>
      </c>
      <c r="J2098" s="3" t="str">
        <f>IF('Support - Unit List'!A2098="","",'Support - Unit List'!A2098&amp;'Support - Unit List'!B2098&amp;'Support - Unit List'!C2098&amp;" - "&amp;PROPER('Support - Unit List'!D2098))</f>
        <v>7630881 - Orland Civil Town</v>
      </c>
    </row>
    <row r="2099" spans="8:10" x14ac:dyDescent="0.25">
      <c r="H2099" s="2" t="str">
        <f t="shared" si="42"/>
        <v/>
      </c>
      <c r="I2099" s="2" t="str">
        <f>IF(H2099="","",COUNTIF($H$2:H2099,H2099))</f>
        <v/>
      </c>
      <c r="J2099" s="3" t="str">
        <f>IF('Support - Unit List'!A2099="","",'Support - Unit List'!A2099&amp;'Support - Unit List'!B2099&amp;'Support - Unit List'!C2099&amp;" - "&amp;PROPER('Support - Unit List'!D2099))</f>
        <v>7644515 - Prairie Heights Community School Corporation</v>
      </c>
    </row>
    <row r="2100" spans="8:10" x14ac:dyDescent="0.25">
      <c r="H2100" s="2" t="str">
        <f t="shared" si="42"/>
        <v/>
      </c>
      <c r="I2100" s="2" t="str">
        <f>IF(H2100="","",COUNTIF($H$2:H2100,H2100))</f>
        <v/>
      </c>
      <c r="J2100" s="3" t="str">
        <f>IF('Support - Unit List'!A2100="","",'Support - Unit List'!A2100&amp;'Support - Unit List'!B2100&amp;'Support - Unit List'!C2100&amp;" - "&amp;PROPER('Support - Unit List'!D2100))</f>
        <v>7647605 - Fremont Community School Corporation</v>
      </c>
    </row>
    <row r="2101" spans="8:10" x14ac:dyDescent="0.25">
      <c r="H2101" s="2" t="str">
        <f t="shared" si="42"/>
        <v/>
      </c>
      <c r="I2101" s="2" t="str">
        <f>IF(H2101="","",COUNTIF($H$2:H2101,H2101))</f>
        <v/>
      </c>
      <c r="J2101" s="3" t="str">
        <f>IF('Support - Unit List'!A2101="","",'Support - Unit List'!A2101&amp;'Support - Unit List'!B2101&amp;'Support - Unit List'!C2101&amp;" - "&amp;PROPER('Support - Unit List'!D2101))</f>
        <v>7647610 - Hamilton Community School Corporation</v>
      </c>
    </row>
    <row r="2102" spans="8:10" x14ac:dyDescent="0.25">
      <c r="H2102" s="2" t="str">
        <f t="shared" si="42"/>
        <v/>
      </c>
      <c r="I2102" s="2" t="str">
        <f>IF(H2102="","",COUNTIF($H$2:H2102,H2102))</f>
        <v/>
      </c>
      <c r="J2102" s="3" t="str">
        <f>IF('Support - Unit List'!A2102="","",'Support - Unit List'!A2102&amp;'Support - Unit List'!B2102&amp;'Support - Unit List'!C2102&amp;" - "&amp;PROPER('Support - Unit List'!D2102))</f>
        <v>7647615 - M.S.D. Steuben County School Corporation</v>
      </c>
    </row>
    <row r="2103" spans="8:10" x14ac:dyDescent="0.25">
      <c r="H2103" s="2" t="str">
        <f t="shared" si="42"/>
        <v/>
      </c>
      <c r="I2103" s="2" t="str">
        <f>IF(H2103="","",COUNTIF($H$2:H2103,H2103))</f>
        <v/>
      </c>
      <c r="J2103" s="3" t="str">
        <f>IF('Support - Unit List'!A2103="","",'Support - Unit List'!A2103&amp;'Support - Unit List'!B2103&amp;'Support - Unit List'!C2103&amp;" - "&amp;PROPER('Support - Unit List'!D2103))</f>
        <v>7650215 - Carnegie Public Library Of Steuben Count</v>
      </c>
    </row>
    <row r="2104" spans="8:10" x14ac:dyDescent="0.25">
      <c r="H2104" s="2" t="str">
        <f t="shared" si="42"/>
        <v/>
      </c>
      <c r="I2104" s="2" t="str">
        <f>IF(H2104="","",COUNTIF($H$2:H2104,H2104))</f>
        <v/>
      </c>
      <c r="J2104" s="3" t="str">
        <f>IF('Support - Unit List'!A2104="","",'Support - Unit List'!A2104&amp;'Support - Unit List'!B2104&amp;'Support - Unit List'!C2104&amp;" - "&amp;PROPER('Support - Unit List'!D2104))</f>
        <v>7650216 - Fremont Public Library</v>
      </c>
    </row>
    <row r="2105" spans="8:10" x14ac:dyDescent="0.25">
      <c r="H2105" s="2" t="str">
        <f t="shared" si="42"/>
        <v/>
      </c>
      <c r="I2105" s="2" t="str">
        <f>IF(H2105="","",COUNTIF($H$2:H2105,H2105))</f>
        <v/>
      </c>
      <c r="J2105" s="3" t="str">
        <f>IF('Support - Unit List'!A2105="","",'Support - Unit List'!A2105&amp;'Support - Unit List'!B2105&amp;'Support - Unit List'!C2105&amp;" - "&amp;PROPER('Support - Unit List'!D2105))</f>
        <v>7660994 - Northeast Indiana Solid Waste Management</v>
      </c>
    </row>
    <row r="2106" spans="8:10" x14ac:dyDescent="0.25">
      <c r="H2106" s="2" t="str">
        <f t="shared" si="42"/>
        <v/>
      </c>
      <c r="I2106" s="2" t="str">
        <f>IF(H2106="","",COUNTIF($H$2:H2106,H2106))</f>
        <v/>
      </c>
      <c r="J2106" s="3" t="str">
        <f>IF('Support - Unit List'!A2106="","",'Support - Unit List'!A2106&amp;'Support - Unit List'!B2106&amp;'Support - Unit List'!C2106&amp;" - "&amp;PROPER('Support - Unit List'!D2106))</f>
        <v>7710000 - Sullivan County</v>
      </c>
    </row>
    <row r="2107" spans="8:10" x14ac:dyDescent="0.25">
      <c r="H2107" s="2" t="str">
        <f t="shared" si="42"/>
        <v/>
      </c>
      <c r="I2107" s="2" t="str">
        <f>IF(H2107="","",COUNTIF($H$2:H2107,H2107))</f>
        <v/>
      </c>
      <c r="J2107" s="3" t="str">
        <f>IF('Support - Unit List'!A2107="","",'Support - Unit List'!A2107&amp;'Support - Unit List'!B2107&amp;'Support - Unit List'!C2107&amp;" - "&amp;PROPER('Support - Unit List'!D2107))</f>
        <v>7720001 - Cass Township</v>
      </c>
    </row>
    <row r="2108" spans="8:10" x14ac:dyDescent="0.25">
      <c r="H2108" s="2" t="str">
        <f t="shared" si="42"/>
        <v/>
      </c>
      <c r="I2108" s="2" t="str">
        <f>IF(H2108="","",COUNTIF($H$2:H2108,H2108))</f>
        <v/>
      </c>
      <c r="J2108" s="3" t="str">
        <f>IF('Support - Unit List'!A2108="","",'Support - Unit List'!A2108&amp;'Support - Unit List'!B2108&amp;'Support - Unit List'!C2108&amp;" - "&amp;PROPER('Support - Unit List'!D2108))</f>
        <v>7720002 - Curry Township</v>
      </c>
    </row>
    <row r="2109" spans="8:10" x14ac:dyDescent="0.25">
      <c r="H2109" s="2" t="str">
        <f t="shared" si="42"/>
        <v/>
      </c>
      <c r="I2109" s="2" t="str">
        <f>IF(H2109="","",COUNTIF($H$2:H2109,H2109))</f>
        <v/>
      </c>
      <c r="J2109" s="3" t="str">
        <f>IF('Support - Unit List'!A2109="","",'Support - Unit List'!A2109&amp;'Support - Unit List'!B2109&amp;'Support - Unit List'!C2109&amp;" - "&amp;PROPER('Support - Unit List'!D2109))</f>
        <v>7720003 - Fairbanks Township</v>
      </c>
    </row>
    <row r="2110" spans="8:10" x14ac:dyDescent="0.25">
      <c r="H2110" s="2" t="str">
        <f t="shared" si="42"/>
        <v/>
      </c>
      <c r="I2110" s="2" t="str">
        <f>IF(H2110="","",COUNTIF($H$2:H2110,H2110))</f>
        <v/>
      </c>
      <c r="J2110" s="3" t="str">
        <f>IF('Support - Unit List'!A2110="","",'Support - Unit List'!A2110&amp;'Support - Unit List'!B2110&amp;'Support - Unit List'!C2110&amp;" - "&amp;PROPER('Support - Unit List'!D2110))</f>
        <v>7720004 - Gill Township</v>
      </c>
    </row>
    <row r="2111" spans="8:10" x14ac:dyDescent="0.25">
      <c r="H2111" s="2" t="str">
        <f t="shared" si="42"/>
        <v/>
      </c>
      <c r="I2111" s="2" t="str">
        <f>IF(H2111="","",COUNTIF($H$2:H2111,H2111))</f>
        <v/>
      </c>
      <c r="J2111" s="3" t="str">
        <f>IF('Support - Unit List'!A2111="","",'Support - Unit List'!A2111&amp;'Support - Unit List'!B2111&amp;'Support - Unit List'!C2111&amp;" - "&amp;PROPER('Support - Unit List'!D2111))</f>
        <v>7720005 - Haddon Township</v>
      </c>
    </row>
    <row r="2112" spans="8:10" x14ac:dyDescent="0.25">
      <c r="H2112" s="2" t="str">
        <f t="shared" si="42"/>
        <v/>
      </c>
      <c r="I2112" s="2" t="str">
        <f>IF(H2112="","",COUNTIF($H$2:H2112,H2112))</f>
        <v/>
      </c>
      <c r="J2112" s="3" t="str">
        <f>IF('Support - Unit List'!A2112="","",'Support - Unit List'!A2112&amp;'Support - Unit List'!B2112&amp;'Support - Unit List'!C2112&amp;" - "&amp;PROPER('Support - Unit List'!D2112))</f>
        <v>7720006 - Hamilton Township</v>
      </c>
    </row>
    <row r="2113" spans="8:10" x14ac:dyDescent="0.25">
      <c r="H2113" s="2" t="str">
        <f t="shared" si="42"/>
        <v/>
      </c>
      <c r="I2113" s="2" t="str">
        <f>IF(H2113="","",COUNTIF($H$2:H2113,H2113))</f>
        <v/>
      </c>
      <c r="J2113" s="3" t="str">
        <f>IF('Support - Unit List'!A2113="","",'Support - Unit List'!A2113&amp;'Support - Unit List'!B2113&amp;'Support - Unit List'!C2113&amp;" - "&amp;PROPER('Support - Unit List'!D2113))</f>
        <v>7720007 - Jackson Township</v>
      </c>
    </row>
    <row r="2114" spans="8:10" x14ac:dyDescent="0.25">
      <c r="H2114" s="2" t="str">
        <f t="shared" si="42"/>
        <v/>
      </c>
      <c r="I2114" s="2" t="str">
        <f>IF(H2114="","",COUNTIF($H$2:H2114,H2114))</f>
        <v/>
      </c>
      <c r="J2114" s="3" t="str">
        <f>IF('Support - Unit List'!A2114="","",'Support - Unit List'!A2114&amp;'Support - Unit List'!B2114&amp;'Support - Unit List'!C2114&amp;" - "&amp;PROPER('Support - Unit List'!D2114))</f>
        <v>7720008 - Jefferson Township</v>
      </c>
    </row>
    <row r="2115" spans="8:10" x14ac:dyDescent="0.25">
      <c r="H2115" s="2" t="str">
        <f t="shared" ref="H2115:H2178" si="43">IF(LEFT(J2115,2)=$B$3,"X","")</f>
        <v/>
      </c>
      <c r="I2115" s="2" t="str">
        <f>IF(H2115="","",COUNTIF($H$2:H2115,H2115))</f>
        <v/>
      </c>
      <c r="J2115" s="3" t="str">
        <f>IF('Support - Unit List'!A2115="","",'Support - Unit List'!A2115&amp;'Support - Unit List'!B2115&amp;'Support - Unit List'!C2115&amp;" - "&amp;PROPER('Support - Unit List'!D2115))</f>
        <v>7720009 - Turman Township</v>
      </c>
    </row>
    <row r="2116" spans="8:10" x14ac:dyDescent="0.25">
      <c r="H2116" s="2" t="str">
        <f t="shared" si="43"/>
        <v/>
      </c>
      <c r="I2116" s="2" t="str">
        <f>IF(H2116="","",COUNTIF($H$2:H2116,H2116))</f>
        <v/>
      </c>
      <c r="J2116" s="3" t="str">
        <f>IF('Support - Unit List'!A2116="","",'Support - Unit List'!A2116&amp;'Support - Unit List'!B2116&amp;'Support - Unit List'!C2116&amp;" - "&amp;PROPER('Support - Unit List'!D2116))</f>
        <v>7730438 - Sullivan Civil City</v>
      </c>
    </row>
    <row r="2117" spans="8:10" x14ac:dyDescent="0.25">
      <c r="H2117" s="2" t="str">
        <f t="shared" si="43"/>
        <v/>
      </c>
      <c r="I2117" s="2" t="str">
        <f>IF(H2117="","",COUNTIF($H$2:H2117,H2117))</f>
        <v/>
      </c>
      <c r="J2117" s="3" t="str">
        <f>IF('Support - Unit List'!A2117="","",'Support - Unit List'!A2117&amp;'Support - Unit List'!B2117&amp;'Support - Unit List'!C2117&amp;" - "&amp;PROPER('Support - Unit List'!D2117))</f>
        <v>7730882 - Carlisle Civil Town</v>
      </c>
    </row>
    <row r="2118" spans="8:10" x14ac:dyDescent="0.25">
      <c r="H2118" s="2" t="str">
        <f t="shared" si="43"/>
        <v/>
      </c>
      <c r="I2118" s="2" t="str">
        <f>IF(H2118="","",COUNTIF($H$2:H2118,H2118))</f>
        <v/>
      </c>
      <c r="J2118" s="3" t="str">
        <f>IF('Support - Unit List'!A2118="","",'Support - Unit List'!A2118&amp;'Support - Unit List'!B2118&amp;'Support - Unit List'!C2118&amp;" - "&amp;PROPER('Support - Unit List'!D2118))</f>
        <v>7730883 - Dugger Civil Town</v>
      </c>
    </row>
    <row r="2119" spans="8:10" x14ac:dyDescent="0.25">
      <c r="H2119" s="2" t="str">
        <f t="shared" si="43"/>
        <v/>
      </c>
      <c r="I2119" s="2" t="str">
        <f>IF(H2119="","",COUNTIF($H$2:H2119,H2119))</f>
        <v/>
      </c>
      <c r="J2119" s="3" t="str">
        <f>IF('Support - Unit List'!A2119="","",'Support - Unit List'!A2119&amp;'Support - Unit List'!B2119&amp;'Support - Unit List'!C2119&amp;" - "&amp;PROPER('Support - Unit List'!D2119))</f>
        <v>7730884 - Farmersburg Civil Town</v>
      </c>
    </row>
    <row r="2120" spans="8:10" x14ac:dyDescent="0.25">
      <c r="H2120" s="2" t="str">
        <f t="shared" si="43"/>
        <v/>
      </c>
      <c r="I2120" s="2" t="str">
        <f>IF(H2120="","",COUNTIF($H$2:H2120,H2120))</f>
        <v/>
      </c>
      <c r="J2120" s="3" t="str">
        <f>IF('Support - Unit List'!A2120="","",'Support - Unit List'!A2120&amp;'Support - Unit List'!B2120&amp;'Support - Unit List'!C2120&amp;" - "&amp;PROPER('Support - Unit List'!D2120))</f>
        <v>7730885 - Hymera Civil Town</v>
      </c>
    </row>
    <row r="2121" spans="8:10" x14ac:dyDescent="0.25">
      <c r="H2121" s="2" t="str">
        <f t="shared" si="43"/>
        <v/>
      </c>
      <c r="I2121" s="2" t="str">
        <f>IF(H2121="","",COUNTIF($H$2:H2121,H2121))</f>
        <v/>
      </c>
      <c r="J2121" s="3" t="str">
        <f>IF('Support - Unit List'!A2121="","",'Support - Unit List'!A2121&amp;'Support - Unit List'!B2121&amp;'Support - Unit List'!C2121&amp;" - "&amp;PROPER('Support - Unit List'!D2121))</f>
        <v>7730886 - Merom Civil Town</v>
      </c>
    </row>
    <row r="2122" spans="8:10" x14ac:dyDescent="0.25">
      <c r="H2122" s="2" t="str">
        <f t="shared" si="43"/>
        <v/>
      </c>
      <c r="I2122" s="2" t="str">
        <f>IF(H2122="","",COUNTIF($H$2:H2122,H2122))</f>
        <v/>
      </c>
      <c r="J2122" s="3" t="str">
        <f>IF('Support - Unit List'!A2122="","",'Support - Unit List'!A2122&amp;'Support - Unit List'!B2122&amp;'Support - Unit List'!C2122&amp;" - "&amp;PROPER('Support - Unit List'!D2122))</f>
        <v>7730887 - Shelburn Civil Town</v>
      </c>
    </row>
    <row r="2123" spans="8:10" x14ac:dyDescent="0.25">
      <c r="H2123" s="2" t="str">
        <f t="shared" si="43"/>
        <v/>
      </c>
      <c r="I2123" s="2" t="str">
        <f>IF(H2123="","",COUNTIF($H$2:H2123,H2123))</f>
        <v/>
      </c>
      <c r="J2123" s="3" t="str">
        <f>IF('Support - Unit List'!A2123="","",'Support - Unit List'!A2123&amp;'Support - Unit List'!B2123&amp;'Support - Unit List'!C2123&amp;" - "&amp;PROPER('Support - Unit List'!D2123))</f>
        <v>7747645 - Northeast School Corporation</v>
      </c>
    </row>
    <row r="2124" spans="8:10" x14ac:dyDescent="0.25">
      <c r="H2124" s="2" t="str">
        <f t="shared" si="43"/>
        <v/>
      </c>
      <c r="I2124" s="2" t="str">
        <f>IF(H2124="","",COUNTIF($H$2:H2124,H2124))</f>
        <v/>
      </c>
      <c r="J2124" s="3" t="str">
        <f>IF('Support - Unit List'!A2124="","",'Support - Unit List'!A2124&amp;'Support - Unit List'!B2124&amp;'Support - Unit List'!C2124&amp;" - "&amp;PROPER('Support - Unit List'!D2124))</f>
        <v>7747715 - Southwest School Corporation</v>
      </c>
    </row>
    <row r="2125" spans="8:10" x14ac:dyDescent="0.25">
      <c r="H2125" s="2" t="str">
        <f t="shared" si="43"/>
        <v/>
      </c>
      <c r="I2125" s="2" t="str">
        <f>IF(H2125="","",COUNTIF($H$2:H2125,H2125))</f>
        <v/>
      </c>
      <c r="J2125" s="3" t="str">
        <f>IF('Support - Unit List'!A2125="","",'Support - Unit List'!A2125&amp;'Support - Unit List'!B2125&amp;'Support - Unit List'!C2125&amp;" - "&amp;PROPER('Support - Unit List'!D2125))</f>
        <v>7750217 - Sullivan County Public Library</v>
      </c>
    </row>
    <row r="2126" spans="8:10" x14ac:dyDescent="0.25">
      <c r="H2126" s="2" t="str">
        <f t="shared" si="43"/>
        <v/>
      </c>
      <c r="I2126" s="2" t="str">
        <f>IF(H2126="","",COUNTIF($H$2:H2126,H2126))</f>
        <v/>
      </c>
      <c r="J2126" s="3" t="str">
        <f>IF('Support - Unit List'!A2126="","",'Support - Unit List'!A2126&amp;'Support - Unit List'!B2126&amp;'Support - Unit List'!C2126&amp;" - "&amp;PROPER('Support - Unit List'!D2126))</f>
        <v>7761070 - Sullivan County Solid Waste Management Dstrict</v>
      </c>
    </row>
    <row r="2127" spans="8:10" x14ac:dyDescent="0.25">
      <c r="H2127" s="2" t="str">
        <f t="shared" si="43"/>
        <v/>
      </c>
      <c r="I2127" s="2" t="str">
        <f>IF(H2127="","",COUNTIF($H$2:H2127,H2127))</f>
        <v/>
      </c>
      <c r="J2127" s="3" t="str">
        <f>IF('Support - Unit List'!A2127="","",'Support - Unit List'!A2127&amp;'Support - Unit List'!B2127&amp;'Support - Unit List'!C2127&amp;" - "&amp;PROPER('Support - Unit List'!D2127))</f>
        <v>7770038 - Island Levee Conservancy District</v>
      </c>
    </row>
    <row r="2128" spans="8:10" x14ac:dyDescent="0.25">
      <c r="H2128" s="2" t="str">
        <f t="shared" si="43"/>
        <v/>
      </c>
      <c r="I2128" s="2" t="str">
        <f>IF(H2128="","",COUNTIF($H$2:H2128,H2128))</f>
        <v/>
      </c>
      <c r="J2128" s="3" t="str">
        <f>IF('Support - Unit List'!A2128="","",'Support - Unit List'!A2128&amp;'Support - Unit List'!B2128&amp;'Support - Unit List'!C2128&amp;" - "&amp;PROPER('Support - Unit List'!D2128))</f>
        <v>7770039 - Busseron Conservancy District</v>
      </c>
    </row>
    <row r="2129" spans="8:10" x14ac:dyDescent="0.25">
      <c r="H2129" s="2" t="str">
        <f t="shared" si="43"/>
        <v/>
      </c>
      <c r="I2129" s="2" t="str">
        <f>IF(H2129="","",COUNTIF($H$2:H2129,H2129))</f>
        <v/>
      </c>
      <c r="J2129" s="3" t="str">
        <f>IF('Support - Unit List'!A2129="","",'Support - Unit List'!A2129&amp;'Support - Unit List'!B2129&amp;'Support - Unit List'!C2129&amp;" - "&amp;PROPER('Support - Unit List'!D2129))</f>
        <v>7810000 - Switzerland County</v>
      </c>
    </row>
    <row r="2130" spans="8:10" x14ac:dyDescent="0.25">
      <c r="H2130" s="2" t="str">
        <f t="shared" si="43"/>
        <v/>
      </c>
      <c r="I2130" s="2" t="str">
        <f>IF(H2130="","",COUNTIF($H$2:H2130,H2130))</f>
        <v/>
      </c>
      <c r="J2130" s="3" t="str">
        <f>IF('Support - Unit List'!A2130="","",'Support - Unit List'!A2130&amp;'Support - Unit List'!B2130&amp;'Support - Unit List'!C2130&amp;" - "&amp;PROPER('Support - Unit List'!D2130))</f>
        <v>7820001 - Cotton Township</v>
      </c>
    </row>
    <row r="2131" spans="8:10" x14ac:dyDescent="0.25">
      <c r="H2131" s="2" t="str">
        <f t="shared" si="43"/>
        <v/>
      </c>
      <c r="I2131" s="2" t="str">
        <f>IF(H2131="","",COUNTIF($H$2:H2131,H2131))</f>
        <v/>
      </c>
      <c r="J2131" s="3" t="str">
        <f>IF('Support - Unit List'!A2131="","",'Support - Unit List'!A2131&amp;'Support - Unit List'!B2131&amp;'Support - Unit List'!C2131&amp;" - "&amp;PROPER('Support - Unit List'!D2131))</f>
        <v>7820002 - Craig Township</v>
      </c>
    </row>
    <row r="2132" spans="8:10" x14ac:dyDescent="0.25">
      <c r="H2132" s="2" t="str">
        <f t="shared" si="43"/>
        <v/>
      </c>
      <c r="I2132" s="2" t="str">
        <f>IF(H2132="","",COUNTIF($H$2:H2132,H2132))</f>
        <v/>
      </c>
      <c r="J2132" s="3" t="str">
        <f>IF('Support - Unit List'!A2132="","",'Support - Unit List'!A2132&amp;'Support - Unit List'!B2132&amp;'Support - Unit List'!C2132&amp;" - "&amp;PROPER('Support - Unit List'!D2132))</f>
        <v>7820003 - Jefferson Township</v>
      </c>
    </row>
    <row r="2133" spans="8:10" x14ac:dyDescent="0.25">
      <c r="H2133" s="2" t="str">
        <f t="shared" si="43"/>
        <v/>
      </c>
      <c r="I2133" s="2" t="str">
        <f>IF(H2133="","",COUNTIF($H$2:H2133,H2133))</f>
        <v/>
      </c>
      <c r="J2133" s="3" t="str">
        <f>IF('Support - Unit List'!A2133="","",'Support - Unit List'!A2133&amp;'Support - Unit List'!B2133&amp;'Support - Unit List'!C2133&amp;" - "&amp;PROPER('Support - Unit List'!D2133))</f>
        <v>7820004 - Pleasant Township</v>
      </c>
    </row>
    <row r="2134" spans="8:10" x14ac:dyDescent="0.25">
      <c r="H2134" s="2" t="str">
        <f t="shared" si="43"/>
        <v/>
      </c>
      <c r="I2134" s="2" t="str">
        <f>IF(H2134="","",COUNTIF($H$2:H2134,H2134))</f>
        <v/>
      </c>
      <c r="J2134" s="3" t="str">
        <f>IF('Support - Unit List'!A2134="","",'Support - Unit List'!A2134&amp;'Support - Unit List'!B2134&amp;'Support - Unit List'!C2134&amp;" - "&amp;PROPER('Support - Unit List'!D2134))</f>
        <v>7820005 - Posey Township</v>
      </c>
    </row>
    <row r="2135" spans="8:10" x14ac:dyDescent="0.25">
      <c r="H2135" s="2" t="str">
        <f t="shared" si="43"/>
        <v/>
      </c>
      <c r="I2135" s="2" t="str">
        <f>IF(H2135="","",COUNTIF($H$2:H2135,H2135))</f>
        <v/>
      </c>
      <c r="J2135" s="3" t="str">
        <f>IF('Support - Unit List'!A2135="","",'Support - Unit List'!A2135&amp;'Support - Unit List'!B2135&amp;'Support - Unit List'!C2135&amp;" - "&amp;PROPER('Support - Unit List'!D2135))</f>
        <v>7820006 - York Township</v>
      </c>
    </row>
    <row r="2136" spans="8:10" x14ac:dyDescent="0.25">
      <c r="H2136" s="2" t="str">
        <f t="shared" si="43"/>
        <v/>
      </c>
      <c r="I2136" s="2" t="str">
        <f>IF(H2136="","",COUNTIF($H$2:H2136,H2136))</f>
        <v/>
      </c>
      <c r="J2136" s="3" t="str">
        <f>IF('Support - Unit List'!A2136="","",'Support - Unit List'!A2136&amp;'Support - Unit List'!B2136&amp;'Support - Unit List'!C2136&amp;" - "&amp;PROPER('Support - Unit List'!D2136))</f>
        <v>7830888 - Patriot Civil Town</v>
      </c>
    </row>
    <row r="2137" spans="8:10" x14ac:dyDescent="0.25">
      <c r="H2137" s="2" t="str">
        <f t="shared" si="43"/>
        <v/>
      </c>
      <c r="I2137" s="2" t="str">
        <f>IF(H2137="","",COUNTIF($H$2:H2137,H2137))</f>
        <v/>
      </c>
      <c r="J2137" s="3" t="str">
        <f>IF('Support - Unit List'!A2137="","",'Support - Unit List'!A2137&amp;'Support - Unit List'!B2137&amp;'Support - Unit List'!C2137&amp;" - "&amp;PROPER('Support - Unit List'!D2137))</f>
        <v>7830889 - Vevay Civil Town</v>
      </c>
    </row>
    <row r="2138" spans="8:10" x14ac:dyDescent="0.25">
      <c r="H2138" s="2" t="str">
        <f t="shared" si="43"/>
        <v/>
      </c>
      <c r="I2138" s="2" t="str">
        <f>IF(H2138="","",COUNTIF($H$2:H2138,H2138))</f>
        <v/>
      </c>
      <c r="J2138" s="3" t="str">
        <f>IF('Support - Unit List'!A2138="","",'Support - Unit List'!A2138&amp;'Support - Unit List'!B2138&amp;'Support - Unit List'!C2138&amp;" - "&amp;PROPER('Support - Unit List'!D2138))</f>
        <v>7847775 - Switzerland County School Corporation</v>
      </c>
    </row>
    <row r="2139" spans="8:10" x14ac:dyDescent="0.25">
      <c r="H2139" s="2" t="str">
        <f t="shared" si="43"/>
        <v/>
      </c>
      <c r="I2139" s="2" t="str">
        <f>IF(H2139="","",COUNTIF($H$2:H2139,H2139))</f>
        <v/>
      </c>
      <c r="J2139" s="3" t="str">
        <f>IF('Support - Unit List'!A2139="","",'Support - Unit List'!A2139&amp;'Support - Unit List'!B2139&amp;'Support - Unit List'!C2139&amp;" - "&amp;PROPER('Support - Unit List'!D2139))</f>
        <v>7850218 - Switzerland County Public Library</v>
      </c>
    </row>
    <row r="2140" spans="8:10" x14ac:dyDescent="0.25">
      <c r="H2140" s="2" t="str">
        <f t="shared" si="43"/>
        <v/>
      </c>
      <c r="I2140" s="2" t="str">
        <f>IF(H2140="","",COUNTIF($H$2:H2140,H2140))</f>
        <v/>
      </c>
      <c r="J2140" s="3" t="str">
        <f>IF('Support - Unit List'!A2140="","",'Support - Unit List'!A2140&amp;'Support - Unit List'!B2140&amp;'Support - Unit List'!C2140&amp;" - "&amp;PROPER('Support - Unit List'!D2140))</f>
        <v>7910000 - Tippecanoe County</v>
      </c>
    </row>
    <row r="2141" spans="8:10" x14ac:dyDescent="0.25">
      <c r="H2141" s="2" t="str">
        <f t="shared" si="43"/>
        <v/>
      </c>
      <c r="I2141" s="2" t="str">
        <f>IF(H2141="","",COUNTIF($H$2:H2141,H2141))</f>
        <v/>
      </c>
      <c r="J2141" s="3" t="str">
        <f>IF('Support - Unit List'!A2141="","",'Support - Unit List'!A2141&amp;'Support - Unit List'!B2141&amp;'Support - Unit List'!C2141&amp;" - "&amp;PROPER('Support - Unit List'!D2141))</f>
        <v>7920001 - Fairfield Township</v>
      </c>
    </row>
    <row r="2142" spans="8:10" x14ac:dyDescent="0.25">
      <c r="H2142" s="2" t="str">
        <f t="shared" si="43"/>
        <v/>
      </c>
      <c r="I2142" s="2" t="str">
        <f>IF(H2142="","",COUNTIF($H$2:H2142,H2142))</f>
        <v/>
      </c>
      <c r="J2142" s="3" t="str">
        <f>IF('Support - Unit List'!A2142="","",'Support - Unit List'!A2142&amp;'Support - Unit List'!B2142&amp;'Support - Unit List'!C2142&amp;" - "&amp;PROPER('Support - Unit List'!D2142))</f>
        <v>7920002 - Jackson Township</v>
      </c>
    </row>
    <row r="2143" spans="8:10" x14ac:dyDescent="0.25">
      <c r="H2143" s="2" t="str">
        <f t="shared" si="43"/>
        <v/>
      </c>
      <c r="I2143" s="2" t="str">
        <f>IF(H2143="","",COUNTIF($H$2:H2143,H2143))</f>
        <v/>
      </c>
      <c r="J2143" s="3" t="str">
        <f>IF('Support - Unit List'!A2143="","",'Support - Unit List'!A2143&amp;'Support - Unit List'!B2143&amp;'Support - Unit List'!C2143&amp;" - "&amp;PROPER('Support - Unit List'!D2143))</f>
        <v>7920003 - Lauramie Township</v>
      </c>
    </row>
    <row r="2144" spans="8:10" x14ac:dyDescent="0.25">
      <c r="H2144" s="2" t="str">
        <f t="shared" si="43"/>
        <v/>
      </c>
      <c r="I2144" s="2" t="str">
        <f>IF(H2144="","",COUNTIF($H$2:H2144,H2144))</f>
        <v/>
      </c>
      <c r="J2144" s="3" t="str">
        <f>IF('Support - Unit List'!A2144="","",'Support - Unit List'!A2144&amp;'Support - Unit List'!B2144&amp;'Support - Unit List'!C2144&amp;" - "&amp;PROPER('Support - Unit List'!D2144))</f>
        <v>7920004 - Perry Township</v>
      </c>
    </row>
    <row r="2145" spans="8:10" x14ac:dyDescent="0.25">
      <c r="H2145" s="2" t="str">
        <f t="shared" si="43"/>
        <v/>
      </c>
      <c r="I2145" s="2" t="str">
        <f>IF(H2145="","",COUNTIF($H$2:H2145,H2145))</f>
        <v/>
      </c>
      <c r="J2145" s="3" t="str">
        <f>IF('Support - Unit List'!A2145="","",'Support - Unit List'!A2145&amp;'Support - Unit List'!B2145&amp;'Support - Unit List'!C2145&amp;" - "&amp;PROPER('Support - Unit List'!D2145))</f>
        <v>7920005 - Randolph Township</v>
      </c>
    </row>
    <row r="2146" spans="8:10" x14ac:dyDescent="0.25">
      <c r="H2146" s="2" t="str">
        <f t="shared" si="43"/>
        <v/>
      </c>
      <c r="I2146" s="2" t="str">
        <f>IF(H2146="","",COUNTIF($H$2:H2146,H2146))</f>
        <v/>
      </c>
      <c r="J2146" s="3" t="str">
        <f>IF('Support - Unit List'!A2146="","",'Support - Unit List'!A2146&amp;'Support - Unit List'!B2146&amp;'Support - Unit List'!C2146&amp;" - "&amp;PROPER('Support - Unit List'!D2146))</f>
        <v>7920006 - Sheffield Township</v>
      </c>
    </row>
    <row r="2147" spans="8:10" x14ac:dyDescent="0.25">
      <c r="H2147" s="2" t="str">
        <f t="shared" si="43"/>
        <v/>
      </c>
      <c r="I2147" s="2" t="str">
        <f>IF(H2147="","",COUNTIF($H$2:H2147,H2147))</f>
        <v/>
      </c>
      <c r="J2147" s="3" t="str">
        <f>IF('Support - Unit List'!A2147="","",'Support - Unit List'!A2147&amp;'Support - Unit List'!B2147&amp;'Support - Unit List'!C2147&amp;" - "&amp;PROPER('Support - Unit List'!D2147))</f>
        <v>7920007 - Shelby Township</v>
      </c>
    </row>
    <row r="2148" spans="8:10" x14ac:dyDescent="0.25">
      <c r="H2148" s="2" t="str">
        <f t="shared" si="43"/>
        <v/>
      </c>
      <c r="I2148" s="2" t="str">
        <f>IF(H2148="","",COUNTIF($H$2:H2148,H2148))</f>
        <v/>
      </c>
      <c r="J2148" s="3" t="str">
        <f>IF('Support - Unit List'!A2148="","",'Support - Unit List'!A2148&amp;'Support - Unit List'!B2148&amp;'Support - Unit List'!C2148&amp;" - "&amp;PROPER('Support - Unit List'!D2148))</f>
        <v>7920008 - Tippecanoe Township</v>
      </c>
    </row>
    <row r="2149" spans="8:10" x14ac:dyDescent="0.25">
      <c r="H2149" s="2" t="str">
        <f t="shared" si="43"/>
        <v/>
      </c>
      <c r="I2149" s="2" t="str">
        <f>IF(H2149="","",COUNTIF($H$2:H2149,H2149))</f>
        <v/>
      </c>
      <c r="J2149" s="3" t="str">
        <f>IF('Support - Unit List'!A2149="","",'Support - Unit List'!A2149&amp;'Support - Unit List'!B2149&amp;'Support - Unit List'!C2149&amp;" - "&amp;PROPER('Support - Unit List'!D2149))</f>
        <v>7920009 - Union Township</v>
      </c>
    </row>
    <row r="2150" spans="8:10" x14ac:dyDescent="0.25">
      <c r="H2150" s="2" t="str">
        <f t="shared" si="43"/>
        <v/>
      </c>
      <c r="I2150" s="2" t="str">
        <f>IF(H2150="","",COUNTIF($H$2:H2150,H2150))</f>
        <v/>
      </c>
      <c r="J2150" s="3" t="str">
        <f>IF('Support - Unit List'!A2150="","",'Support - Unit List'!A2150&amp;'Support - Unit List'!B2150&amp;'Support - Unit List'!C2150&amp;" - "&amp;PROPER('Support - Unit List'!D2150))</f>
        <v>7920010 - Wabash Township</v>
      </c>
    </row>
    <row r="2151" spans="8:10" x14ac:dyDescent="0.25">
      <c r="H2151" s="2" t="str">
        <f t="shared" si="43"/>
        <v/>
      </c>
      <c r="I2151" s="2" t="str">
        <f>IF(H2151="","",COUNTIF($H$2:H2151,H2151))</f>
        <v/>
      </c>
      <c r="J2151" s="3" t="str">
        <f>IF('Support - Unit List'!A2151="","",'Support - Unit List'!A2151&amp;'Support - Unit List'!B2151&amp;'Support - Unit List'!C2151&amp;" - "&amp;PROPER('Support - Unit List'!D2151))</f>
        <v>7920011 - Washington Township</v>
      </c>
    </row>
    <row r="2152" spans="8:10" x14ac:dyDescent="0.25">
      <c r="H2152" s="2" t="str">
        <f t="shared" si="43"/>
        <v/>
      </c>
      <c r="I2152" s="2" t="str">
        <f>IF(H2152="","",COUNTIF($H$2:H2152,H2152))</f>
        <v/>
      </c>
      <c r="J2152" s="3" t="str">
        <f>IF('Support - Unit List'!A2152="","",'Support - Unit List'!A2152&amp;'Support - Unit List'!B2152&amp;'Support - Unit List'!C2152&amp;" - "&amp;PROPER('Support - Unit List'!D2152))</f>
        <v>7920012 - Wayne Township</v>
      </c>
    </row>
    <row r="2153" spans="8:10" x14ac:dyDescent="0.25">
      <c r="H2153" s="2" t="str">
        <f t="shared" si="43"/>
        <v/>
      </c>
      <c r="I2153" s="2" t="str">
        <f>IF(H2153="","",COUNTIF($H$2:H2153,H2153))</f>
        <v/>
      </c>
      <c r="J2153" s="3" t="str">
        <f>IF('Support - Unit List'!A2153="","",'Support - Unit List'!A2153&amp;'Support - Unit List'!B2153&amp;'Support - Unit List'!C2153&amp;" - "&amp;PROPER('Support - Unit List'!D2153))</f>
        <v>7920013 - Wea Township</v>
      </c>
    </row>
    <row r="2154" spans="8:10" x14ac:dyDescent="0.25">
      <c r="H2154" s="2" t="str">
        <f t="shared" si="43"/>
        <v/>
      </c>
      <c r="I2154" s="2" t="str">
        <f>IF(H2154="","",COUNTIF($H$2:H2154,H2154))</f>
        <v/>
      </c>
      <c r="J2154" s="3" t="str">
        <f>IF('Support - Unit List'!A2154="","",'Support - Unit List'!A2154&amp;'Support - Unit List'!B2154&amp;'Support - Unit List'!C2154&amp;" - "&amp;PROPER('Support - Unit List'!D2154))</f>
        <v>7930109 - Lafayette Civil City</v>
      </c>
    </row>
    <row r="2155" spans="8:10" x14ac:dyDescent="0.25">
      <c r="H2155" s="2" t="str">
        <f t="shared" si="43"/>
        <v/>
      </c>
      <c r="I2155" s="2" t="str">
        <f>IF(H2155="","",COUNTIF($H$2:H2155,H2155))</f>
        <v/>
      </c>
      <c r="J2155" s="3" t="str">
        <f>IF('Support - Unit List'!A2155="","",'Support - Unit List'!A2155&amp;'Support - Unit List'!B2155&amp;'Support - Unit List'!C2155&amp;" - "&amp;PROPER('Support - Unit List'!D2155))</f>
        <v>7930302 - West Lafayette Civil City</v>
      </c>
    </row>
    <row r="2156" spans="8:10" x14ac:dyDescent="0.25">
      <c r="H2156" s="2" t="str">
        <f t="shared" si="43"/>
        <v/>
      </c>
      <c r="I2156" s="2" t="str">
        <f>IF(H2156="","",COUNTIF($H$2:H2156,H2156))</f>
        <v/>
      </c>
      <c r="J2156" s="3" t="str">
        <f>IF('Support - Unit List'!A2156="","",'Support - Unit List'!A2156&amp;'Support - Unit List'!B2156&amp;'Support - Unit List'!C2156&amp;" - "&amp;PROPER('Support - Unit List'!D2156))</f>
        <v>7930890 - Battle Ground Civil Town</v>
      </c>
    </row>
    <row r="2157" spans="8:10" x14ac:dyDescent="0.25">
      <c r="H2157" s="2" t="str">
        <f t="shared" si="43"/>
        <v/>
      </c>
      <c r="I2157" s="2" t="str">
        <f>IF(H2157="","",COUNTIF($H$2:H2157,H2157))</f>
        <v/>
      </c>
      <c r="J2157" s="3" t="str">
        <f>IF('Support - Unit List'!A2157="","",'Support - Unit List'!A2157&amp;'Support - Unit List'!B2157&amp;'Support - Unit List'!C2157&amp;" - "&amp;PROPER('Support - Unit List'!D2157))</f>
        <v>7930891 - Clarks Hill Civil Town</v>
      </c>
    </row>
    <row r="2158" spans="8:10" x14ac:dyDescent="0.25">
      <c r="H2158" s="2" t="str">
        <f t="shared" si="43"/>
        <v/>
      </c>
      <c r="I2158" s="2" t="str">
        <f>IF(H2158="","",COUNTIF($H$2:H2158,H2158))</f>
        <v/>
      </c>
      <c r="J2158" s="3" t="str">
        <f>IF('Support - Unit List'!A2158="","",'Support - Unit List'!A2158&amp;'Support - Unit List'!B2158&amp;'Support - Unit List'!C2158&amp;" - "&amp;PROPER('Support - Unit List'!D2158))</f>
        <v>7930957 - Dayton Civil Town</v>
      </c>
    </row>
    <row r="2159" spans="8:10" x14ac:dyDescent="0.25">
      <c r="H2159" s="2" t="str">
        <f t="shared" si="43"/>
        <v/>
      </c>
      <c r="I2159" s="2" t="str">
        <f>IF(H2159="","",COUNTIF($H$2:H2159,H2159))</f>
        <v/>
      </c>
      <c r="J2159" s="3" t="str">
        <f>IF('Support - Unit List'!A2159="","",'Support - Unit List'!A2159&amp;'Support - Unit List'!B2159&amp;'Support - Unit List'!C2159&amp;" - "&amp;PROPER('Support - Unit List'!D2159))</f>
        <v>7930964 - Shadeland Civil Town</v>
      </c>
    </row>
    <row r="2160" spans="8:10" x14ac:dyDescent="0.25">
      <c r="H2160" s="2" t="str">
        <f t="shared" si="43"/>
        <v/>
      </c>
      <c r="I2160" s="2" t="str">
        <f>IF(H2160="","",COUNTIF($H$2:H2160,H2160))</f>
        <v/>
      </c>
      <c r="J2160" s="3" t="str">
        <f>IF('Support - Unit List'!A2160="","",'Support - Unit List'!A2160&amp;'Support - Unit List'!B2160&amp;'Support - Unit List'!C2160&amp;" - "&amp;PROPER('Support - Unit List'!D2160))</f>
        <v>7947855 - Lafayette School Corporation</v>
      </c>
    </row>
    <row r="2161" spans="8:10" x14ac:dyDescent="0.25">
      <c r="H2161" s="2" t="str">
        <f t="shared" si="43"/>
        <v/>
      </c>
      <c r="I2161" s="2" t="str">
        <f>IF(H2161="","",COUNTIF($H$2:H2161,H2161))</f>
        <v/>
      </c>
      <c r="J2161" s="3" t="str">
        <f>IF('Support - Unit List'!A2161="","",'Support - Unit List'!A2161&amp;'Support - Unit List'!B2161&amp;'Support - Unit List'!C2161&amp;" - "&amp;PROPER('Support - Unit List'!D2161))</f>
        <v>7947865 - Tippecanoe School Corporation</v>
      </c>
    </row>
    <row r="2162" spans="8:10" x14ac:dyDescent="0.25">
      <c r="H2162" s="2" t="str">
        <f t="shared" si="43"/>
        <v/>
      </c>
      <c r="I2162" s="2" t="str">
        <f>IF(H2162="","",COUNTIF($H$2:H2162,H2162))</f>
        <v/>
      </c>
      <c r="J2162" s="3" t="str">
        <f>IF('Support - Unit List'!A2162="","",'Support - Unit List'!A2162&amp;'Support - Unit List'!B2162&amp;'Support - Unit List'!C2162&amp;" - "&amp;PROPER('Support - Unit List'!D2162))</f>
        <v>7947875 - West Lafayette Community School Corporation</v>
      </c>
    </row>
    <row r="2163" spans="8:10" x14ac:dyDescent="0.25">
      <c r="H2163" s="2" t="str">
        <f t="shared" si="43"/>
        <v/>
      </c>
      <c r="I2163" s="2" t="str">
        <f>IF(H2163="","",COUNTIF($H$2:H2163,H2163))</f>
        <v/>
      </c>
      <c r="J2163" s="3" t="str">
        <f>IF('Support - Unit List'!A2163="","",'Support - Unit List'!A2163&amp;'Support - Unit List'!B2163&amp;'Support - Unit List'!C2163&amp;" - "&amp;PROPER('Support - Unit List'!D2163))</f>
        <v>7950221 - West Lafayette Public Library</v>
      </c>
    </row>
    <row r="2164" spans="8:10" x14ac:dyDescent="0.25">
      <c r="H2164" s="2" t="str">
        <f t="shared" si="43"/>
        <v/>
      </c>
      <c r="I2164" s="2" t="str">
        <f>IF(H2164="","",COUNTIF($H$2:H2164,H2164))</f>
        <v/>
      </c>
      <c r="J2164" s="3" t="str">
        <f>IF('Support - Unit List'!A2164="","",'Support - Unit List'!A2164&amp;'Support - Unit List'!B2164&amp;'Support - Unit List'!C2164&amp;" - "&amp;PROPER('Support - Unit List'!D2164))</f>
        <v>7950280 - Tippecanoe County Public Library</v>
      </c>
    </row>
    <row r="2165" spans="8:10" x14ac:dyDescent="0.25">
      <c r="H2165" s="2" t="str">
        <f t="shared" si="43"/>
        <v/>
      </c>
      <c r="I2165" s="2" t="str">
        <f>IF(H2165="","",COUNTIF($H$2:H2165,H2165))</f>
        <v/>
      </c>
      <c r="J2165" s="3" t="str">
        <f>IF('Support - Unit List'!A2165="","",'Support - Unit List'!A2165&amp;'Support - Unit List'!B2165&amp;'Support - Unit List'!C2165&amp;" - "&amp;PROPER('Support - Unit List'!D2165))</f>
        <v>7960330 - Tippecanoe County Solid Waste Mgmt District</v>
      </c>
    </row>
    <row r="2166" spans="8:10" x14ac:dyDescent="0.25">
      <c r="H2166" s="2" t="str">
        <f t="shared" si="43"/>
        <v/>
      </c>
      <c r="I2166" s="2" t="str">
        <f>IF(H2166="","",COUNTIF($H$2:H2166,H2166))</f>
        <v/>
      </c>
      <c r="J2166" s="3" t="str">
        <f>IF('Support - Unit List'!A2166="","",'Support - Unit List'!A2166&amp;'Support - Unit List'!B2166&amp;'Support - Unit List'!C2166&amp;" - "&amp;PROPER('Support - Unit List'!D2166))</f>
        <v>7960868 - Greater Lafayette Public Transportation</v>
      </c>
    </row>
    <row r="2167" spans="8:10" x14ac:dyDescent="0.25">
      <c r="H2167" s="2" t="str">
        <f t="shared" si="43"/>
        <v/>
      </c>
      <c r="I2167" s="2" t="str">
        <f>IF(H2167="","",COUNTIF($H$2:H2167,H2167))</f>
        <v/>
      </c>
      <c r="J2167" s="3" t="str">
        <f>IF('Support - Unit List'!A2167="","",'Support - Unit List'!A2167&amp;'Support - Unit List'!B2167&amp;'Support - Unit List'!C2167&amp;" - "&amp;PROPER('Support - Unit List'!D2167))</f>
        <v>7961188 - Otterbein Fire Protection Territory</v>
      </c>
    </row>
    <row r="2168" spans="8:10" x14ac:dyDescent="0.25">
      <c r="H2168" s="2" t="str">
        <f t="shared" si="43"/>
        <v/>
      </c>
      <c r="I2168" s="2" t="str">
        <f>IF(H2168="","",COUNTIF($H$2:H2168,H2168))</f>
        <v/>
      </c>
      <c r="J2168" s="3" t="str">
        <f>IF('Support - Unit List'!A2168="","",'Support - Unit List'!A2168&amp;'Support - Unit List'!B2168&amp;'Support - Unit List'!C2168&amp;" - "&amp;PROPER('Support - Unit List'!D2168))</f>
        <v>7970040 - Battle Ground Conservancy District</v>
      </c>
    </row>
    <row r="2169" spans="8:10" x14ac:dyDescent="0.25">
      <c r="H2169" s="2" t="str">
        <f t="shared" si="43"/>
        <v/>
      </c>
      <c r="I2169" s="2" t="str">
        <f>IF(H2169="","",COUNTIF($H$2:H2169,H2169))</f>
        <v/>
      </c>
      <c r="J2169" s="3" t="str">
        <f>IF('Support - Unit List'!A2169="","",'Support - Unit List'!A2169&amp;'Support - Unit List'!B2169&amp;'Support - Unit List'!C2169&amp;" - "&amp;PROPER('Support - Unit List'!D2169))</f>
        <v>7970041 - Little Wea Conservancy District</v>
      </c>
    </row>
    <row r="2170" spans="8:10" x14ac:dyDescent="0.25">
      <c r="H2170" s="2" t="str">
        <f t="shared" si="43"/>
        <v/>
      </c>
      <c r="I2170" s="2" t="str">
        <f>IF(H2170="","",COUNTIF($H$2:H2170,H2170))</f>
        <v/>
      </c>
      <c r="J2170" s="3" t="str">
        <f>IF('Support - Unit List'!A2170="","",'Support - Unit List'!A2170&amp;'Support - Unit List'!B2170&amp;'Support - Unit List'!C2170&amp;" - "&amp;PROPER('Support - Unit List'!D2170))</f>
        <v>8010000 - Tipton County</v>
      </c>
    </row>
    <row r="2171" spans="8:10" x14ac:dyDescent="0.25">
      <c r="H2171" s="2" t="str">
        <f t="shared" si="43"/>
        <v/>
      </c>
      <c r="I2171" s="2" t="str">
        <f>IF(H2171="","",COUNTIF($H$2:H2171,H2171))</f>
        <v/>
      </c>
      <c r="J2171" s="3" t="str">
        <f>IF('Support - Unit List'!A2171="","",'Support - Unit List'!A2171&amp;'Support - Unit List'!B2171&amp;'Support - Unit List'!C2171&amp;" - "&amp;PROPER('Support - Unit List'!D2171))</f>
        <v>8020001 - Cicero Township</v>
      </c>
    </row>
    <row r="2172" spans="8:10" x14ac:dyDescent="0.25">
      <c r="H2172" s="2" t="str">
        <f t="shared" si="43"/>
        <v/>
      </c>
      <c r="I2172" s="2" t="str">
        <f>IF(H2172="","",COUNTIF($H$2:H2172,H2172))</f>
        <v/>
      </c>
      <c r="J2172" s="3" t="str">
        <f>IF('Support - Unit List'!A2172="","",'Support - Unit List'!A2172&amp;'Support - Unit List'!B2172&amp;'Support - Unit List'!C2172&amp;" - "&amp;PROPER('Support - Unit List'!D2172))</f>
        <v>8020002 - Jefferson Township</v>
      </c>
    </row>
    <row r="2173" spans="8:10" x14ac:dyDescent="0.25">
      <c r="H2173" s="2" t="str">
        <f t="shared" si="43"/>
        <v/>
      </c>
      <c r="I2173" s="2" t="str">
        <f>IF(H2173="","",COUNTIF($H$2:H2173,H2173))</f>
        <v/>
      </c>
      <c r="J2173" s="3" t="str">
        <f>IF('Support - Unit List'!A2173="","",'Support - Unit List'!A2173&amp;'Support - Unit List'!B2173&amp;'Support - Unit List'!C2173&amp;" - "&amp;PROPER('Support - Unit List'!D2173))</f>
        <v>8020003 - Liberty Township</v>
      </c>
    </row>
    <row r="2174" spans="8:10" x14ac:dyDescent="0.25">
      <c r="H2174" s="2" t="str">
        <f t="shared" si="43"/>
        <v/>
      </c>
      <c r="I2174" s="2" t="str">
        <f>IF(H2174="","",COUNTIF($H$2:H2174,H2174))</f>
        <v/>
      </c>
      <c r="J2174" s="3" t="str">
        <f>IF('Support - Unit List'!A2174="","",'Support - Unit List'!A2174&amp;'Support - Unit List'!B2174&amp;'Support - Unit List'!C2174&amp;" - "&amp;PROPER('Support - Unit List'!D2174))</f>
        <v>8020004 - Madison Township</v>
      </c>
    </row>
    <row r="2175" spans="8:10" x14ac:dyDescent="0.25">
      <c r="H2175" s="2" t="str">
        <f t="shared" si="43"/>
        <v/>
      </c>
      <c r="I2175" s="2" t="str">
        <f>IF(H2175="","",COUNTIF($H$2:H2175,H2175))</f>
        <v/>
      </c>
      <c r="J2175" s="3" t="str">
        <f>IF('Support - Unit List'!A2175="","",'Support - Unit List'!A2175&amp;'Support - Unit List'!B2175&amp;'Support - Unit List'!C2175&amp;" - "&amp;PROPER('Support - Unit List'!D2175))</f>
        <v>8020005 - Prairie Township</v>
      </c>
    </row>
    <row r="2176" spans="8:10" x14ac:dyDescent="0.25">
      <c r="H2176" s="2" t="str">
        <f t="shared" si="43"/>
        <v/>
      </c>
      <c r="I2176" s="2" t="str">
        <f>IF(H2176="","",COUNTIF($H$2:H2176,H2176))</f>
        <v/>
      </c>
      <c r="J2176" s="3" t="str">
        <f>IF('Support - Unit List'!A2176="","",'Support - Unit List'!A2176&amp;'Support - Unit List'!B2176&amp;'Support - Unit List'!C2176&amp;" - "&amp;PROPER('Support - Unit List'!D2176))</f>
        <v>8020006 - Wildcat Township</v>
      </c>
    </row>
    <row r="2177" spans="8:10" x14ac:dyDescent="0.25">
      <c r="H2177" s="2" t="str">
        <f t="shared" si="43"/>
        <v/>
      </c>
      <c r="I2177" s="2" t="str">
        <f>IF(H2177="","",COUNTIF($H$2:H2177,H2177))</f>
        <v/>
      </c>
      <c r="J2177" s="3" t="str">
        <f>IF('Support - Unit List'!A2177="","",'Support - Unit List'!A2177&amp;'Support - Unit List'!B2177&amp;'Support - Unit List'!C2177&amp;" - "&amp;PROPER('Support - Unit List'!D2177))</f>
        <v>8030428 - Tipton Civil City</v>
      </c>
    </row>
    <row r="2178" spans="8:10" x14ac:dyDescent="0.25">
      <c r="H2178" s="2" t="str">
        <f t="shared" si="43"/>
        <v/>
      </c>
      <c r="I2178" s="2" t="str">
        <f>IF(H2178="","",COUNTIF($H$2:H2178,H2178))</f>
        <v/>
      </c>
      <c r="J2178" s="3" t="str">
        <f>IF('Support - Unit List'!A2178="","",'Support - Unit List'!A2178&amp;'Support - Unit List'!B2178&amp;'Support - Unit List'!C2178&amp;" - "&amp;PROPER('Support - Unit List'!D2178))</f>
        <v>8030892 - Kempton Civil Town</v>
      </c>
    </row>
    <row r="2179" spans="8:10" x14ac:dyDescent="0.25">
      <c r="H2179" s="2" t="str">
        <f t="shared" ref="H2179:H2242" si="44">IF(LEFT(J2179,2)=$B$3,"X","")</f>
        <v/>
      </c>
      <c r="I2179" s="2" t="str">
        <f>IF(H2179="","",COUNTIF($H$2:H2179,H2179))</f>
        <v/>
      </c>
      <c r="J2179" s="3" t="str">
        <f>IF('Support - Unit List'!A2179="","",'Support - Unit List'!A2179&amp;'Support - Unit List'!B2179&amp;'Support - Unit List'!C2179&amp;" - "&amp;PROPER('Support - Unit List'!D2179))</f>
        <v>8030893 - Sharpsville Civil Town</v>
      </c>
    </row>
    <row r="2180" spans="8:10" x14ac:dyDescent="0.25">
      <c r="H2180" s="2" t="str">
        <f t="shared" si="44"/>
        <v/>
      </c>
      <c r="I2180" s="2" t="str">
        <f>IF(H2180="","",COUNTIF($H$2:H2180,H2180))</f>
        <v/>
      </c>
      <c r="J2180" s="3" t="str">
        <f>IF('Support - Unit List'!A2180="","",'Support - Unit List'!A2180&amp;'Support - Unit List'!B2180&amp;'Support - Unit List'!C2180&amp;" - "&amp;PROPER('Support - Unit List'!D2180))</f>
        <v>8030894 - Windfall Civil Town</v>
      </c>
    </row>
    <row r="2181" spans="8:10" x14ac:dyDescent="0.25">
      <c r="H2181" s="2" t="str">
        <f t="shared" si="44"/>
        <v/>
      </c>
      <c r="I2181" s="2" t="str">
        <f>IF(H2181="","",COUNTIF($H$2:H2181,H2181))</f>
        <v/>
      </c>
      <c r="J2181" s="3" t="str">
        <f>IF('Support - Unit List'!A2181="","",'Support - Unit List'!A2181&amp;'Support - Unit List'!B2181&amp;'Support - Unit List'!C2181&amp;" - "&amp;PROPER('Support - Unit List'!D2181))</f>
        <v>8047935 - Tri-Central Community Schools</v>
      </c>
    </row>
    <row r="2182" spans="8:10" x14ac:dyDescent="0.25">
      <c r="H2182" s="2" t="str">
        <f t="shared" si="44"/>
        <v/>
      </c>
      <c r="I2182" s="2" t="str">
        <f>IF(H2182="","",COUNTIF($H$2:H2182,H2182))</f>
        <v/>
      </c>
      <c r="J2182" s="3" t="str">
        <f>IF('Support - Unit List'!A2182="","",'Support - Unit List'!A2182&amp;'Support - Unit List'!B2182&amp;'Support - Unit List'!C2182&amp;" - "&amp;PROPER('Support - Unit List'!D2182))</f>
        <v>8047945 - Tipton Community School Corporation</v>
      </c>
    </row>
    <row r="2183" spans="8:10" x14ac:dyDescent="0.25">
      <c r="H2183" s="2" t="str">
        <f t="shared" si="44"/>
        <v/>
      </c>
      <c r="I2183" s="2" t="str">
        <f>IF(H2183="","",COUNTIF($H$2:H2183,H2183))</f>
        <v/>
      </c>
      <c r="J2183" s="3" t="str">
        <f>IF('Support - Unit List'!A2183="","",'Support - Unit List'!A2183&amp;'Support - Unit List'!B2183&amp;'Support - Unit List'!C2183&amp;" - "&amp;PROPER('Support - Unit List'!D2183))</f>
        <v>8050222 - Tipton County Public Library</v>
      </c>
    </row>
    <row r="2184" spans="8:10" x14ac:dyDescent="0.25">
      <c r="H2184" s="2" t="str">
        <f t="shared" si="44"/>
        <v/>
      </c>
      <c r="I2184" s="2" t="str">
        <f>IF(H2184="","",COUNTIF($H$2:H2184,H2184))</f>
        <v/>
      </c>
      <c r="J2184" s="3" t="str">
        <f>IF('Support - Unit List'!A2184="","",'Support - Unit List'!A2184&amp;'Support - Unit List'!B2184&amp;'Support - Unit List'!C2184&amp;" - "&amp;PROPER('Support - Unit List'!D2184))</f>
        <v>8061037 - Tipton County Solid Waste</v>
      </c>
    </row>
    <row r="2185" spans="8:10" x14ac:dyDescent="0.25">
      <c r="H2185" s="2" t="str">
        <f t="shared" si="44"/>
        <v/>
      </c>
      <c r="I2185" s="2" t="str">
        <f>IF(H2185="","",COUNTIF($H$2:H2185,H2185))</f>
        <v/>
      </c>
      <c r="J2185" s="3" t="str">
        <f>IF('Support - Unit List'!A2185="","",'Support - Unit List'!A2185&amp;'Support - Unit List'!B2185&amp;'Support - Unit List'!C2185&amp;" - "&amp;PROPER('Support - Unit List'!D2185))</f>
        <v>8110000 - Union County</v>
      </c>
    </row>
    <row r="2186" spans="8:10" x14ac:dyDescent="0.25">
      <c r="H2186" s="2" t="str">
        <f t="shared" si="44"/>
        <v/>
      </c>
      <c r="I2186" s="2" t="str">
        <f>IF(H2186="","",COUNTIF($H$2:H2186,H2186))</f>
        <v/>
      </c>
      <c r="J2186" s="3" t="str">
        <f>IF('Support - Unit List'!A2186="","",'Support - Unit List'!A2186&amp;'Support - Unit List'!B2186&amp;'Support - Unit List'!C2186&amp;" - "&amp;PROPER('Support - Unit List'!D2186))</f>
        <v>8120001 - Brownsville Township</v>
      </c>
    </row>
    <row r="2187" spans="8:10" x14ac:dyDescent="0.25">
      <c r="H2187" s="2" t="str">
        <f t="shared" si="44"/>
        <v/>
      </c>
      <c r="I2187" s="2" t="str">
        <f>IF(H2187="","",COUNTIF($H$2:H2187,H2187))</f>
        <v/>
      </c>
      <c r="J2187" s="3" t="str">
        <f>IF('Support - Unit List'!A2187="","",'Support - Unit List'!A2187&amp;'Support - Unit List'!B2187&amp;'Support - Unit List'!C2187&amp;" - "&amp;PROPER('Support - Unit List'!D2187))</f>
        <v>8120002 - Center Township</v>
      </c>
    </row>
    <row r="2188" spans="8:10" x14ac:dyDescent="0.25">
      <c r="H2188" s="2" t="str">
        <f t="shared" si="44"/>
        <v/>
      </c>
      <c r="I2188" s="2" t="str">
        <f>IF(H2188="","",COUNTIF($H$2:H2188,H2188))</f>
        <v/>
      </c>
      <c r="J2188" s="3" t="str">
        <f>IF('Support - Unit List'!A2188="","",'Support - Unit List'!A2188&amp;'Support - Unit List'!B2188&amp;'Support - Unit List'!C2188&amp;" - "&amp;PROPER('Support - Unit List'!D2188))</f>
        <v>8120003 - Harmony Township</v>
      </c>
    </row>
    <row r="2189" spans="8:10" x14ac:dyDescent="0.25">
      <c r="H2189" s="2" t="str">
        <f t="shared" si="44"/>
        <v/>
      </c>
      <c r="I2189" s="2" t="str">
        <f>IF(H2189="","",COUNTIF($H$2:H2189,H2189))</f>
        <v/>
      </c>
      <c r="J2189" s="3" t="str">
        <f>IF('Support - Unit List'!A2189="","",'Support - Unit List'!A2189&amp;'Support - Unit List'!B2189&amp;'Support - Unit List'!C2189&amp;" - "&amp;PROPER('Support - Unit List'!D2189))</f>
        <v>8120004 - Harrison Township</v>
      </c>
    </row>
    <row r="2190" spans="8:10" x14ac:dyDescent="0.25">
      <c r="H2190" s="2" t="str">
        <f t="shared" si="44"/>
        <v/>
      </c>
      <c r="I2190" s="2" t="str">
        <f>IF(H2190="","",COUNTIF($H$2:H2190,H2190))</f>
        <v/>
      </c>
      <c r="J2190" s="3" t="str">
        <f>IF('Support - Unit List'!A2190="","",'Support - Unit List'!A2190&amp;'Support - Unit List'!B2190&amp;'Support - Unit List'!C2190&amp;" - "&amp;PROPER('Support - Unit List'!D2190))</f>
        <v>8120005 - Liberty Township</v>
      </c>
    </row>
    <row r="2191" spans="8:10" x14ac:dyDescent="0.25">
      <c r="H2191" s="2" t="str">
        <f t="shared" si="44"/>
        <v/>
      </c>
      <c r="I2191" s="2" t="str">
        <f>IF(H2191="","",COUNTIF($H$2:H2191,H2191))</f>
        <v/>
      </c>
      <c r="J2191" s="3" t="str">
        <f>IF('Support - Unit List'!A2191="","",'Support - Unit List'!A2191&amp;'Support - Unit List'!B2191&amp;'Support - Unit List'!C2191&amp;" - "&amp;PROPER('Support - Unit List'!D2191))</f>
        <v>8120006 - Union Township</v>
      </c>
    </row>
    <row r="2192" spans="8:10" x14ac:dyDescent="0.25">
      <c r="H2192" s="2" t="str">
        <f t="shared" si="44"/>
        <v/>
      </c>
      <c r="I2192" s="2" t="str">
        <f>IF(H2192="","",COUNTIF($H$2:H2192,H2192))</f>
        <v/>
      </c>
      <c r="J2192" s="3" t="str">
        <f>IF('Support - Unit List'!A2192="","",'Support - Unit List'!A2192&amp;'Support - Unit List'!B2192&amp;'Support - Unit List'!C2192&amp;" - "&amp;PROPER('Support - Unit List'!D2192))</f>
        <v>8130895 - Liberty Civil Town</v>
      </c>
    </row>
    <row r="2193" spans="8:10" x14ac:dyDescent="0.25">
      <c r="H2193" s="2" t="str">
        <f t="shared" si="44"/>
        <v/>
      </c>
      <c r="I2193" s="2" t="str">
        <f>IF(H2193="","",COUNTIF($H$2:H2193,H2193))</f>
        <v/>
      </c>
      <c r="J2193" s="3" t="str">
        <f>IF('Support - Unit List'!A2193="","",'Support - Unit List'!A2193&amp;'Support - Unit List'!B2193&amp;'Support - Unit List'!C2193&amp;" - "&amp;PROPER('Support - Unit List'!D2193))</f>
        <v>8130896 - West College Corner Civil Town</v>
      </c>
    </row>
    <row r="2194" spans="8:10" x14ac:dyDescent="0.25">
      <c r="H2194" s="2" t="str">
        <f t="shared" si="44"/>
        <v/>
      </c>
      <c r="I2194" s="2" t="str">
        <f>IF(H2194="","",COUNTIF($H$2:H2194,H2194))</f>
        <v/>
      </c>
      <c r="J2194" s="3" t="str">
        <f>IF('Support - Unit List'!A2194="","",'Support - Unit List'!A2194&amp;'Support - Unit List'!B2194&amp;'Support - Unit List'!C2194&amp;" - "&amp;PROPER('Support - Unit List'!D2194))</f>
        <v>8147950 - Union County School Corporation</v>
      </c>
    </row>
    <row r="2195" spans="8:10" x14ac:dyDescent="0.25">
      <c r="H2195" s="2" t="str">
        <f t="shared" si="44"/>
        <v/>
      </c>
      <c r="I2195" s="2" t="str">
        <f>IF(H2195="","",COUNTIF($H$2:H2195,H2195))</f>
        <v/>
      </c>
      <c r="J2195" s="3" t="str">
        <f>IF('Support - Unit List'!A2195="","",'Support - Unit List'!A2195&amp;'Support - Unit List'!B2195&amp;'Support - Unit List'!C2195&amp;" - "&amp;PROPER('Support - Unit List'!D2195))</f>
        <v>8150223 - Union County Public Library</v>
      </c>
    </row>
    <row r="2196" spans="8:10" x14ac:dyDescent="0.25">
      <c r="H2196" s="2" t="str">
        <f t="shared" si="44"/>
        <v/>
      </c>
      <c r="I2196" s="2" t="str">
        <f>IF(H2196="","",COUNTIF($H$2:H2196,H2196))</f>
        <v/>
      </c>
      <c r="J2196" s="3" t="str">
        <f>IF('Support - Unit List'!A2196="","",'Support - Unit List'!A2196&amp;'Support - Unit List'!B2196&amp;'Support - Unit List'!C2196&amp;" - "&amp;PROPER('Support - Unit List'!D2196))</f>
        <v>8210000 - Vanderburgh County</v>
      </c>
    </row>
    <row r="2197" spans="8:10" x14ac:dyDescent="0.25">
      <c r="H2197" s="2" t="str">
        <f t="shared" si="44"/>
        <v/>
      </c>
      <c r="I2197" s="2" t="str">
        <f>IF(H2197="","",COUNTIF($H$2:H2197,H2197))</f>
        <v/>
      </c>
      <c r="J2197" s="3" t="str">
        <f>IF('Support - Unit List'!A2197="","",'Support - Unit List'!A2197&amp;'Support - Unit List'!B2197&amp;'Support - Unit List'!C2197&amp;" - "&amp;PROPER('Support - Unit List'!D2197))</f>
        <v>8220001 - Armstrong Township</v>
      </c>
    </row>
    <row r="2198" spans="8:10" x14ac:dyDescent="0.25">
      <c r="H2198" s="2" t="str">
        <f t="shared" si="44"/>
        <v/>
      </c>
      <c r="I2198" s="2" t="str">
        <f>IF(H2198="","",COUNTIF($H$2:H2198,H2198))</f>
        <v/>
      </c>
      <c r="J2198" s="3" t="str">
        <f>IF('Support - Unit List'!A2198="","",'Support - Unit List'!A2198&amp;'Support - Unit List'!B2198&amp;'Support - Unit List'!C2198&amp;" - "&amp;PROPER('Support - Unit List'!D2198))</f>
        <v>8220002 - Center Township</v>
      </c>
    </row>
    <row r="2199" spans="8:10" x14ac:dyDescent="0.25">
      <c r="H2199" s="2" t="str">
        <f t="shared" si="44"/>
        <v/>
      </c>
      <c r="I2199" s="2" t="str">
        <f>IF(H2199="","",COUNTIF($H$2:H2199,H2199))</f>
        <v/>
      </c>
      <c r="J2199" s="3" t="str">
        <f>IF('Support - Unit List'!A2199="","",'Support - Unit List'!A2199&amp;'Support - Unit List'!B2199&amp;'Support - Unit List'!C2199&amp;" - "&amp;PROPER('Support - Unit List'!D2199))</f>
        <v>8220003 - German Township</v>
      </c>
    </row>
    <row r="2200" spans="8:10" x14ac:dyDescent="0.25">
      <c r="H2200" s="2" t="str">
        <f t="shared" si="44"/>
        <v/>
      </c>
      <c r="I2200" s="2" t="str">
        <f>IF(H2200="","",COUNTIF($H$2:H2200,H2200))</f>
        <v/>
      </c>
      <c r="J2200" s="3" t="str">
        <f>IF('Support - Unit List'!A2200="","",'Support - Unit List'!A2200&amp;'Support - Unit List'!B2200&amp;'Support - Unit List'!C2200&amp;" - "&amp;PROPER('Support - Unit List'!D2200))</f>
        <v>8220004 - Perry Township</v>
      </c>
    </row>
    <row r="2201" spans="8:10" x14ac:dyDescent="0.25">
      <c r="H2201" s="2" t="str">
        <f t="shared" si="44"/>
        <v/>
      </c>
      <c r="I2201" s="2" t="str">
        <f>IF(H2201="","",COUNTIF($H$2:H2201,H2201))</f>
        <v/>
      </c>
      <c r="J2201" s="3" t="str">
        <f>IF('Support - Unit List'!A2201="","",'Support - Unit List'!A2201&amp;'Support - Unit List'!B2201&amp;'Support - Unit List'!C2201&amp;" - "&amp;PROPER('Support - Unit List'!D2201))</f>
        <v>8220005 - Knight Township</v>
      </c>
    </row>
    <row r="2202" spans="8:10" x14ac:dyDescent="0.25">
      <c r="H2202" s="2" t="str">
        <f t="shared" si="44"/>
        <v/>
      </c>
      <c r="I2202" s="2" t="str">
        <f>IF(H2202="","",COUNTIF($H$2:H2202,H2202))</f>
        <v/>
      </c>
      <c r="J2202" s="3" t="str">
        <f>IF('Support - Unit List'!A2202="","",'Support - Unit List'!A2202&amp;'Support - Unit List'!B2202&amp;'Support - Unit List'!C2202&amp;" - "&amp;PROPER('Support - Unit List'!D2202))</f>
        <v>8220006 - Pigeon Township</v>
      </c>
    </row>
    <row r="2203" spans="8:10" x14ac:dyDescent="0.25">
      <c r="H2203" s="2" t="str">
        <f t="shared" si="44"/>
        <v/>
      </c>
      <c r="I2203" s="2" t="str">
        <f>IF(H2203="","",COUNTIF($H$2:H2203,H2203))</f>
        <v/>
      </c>
      <c r="J2203" s="3" t="str">
        <f>IF('Support - Unit List'!A2203="","",'Support - Unit List'!A2203&amp;'Support - Unit List'!B2203&amp;'Support - Unit List'!C2203&amp;" - "&amp;PROPER('Support - Unit List'!D2203))</f>
        <v>8220007 - Scott Township</v>
      </c>
    </row>
    <row r="2204" spans="8:10" x14ac:dyDescent="0.25">
      <c r="H2204" s="2" t="str">
        <f t="shared" si="44"/>
        <v/>
      </c>
      <c r="I2204" s="2" t="str">
        <f>IF(H2204="","",COUNTIF($H$2:H2204,H2204))</f>
        <v/>
      </c>
      <c r="J2204" s="3" t="str">
        <f>IF('Support - Unit List'!A2204="","",'Support - Unit List'!A2204&amp;'Support - Unit List'!B2204&amp;'Support - Unit List'!C2204&amp;" - "&amp;PROPER('Support - Unit List'!D2204))</f>
        <v>8220008 - Union Township</v>
      </c>
    </row>
    <row r="2205" spans="8:10" x14ac:dyDescent="0.25">
      <c r="H2205" s="2" t="str">
        <f t="shared" si="44"/>
        <v/>
      </c>
      <c r="I2205" s="2" t="str">
        <f>IF(H2205="","",COUNTIF($H$2:H2205,H2205))</f>
        <v/>
      </c>
      <c r="J2205" s="3" t="str">
        <f>IF('Support - Unit List'!A2205="","",'Support - Unit List'!A2205&amp;'Support - Unit List'!B2205&amp;'Support - Unit List'!C2205&amp;" - "&amp;PROPER('Support - Unit List'!D2205))</f>
        <v>8230102 - Evansville Civil City</v>
      </c>
    </row>
    <row r="2206" spans="8:10" x14ac:dyDescent="0.25">
      <c r="H2206" s="2" t="str">
        <f t="shared" si="44"/>
        <v/>
      </c>
      <c r="I2206" s="2" t="str">
        <f>IF(H2206="","",COUNTIF($H$2:H2206,H2206))</f>
        <v/>
      </c>
      <c r="J2206" s="3" t="str">
        <f>IF('Support - Unit List'!A2206="","",'Support - Unit List'!A2206&amp;'Support - Unit List'!B2206&amp;'Support - Unit List'!C2206&amp;" - "&amp;PROPER('Support - Unit List'!D2206))</f>
        <v>8230958 - Darmstadt Civil Town</v>
      </c>
    </row>
    <row r="2207" spans="8:10" x14ac:dyDescent="0.25">
      <c r="H2207" s="2" t="str">
        <f t="shared" si="44"/>
        <v/>
      </c>
      <c r="I2207" s="2" t="str">
        <f>IF(H2207="","",COUNTIF($H$2:H2207,H2207))</f>
        <v/>
      </c>
      <c r="J2207" s="3" t="str">
        <f>IF('Support - Unit List'!A2207="","",'Support - Unit List'!A2207&amp;'Support - Unit List'!B2207&amp;'Support - Unit List'!C2207&amp;" - "&amp;PROPER('Support - Unit List'!D2207))</f>
        <v>8247995 - Evansville-Vanderburgh School Corporation</v>
      </c>
    </row>
    <row r="2208" spans="8:10" x14ac:dyDescent="0.25">
      <c r="H2208" s="2" t="str">
        <f t="shared" si="44"/>
        <v/>
      </c>
      <c r="I2208" s="2" t="str">
        <f>IF(H2208="","",COUNTIF($H$2:H2208,H2208))</f>
        <v/>
      </c>
      <c r="J2208" s="3" t="str">
        <f>IF('Support - Unit List'!A2208="","",'Support - Unit List'!A2208&amp;'Support - Unit List'!B2208&amp;'Support - Unit List'!C2208&amp;" - "&amp;PROPER('Support - Unit List'!D2208))</f>
        <v>8250265 - Evansville-Vanderburgh County Public Library</v>
      </c>
    </row>
    <row r="2209" spans="8:10" x14ac:dyDescent="0.25">
      <c r="H2209" s="2" t="str">
        <f t="shared" si="44"/>
        <v/>
      </c>
      <c r="I2209" s="2" t="str">
        <f>IF(H2209="","",COUNTIF($H$2:H2209,H2209))</f>
        <v/>
      </c>
      <c r="J2209" s="3" t="str">
        <f>IF('Support - Unit List'!A2209="","",'Support - Unit List'!A2209&amp;'Support - Unit List'!B2209&amp;'Support - Unit List'!C2209&amp;" - "&amp;PROPER('Support - Unit List'!D2209))</f>
        <v>8261072 - Vanderburgh County Solid Waste Management</v>
      </c>
    </row>
    <row r="2210" spans="8:10" x14ac:dyDescent="0.25">
      <c r="H2210" s="2" t="str">
        <f t="shared" si="44"/>
        <v/>
      </c>
      <c r="I2210" s="2" t="str">
        <f>IF(H2210="","",COUNTIF($H$2:H2210,H2210))</f>
        <v/>
      </c>
      <c r="J2210" s="3" t="str">
        <f>IF('Support - Unit List'!A2210="","",'Support - Unit List'!A2210&amp;'Support - Unit List'!B2210&amp;'Support - Unit List'!C2210&amp;" - "&amp;PROPER('Support - Unit List'!D2210))</f>
        <v>8261102 - Evansville Levee Authority</v>
      </c>
    </row>
    <row r="2211" spans="8:10" x14ac:dyDescent="0.25">
      <c r="H2211" s="2" t="str">
        <f t="shared" si="44"/>
        <v/>
      </c>
      <c r="I2211" s="2" t="str">
        <f>IF(H2211="","",COUNTIF($H$2:H2211,H2211))</f>
        <v/>
      </c>
      <c r="J2211" s="3" t="str">
        <f>IF('Support - Unit List'!A2211="","",'Support - Unit List'!A2211&amp;'Support - Unit List'!B2211&amp;'Support - Unit List'!C2211&amp;" - "&amp;PROPER('Support - Unit List'!D2211))</f>
        <v>8261190 - Evansville-Vanderburgh Airport Authority</v>
      </c>
    </row>
    <row r="2212" spans="8:10" x14ac:dyDescent="0.25">
      <c r="H2212" s="2" t="str">
        <f t="shared" si="44"/>
        <v/>
      </c>
      <c r="I2212" s="2" t="str">
        <f>IF(H2212="","",COUNTIF($H$2:H2212,H2212))</f>
        <v/>
      </c>
      <c r="J2212" s="3" t="str">
        <f>IF('Support - Unit List'!A2212="","",'Support - Unit List'!A2212&amp;'Support - Unit List'!B2212&amp;'Support - Unit List'!C2212&amp;" - "&amp;PROPER('Support - Unit List'!D2212))</f>
        <v>8310000 - Vermillion County</v>
      </c>
    </row>
    <row r="2213" spans="8:10" x14ac:dyDescent="0.25">
      <c r="H2213" s="2" t="str">
        <f t="shared" si="44"/>
        <v/>
      </c>
      <c r="I2213" s="2" t="str">
        <f>IF(H2213="","",COUNTIF($H$2:H2213,H2213))</f>
        <v/>
      </c>
      <c r="J2213" s="3" t="str">
        <f>IF('Support - Unit List'!A2213="","",'Support - Unit List'!A2213&amp;'Support - Unit List'!B2213&amp;'Support - Unit List'!C2213&amp;" - "&amp;PROPER('Support - Unit List'!D2213))</f>
        <v>8320001 - Clinton Township</v>
      </c>
    </row>
    <row r="2214" spans="8:10" x14ac:dyDescent="0.25">
      <c r="H2214" s="2" t="str">
        <f t="shared" si="44"/>
        <v/>
      </c>
      <c r="I2214" s="2" t="str">
        <f>IF(H2214="","",COUNTIF($H$2:H2214,H2214))</f>
        <v/>
      </c>
      <c r="J2214" s="3" t="str">
        <f>IF('Support - Unit List'!A2214="","",'Support - Unit List'!A2214&amp;'Support - Unit List'!B2214&amp;'Support - Unit List'!C2214&amp;" - "&amp;PROPER('Support - Unit List'!D2214))</f>
        <v>8320002 - Eugene Township</v>
      </c>
    </row>
    <row r="2215" spans="8:10" x14ac:dyDescent="0.25">
      <c r="H2215" s="2" t="str">
        <f t="shared" si="44"/>
        <v/>
      </c>
      <c r="I2215" s="2" t="str">
        <f>IF(H2215="","",COUNTIF($H$2:H2215,H2215))</f>
        <v/>
      </c>
      <c r="J2215" s="3" t="str">
        <f>IF('Support - Unit List'!A2215="","",'Support - Unit List'!A2215&amp;'Support - Unit List'!B2215&amp;'Support - Unit List'!C2215&amp;" - "&amp;PROPER('Support - Unit List'!D2215))</f>
        <v>8320003 - Helt Township</v>
      </c>
    </row>
    <row r="2216" spans="8:10" x14ac:dyDescent="0.25">
      <c r="H2216" s="2" t="str">
        <f t="shared" si="44"/>
        <v/>
      </c>
      <c r="I2216" s="2" t="str">
        <f>IF(H2216="","",COUNTIF($H$2:H2216,H2216))</f>
        <v/>
      </c>
      <c r="J2216" s="3" t="str">
        <f>IF('Support - Unit List'!A2216="","",'Support - Unit List'!A2216&amp;'Support - Unit List'!B2216&amp;'Support - Unit List'!C2216&amp;" - "&amp;PROPER('Support - Unit List'!D2216))</f>
        <v>8320004 - Highland Township</v>
      </c>
    </row>
    <row r="2217" spans="8:10" x14ac:dyDescent="0.25">
      <c r="H2217" s="2" t="str">
        <f t="shared" si="44"/>
        <v/>
      </c>
      <c r="I2217" s="2" t="str">
        <f>IF(H2217="","",COUNTIF($H$2:H2217,H2217))</f>
        <v/>
      </c>
      <c r="J2217" s="3" t="str">
        <f>IF('Support - Unit List'!A2217="","",'Support - Unit List'!A2217&amp;'Support - Unit List'!B2217&amp;'Support - Unit List'!C2217&amp;" - "&amp;PROPER('Support - Unit List'!D2217))</f>
        <v>8320005 - Vermillion Township</v>
      </c>
    </row>
    <row r="2218" spans="8:10" x14ac:dyDescent="0.25">
      <c r="H2218" s="2" t="str">
        <f t="shared" si="44"/>
        <v/>
      </c>
      <c r="I2218" s="2" t="str">
        <f>IF(H2218="","",COUNTIF($H$2:H2218,H2218))</f>
        <v/>
      </c>
      <c r="J2218" s="3" t="str">
        <f>IF('Support - Unit List'!A2218="","",'Support - Unit List'!A2218&amp;'Support - Unit List'!B2218&amp;'Support - Unit List'!C2218&amp;" - "&amp;PROPER('Support - Unit List'!D2218))</f>
        <v>8330427 - Clinton Civil City</v>
      </c>
    </row>
    <row r="2219" spans="8:10" x14ac:dyDescent="0.25">
      <c r="H2219" s="2" t="str">
        <f t="shared" si="44"/>
        <v/>
      </c>
      <c r="I2219" s="2" t="str">
        <f>IF(H2219="","",COUNTIF($H$2:H2219,H2219))</f>
        <v/>
      </c>
      <c r="J2219" s="3" t="str">
        <f>IF('Support - Unit List'!A2219="","",'Support - Unit List'!A2219&amp;'Support - Unit List'!B2219&amp;'Support - Unit List'!C2219&amp;" - "&amp;PROPER('Support - Unit List'!D2219))</f>
        <v>8330897 - Cayuga Civil Town</v>
      </c>
    </row>
    <row r="2220" spans="8:10" x14ac:dyDescent="0.25">
      <c r="H2220" s="2" t="str">
        <f t="shared" si="44"/>
        <v/>
      </c>
      <c r="I2220" s="2" t="str">
        <f>IF(H2220="","",COUNTIF($H$2:H2220,H2220))</f>
        <v/>
      </c>
      <c r="J2220" s="3" t="str">
        <f>IF('Support - Unit List'!A2220="","",'Support - Unit List'!A2220&amp;'Support - Unit List'!B2220&amp;'Support - Unit List'!C2220&amp;" - "&amp;PROPER('Support - Unit List'!D2220))</f>
        <v>8330898 - Dana Civil Town</v>
      </c>
    </row>
    <row r="2221" spans="8:10" x14ac:dyDescent="0.25">
      <c r="H2221" s="2" t="str">
        <f t="shared" si="44"/>
        <v/>
      </c>
      <c r="I2221" s="2" t="str">
        <f>IF(H2221="","",COUNTIF($H$2:H2221,H2221))</f>
        <v/>
      </c>
      <c r="J2221" s="3" t="str">
        <f>IF('Support - Unit List'!A2221="","",'Support - Unit List'!A2221&amp;'Support - Unit List'!B2221&amp;'Support - Unit List'!C2221&amp;" - "&amp;PROPER('Support - Unit List'!D2221))</f>
        <v>8330899 - Fairview Park Civil Town</v>
      </c>
    </row>
    <row r="2222" spans="8:10" x14ac:dyDescent="0.25">
      <c r="H2222" s="2" t="str">
        <f t="shared" si="44"/>
        <v/>
      </c>
      <c r="I2222" s="2" t="str">
        <f>IF(H2222="","",COUNTIF($H$2:H2222,H2222))</f>
        <v/>
      </c>
      <c r="J2222" s="3" t="str">
        <f>IF('Support - Unit List'!A2222="","",'Support - Unit List'!A2222&amp;'Support - Unit List'!B2222&amp;'Support - Unit List'!C2222&amp;" - "&amp;PROPER('Support - Unit List'!D2222))</f>
        <v>8330900 - Newport Civil Town</v>
      </c>
    </row>
    <row r="2223" spans="8:10" x14ac:dyDescent="0.25">
      <c r="H2223" s="2" t="str">
        <f t="shared" si="44"/>
        <v/>
      </c>
      <c r="I2223" s="2" t="str">
        <f>IF(H2223="","",COUNTIF($H$2:H2223,H2223))</f>
        <v/>
      </c>
      <c r="J2223" s="3" t="str">
        <f>IF('Support - Unit List'!A2223="","",'Support - Unit List'!A2223&amp;'Support - Unit List'!B2223&amp;'Support - Unit List'!C2223&amp;" - "&amp;PROPER('Support - Unit List'!D2223))</f>
        <v>8330901 - Perrysville Civil Town</v>
      </c>
    </row>
    <row r="2224" spans="8:10" x14ac:dyDescent="0.25">
      <c r="H2224" s="2" t="str">
        <f t="shared" si="44"/>
        <v/>
      </c>
      <c r="I2224" s="2" t="str">
        <f>IF(H2224="","",COUNTIF($H$2:H2224,H2224))</f>
        <v/>
      </c>
      <c r="J2224" s="3" t="str">
        <f>IF('Support - Unit List'!A2224="","",'Support - Unit List'!A2224&amp;'Support - Unit List'!B2224&amp;'Support - Unit List'!C2224&amp;" - "&amp;PROPER('Support - Unit List'!D2224))</f>
        <v>8330902 - Universal Civil Town</v>
      </c>
    </row>
    <row r="2225" spans="8:10" x14ac:dyDescent="0.25">
      <c r="H2225" s="2" t="str">
        <f t="shared" si="44"/>
        <v/>
      </c>
      <c r="I2225" s="2" t="str">
        <f>IF(H2225="","",COUNTIF($H$2:H2225,H2225))</f>
        <v/>
      </c>
      <c r="J2225" s="3" t="str">
        <f>IF('Support - Unit List'!A2225="","",'Support - Unit List'!A2225&amp;'Support - Unit List'!B2225&amp;'Support - Unit List'!C2225&amp;" - "&amp;PROPER('Support - Unit List'!D2225))</f>
        <v>8348010 - North Vermillion Community School Corporation</v>
      </c>
    </row>
    <row r="2226" spans="8:10" x14ac:dyDescent="0.25">
      <c r="H2226" s="2" t="str">
        <f t="shared" si="44"/>
        <v/>
      </c>
      <c r="I2226" s="2" t="str">
        <f>IF(H2226="","",COUNTIF($H$2:H2226,H2226))</f>
        <v/>
      </c>
      <c r="J2226" s="3" t="str">
        <f>IF('Support - Unit List'!A2226="","",'Support - Unit List'!A2226&amp;'Support - Unit List'!B2226&amp;'Support - Unit List'!C2226&amp;" - "&amp;PROPER('Support - Unit List'!D2226))</f>
        <v>8348020 - South Vermillion Community School Corporation</v>
      </c>
    </row>
    <row r="2227" spans="8:10" x14ac:dyDescent="0.25">
      <c r="H2227" s="2" t="str">
        <f t="shared" si="44"/>
        <v/>
      </c>
      <c r="I2227" s="2" t="str">
        <f>IF(H2227="","",COUNTIF($H$2:H2227,H2227))</f>
        <v/>
      </c>
      <c r="J2227" s="3" t="str">
        <f>IF('Support - Unit List'!A2227="","",'Support - Unit List'!A2227&amp;'Support - Unit List'!B2227&amp;'Support - Unit List'!C2227&amp;" - "&amp;PROPER('Support - Unit List'!D2227))</f>
        <v>8350227 - Clinton Public Library</v>
      </c>
    </row>
    <row r="2228" spans="8:10" x14ac:dyDescent="0.25">
      <c r="H2228" s="2" t="str">
        <f t="shared" si="44"/>
        <v/>
      </c>
      <c r="I2228" s="2" t="str">
        <f>IF(H2228="","",COUNTIF($H$2:H2228,H2228))</f>
        <v/>
      </c>
      <c r="J2228" s="3" t="str">
        <f>IF('Support - Unit List'!A2228="","",'Support - Unit List'!A2228&amp;'Support - Unit List'!B2228&amp;'Support - Unit List'!C2228&amp;" - "&amp;PROPER('Support - Unit List'!D2228))</f>
        <v>8350228 - Vermillion County Public Library</v>
      </c>
    </row>
    <row r="2229" spans="8:10" x14ac:dyDescent="0.25">
      <c r="H2229" s="2" t="str">
        <f t="shared" si="44"/>
        <v/>
      </c>
      <c r="I2229" s="2" t="str">
        <f>IF(H2229="","",COUNTIF($H$2:H2229,H2229))</f>
        <v/>
      </c>
      <c r="J2229" s="3" t="str">
        <f>IF('Support - Unit List'!A2229="","",'Support - Unit List'!A2229&amp;'Support - Unit List'!B2229&amp;'Support - Unit List'!C2229&amp;" - "&amp;PROPER('Support - Unit List'!D2229))</f>
        <v>8361073 - Vermillion County Solid Waste Management</v>
      </c>
    </row>
    <row r="2230" spans="8:10" x14ac:dyDescent="0.25">
      <c r="H2230" s="2" t="str">
        <f t="shared" si="44"/>
        <v/>
      </c>
      <c r="I2230" s="2" t="str">
        <f>IF(H2230="","",COUNTIF($H$2:H2230,H2230))</f>
        <v/>
      </c>
      <c r="J2230" s="3" t="str">
        <f>IF('Support - Unit List'!A2230="","",'Support - Unit List'!A2230&amp;'Support - Unit List'!B2230&amp;'Support - Unit List'!C2230&amp;" - "&amp;PROPER('Support - Unit List'!D2230))</f>
        <v>8410000 - Vigo County</v>
      </c>
    </row>
    <row r="2231" spans="8:10" x14ac:dyDescent="0.25">
      <c r="H2231" s="2" t="str">
        <f t="shared" si="44"/>
        <v/>
      </c>
      <c r="I2231" s="2" t="str">
        <f>IF(H2231="","",COUNTIF($H$2:H2231,H2231))</f>
        <v/>
      </c>
      <c r="J2231" s="3" t="str">
        <f>IF('Support - Unit List'!A2231="","",'Support - Unit List'!A2231&amp;'Support - Unit List'!B2231&amp;'Support - Unit List'!C2231&amp;" - "&amp;PROPER('Support - Unit List'!D2231))</f>
        <v>8420001 - Fayette Township</v>
      </c>
    </row>
    <row r="2232" spans="8:10" x14ac:dyDescent="0.25">
      <c r="H2232" s="2" t="str">
        <f t="shared" si="44"/>
        <v/>
      </c>
      <c r="I2232" s="2" t="str">
        <f>IF(H2232="","",COUNTIF($H$2:H2232,H2232))</f>
        <v/>
      </c>
      <c r="J2232" s="3" t="str">
        <f>IF('Support - Unit List'!A2232="","",'Support - Unit List'!A2232&amp;'Support - Unit List'!B2232&amp;'Support - Unit List'!C2232&amp;" - "&amp;PROPER('Support - Unit List'!D2232))</f>
        <v>8420002 - Harrison Township</v>
      </c>
    </row>
    <row r="2233" spans="8:10" x14ac:dyDescent="0.25">
      <c r="H2233" s="2" t="str">
        <f t="shared" si="44"/>
        <v/>
      </c>
      <c r="I2233" s="2" t="str">
        <f>IF(H2233="","",COUNTIF($H$2:H2233,H2233))</f>
        <v/>
      </c>
      <c r="J2233" s="3" t="str">
        <f>IF('Support - Unit List'!A2233="","",'Support - Unit List'!A2233&amp;'Support - Unit List'!B2233&amp;'Support - Unit List'!C2233&amp;" - "&amp;PROPER('Support - Unit List'!D2233))</f>
        <v>8420003 - Honey Creek Township</v>
      </c>
    </row>
    <row r="2234" spans="8:10" x14ac:dyDescent="0.25">
      <c r="H2234" s="2" t="str">
        <f t="shared" si="44"/>
        <v/>
      </c>
      <c r="I2234" s="2" t="str">
        <f>IF(H2234="","",COUNTIF($H$2:H2234,H2234))</f>
        <v/>
      </c>
      <c r="J2234" s="3" t="str">
        <f>IF('Support - Unit List'!A2234="","",'Support - Unit List'!A2234&amp;'Support - Unit List'!B2234&amp;'Support - Unit List'!C2234&amp;" - "&amp;PROPER('Support - Unit List'!D2234))</f>
        <v>8420004 - Linton Township</v>
      </c>
    </row>
    <row r="2235" spans="8:10" x14ac:dyDescent="0.25">
      <c r="H2235" s="2" t="str">
        <f t="shared" si="44"/>
        <v/>
      </c>
      <c r="I2235" s="2" t="str">
        <f>IF(H2235="","",COUNTIF($H$2:H2235,H2235))</f>
        <v/>
      </c>
      <c r="J2235" s="3" t="str">
        <f>IF('Support - Unit List'!A2235="","",'Support - Unit List'!A2235&amp;'Support - Unit List'!B2235&amp;'Support - Unit List'!C2235&amp;" - "&amp;PROPER('Support - Unit List'!D2235))</f>
        <v>8420005 - Lost Creek Township</v>
      </c>
    </row>
    <row r="2236" spans="8:10" x14ac:dyDescent="0.25">
      <c r="H2236" s="2" t="str">
        <f t="shared" si="44"/>
        <v/>
      </c>
      <c r="I2236" s="2" t="str">
        <f>IF(H2236="","",COUNTIF($H$2:H2236,H2236))</f>
        <v/>
      </c>
      <c r="J2236" s="3" t="str">
        <f>IF('Support - Unit List'!A2236="","",'Support - Unit List'!A2236&amp;'Support - Unit List'!B2236&amp;'Support - Unit List'!C2236&amp;" - "&amp;PROPER('Support - Unit List'!D2236))</f>
        <v>8420006 - Nevins Township</v>
      </c>
    </row>
    <row r="2237" spans="8:10" x14ac:dyDescent="0.25">
      <c r="H2237" s="2" t="str">
        <f t="shared" si="44"/>
        <v/>
      </c>
      <c r="I2237" s="2" t="str">
        <f>IF(H2237="","",COUNTIF($H$2:H2237,H2237))</f>
        <v/>
      </c>
      <c r="J2237" s="3" t="str">
        <f>IF('Support - Unit List'!A2237="","",'Support - Unit List'!A2237&amp;'Support - Unit List'!B2237&amp;'Support - Unit List'!C2237&amp;" - "&amp;PROPER('Support - Unit List'!D2237))</f>
        <v>8420007 - Otter Creek Township</v>
      </c>
    </row>
    <row r="2238" spans="8:10" x14ac:dyDescent="0.25">
      <c r="H2238" s="2" t="str">
        <f t="shared" si="44"/>
        <v/>
      </c>
      <c r="I2238" s="2" t="str">
        <f>IF(H2238="","",COUNTIF($H$2:H2238,H2238))</f>
        <v/>
      </c>
      <c r="J2238" s="3" t="str">
        <f>IF('Support - Unit List'!A2238="","",'Support - Unit List'!A2238&amp;'Support - Unit List'!B2238&amp;'Support - Unit List'!C2238&amp;" - "&amp;PROPER('Support - Unit List'!D2238))</f>
        <v>8420008 - Pierson Township</v>
      </c>
    </row>
    <row r="2239" spans="8:10" x14ac:dyDescent="0.25">
      <c r="H2239" s="2" t="str">
        <f t="shared" si="44"/>
        <v/>
      </c>
      <c r="I2239" s="2" t="str">
        <f>IF(H2239="","",COUNTIF($H$2:H2239,H2239))</f>
        <v/>
      </c>
      <c r="J2239" s="3" t="str">
        <f>IF('Support - Unit List'!A2239="","",'Support - Unit List'!A2239&amp;'Support - Unit List'!B2239&amp;'Support - Unit List'!C2239&amp;" - "&amp;PROPER('Support - Unit List'!D2239))</f>
        <v>8420009 - Prairie Creek Township</v>
      </c>
    </row>
    <row r="2240" spans="8:10" x14ac:dyDescent="0.25">
      <c r="H2240" s="2" t="str">
        <f t="shared" si="44"/>
        <v/>
      </c>
      <c r="I2240" s="2" t="str">
        <f>IF(H2240="","",COUNTIF($H$2:H2240,H2240))</f>
        <v/>
      </c>
      <c r="J2240" s="3" t="str">
        <f>IF('Support - Unit List'!A2240="","",'Support - Unit List'!A2240&amp;'Support - Unit List'!B2240&amp;'Support - Unit List'!C2240&amp;" - "&amp;PROPER('Support - Unit List'!D2240))</f>
        <v>8420010 - Prairieton Township</v>
      </c>
    </row>
    <row r="2241" spans="8:10" x14ac:dyDescent="0.25">
      <c r="H2241" s="2" t="str">
        <f t="shared" si="44"/>
        <v/>
      </c>
      <c r="I2241" s="2" t="str">
        <f>IF(H2241="","",COUNTIF($H$2:H2241,H2241))</f>
        <v/>
      </c>
      <c r="J2241" s="3" t="str">
        <f>IF('Support - Unit List'!A2241="","",'Support - Unit List'!A2241&amp;'Support - Unit List'!B2241&amp;'Support - Unit List'!C2241&amp;" - "&amp;PROPER('Support - Unit List'!D2241))</f>
        <v>8420011 - Riley Township</v>
      </c>
    </row>
    <row r="2242" spans="8:10" x14ac:dyDescent="0.25">
      <c r="H2242" s="2" t="str">
        <f t="shared" si="44"/>
        <v/>
      </c>
      <c r="I2242" s="2" t="str">
        <f>IF(H2242="","",COUNTIF($H$2:H2242,H2242))</f>
        <v/>
      </c>
      <c r="J2242" s="3" t="str">
        <f>IF('Support - Unit List'!A2242="","",'Support - Unit List'!A2242&amp;'Support - Unit List'!B2242&amp;'Support - Unit List'!C2242&amp;" - "&amp;PROPER('Support - Unit List'!D2242))</f>
        <v>8420012 - Sugar Creek Township</v>
      </c>
    </row>
    <row r="2243" spans="8:10" x14ac:dyDescent="0.25">
      <c r="H2243" s="2" t="str">
        <f t="shared" ref="H2243:H2306" si="45">IF(LEFT(J2243,2)=$B$3,"X","")</f>
        <v/>
      </c>
      <c r="I2243" s="2" t="str">
        <f>IF(H2243="","",COUNTIF($H$2:H2243,H2243))</f>
        <v/>
      </c>
      <c r="J2243" s="3" t="str">
        <f>IF('Support - Unit List'!A2243="","",'Support - Unit List'!A2243&amp;'Support - Unit List'!B2243&amp;'Support - Unit List'!C2243&amp;" - "&amp;PROPER('Support - Unit List'!D2243))</f>
        <v>8430106 - Terre Haute Civil City</v>
      </c>
    </row>
    <row r="2244" spans="8:10" x14ac:dyDescent="0.25">
      <c r="H2244" s="2" t="str">
        <f t="shared" si="45"/>
        <v/>
      </c>
      <c r="I2244" s="2" t="str">
        <f>IF(H2244="","",COUNTIF($H$2:H2244,H2244))</f>
        <v/>
      </c>
      <c r="J2244" s="3" t="str">
        <f>IF('Support - Unit List'!A2244="","",'Support - Unit List'!A2244&amp;'Support - Unit List'!B2244&amp;'Support - Unit List'!C2244&amp;" - "&amp;PROPER('Support - Unit List'!D2244))</f>
        <v>8430903 - Riley Civil Town</v>
      </c>
    </row>
    <row r="2245" spans="8:10" x14ac:dyDescent="0.25">
      <c r="H2245" s="2" t="str">
        <f t="shared" si="45"/>
        <v/>
      </c>
      <c r="I2245" s="2" t="str">
        <f>IF(H2245="","",COUNTIF($H$2:H2245,H2245))</f>
        <v/>
      </c>
      <c r="J2245" s="3" t="str">
        <f>IF('Support - Unit List'!A2245="","",'Support - Unit List'!A2245&amp;'Support - Unit List'!B2245&amp;'Support - Unit List'!C2245&amp;" - "&amp;PROPER('Support - Unit List'!D2245))</f>
        <v>8430904 - Seelyville Civil Town</v>
      </c>
    </row>
    <row r="2246" spans="8:10" x14ac:dyDescent="0.25">
      <c r="H2246" s="2" t="str">
        <f t="shared" si="45"/>
        <v/>
      </c>
      <c r="I2246" s="2" t="str">
        <f>IF(H2246="","",COUNTIF($H$2:H2246,H2246))</f>
        <v/>
      </c>
      <c r="J2246" s="3" t="str">
        <f>IF('Support - Unit List'!A2246="","",'Support - Unit List'!A2246&amp;'Support - Unit List'!B2246&amp;'Support - Unit List'!C2246&amp;" - "&amp;PROPER('Support - Unit List'!D2246))</f>
        <v>8430905 - West Terre Haute Civil Town</v>
      </c>
    </row>
    <row r="2247" spans="8:10" x14ac:dyDescent="0.25">
      <c r="H2247" s="2" t="str">
        <f t="shared" si="45"/>
        <v/>
      </c>
      <c r="I2247" s="2" t="str">
        <f>IF(H2247="","",COUNTIF($H$2:H2247,H2247))</f>
        <v/>
      </c>
      <c r="J2247" s="3" t="str">
        <f>IF('Support - Unit List'!A2247="","",'Support - Unit List'!A2247&amp;'Support - Unit List'!B2247&amp;'Support - Unit List'!C2247&amp;" - "&amp;PROPER('Support - Unit List'!D2247))</f>
        <v>8448030 - Vigo County School Corporation</v>
      </c>
    </row>
    <row r="2248" spans="8:10" x14ac:dyDescent="0.25">
      <c r="H2248" s="2" t="str">
        <f t="shared" si="45"/>
        <v/>
      </c>
      <c r="I2248" s="2" t="str">
        <f>IF(H2248="","",COUNTIF($H$2:H2248,H2248))</f>
        <v/>
      </c>
      <c r="J2248" s="3" t="str">
        <f>IF('Support - Unit List'!A2248="","",'Support - Unit List'!A2248&amp;'Support - Unit List'!B2248&amp;'Support - Unit List'!C2248&amp;" - "&amp;PROPER('Support - Unit List'!D2248))</f>
        <v>8450229 - Vigo County Public Library</v>
      </c>
    </row>
    <row r="2249" spans="8:10" x14ac:dyDescent="0.25">
      <c r="H2249" s="2" t="str">
        <f t="shared" si="45"/>
        <v/>
      </c>
      <c r="I2249" s="2" t="str">
        <f>IF(H2249="","",COUNTIF($H$2:H2249,H2249))</f>
        <v/>
      </c>
      <c r="J2249" s="3" t="str">
        <f>IF('Support - Unit List'!A2249="","",'Support - Unit List'!A2249&amp;'Support - Unit List'!B2249&amp;'Support - Unit List'!C2249&amp;" - "&amp;PROPER('Support - Unit List'!D2249))</f>
        <v>8460334 - Vigo County Solid Waste Management District</v>
      </c>
    </row>
    <row r="2250" spans="8:10" x14ac:dyDescent="0.25">
      <c r="H2250" s="2" t="str">
        <f t="shared" si="45"/>
        <v/>
      </c>
      <c r="I2250" s="2" t="str">
        <f>IF(H2250="","",COUNTIF($H$2:H2250,H2250))</f>
        <v/>
      </c>
      <c r="J2250" s="3" t="str">
        <f>IF('Support - Unit List'!A2250="","",'Support - Unit List'!A2250&amp;'Support - Unit List'!B2250&amp;'Support - Unit List'!C2250&amp;" - "&amp;PROPER('Support - Unit List'!D2250))</f>
        <v>8460871 - Terre Haute Sanitary</v>
      </c>
    </row>
    <row r="2251" spans="8:10" x14ac:dyDescent="0.25">
      <c r="H2251" s="2" t="str">
        <f t="shared" si="45"/>
        <v/>
      </c>
      <c r="I2251" s="2" t="str">
        <f>IF(H2251="","",COUNTIF($H$2:H2251,H2251))</f>
        <v/>
      </c>
      <c r="J2251" s="3" t="str">
        <f>IF('Support - Unit List'!A2251="","",'Support - Unit List'!A2251&amp;'Support - Unit List'!B2251&amp;'Support - Unit List'!C2251&amp;" - "&amp;PROPER('Support - Unit List'!D2251))</f>
        <v>8460872 - Terre Haute International Airport</v>
      </c>
    </row>
    <row r="2252" spans="8:10" x14ac:dyDescent="0.25">
      <c r="H2252" s="2" t="str">
        <f t="shared" si="45"/>
        <v/>
      </c>
      <c r="I2252" s="2" t="str">
        <f>IF(H2252="","",COUNTIF($H$2:H2252,H2252))</f>
        <v/>
      </c>
      <c r="J2252" s="3" t="str">
        <f>IF('Support - Unit List'!A2252="","",'Support - Unit List'!A2252&amp;'Support - Unit List'!B2252&amp;'Support - Unit List'!C2252&amp;" - "&amp;PROPER('Support - Unit List'!D2252))</f>
        <v>8460958 - Honey Creek Fire Protection</v>
      </c>
    </row>
    <row r="2253" spans="8:10" x14ac:dyDescent="0.25">
      <c r="H2253" s="2" t="str">
        <f t="shared" si="45"/>
        <v/>
      </c>
      <c r="I2253" s="2" t="str">
        <f>IF(H2253="","",COUNTIF($H$2:H2253,H2253))</f>
        <v/>
      </c>
      <c r="J2253" s="3" t="str">
        <f>IF('Support - Unit List'!A2253="","",'Support - Unit List'!A2253&amp;'Support - Unit List'!B2253&amp;'Support - Unit List'!C2253&amp;" - "&amp;PROPER('Support - Unit List'!D2253))</f>
        <v>8460970 - New Goshen Fire Protection District</v>
      </c>
    </row>
    <row r="2254" spans="8:10" x14ac:dyDescent="0.25">
      <c r="H2254" s="2" t="str">
        <f t="shared" si="45"/>
        <v/>
      </c>
      <c r="I2254" s="2" t="str">
        <f>IF(H2254="","",COUNTIF($H$2:H2254,H2254))</f>
        <v/>
      </c>
      <c r="J2254" s="3" t="str">
        <f>IF('Support - Unit List'!A2254="","",'Support - Unit List'!A2254&amp;'Support - Unit List'!B2254&amp;'Support - Unit List'!C2254&amp;" - "&amp;PROPER('Support - Unit List'!D2254))</f>
        <v>8460981 - Lost Creek Fire Protection District</v>
      </c>
    </row>
    <row r="2255" spans="8:10" x14ac:dyDescent="0.25">
      <c r="H2255" s="2" t="str">
        <f t="shared" si="45"/>
        <v/>
      </c>
      <c r="I2255" s="2" t="str">
        <f>IF(H2255="","",COUNTIF($H$2:H2255,H2255))</f>
        <v/>
      </c>
      <c r="J2255" s="3" t="str">
        <f>IF('Support - Unit List'!A2255="","",'Support - Unit List'!A2255&amp;'Support - Unit List'!B2255&amp;'Support - Unit List'!C2255&amp;" - "&amp;PROPER('Support - Unit List'!D2255))</f>
        <v>8461005 - Prairieton Fire Protection District</v>
      </c>
    </row>
    <row r="2256" spans="8:10" x14ac:dyDescent="0.25">
      <c r="H2256" s="2" t="str">
        <f t="shared" si="45"/>
        <v/>
      </c>
      <c r="I2256" s="2" t="str">
        <f>IF(H2256="","",COUNTIF($H$2:H2256,H2256))</f>
        <v/>
      </c>
      <c r="J2256" s="3" t="str">
        <f>IF('Support - Unit List'!A2256="","",'Support - Unit List'!A2256&amp;'Support - Unit List'!B2256&amp;'Support - Unit List'!C2256&amp;" - "&amp;PROPER('Support - Unit List'!D2256))</f>
        <v>8461023 - Riley Fire Protection District</v>
      </c>
    </row>
    <row r="2257" spans="8:10" x14ac:dyDescent="0.25">
      <c r="H2257" s="2" t="str">
        <f t="shared" si="45"/>
        <v/>
      </c>
      <c r="I2257" s="2" t="str">
        <f>IF(H2257="","",COUNTIF($H$2:H2257,H2257))</f>
        <v/>
      </c>
      <c r="J2257" s="3" t="str">
        <f>IF('Support - Unit List'!A2257="","",'Support - Unit List'!A2257&amp;'Support - Unit List'!B2257&amp;'Support - Unit List'!C2257&amp;" - "&amp;PROPER('Support - Unit List'!D2257))</f>
        <v>8461086 - Sugar Creek Township Fire District</v>
      </c>
    </row>
    <row r="2258" spans="8:10" x14ac:dyDescent="0.25">
      <c r="H2258" s="2" t="str">
        <f t="shared" si="45"/>
        <v/>
      </c>
      <c r="I2258" s="2" t="str">
        <f>IF(H2258="","",COUNTIF($H$2:H2258,H2258))</f>
        <v/>
      </c>
      <c r="J2258" s="3" t="str">
        <f>IF('Support - Unit List'!A2258="","",'Support - Unit List'!A2258&amp;'Support - Unit List'!B2258&amp;'Support - Unit List'!C2258&amp;" - "&amp;PROPER('Support - Unit List'!D2258))</f>
        <v>8470042 - Prairie Creek-Vigo Conservancy</v>
      </c>
    </row>
    <row r="2259" spans="8:10" x14ac:dyDescent="0.25">
      <c r="H2259" s="2" t="str">
        <f t="shared" si="45"/>
        <v/>
      </c>
      <c r="I2259" s="2" t="str">
        <f>IF(H2259="","",COUNTIF($H$2:H2259,H2259))</f>
        <v/>
      </c>
      <c r="J2259" s="3" t="str">
        <f>IF('Support - Unit List'!A2259="","",'Support - Unit List'!A2259&amp;'Support - Unit List'!B2259&amp;'Support - Unit List'!C2259&amp;" - "&amp;PROPER('Support - Unit List'!D2259))</f>
        <v>8470049 - Honey Creek-Vigo Conservancy</v>
      </c>
    </row>
    <row r="2260" spans="8:10" x14ac:dyDescent="0.25">
      <c r="H2260" s="2" t="str">
        <f t="shared" si="45"/>
        <v/>
      </c>
      <c r="I2260" s="2" t="str">
        <f>IF(H2260="","",COUNTIF($H$2:H2260,H2260))</f>
        <v/>
      </c>
      <c r="J2260" s="3" t="str">
        <f>IF('Support - Unit List'!A2260="","",'Support - Unit List'!A2260&amp;'Support - Unit List'!B2260&amp;'Support - Unit List'!C2260&amp;" - "&amp;PROPER('Support - Unit List'!D2260))</f>
        <v>8470104 - West Vigo Levee Association Conservancy District</v>
      </c>
    </row>
    <row r="2261" spans="8:10" x14ac:dyDescent="0.25">
      <c r="H2261" s="2" t="str">
        <f t="shared" si="45"/>
        <v/>
      </c>
      <c r="I2261" s="2" t="str">
        <f>IF(H2261="","",COUNTIF($H$2:H2261,H2261))</f>
        <v/>
      </c>
      <c r="J2261" s="3" t="str">
        <f>IF('Support - Unit List'!A2261="","",'Support - Unit List'!A2261&amp;'Support - Unit List'!B2261&amp;'Support - Unit List'!C2261&amp;" - "&amp;PROPER('Support - Unit List'!D2261))</f>
        <v>8470332 - Moveover Lake Conservancy District</v>
      </c>
    </row>
    <row r="2262" spans="8:10" x14ac:dyDescent="0.25">
      <c r="H2262" s="2" t="str">
        <f t="shared" si="45"/>
        <v/>
      </c>
      <c r="I2262" s="2" t="str">
        <f>IF(H2262="","",COUNTIF($H$2:H2262,H2262))</f>
        <v/>
      </c>
      <c r="J2262" s="3" t="str">
        <f>IF('Support - Unit List'!A2262="","",'Support - Unit List'!A2262&amp;'Support - Unit List'!B2262&amp;'Support - Unit List'!C2262&amp;" - "&amp;PROPER('Support - Unit List'!D2262))</f>
        <v>8470847 - Greenfield Bayou Levee &amp; Ditch Conservancy</v>
      </c>
    </row>
    <row r="2263" spans="8:10" x14ac:dyDescent="0.25">
      <c r="H2263" s="2" t="str">
        <f t="shared" si="45"/>
        <v/>
      </c>
      <c r="I2263" s="2" t="str">
        <f>IF(H2263="","",COUNTIF($H$2:H2263,H2263))</f>
        <v/>
      </c>
      <c r="J2263" s="3" t="str">
        <f>IF('Support - Unit List'!A2263="","",'Support - Unit List'!A2263&amp;'Support - Unit List'!B2263&amp;'Support - Unit List'!C2263&amp;" - "&amp;PROPER('Support - Unit List'!D2263))</f>
        <v>8510000 - Wabash County</v>
      </c>
    </row>
    <row r="2264" spans="8:10" x14ac:dyDescent="0.25">
      <c r="H2264" s="2" t="str">
        <f t="shared" si="45"/>
        <v/>
      </c>
      <c r="I2264" s="2" t="str">
        <f>IF(H2264="","",COUNTIF($H$2:H2264,H2264))</f>
        <v/>
      </c>
      <c r="J2264" s="3" t="str">
        <f>IF('Support - Unit List'!A2264="","",'Support - Unit List'!A2264&amp;'Support - Unit List'!B2264&amp;'Support - Unit List'!C2264&amp;" - "&amp;PROPER('Support - Unit List'!D2264))</f>
        <v>8520001 - Chester Township</v>
      </c>
    </row>
    <row r="2265" spans="8:10" x14ac:dyDescent="0.25">
      <c r="H2265" s="2" t="str">
        <f t="shared" si="45"/>
        <v/>
      </c>
      <c r="I2265" s="2" t="str">
        <f>IF(H2265="","",COUNTIF($H$2:H2265,H2265))</f>
        <v/>
      </c>
      <c r="J2265" s="3" t="str">
        <f>IF('Support - Unit List'!A2265="","",'Support - Unit List'!A2265&amp;'Support - Unit List'!B2265&amp;'Support - Unit List'!C2265&amp;" - "&amp;PROPER('Support - Unit List'!D2265))</f>
        <v>8520002 - Lagro Township</v>
      </c>
    </row>
    <row r="2266" spans="8:10" x14ac:dyDescent="0.25">
      <c r="H2266" s="2" t="str">
        <f t="shared" si="45"/>
        <v/>
      </c>
      <c r="I2266" s="2" t="str">
        <f>IF(H2266="","",COUNTIF($H$2:H2266,H2266))</f>
        <v/>
      </c>
      <c r="J2266" s="3" t="str">
        <f>IF('Support - Unit List'!A2266="","",'Support - Unit List'!A2266&amp;'Support - Unit List'!B2266&amp;'Support - Unit List'!C2266&amp;" - "&amp;PROPER('Support - Unit List'!D2266))</f>
        <v>8520003 - Liberty Township</v>
      </c>
    </row>
    <row r="2267" spans="8:10" x14ac:dyDescent="0.25">
      <c r="H2267" s="2" t="str">
        <f t="shared" si="45"/>
        <v/>
      </c>
      <c r="I2267" s="2" t="str">
        <f>IF(H2267="","",COUNTIF($H$2:H2267,H2267))</f>
        <v/>
      </c>
      <c r="J2267" s="3" t="str">
        <f>IF('Support - Unit List'!A2267="","",'Support - Unit List'!A2267&amp;'Support - Unit List'!B2267&amp;'Support - Unit List'!C2267&amp;" - "&amp;PROPER('Support - Unit List'!D2267))</f>
        <v>8520004 - Noble Township</v>
      </c>
    </row>
    <row r="2268" spans="8:10" x14ac:dyDescent="0.25">
      <c r="H2268" s="2" t="str">
        <f t="shared" si="45"/>
        <v/>
      </c>
      <c r="I2268" s="2" t="str">
        <f>IF(H2268="","",COUNTIF($H$2:H2268,H2268))</f>
        <v/>
      </c>
      <c r="J2268" s="3" t="str">
        <f>IF('Support - Unit List'!A2268="","",'Support - Unit List'!A2268&amp;'Support - Unit List'!B2268&amp;'Support - Unit List'!C2268&amp;" - "&amp;PROPER('Support - Unit List'!D2268))</f>
        <v>8520005 - Paw Paw Township</v>
      </c>
    </row>
    <row r="2269" spans="8:10" x14ac:dyDescent="0.25">
      <c r="H2269" s="2" t="str">
        <f t="shared" si="45"/>
        <v/>
      </c>
      <c r="I2269" s="2" t="str">
        <f>IF(H2269="","",COUNTIF($H$2:H2269,H2269))</f>
        <v/>
      </c>
      <c r="J2269" s="3" t="str">
        <f>IF('Support - Unit List'!A2269="","",'Support - Unit List'!A2269&amp;'Support - Unit List'!B2269&amp;'Support - Unit List'!C2269&amp;" - "&amp;PROPER('Support - Unit List'!D2269))</f>
        <v>8520006 - Pleasant Township</v>
      </c>
    </row>
    <row r="2270" spans="8:10" x14ac:dyDescent="0.25">
      <c r="H2270" s="2" t="str">
        <f t="shared" si="45"/>
        <v/>
      </c>
      <c r="I2270" s="2" t="str">
        <f>IF(H2270="","",COUNTIF($H$2:H2270,H2270))</f>
        <v/>
      </c>
      <c r="J2270" s="3" t="str">
        <f>IF('Support - Unit List'!A2270="","",'Support - Unit List'!A2270&amp;'Support - Unit List'!B2270&amp;'Support - Unit List'!C2270&amp;" - "&amp;PROPER('Support - Unit List'!D2270))</f>
        <v>8520007 - Waltz Township</v>
      </c>
    </row>
    <row r="2271" spans="8:10" x14ac:dyDescent="0.25">
      <c r="H2271" s="2" t="str">
        <f t="shared" si="45"/>
        <v/>
      </c>
      <c r="I2271" s="2" t="str">
        <f>IF(H2271="","",COUNTIF($H$2:H2271,H2271))</f>
        <v/>
      </c>
      <c r="J2271" s="3" t="str">
        <f>IF('Support - Unit List'!A2271="","",'Support - Unit List'!A2271&amp;'Support - Unit List'!B2271&amp;'Support - Unit List'!C2271&amp;" - "&amp;PROPER('Support - Unit List'!D2271))</f>
        <v>8530313 - Wabash Civil City</v>
      </c>
    </row>
    <row r="2272" spans="8:10" x14ac:dyDescent="0.25">
      <c r="H2272" s="2" t="str">
        <f t="shared" si="45"/>
        <v/>
      </c>
      <c r="I2272" s="2" t="str">
        <f>IF(H2272="","",COUNTIF($H$2:H2272,H2272))</f>
        <v/>
      </c>
      <c r="J2272" s="3" t="str">
        <f>IF('Support - Unit List'!A2272="","",'Support - Unit List'!A2272&amp;'Support - Unit List'!B2272&amp;'Support - Unit List'!C2272&amp;" - "&amp;PROPER('Support - Unit List'!D2272))</f>
        <v>8530511 - North Manchester Civil Town</v>
      </c>
    </row>
    <row r="2273" spans="8:10" x14ac:dyDescent="0.25">
      <c r="H2273" s="2" t="str">
        <f t="shared" si="45"/>
        <v/>
      </c>
      <c r="I2273" s="2" t="str">
        <f>IF(H2273="","",COUNTIF($H$2:H2273,H2273))</f>
        <v/>
      </c>
      <c r="J2273" s="3" t="str">
        <f>IF('Support - Unit List'!A2273="","",'Support - Unit List'!A2273&amp;'Support - Unit List'!B2273&amp;'Support - Unit List'!C2273&amp;" - "&amp;PROPER('Support - Unit List'!D2273))</f>
        <v>8530906 - Lafontaine Civil Town</v>
      </c>
    </row>
    <row r="2274" spans="8:10" x14ac:dyDescent="0.25">
      <c r="H2274" s="2" t="str">
        <f t="shared" si="45"/>
        <v/>
      </c>
      <c r="I2274" s="2" t="str">
        <f>IF(H2274="","",COUNTIF($H$2:H2274,H2274))</f>
        <v/>
      </c>
      <c r="J2274" s="3" t="str">
        <f>IF('Support - Unit List'!A2274="","",'Support - Unit List'!A2274&amp;'Support - Unit List'!B2274&amp;'Support - Unit List'!C2274&amp;" - "&amp;PROPER('Support - Unit List'!D2274))</f>
        <v>8530907 - Lagro Civil Town</v>
      </c>
    </row>
    <row r="2275" spans="8:10" x14ac:dyDescent="0.25">
      <c r="H2275" s="2" t="str">
        <f t="shared" si="45"/>
        <v/>
      </c>
      <c r="I2275" s="2" t="str">
        <f>IF(H2275="","",COUNTIF($H$2:H2275,H2275))</f>
        <v/>
      </c>
      <c r="J2275" s="3" t="str">
        <f>IF('Support - Unit List'!A2275="","",'Support - Unit List'!A2275&amp;'Support - Unit List'!B2275&amp;'Support - Unit List'!C2275&amp;" - "&amp;PROPER('Support - Unit List'!D2275))</f>
        <v>8530908 - Roann Civil Town</v>
      </c>
    </row>
    <row r="2276" spans="8:10" x14ac:dyDescent="0.25">
      <c r="H2276" s="2" t="str">
        <f t="shared" si="45"/>
        <v/>
      </c>
      <c r="I2276" s="2" t="str">
        <f>IF(H2276="","",COUNTIF($H$2:H2276,H2276))</f>
        <v/>
      </c>
      <c r="J2276" s="3" t="str">
        <f>IF('Support - Unit List'!A2276="","",'Support - Unit List'!A2276&amp;'Support - Unit List'!B2276&amp;'Support - Unit List'!C2276&amp;" - "&amp;PROPER('Support - Unit List'!D2276))</f>
        <v>8548045 - Manchester Community School Corporation</v>
      </c>
    </row>
    <row r="2277" spans="8:10" x14ac:dyDescent="0.25">
      <c r="H2277" s="2" t="str">
        <f t="shared" si="45"/>
        <v/>
      </c>
      <c r="I2277" s="2" t="str">
        <f>IF(H2277="","",COUNTIF($H$2:H2277,H2277))</f>
        <v/>
      </c>
      <c r="J2277" s="3" t="str">
        <f>IF('Support - Unit List'!A2277="","",'Support - Unit List'!A2277&amp;'Support - Unit List'!B2277&amp;'Support - Unit List'!C2277&amp;" - "&amp;PROPER('Support - Unit List'!D2277))</f>
        <v>8548050 - M.S.D. Wabash County School Corporation</v>
      </c>
    </row>
    <row r="2278" spans="8:10" x14ac:dyDescent="0.25">
      <c r="H2278" s="2" t="str">
        <f t="shared" si="45"/>
        <v/>
      </c>
      <c r="I2278" s="2" t="str">
        <f>IF(H2278="","",COUNTIF($H$2:H2278,H2278))</f>
        <v/>
      </c>
      <c r="J2278" s="3" t="str">
        <f>IF('Support - Unit List'!A2278="","",'Support - Unit List'!A2278&amp;'Support - Unit List'!B2278&amp;'Support - Unit List'!C2278&amp;" - "&amp;PROPER('Support - Unit List'!D2278))</f>
        <v>8548060 - Wabash City School Corporation</v>
      </c>
    </row>
    <row r="2279" spans="8:10" x14ac:dyDescent="0.25">
      <c r="H2279" s="2" t="str">
        <f t="shared" si="45"/>
        <v/>
      </c>
      <c r="I2279" s="2" t="str">
        <f>IF(H2279="","",COUNTIF($H$2:H2279,H2279))</f>
        <v/>
      </c>
      <c r="J2279" s="3" t="str">
        <f>IF('Support - Unit List'!A2279="","",'Support - Unit List'!A2279&amp;'Support - Unit List'!B2279&amp;'Support - Unit List'!C2279&amp;" - "&amp;PROPER('Support - Unit List'!D2279))</f>
        <v>8550230 - North Manchester Public Library</v>
      </c>
    </row>
    <row r="2280" spans="8:10" x14ac:dyDescent="0.25">
      <c r="H2280" s="2" t="str">
        <f t="shared" si="45"/>
        <v/>
      </c>
      <c r="I2280" s="2" t="str">
        <f>IF(H2280="","",COUNTIF($H$2:H2280,H2280))</f>
        <v/>
      </c>
      <c r="J2280" s="3" t="str">
        <f>IF('Support - Unit List'!A2280="","",'Support - Unit List'!A2280&amp;'Support - Unit List'!B2280&amp;'Support - Unit List'!C2280&amp;" - "&amp;PROPER('Support - Unit List'!D2280))</f>
        <v>8550231 - Roann Public Library</v>
      </c>
    </row>
    <row r="2281" spans="8:10" x14ac:dyDescent="0.25">
      <c r="H2281" s="2" t="str">
        <f t="shared" si="45"/>
        <v/>
      </c>
      <c r="I2281" s="2" t="str">
        <f>IF(H2281="","",COUNTIF($H$2:H2281,H2281))</f>
        <v/>
      </c>
      <c r="J2281" s="3" t="str">
        <f>IF('Support - Unit List'!A2281="","",'Support - Unit List'!A2281&amp;'Support - Unit List'!B2281&amp;'Support - Unit List'!C2281&amp;" - "&amp;PROPER('Support - Unit List'!D2281))</f>
        <v>8550232 - Wabash Public Library</v>
      </c>
    </row>
    <row r="2282" spans="8:10" x14ac:dyDescent="0.25">
      <c r="H2282" s="2" t="str">
        <f t="shared" si="45"/>
        <v/>
      </c>
      <c r="I2282" s="2" t="str">
        <f>IF(H2282="","",COUNTIF($H$2:H2282,H2282))</f>
        <v/>
      </c>
      <c r="J2282" s="3" t="str">
        <f>IF('Support - Unit List'!A2282="","",'Support - Unit List'!A2282&amp;'Support - Unit List'!B2282&amp;'Support - Unit List'!C2282&amp;" - "&amp;PROPER('Support - Unit List'!D2282))</f>
        <v>8561075 - Wabash County Solid Waste Management District</v>
      </c>
    </row>
    <row r="2283" spans="8:10" x14ac:dyDescent="0.25">
      <c r="H2283" s="2" t="str">
        <f t="shared" si="45"/>
        <v/>
      </c>
      <c r="I2283" s="2" t="str">
        <f>IF(H2283="","",COUNTIF($H$2:H2283,H2283))</f>
        <v/>
      </c>
      <c r="J2283" s="3" t="str">
        <f>IF('Support - Unit List'!A2283="","",'Support - Unit List'!A2283&amp;'Support - Unit List'!B2283&amp;'Support - Unit List'!C2283&amp;" - "&amp;PROPER('Support - Unit List'!D2283))</f>
        <v>8610000 - Warren County</v>
      </c>
    </row>
    <row r="2284" spans="8:10" x14ac:dyDescent="0.25">
      <c r="H2284" s="2" t="str">
        <f t="shared" si="45"/>
        <v/>
      </c>
      <c r="I2284" s="2" t="str">
        <f>IF(H2284="","",COUNTIF($H$2:H2284,H2284))</f>
        <v/>
      </c>
      <c r="J2284" s="3" t="str">
        <f>IF('Support - Unit List'!A2284="","",'Support - Unit List'!A2284&amp;'Support - Unit List'!B2284&amp;'Support - Unit List'!C2284&amp;" - "&amp;PROPER('Support - Unit List'!D2284))</f>
        <v>8620001 - Adams Township</v>
      </c>
    </row>
    <row r="2285" spans="8:10" x14ac:dyDescent="0.25">
      <c r="H2285" s="2" t="str">
        <f t="shared" si="45"/>
        <v/>
      </c>
      <c r="I2285" s="2" t="str">
        <f>IF(H2285="","",COUNTIF($H$2:H2285,H2285))</f>
        <v/>
      </c>
      <c r="J2285" s="3" t="str">
        <f>IF('Support - Unit List'!A2285="","",'Support - Unit List'!A2285&amp;'Support - Unit List'!B2285&amp;'Support - Unit List'!C2285&amp;" - "&amp;PROPER('Support - Unit List'!D2285))</f>
        <v>8620002 - Jordan Township</v>
      </c>
    </row>
    <row r="2286" spans="8:10" x14ac:dyDescent="0.25">
      <c r="H2286" s="2" t="str">
        <f t="shared" si="45"/>
        <v/>
      </c>
      <c r="I2286" s="2" t="str">
        <f>IF(H2286="","",COUNTIF($H$2:H2286,H2286))</f>
        <v/>
      </c>
      <c r="J2286" s="3" t="str">
        <f>IF('Support - Unit List'!A2286="","",'Support - Unit List'!A2286&amp;'Support - Unit List'!B2286&amp;'Support - Unit List'!C2286&amp;" - "&amp;PROPER('Support - Unit List'!D2286))</f>
        <v>8620003 - Kent Township</v>
      </c>
    </row>
    <row r="2287" spans="8:10" x14ac:dyDescent="0.25">
      <c r="H2287" s="2" t="str">
        <f t="shared" si="45"/>
        <v/>
      </c>
      <c r="I2287" s="2" t="str">
        <f>IF(H2287="","",COUNTIF($H$2:H2287,H2287))</f>
        <v/>
      </c>
      <c r="J2287" s="3" t="str">
        <f>IF('Support - Unit List'!A2287="","",'Support - Unit List'!A2287&amp;'Support - Unit List'!B2287&amp;'Support - Unit List'!C2287&amp;" - "&amp;PROPER('Support - Unit List'!D2287))</f>
        <v>8620004 - Liberty Township</v>
      </c>
    </row>
    <row r="2288" spans="8:10" x14ac:dyDescent="0.25">
      <c r="H2288" s="2" t="str">
        <f t="shared" si="45"/>
        <v/>
      </c>
      <c r="I2288" s="2" t="str">
        <f>IF(H2288="","",COUNTIF($H$2:H2288,H2288))</f>
        <v/>
      </c>
      <c r="J2288" s="3" t="str">
        <f>IF('Support - Unit List'!A2288="","",'Support - Unit List'!A2288&amp;'Support - Unit List'!B2288&amp;'Support - Unit List'!C2288&amp;" - "&amp;PROPER('Support - Unit List'!D2288))</f>
        <v>8620005 - Medina Township</v>
      </c>
    </row>
    <row r="2289" spans="8:10" x14ac:dyDescent="0.25">
      <c r="H2289" s="2" t="str">
        <f t="shared" si="45"/>
        <v/>
      </c>
      <c r="I2289" s="2" t="str">
        <f>IF(H2289="","",COUNTIF($H$2:H2289,H2289))</f>
        <v/>
      </c>
      <c r="J2289" s="3" t="str">
        <f>IF('Support - Unit List'!A2289="","",'Support - Unit List'!A2289&amp;'Support - Unit List'!B2289&amp;'Support - Unit List'!C2289&amp;" - "&amp;PROPER('Support - Unit List'!D2289))</f>
        <v>8620006 - Mound Township</v>
      </c>
    </row>
    <row r="2290" spans="8:10" x14ac:dyDescent="0.25">
      <c r="H2290" s="2" t="str">
        <f t="shared" si="45"/>
        <v/>
      </c>
      <c r="I2290" s="2" t="str">
        <f>IF(H2290="","",COUNTIF($H$2:H2290,H2290))</f>
        <v/>
      </c>
      <c r="J2290" s="3" t="str">
        <f>IF('Support - Unit List'!A2290="","",'Support - Unit List'!A2290&amp;'Support - Unit List'!B2290&amp;'Support - Unit List'!C2290&amp;" - "&amp;PROPER('Support - Unit List'!D2290))</f>
        <v>8620007 - Pike Township</v>
      </c>
    </row>
    <row r="2291" spans="8:10" x14ac:dyDescent="0.25">
      <c r="H2291" s="2" t="str">
        <f t="shared" si="45"/>
        <v/>
      </c>
      <c r="I2291" s="2" t="str">
        <f>IF(H2291="","",COUNTIF($H$2:H2291,H2291))</f>
        <v/>
      </c>
      <c r="J2291" s="3" t="str">
        <f>IF('Support - Unit List'!A2291="","",'Support - Unit List'!A2291&amp;'Support - Unit List'!B2291&amp;'Support - Unit List'!C2291&amp;" - "&amp;PROPER('Support - Unit List'!D2291))</f>
        <v>8620008 - Pine Township</v>
      </c>
    </row>
    <row r="2292" spans="8:10" x14ac:dyDescent="0.25">
      <c r="H2292" s="2" t="str">
        <f t="shared" si="45"/>
        <v/>
      </c>
      <c r="I2292" s="2" t="str">
        <f>IF(H2292="","",COUNTIF($H$2:H2292,H2292))</f>
        <v/>
      </c>
      <c r="J2292" s="3" t="str">
        <f>IF('Support - Unit List'!A2292="","",'Support - Unit List'!A2292&amp;'Support - Unit List'!B2292&amp;'Support - Unit List'!C2292&amp;" - "&amp;PROPER('Support - Unit List'!D2292))</f>
        <v>8620009 - Prairie Township</v>
      </c>
    </row>
    <row r="2293" spans="8:10" x14ac:dyDescent="0.25">
      <c r="H2293" s="2" t="str">
        <f t="shared" si="45"/>
        <v/>
      </c>
      <c r="I2293" s="2" t="str">
        <f>IF(H2293="","",COUNTIF($H$2:H2293,H2293))</f>
        <v/>
      </c>
      <c r="J2293" s="3" t="str">
        <f>IF('Support - Unit List'!A2293="","",'Support - Unit List'!A2293&amp;'Support - Unit List'!B2293&amp;'Support - Unit List'!C2293&amp;" - "&amp;PROPER('Support - Unit List'!D2293))</f>
        <v>8620010 - Steuben Township</v>
      </c>
    </row>
    <row r="2294" spans="8:10" x14ac:dyDescent="0.25">
      <c r="H2294" s="2" t="str">
        <f t="shared" si="45"/>
        <v/>
      </c>
      <c r="I2294" s="2" t="str">
        <f>IF(H2294="","",COUNTIF($H$2:H2294,H2294))</f>
        <v/>
      </c>
      <c r="J2294" s="3" t="str">
        <f>IF('Support - Unit List'!A2294="","",'Support - Unit List'!A2294&amp;'Support - Unit List'!B2294&amp;'Support - Unit List'!C2294&amp;" - "&amp;PROPER('Support - Unit List'!D2294))</f>
        <v>8620011 - Warren Township</v>
      </c>
    </row>
    <row r="2295" spans="8:10" x14ac:dyDescent="0.25">
      <c r="H2295" s="2" t="str">
        <f t="shared" si="45"/>
        <v/>
      </c>
      <c r="I2295" s="2" t="str">
        <f>IF(H2295="","",COUNTIF($H$2:H2295,H2295))</f>
        <v/>
      </c>
      <c r="J2295" s="3" t="str">
        <f>IF('Support - Unit List'!A2295="","",'Support - Unit List'!A2295&amp;'Support - Unit List'!B2295&amp;'Support - Unit List'!C2295&amp;" - "&amp;PROPER('Support - Unit List'!D2295))</f>
        <v>8620012 - Washington Township</v>
      </c>
    </row>
    <row r="2296" spans="8:10" x14ac:dyDescent="0.25">
      <c r="H2296" s="2" t="str">
        <f t="shared" si="45"/>
        <v/>
      </c>
      <c r="I2296" s="2" t="str">
        <f>IF(H2296="","",COUNTIF($H$2:H2296,H2296))</f>
        <v/>
      </c>
      <c r="J2296" s="3" t="str">
        <f>IF('Support - Unit List'!A2296="","",'Support - Unit List'!A2296&amp;'Support - Unit List'!B2296&amp;'Support - Unit List'!C2296&amp;" - "&amp;PROPER('Support - Unit List'!D2296))</f>
        <v>8630909 - Pine Village Civil Town</v>
      </c>
    </row>
    <row r="2297" spans="8:10" x14ac:dyDescent="0.25">
      <c r="H2297" s="2" t="str">
        <f t="shared" si="45"/>
        <v/>
      </c>
      <c r="I2297" s="2" t="str">
        <f>IF(H2297="","",COUNTIF($H$2:H2297,H2297))</f>
        <v/>
      </c>
      <c r="J2297" s="3" t="str">
        <f>IF('Support - Unit List'!A2297="","",'Support - Unit List'!A2297&amp;'Support - Unit List'!B2297&amp;'Support - Unit List'!C2297&amp;" - "&amp;PROPER('Support - Unit List'!D2297))</f>
        <v>8630910 - State Line City Civil Town</v>
      </c>
    </row>
    <row r="2298" spans="8:10" x14ac:dyDescent="0.25">
      <c r="H2298" s="2" t="str">
        <f t="shared" si="45"/>
        <v/>
      </c>
      <c r="I2298" s="2" t="str">
        <f>IF(H2298="","",COUNTIF($H$2:H2298,H2298))</f>
        <v/>
      </c>
      <c r="J2298" s="3" t="str">
        <f>IF('Support - Unit List'!A2298="","",'Support - Unit List'!A2298&amp;'Support - Unit List'!B2298&amp;'Support - Unit List'!C2298&amp;" - "&amp;PROPER('Support - Unit List'!D2298))</f>
        <v>8630911 - West Lebanon Civil Town</v>
      </c>
    </row>
    <row r="2299" spans="8:10" x14ac:dyDescent="0.25">
      <c r="H2299" s="2" t="str">
        <f t="shared" si="45"/>
        <v/>
      </c>
      <c r="I2299" s="2" t="str">
        <f>IF(H2299="","",COUNTIF($H$2:H2299,H2299))</f>
        <v/>
      </c>
      <c r="J2299" s="3" t="str">
        <f>IF('Support - Unit List'!A2299="","",'Support - Unit List'!A2299&amp;'Support - Unit List'!B2299&amp;'Support - Unit List'!C2299&amp;" - "&amp;PROPER('Support - Unit List'!D2299))</f>
        <v>8630912 - Williamsport Civil Town</v>
      </c>
    </row>
    <row r="2300" spans="8:10" x14ac:dyDescent="0.25">
      <c r="H2300" s="2" t="str">
        <f t="shared" si="45"/>
        <v/>
      </c>
      <c r="I2300" s="2" t="str">
        <f>IF(H2300="","",COUNTIF($H$2:H2300,H2300))</f>
        <v/>
      </c>
      <c r="J2300" s="3" t="str">
        <f>IF('Support - Unit List'!A2300="","",'Support - Unit List'!A2300&amp;'Support - Unit List'!B2300&amp;'Support - Unit List'!C2300&amp;" - "&amp;PROPER('Support - Unit List'!D2300))</f>
        <v>8648115 - M.S.D. Of Warren County School Corporation</v>
      </c>
    </row>
    <row r="2301" spans="8:10" x14ac:dyDescent="0.25">
      <c r="H2301" s="2" t="str">
        <f t="shared" si="45"/>
        <v/>
      </c>
      <c r="I2301" s="2" t="str">
        <f>IF(H2301="","",COUNTIF($H$2:H2301,H2301))</f>
        <v/>
      </c>
      <c r="J2301" s="3" t="str">
        <f>IF('Support - Unit List'!A2301="","",'Support - Unit List'!A2301&amp;'Support - Unit List'!B2301&amp;'Support - Unit List'!C2301&amp;" - "&amp;PROPER('Support - Unit List'!D2301))</f>
        <v>8650233 - West Lebanon Public Library</v>
      </c>
    </row>
    <row r="2302" spans="8:10" x14ac:dyDescent="0.25">
      <c r="H2302" s="2" t="str">
        <f t="shared" si="45"/>
        <v/>
      </c>
      <c r="I2302" s="2" t="str">
        <f>IF(H2302="","",COUNTIF($H$2:H2302,H2302))</f>
        <v/>
      </c>
      <c r="J2302" s="3" t="str">
        <f>IF('Support - Unit List'!A2302="","",'Support - Unit List'!A2302&amp;'Support - Unit List'!B2302&amp;'Support - Unit List'!C2302&amp;" - "&amp;PROPER('Support - Unit List'!D2302))</f>
        <v>8650234 - Williamsport Public Library</v>
      </c>
    </row>
    <row r="2303" spans="8:10" x14ac:dyDescent="0.25">
      <c r="H2303" s="2" t="str">
        <f t="shared" si="45"/>
        <v/>
      </c>
      <c r="I2303" s="2" t="str">
        <f>IF(H2303="","",COUNTIF($H$2:H2303,H2303))</f>
        <v/>
      </c>
      <c r="J2303" s="3" t="str">
        <f>IF('Support - Unit List'!A2303="","",'Support - Unit List'!A2303&amp;'Support - Unit List'!B2303&amp;'Support - Unit List'!C2303&amp;" - "&amp;PROPER('Support - Unit List'!D2303))</f>
        <v>8661033 - Warren County Solid Waste</v>
      </c>
    </row>
    <row r="2304" spans="8:10" x14ac:dyDescent="0.25">
      <c r="H2304" s="2" t="str">
        <f t="shared" si="45"/>
        <v/>
      </c>
      <c r="I2304" s="2" t="str">
        <f>IF(H2304="","",COUNTIF($H$2:H2304,H2304))</f>
        <v/>
      </c>
      <c r="J2304" s="3" t="str">
        <f>IF('Support - Unit List'!A2304="","",'Support - Unit List'!A2304&amp;'Support - Unit List'!B2304&amp;'Support - Unit List'!C2304&amp;" - "&amp;PROPER('Support - Unit List'!D2304))</f>
        <v>8670043 - Jordan Creek Conservancy</v>
      </c>
    </row>
    <row r="2305" spans="8:10" x14ac:dyDescent="0.25">
      <c r="H2305" s="2" t="str">
        <f t="shared" si="45"/>
        <v/>
      </c>
      <c r="I2305" s="2" t="str">
        <f>IF(H2305="","",COUNTIF($H$2:H2305,H2305))</f>
        <v/>
      </c>
      <c r="J2305" s="3" t="str">
        <f>IF('Support - Unit List'!A2305="","",'Support - Unit List'!A2305&amp;'Support - Unit List'!B2305&amp;'Support - Unit List'!C2305&amp;" - "&amp;PROPER('Support - Unit List'!D2305))</f>
        <v>8670044 - Kickapoo Creek Conservancy District</v>
      </c>
    </row>
    <row r="2306" spans="8:10" x14ac:dyDescent="0.25">
      <c r="H2306" s="2" t="str">
        <f t="shared" si="45"/>
        <v/>
      </c>
      <c r="I2306" s="2" t="str">
        <f>IF(H2306="","",COUNTIF($H$2:H2306,H2306))</f>
        <v/>
      </c>
      <c r="J2306" s="3" t="str">
        <f>IF('Support - Unit List'!A2306="","",'Support - Unit List'!A2306&amp;'Support - Unit List'!B2306&amp;'Support - Unit List'!C2306&amp;" - "&amp;PROPER('Support - Unit List'!D2306))</f>
        <v>8710000 - Warrick County</v>
      </c>
    </row>
    <row r="2307" spans="8:10" x14ac:dyDescent="0.25">
      <c r="H2307" s="2" t="str">
        <f t="shared" ref="H2307:H2370" si="46">IF(LEFT(J2307,2)=$B$3,"X","")</f>
        <v/>
      </c>
      <c r="I2307" s="2" t="str">
        <f>IF(H2307="","",COUNTIF($H$2:H2307,H2307))</f>
        <v/>
      </c>
      <c r="J2307" s="3" t="str">
        <f>IF('Support - Unit List'!A2307="","",'Support - Unit List'!A2307&amp;'Support - Unit List'!B2307&amp;'Support - Unit List'!C2307&amp;" - "&amp;PROPER('Support - Unit List'!D2307))</f>
        <v>8720001 - Anderson Township</v>
      </c>
    </row>
    <row r="2308" spans="8:10" x14ac:dyDescent="0.25">
      <c r="H2308" s="2" t="str">
        <f t="shared" si="46"/>
        <v/>
      </c>
      <c r="I2308" s="2" t="str">
        <f>IF(H2308="","",COUNTIF($H$2:H2308,H2308))</f>
        <v/>
      </c>
      <c r="J2308" s="3" t="str">
        <f>IF('Support - Unit List'!A2308="","",'Support - Unit List'!A2308&amp;'Support - Unit List'!B2308&amp;'Support - Unit List'!C2308&amp;" - "&amp;PROPER('Support - Unit List'!D2308))</f>
        <v>8720002 - Boon Township</v>
      </c>
    </row>
    <row r="2309" spans="8:10" x14ac:dyDescent="0.25">
      <c r="H2309" s="2" t="str">
        <f t="shared" si="46"/>
        <v/>
      </c>
      <c r="I2309" s="2" t="str">
        <f>IF(H2309="","",COUNTIF($H$2:H2309,H2309))</f>
        <v/>
      </c>
      <c r="J2309" s="3" t="str">
        <f>IF('Support - Unit List'!A2309="","",'Support - Unit List'!A2309&amp;'Support - Unit List'!B2309&amp;'Support - Unit List'!C2309&amp;" - "&amp;PROPER('Support - Unit List'!D2309))</f>
        <v>8720003 - Campbell Township</v>
      </c>
    </row>
    <row r="2310" spans="8:10" x14ac:dyDescent="0.25">
      <c r="H2310" s="2" t="str">
        <f t="shared" si="46"/>
        <v/>
      </c>
      <c r="I2310" s="2" t="str">
        <f>IF(H2310="","",COUNTIF($H$2:H2310,H2310))</f>
        <v/>
      </c>
      <c r="J2310" s="3" t="str">
        <f>IF('Support - Unit List'!A2310="","",'Support - Unit List'!A2310&amp;'Support - Unit List'!B2310&amp;'Support - Unit List'!C2310&amp;" - "&amp;PROPER('Support - Unit List'!D2310))</f>
        <v>8720004 - Greer Township</v>
      </c>
    </row>
    <row r="2311" spans="8:10" x14ac:dyDescent="0.25">
      <c r="H2311" s="2" t="str">
        <f t="shared" si="46"/>
        <v/>
      </c>
      <c r="I2311" s="2" t="str">
        <f>IF(H2311="","",COUNTIF($H$2:H2311,H2311))</f>
        <v/>
      </c>
      <c r="J2311" s="3" t="str">
        <f>IF('Support - Unit List'!A2311="","",'Support - Unit List'!A2311&amp;'Support - Unit List'!B2311&amp;'Support - Unit List'!C2311&amp;" - "&amp;PROPER('Support - Unit List'!D2311))</f>
        <v>8720005 - Hart Township</v>
      </c>
    </row>
    <row r="2312" spans="8:10" x14ac:dyDescent="0.25">
      <c r="H2312" s="2" t="str">
        <f t="shared" si="46"/>
        <v/>
      </c>
      <c r="I2312" s="2" t="str">
        <f>IF(H2312="","",COUNTIF($H$2:H2312,H2312))</f>
        <v/>
      </c>
      <c r="J2312" s="3" t="str">
        <f>IF('Support - Unit List'!A2312="","",'Support - Unit List'!A2312&amp;'Support - Unit List'!B2312&amp;'Support - Unit List'!C2312&amp;" - "&amp;PROPER('Support - Unit List'!D2312))</f>
        <v>8720006 - Lane Township</v>
      </c>
    </row>
    <row r="2313" spans="8:10" x14ac:dyDescent="0.25">
      <c r="H2313" s="2" t="str">
        <f t="shared" si="46"/>
        <v/>
      </c>
      <c r="I2313" s="2" t="str">
        <f>IF(H2313="","",COUNTIF($H$2:H2313,H2313))</f>
        <v/>
      </c>
      <c r="J2313" s="3" t="str">
        <f>IF('Support - Unit List'!A2313="","",'Support - Unit List'!A2313&amp;'Support - Unit List'!B2313&amp;'Support - Unit List'!C2313&amp;" - "&amp;PROPER('Support - Unit List'!D2313))</f>
        <v>8720007 - Ohio Township</v>
      </c>
    </row>
    <row r="2314" spans="8:10" x14ac:dyDescent="0.25">
      <c r="H2314" s="2" t="str">
        <f t="shared" si="46"/>
        <v/>
      </c>
      <c r="I2314" s="2" t="str">
        <f>IF(H2314="","",COUNTIF($H$2:H2314,H2314))</f>
        <v/>
      </c>
      <c r="J2314" s="3" t="str">
        <f>IF('Support - Unit List'!A2314="","",'Support - Unit List'!A2314&amp;'Support - Unit List'!B2314&amp;'Support - Unit List'!C2314&amp;" - "&amp;PROPER('Support - Unit List'!D2314))</f>
        <v>8720008 - Owen Township</v>
      </c>
    </row>
    <row r="2315" spans="8:10" x14ac:dyDescent="0.25">
      <c r="H2315" s="2" t="str">
        <f t="shared" si="46"/>
        <v/>
      </c>
      <c r="I2315" s="2" t="str">
        <f>IF(H2315="","",COUNTIF($H$2:H2315,H2315))</f>
        <v/>
      </c>
      <c r="J2315" s="3" t="str">
        <f>IF('Support - Unit List'!A2315="","",'Support - Unit List'!A2315&amp;'Support - Unit List'!B2315&amp;'Support - Unit List'!C2315&amp;" - "&amp;PROPER('Support - Unit List'!D2315))</f>
        <v>8720009 - Pigeon Township</v>
      </c>
    </row>
    <row r="2316" spans="8:10" x14ac:dyDescent="0.25">
      <c r="H2316" s="2" t="str">
        <f t="shared" si="46"/>
        <v/>
      </c>
      <c r="I2316" s="2" t="str">
        <f>IF(H2316="","",COUNTIF($H$2:H2316,H2316))</f>
        <v/>
      </c>
      <c r="J2316" s="3" t="str">
        <f>IF('Support - Unit List'!A2316="","",'Support - Unit List'!A2316&amp;'Support - Unit List'!B2316&amp;'Support - Unit List'!C2316&amp;" - "&amp;PROPER('Support - Unit List'!D2316))</f>
        <v>8720010 - Skelton Township</v>
      </c>
    </row>
    <row r="2317" spans="8:10" x14ac:dyDescent="0.25">
      <c r="H2317" s="2" t="str">
        <f t="shared" si="46"/>
        <v/>
      </c>
      <c r="I2317" s="2" t="str">
        <f>IF(H2317="","",COUNTIF($H$2:H2317,H2317))</f>
        <v/>
      </c>
      <c r="J2317" s="3" t="str">
        <f>IF('Support - Unit List'!A2317="","",'Support - Unit List'!A2317&amp;'Support - Unit List'!B2317&amp;'Support - Unit List'!C2317&amp;" - "&amp;PROPER('Support - Unit List'!D2317))</f>
        <v>8730423 - Boonville Civil City</v>
      </c>
    </row>
    <row r="2318" spans="8:10" x14ac:dyDescent="0.25">
      <c r="H2318" s="2" t="str">
        <f t="shared" si="46"/>
        <v/>
      </c>
      <c r="I2318" s="2" t="str">
        <f>IF(H2318="","",COUNTIF($H$2:H2318,H2318))</f>
        <v/>
      </c>
      <c r="J2318" s="3" t="str">
        <f>IF('Support - Unit List'!A2318="","",'Support - Unit List'!A2318&amp;'Support - Unit List'!B2318&amp;'Support - Unit List'!C2318&amp;" - "&amp;PROPER('Support - Unit List'!D2318))</f>
        <v>8730913 - Chandler Civil Town</v>
      </c>
    </row>
    <row r="2319" spans="8:10" x14ac:dyDescent="0.25">
      <c r="H2319" s="2" t="str">
        <f t="shared" si="46"/>
        <v/>
      </c>
      <c r="I2319" s="2" t="str">
        <f>IF(H2319="","",COUNTIF($H$2:H2319,H2319))</f>
        <v/>
      </c>
      <c r="J2319" s="3" t="str">
        <f>IF('Support - Unit List'!A2319="","",'Support - Unit List'!A2319&amp;'Support - Unit List'!B2319&amp;'Support - Unit List'!C2319&amp;" - "&amp;PROPER('Support - Unit List'!D2319))</f>
        <v>8730914 - Elberfeld Civil Town</v>
      </c>
    </row>
    <row r="2320" spans="8:10" x14ac:dyDescent="0.25">
      <c r="H2320" s="2" t="str">
        <f t="shared" si="46"/>
        <v/>
      </c>
      <c r="I2320" s="2" t="str">
        <f>IF(H2320="","",COUNTIF($H$2:H2320,H2320))</f>
        <v/>
      </c>
      <c r="J2320" s="3" t="str">
        <f>IF('Support - Unit List'!A2320="","",'Support - Unit List'!A2320&amp;'Support - Unit List'!B2320&amp;'Support - Unit List'!C2320&amp;" - "&amp;PROPER('Support - Unit List'!D2320))</f>
        <v>8730915 - Lynnville Civil Town</v>
      </c>
    </row>
    <row r="2321" spans="8:10" x14ac:dyDescent="0.25">
      <c r="H2321" s="2" t="str">
        <f t="shared" si="46"/>
        <v/>
      </c>
      <c r="I2321" s="2" t="str">
        <f>IF(H2321="","",COUNTIF($H$2:H2321,H2321))</f>
        <v/>
      </c>
      <c r="J2321" s="3" t="str">
        <f>IF('Support - Unit List'!A2321="","",'Support - Unit List'!A2321&amp;'Support - Unit List'!B2321&amp;'Support - Unit List'!C2321&amp;" - "&amp;PROPER('Support - Unit List'!D2321))</f>
        <v>8730916 - Newburgh Civil Town</v>
      </c>
    </row>
    <row r="2322" spans="8:10" x14ac:dyDescent="0.25">
      <c r="H2322" s="2" t="str">
        <f t="shared" si="46"/>
        <v/>
      </c>
      <c r="I2322" s="2" t="str">
        <f>IF(H2322="","",COUNTIF($H$2:H2322,H2322))</f>
        <v/>
      </c>
      <c r="J2322" s="3" t="str">
        <f>IF('Support - Unit List'!A2322="","",'Support - Unit List'!A2322&amp;'Support - Unit List'!B2322&amp;'Support - Unit List'!C2322&amp;" - "&amp;PROPER('Support - Unit List'!D2322))</f>
        <v>8730917 - Tennyson Civil Town</v>
      </c>
    </row>
    <row r="2323" spans="8:10" x14ac:dyDescent="0.25">
      <c r="H2323" s="2" t="str">
        <f t="shared" si="46"/>
        <v/>
      </c>
      <c r="I2323" s="2" t="str">
        <f>IF(H2323="","",COUNTIF($H$2:H2323,H2323))</f>
        <v/>
      </c>
      <c r="J2323" s="3" t="str">
        <f>IF('Support - Unit List'!A2323="","",'Support - Unit List'!A2323&amp;'Support - Unit List'!B2323&amp;'Support - Unit List'!C2323&amp;" - "&amp;PROPER('Support - Unit List'!D2323))</f>
        <v>8748130 - Warrick County School Corporation</v>
      </c>
    </row>
    <row r="2324" spans="8:10" x14ac:dyDescent="0.25">
      <c r="H2324" s="2" t="str">
        <f t="shared" si="46"/>
        <v/>
      </c>
      <c r="I2324" s="2" t="str">
        <f>IF(H2324="","",COUNTIF($H$2:H2324,H2324))</f>
        <v/>
      </c>
      <c r="J2324" s="3" t="str">
        <f>IF('Support - Unit List'!A2324="","",'Support - Unit List'!A2324&amp;'Support - Unit List'!B2324&amp;'Support - Unit List'!C2324&amp;" - "&amp;PROPER('Support - Unit List'!D2324))</f>
        <v>8750235 - Newburgh Chandler Public Library</v>
      </c>
    </row>
    <row r="2325" spans="8:10" x14ac:dyDescent="0.25">
      <c r="H2325" s="2" t="str">
        <f t="shared" si="46"/>
        <v/>
      </c>
      <c r="I2325" s="2" t="str">
        <f>IF(H2325="","",COUNTIF($H$2:H2325,H2325))</f>
        <v/>
      </c>
      <c r="J2325" s="3" t="str">
        <f>IF('Support - Unit List'!A2325="","",'Support - Unit List'!A2325&amp;'Support - Unit List'!B2325&amp;'Support - Unit List'!C2325&amp;" - "&amp;PROPER('Support - Unit List'!D2325))</f>
        <v>8750236 - Boonville-Warrick County Public Library</v>
      </c>
    </row>
    <row r="2326" spans="8:10" x14ac:dyDescent="0.25">
      <c r="H2326" s="2" t="str">
        <f t="shared" si="46"/>
        <v/>
      </c>
      <c r="I2326" s="2" t="str">
        <f>IF(H2326="","",COUNTIF($H$2:H2326,H2326))</f>
        <v/>
      </c>
      <c r="J2326" s="3" t="str">
        <f>IF('Support - Unit List'!A2326="","",'Support - Unit List'!A2326&amp;'Support - Unit List'!B2326&amp;'Support - Unit List'!C2326&amp;" - "&amp;PROPER('Support - Unit List'!D2326))</f>
        <v>8761032 - Warrick County Solid Waste</v>
      </c>
    </row>
    <row r="2327" spans="8:10" x14ac:dyDescent="0.25">
      <c r="H2327" s="2" t="str">
        <f t="shared" si="46"/>
        <v/>
      </c>
      <c r="I2327" s="2" t="str">
        <f>IF(H2327="","",COUNTIF($H$2:H2327,H2327))</f>
        <v/>
      </c>
      <c r="J2327" s="3" t="str">
        <f>IF('Support - Unit List'!A2327="","",'Support - Unit List'!A2327&amp;'Support - Unit List'!B2327&amp;'Support - Unit List'!C2327&amp;" - "&amp;PROPER('Support - Unit List'!D2327))</f>
        <v>8810000 - Washington County</v>
      </c>
    </row>
    <row r="2328" spans="8:10" x14ac:dyDescent="0.25">
      <c r="H2328" s="2" t="str">
        <f t="shared" si="46"/>
        <v/>
      </c>
      <c r="I2328" s="2" t="str">
        <f>IF(H2328="","",COUNTIF($H$2:H2328,H2328))</f>
        <v/>
      </c>
      <c r="J2328" s="3" t="str">
        <f>IF('Support - Unit List'!A2328="","",'Support - Unit List'!A2328&amp;'Support - Unit List'!B2328&amp;'Support - Unit List'!C2328&amp;" - "&amp;PROPER('Support - Unit List'!D2328))</f>
        <v>8820001 - Brown Township</v>
      </c>
    </row>
    <row r="2329" spans="8:10" x14ac:dyDescent="0.25">
      <c r="H2329" s="2" t="str">
        <f t="shared" si="46"/>
        <v/>
      </c>
      <c r="I2329" s="2" t="str">
        <f>IF(H2329="","",COUNTIF($H$2:H2329,H2329))</f>
        <v/>
      </c>
      <c r="J2329" s="3" t="str">
        <f>IF('Support - Unit List'!A2329="","",'Support - Unit List'!A2329&amp;'Support - Unit List'!B2329&amp;'Support - Unit List'!C2329&amp;" - "&amp;PROPER('Support - Unit List'!D2329))</f>
        <v>8820002 - Franklin Township</v>
      </c>
    </row>
    <row r="2330" spans="8:10" x14ac:dyDescent="0.25">
      <c r="H2330" s="2" t="str">
        <f t="shared" si="46"/>
        <v/>
      </c>
      <c r="I2330" s="2" t="str">
        <f>IF(H2330="","",COUNTIF($H$2:H2330,H2330))</f>
        <v/>
      </c>
      <c r="J2330" s="3" t="str">
        <f>IF('Support - Unit List'!A2330="","",'Support - Unit List'!A2330&amp;'Support - Unit List'!B2330&amp;'Support - Unit List'!C2330&amp;" - "&amp;PROPER('Support - Unit List'!D2330))</f>
        <v>8820003 - Gibson Township</v>
      </c>
    </row>
    <row r="2331" spans="8:10" x14ac:dyDescent="0.25">
      <c r="H2331" s="2" t="str">
        <f t="shared" si="46"/>
        <v/>
      </c>
      <c r="I2331" s="2" t="str">
        <f>IF(H2331="","",COUNTIF($H$2:H2331,H2331))</f>
        <v/>
      </c>
      <c r="J2331" s="3" t="str">
        <f>IF('Support - Unit List'!A2331="","",'Support - Unit List'!A2331&amp;'Support - Unit List'!B2331&amp;'Support - Unit List'!C2331&amp;" - "&amp;PROPER('Support - Unit List'!D2331))</f>
        <v>8820004 - Howard Township</v>
      </c>
    </row>
    <row r="2332" spans="8:10" x14ac:dyDescent="0.25">
      <c r="H2332" s="2" t="str">
        <f t="shared" si="46"/>
        <v/>
      </c>
      <c r="I2332" s="2" t="str">
        <f>IF(H2332="","",COUNTIF($H$2:H2332,H2332))</f>
        <v/>
      </c>
      <c r="J2332" s="3" t="str">
        <f>IF('Support - Unit List'!A2332="","",'Support - Unit List'!A2332&amp;'Support - Unit List'!B2332&amp;'Support - Unit List'!C2332&amp;" - "&amp;PROPER('Support - Unit List'!D2332))</f>
        <v>8820005 - Jackson Township</v>
      </c>
    </row>
    <row r="2333" spans="8:10" x14ac:dyDescent="0.25">
      <c r="H2333" s="2" t="str">
        <f t="shared" si="46"/>
        <v/>
      </c>
      <c r="I2333" s="2" t="str">
        <f>IF(H2333="","",COUNTIF($H$2:H2333,H2333))</f>
        <v/>
      </c>
      <c r="J2333" s="3" t="str">
        <f>IF('Support - Unit List'!A2333="","",'Support - Unit List'!A2333&amp;'Support - Unit List'!B2333&amp;'Support - Unit List'!C2333&amp;" - "&amp;PROPER('Support - Unit List'!D2333))</f>
        <v>8820006 - Jefferson Township</v>
      </c>
    </row>
    <row r="2334" spans="8:10" x14ac:dyDescent="0.25">
      <c r="H2334" s="2" t="str">
        <f t="shared" si="46"/>
        <v/>
      </c>
      <c r="I2334" s="2" t="str">
        <f>IF(H2334="","",COUNTIF($H$2:H2334,H2334))</f>
        <v/>
      </c>
      <c r="J2334" s="3" t="str">
        <f>IF('Support - Unit List'!A2334="","",'Support - Unit List'!A2334&amp;'Support - Unit List'!B2334&amp;'Support - Unit List'!C2334&amp;" - "&amp;PROPER('Support - Unit List'!D2334))</f>
        <v>8820007 - Madison Township</v>
      </c>
    </row>
    <row r="2335" spans="8:10" x14ac:dyDescent="0.25">
      <c r="H2335" s="2" t="str">
        <f t="shared" si="46"/>
        <v/>
      </c>
      <c r="I2335" s="2" t="str">
        <f>IF(H2335="","",COUNTIF($H$2:H2335,H2335))</f>
        <v/>
      </c>
      <c r="J2335" s="3" t="str">
        <f>IF('Support - Unit List'!A2335="","",'Support - Unit List'!A2335&amp;'Support - Unit List'!B2335&amp;'Support - Unit List'!C2335&amp;" - "&amp;PROPER('Support - Unit List'!D2335))</f>
        <v>8820008 - Monroe Township</v>
      </c>
    </row>
    <row r="2336" spans="8:10" x14ac:dyDescent="0.25">
      <c r="H2336" s="2" t="str">
        <f t="shared" si="46"/>
        <v/>
      </c>
      <c r="I2336" s="2" t="str">
        <f>IF(H2336="","",COUNTIF($H$2:H2336,H2336))</f>
        <v/>
      </c>
      <c r="J2336" s="3" t="str">
        <f>IF('Support - Unit List'!A2336="","",'Support - Unit List'!A2336&amp;'Support - Unit List'!B2336&amp;'Support - Unit List'!C2336&amp;" - "&amp;PROPER('Support - Unit List'!D2336))</f>
        <v>8820009 - Pierce Township</v>
      </c>
    </row>
    <row r="2337" spans="8:10" x14ac:dyDescent="0.25">
      <c r="H2337" s="2" t="str">
        <f t="shared" si="46"/>
        <v/>
      </c>
      <c r="I2337" s="2" t="str">
        <f>IF(H2337="","",COUNTIF($H$2:H2337,H2337))</f>
        <v/>
      </c>
      <c r="J2337" s="3" t="str">
        <f>IF('Support - Unit List'!A2337="","",'Support - Unit List'!A2337&amp;'Support - Unit List'!B2337&amp;'Support - Unit List'!C2337&amp;" - "&amp;PROPER('Support - Unit List'!D2337))</f>
        <v>8820010 - Polk Township</v>
      </c>
    </row>
    <row r="2338" spans="8:10" x14ac:dyDescent="0.25">
      <c r="H2338" s="2" t="str">
        <f t="shared" si="46"/>
        <v/>
      </c>
      <c r="I2338" s="2" t="str">
        <f>IF(H2338="","",COUNTIF($H$2:H2338,H2338))</f>
        <v/>
      </c>
      <c r="J2338" s="3" t="str">
        <f>IF('Support - Unit List'!A2338="","",'Support - Unit List'!A2338&amp;'Support - Unit List'!B2338&amp;'Support - Unit List'!C2338&amp;" - "&amp;PROPER('Support - Unit List'!D2338))</f>
        <v>8820011 - Posey Township</v>
      </c>
    </row>
    <row r="2339" spans="8:10" x14ac:dyDescent="0.25">
      <c r="H2339" s="2" t="str">
        <f t="shared" si="46"/>
        <v/>
      </c>
      <c r="I2339" s="2" t="str">
        <f>IF(H2339="","",COUNTIF($H$2:H2339,H2339))</f>
        <v/>
      </c>
      <c r="J2339" s="3" t="str">
        <f>IF('Support - Unit List'!A2339="","",'Support - Unit List'!A2339&amp;'Support - Unit List'!B2339&amp;'Support - Unit List'!C2339&amp;" - "&amp;PROPER('Support - Unit List'!D2339))</f>
        <v>8820012 - Vernon Township</v>
      </c>
    </row>
    <row r="2340" spans="8:10" x14ac:dyDescent="0.25">
      <c r="H2340" s="2" t="str">
        <f t="shared" si="46"/>
        <v/>
      </c>
      <c r="I2340" s="2" t="str">
        <f>IF(H2340="","",COUNTIF($H$2:H2340,H2340))</f>
        <v/>
      </c>
      <c r="J2340" s="3" t="str">
        <f>IF('Support - Unit List'!A2340="","",'Support - Unit List'!A2340&amp;'Support - Unit List'!B2340&amp;'Support - Unit List'!C2340&amp;" - "&amp;PROPER('Support - Unit List'!D2340))</f>
        <v>8820013 - Washington Township</v>
      </c>
    </row>
    <row r="2341" spans="8:10" x14ac:dyDescent="0.25">
      <c r="H2341" s="2" t="str">
        <f t="shared" si="46"/>
        <v/>
      </c>
      <c r="I2341" s="2" t="str">
        <f>IF(H2341="","",COUNTIF($H$2:H2341,H2341))</f>
        <v/>
      </c>
      <c r="J2341" s="3" t="str">
        <f>IF('Support - Unit List'!A2341="","",'Support - Unit List'!A2341&amp;'Support - Unit List'!B2341&amp;'Support - Unit List'!C2341&amp;" - "&amp;PROPER('Support - Unit List'!D2341))</f>
        <v>8830431 - Salem Civil City</v>
      </c>
    </row>
    <row r="2342" spans="8:10" x14ac:dyDescent="0.25">
      <c r="H2342" s="2" t="str">
        <f t="shared" si="46"/>
        <v/>
      </c>
      <c r="I2342" s="2" t="str">
        <f>IF(H2342="","",COUNTIF($H$2:H2342,H2342))</f>
        <v/>
      </c>
      <c r="J2342" s="3" t="str">
        <f>IF('Support - Unit List'!A2342="","",'Support - Unit List'!A2342&amp;'Support - Unit List'!B2342&amp;'Support - Unit List'!C2342&amp;" - "&amp;PROPER('Support - Unit List'!D2342))</f>
        <v>8830918 - Campbellsburg Civil Town</v>
      </c>
    </row>
    <row r="2343" spans="8:10" x14ac:dyDescent="0.25">
      <c r="H2343" s="2" t="str">
        <f t="shared" si="46"/>
        <v/>
      </c>
      <c r="I2343" s="2" t="str">
        <f>IF(H2343="","",COUNTIF($H$2:H2343,H2343))</f>
        <v/>
      </c>
      <c r="J2343" s="3" t="str">
        <f>IF('Support - Unit List'!A2343="","",'Support - Unit List'!A2343&amp;'Support - Unit List'!B2343&amp;'Support - Unit List'!C2343&amp;" - "&amp;PROPER('Support - Unit List'!D2343))</f>
        <v>8830920 - Hardinsburg Civil Town</v>
      </c>
    </row>
    <row r="2344" spans="8:10" x14ac:dyDescent="0.25">
      <c r="H2344" s="2" t="str">
        <f t="shared" si="46"/>
        <v/>
      </c>
      <c r="I2344" s="2" t="str">
        <f>IF(H2344="","",COUNTIF($H$2:H2344,H2344))</f>
        <v/>
      </c>
      <c r="J2344" s="3" t="str">
        <f>IF('Support - Unit List'!A2344="","",'Support - Unit List'!A2344&amp;'Support - Unit List'!B2344&amp;'Support - Unit List'!C2344&amp;" - "&amp;PROPER('Support - Unit List'!D2344))</f>
        <v>8830921 - Little York Civil Town</v>
      </c>
    </row>
    <row r="2345" spans="8:10" x14ac:dyDescent="0.25">
      <c r="H2345" s="2" t="str">
        <f t="shared" si="46"/>
        <v/>
      </c>
      <c r="I2345" s="2" t="str">
        <f>IF(H2345="","",COUNTIF($H$2:H2345,H2345))</f>
        <v/>
      </c>
      <c r="J2345" s="3" t="str">
        <f>IF('Support - Unit List'!A2345="","",'Support - Unit List'!A2345&amp;'Support - Unit List'!B2345&amp;'Support - Unit List'!C2345&amp;" - "&amp;PROPER('Support - Unit List'!D2345))</f>
        <v>8830922 - Livonia Civil Town</v>
      </c>
    </row>
    <row r="2346" spans="8:10" x14ac:dyDescent="0.25">
      <c r="H2346" s="2" t="str">
        <f t="shared" si="46"/>
        <v/>
      </c>
      <c r="I2346" s="2" t="str">
        <f>IF(H2346="","",COUNTIF($H$2:H2346,H2346))</f>
        <v/>
      </c>
      <c r="J2346" s="3" t="str">
        <f>IF('Support - Unit List'!A2346="","",'Support - Unit List'!A2346&amp;'Support - Unit List'!B2346&amp;'Support - Unit List'!C2346&amp;" - "&amp;PROPER('Support - Unit List'!D2346))</f>
        <v>8830923 - New Pekin Civil Town</v>
      </c>
    </row>
    <row r="2347" spans="8:10" x14ac:dyDescent="0.25">
      <c r="H2347" s="2" t="str">
        <f t="shared" si="46"/>
        <v/>
      </c>
      <c r="I2347" s="2" t="str">
        <f>IF(H2347="","",COUNTIF($H$2:H2347,H2347))</f>
        <v/>
      </c>
      <c r="J2347" s="3" t="str">
        <f>IF('Support - Unit List'!A2347="","",'Support - Unit List'!A2347&amp;'Support - Unit List'!B2347&amp;'Support - Unit List'!C2347&amp;" - "&amp;PROPER('Support - Unit List'!D2347))</f>
        <v>8830924 - Saltillo Civil Town</v>
      </c>
    </row>
    <row r="2348" spans="8:10" x14ac:dyDescent="0.25">
      <c r="H2348" s="2" t="str">
        <f t="shared" si="46"/>
        <v/>
      </c>
      <c r="I2348" s="2" t="str">
        <f>IF(H2348="","",COUNTIF($H$2:H2348,H2348))</f>
        <v/>
      </c>
      <c r="J2348" s="3" t="str">
        <f>IF('Support - Unit List'!A2348="","",'Support - Unit List'!A2348&amp;'Support - Unit List'!B2348&amp;'Support - Unit List'!C2348&amp;" - "&amp;PROPER('Support - Unit List'!D2348))</f>
        <v>8848205 - Salem Community School Corporation</v>
      </c>
    </row>
    <row r="2349" spans="8:10" x14ac:dyDescent="0.25">
      <c r="H2349" s="2" t="str">
        <f t="shared" si="46"/>
        <v/>
      </c>
      <c r="I2349" s="2" t="str">
        <f>IF(H2349="","",COUNTIF($H$2:H2349,H2349))</f>
        <v/>
      </c>
      <c r="J2349" s="3" t="str">
        <f>IF('Support - Unit List'!A2349="","",'Support - Unit List'!A2349&amp;'Support - Unit List'!B2349&amp;'Support - Unit List'!C2349&amp;" - "&amp;PROPER('Support - Unit List'!D2349))</f>
        <v>8848215 - East Washington School Corporation</v>
      </c>
    </row>
    <row r="2350" spans="8:10" x14ac:dyDescent="0.25">
      <c r="H2350" s="2" t="str">
        <f t="shared" si="46"/>
        <v/>
      </c>
      <c r="I2350" s="2" t="str">
        <f>IF(H2350="","",COUNTIF($H$2:H2350,H2350))</f>
        <v/>
      </c>
      <c r="J2350" s="3" t="str">
        <f>IF('Support - Unit List'!A2350="","",'Support - Unit List'!A2350&amp;'Support - Unit List'!B2350&amp;'Support - Unit List'!C2350&amp;" - "&amp;PROPER('Support - Unit List'!D2350))</f>
        <v>8848220 - West Washington School Corporation</v>
      </c>
    </row>
    <row r="2351" spans="8:10" x14ac:dyDescent="0.25">
      <c r="H2351" s="2" t="str">
        <f t="shared" si="46"/>
        <v/>
      </c>
      <c r="I2351" s="2" t="str">
        <f>IF(H2351="","",COUNTIF($H$2:H2351,H2351))</f>
        <v/>
      </c>
      <c r="J2351" s="3" t="str">
        <f>IF('Support - Unit List'!A2351="","",'Support - Unit List'!A2351&amp;'Support - Unit List'!B2351&amp;'Support - Unit List'!C2351&amp;" - "&amp;PROPER('Support - Unit List'!D2351))</f>
        <v>8850237 - Salem Public Library</v>
      </c>
    </row>
    <row r="2352" spans="8:10" x14ac:dyDescent="0.25">
      <c r="H2352" s="2" t="str">
        <f t="shared" si="46"/>
        <v/>
      </c>
      <c r="I2352" s="2" t="str">
        <f>IF(H2352="","",COUNTIF($H$2:H2352,H2352))</f>
        <v/>
      </c>
      <c r="J2352" s="3" t="str">
        <f>IF('Support - Unit List'!A2352="","",'Support - Unit List'!A2352&amp;'Support - Unit List'!B2352&amp;'Support - Unit List'!C2352&amp;" - "&amp;PROPER('Support - Unit List'!D2352))</f>
        <v>8861025 - Brown-Vernon Fire District</v>
      </c>
    </row>
    <row r="2353" spans="8:10" x14ac:dyDescent="0.25">
      <c r="H2353" s="2" t="str">
        <f t="shared" si="46"/>
        <v/>
      </c>
      <c r="I2353" s="2" t="str">
        <f>IF(H2353="","",COUNTIF($H$2:H2353,H2353))</f>
        <v/>
      </c>
      <c r="J2353" s="3" t="str">
        <f>IF('Support - Unit List'!A2353="","",'Support - Unit List'!A2353&amp;'Support - Unit List'!B2353&amp;'Support - Unit List'!C2353&amp;" - "&amp;PROPER('Support - Unit List'!D2353))</f>
        <v>8861026 - Washington County Solid Waste Management</v>
      </c>
    </row>
    <row r="2354" spans="8:10" x14ac:dyDescent="0.25">
      <c r="H2354" s="2" t="str">
        <f t="shared" si="46"/>
        <v/>
      </c>
      <c r="I2354" s="2" t="str">
        <f>IF(H2354="","",COUNTIF($H$2:H2354,H2354))</f>
        <v/>
      </c>
      <c r="J2354" s="3" t="str">
        <f>IF('Support - Unit List'!A2354="","",'Support - Unit List'!A2354&amp;'Support - Unit List'!B2354&amp;'Support - Unit List'!C2354&amp;" - "&amp;PROPER('Support - Unit List'!D2354))</f>
        <v>8861083 - Blue River Fire Protection District</v>
      </c>
    </row>
    <row r="2355" spans="8:10" x14ac:dyDescent="0.25">
      <c r="H2355" s="2" t="str">
        <f t="shared" si="46"/>
        <v/>
      </c>
      <c r="I2355" s="2" t="str">
        <f>IF(H2355="","",COUNTIF($H$2:H2355,H2355))</f>
        <v/>
      </c>
      <c r="J2355" s="3" t="str">
        <f>IF('Support - Unit List'!A2355="","",'Support - Unit List'!A2355&amp;'Support - Unit List'!B2355&amp;'Support - Unit List'!C2355&amp;" - "&amp;PROPER('Support - Unit List'!D2355))</f>
        <v>8870045 - Delaney Creek Conservancy</v>
      </c>
    </row>
    <row r="2356" spans="8:10" x14ac:dyDescent="0.25">
      <c r="H2356" s="2" t="str">
        <f t="shared" si="46"/>
        <v/>
      </c>
      <c r="I2356" s="2" t="str">
        <f>IF(H2356="","",COUNTIF($H$2:H2356,H2356))</f>
        <v/>
      </c>
      <c r="J2356" s="3" t="str">
        <f>IF('Support - Unit List'!A2356="","",'Support - Unit List'!A2356&amp;'Support - Unit List'!B2356&amp;'Support - Unit List'!C2356&amp;" - "&amp;PROPER('Support - Unit List'!D2356))</f>
        <v>8870046 - Twin Rush Creek Conservancy District</v>
      </c>
    </row>
    <row r="2357" spans="8:10" x14ac:dyDescent="0.25">
      <c r="H2357" s="2" t="str">
        <f t="shared" si="46"/>
        <v/>
      </c>
      <c r="I2357" s="2" t="str">
        <f>IF(H2357="","",COUNTIF($H$2:H2357,H2357))</f>
        <v/>
      </c>
      <c r="J2357" s="3" t="str">
        <f>IF('Support - Unit List'!A2357="","",'Support - Unit List'!A2357&amp;'Support - Unit List'!B2357&amp;'Support - Unit List'!C2357&amp;" - "&amp;PROPER('Support - Unit List'!D2357))</f>
        <v>8870047 - Elk Creek Conservancy District</v>
      </c>
    </row>
    <row r="2358" spans="8:10" x14ac:dyDescent="0.25">
      <c r="H2358" s="2" t="str">
        <f t="shared" si="46"/>
        <v/>
      </c>
      <c r="I2358" s="2" t="str">
        <f>IF(H2358="","",COUNTIF($H$2:H2358,H2358))</f>
        <v/>
      </c>
      <c r="J2358" s="3" t="str">
        <f>IF('Support - Unit List'!A2358="","",'Support - Unit List'!A2358&amp;'Support - Unit List'!B2358&amp;'Support - Unit List'!C2358&amp;" - "&amp;PROPER('Support - Unit List'!D2358))</f>
        <v>8910000 - Wayne County</v>
      </c>
    </row>
    <row r="2359" spans="8:10" x14ac:dyDescent="0.25">
      <c r="H2359" s="2" t="str">
        <f t="shared" si="46"/>
        <v/>
      </c>
      <c r="I2359" s="2" t="str">
        <f>IF(H2359="","",COUNTIF($H$2:H2359,H2359))</f>
        <v/>
      </c>
      <c r="J2359" s="3" t="str">
        <f>IF('Support - Unit List'!A2359="","",'Support - Unit List'!A2359&amp;'Support - Unit List'!B2359&amp;'Support - Unit List'!C2359&amp;" - "&amp;PROPER('Support - Unit List'!D2359))</f>
        <v>8920001 - Abington Township</v>
      </c>
    </row>
    <row r="2360" spans="8:10" x14ac:dyDescent="0.25">
      <c r="H2360" s="2" t="str">
        <f t="shared" si="46"/>
        <v/>
      </c>
      <c r="I2360" s="2" t="str">
        <f>IF(H2360="","",COUNTIF($H$2:H2360,H2360))</f>
        <v/>
      </c>
      <c r="J2360" s="3" t="str">
        <f>IF('Support - Unit List'!A2360="","",'Support - Unit List'!A2360&amp;'Support - Unit List'!B2360&amp;'Support - Unit List'!C2360&amp;" - "&amp;PROPER('Support - Unit List'!D2360))</f>
        <v>8920002 - Boston Township</v>
      </c>
    </row>
    <row r="2361" spans="8:10" x14ac:dyDescent="0.25">
      <c r="H2361" s="2" t="str">
        <f t="shared" si="46"/>
        <v/>
      </c>
      <c r="I2361" s="2" t="str">
        <f>IF(H2361="","",COUNTIF($H$2:H2361,H2361))</f>
        <v/>
      </c>
      <c r="J2361" s="3" t="str">
        <f>IF('Support - Unit List'!A2361="","",'Support - Unit List'!A2361&amp;'Support - Unit List'!B2361&amp;'Support - Unit List'!C2361&amp;" - "&amp;PROPER('Support - Unit List'!D2361))</f>
        <v>8920003 - Center Township</v>
      </c>
    </row>
    <row r="2362" spans="8:10" x14ac:dyDescent="0.25">
      <c r="H2362" s="2" t="str">
        <f t="shared" si="46"/>
        <v/>
      </c>
      <c r="I2362" s="2" t="str">
        <f>IF(H2362="","",COUNTIF($H$2:H2362,H2362))</f>
        <v/>
      </c>
      <c r="J2362" s="3" t="str">
        <f>IF('Support - Unit List'!A2362="","",'Support - Unit List'!A2362&amp;'Support - Unit List'!B2362&amp;'Support - Unit List'!C2362&amp;" - "&amp;PROPER('Support - Unit List'!D2362))</f>
        <v>8920004 - Clay Township</v>
      </c>
    </row>
    <row r="2363" spans="8:10" x14ac:dyDescent="0.25">
      <c r="H2363" s="2" t="str">
        <f t="shared" si="46"/>
        <v/>
      </c>
      <c r="I2363" s="2" t="str">
        <f>IF(H2363="","",COUNTIF($H$2:H2363,H2363))</f>
        <v/>
      </c>
      <c r="J2363" s="3" t="str">
        <f>IF('Support - Unit List'!A2363="","",'Support - Unit List'!A2363&amp;'Support - Unit List'!B2363&amp;'Support - Unit List'!C2363&amp;" - "&amp;PROPER('Support - Unit List'!D2363))</f>
        <v>8920005 - Dalton Township</v>
      </c>
    </row>
    <row r="2364" spans="8:10" x14ac:dyDescent="0.25">
      <c r="H2364" s="2" t="str">
        <f t="shared" si="46"/>
        <v/>
      </c>
      <c r="I2364" s="2" t="str">
        <f>IF(H2364="","",COUNTIF($H$2:H2364,H2364))</f>
        <v/>
      </c>
      <c r="J2364" s="3" t="str">
        <f>IF('Support - Unit List'!A2364="","",'Support - Unit List'!A2364&amp;'Support - Unit List'!B2364&amp;'Support - Unit List'!C2364&amp;" - "&amp;PROPER('Support - Unit List'!D2364))</f>
        <v>8920006 - Franklin Township</v>
      </c>
    </row>
    <row r="2365" spans="8:10" x14ac:dyDescent="0.25">
      <c r="H2365" s="2" t="str">
        <f t="shared" si="46"/>
        <v/>
      </c>
      <c r="I2365" s="2" t="str">
        <f>IF(H2365="","",COUNTIF($H$2:H2365,H2365))</f>
        <v/>
      </c>
      <c r="J2365" s="3" t="str">
        <f>IF('Support - Unit List'!A2365="","",'Support - Unit List'!A2365&amp;'Support - Unit List'!B2365&amp;'Support - Unit List'!C2365&amp;" - "&amp;PROPER('Support - Unit List'!D2365))</f>
        <v>8920007 - Greene Township</v>
      </c>
    </row>
    <row r="2366" spans="8:10" x14ac:dyDescent="0.25">
      <c r="H2366" s="2" t="str">
        <f t="shared" si="46"/>
        <v/>
      </c>
      <c r="I2366" s="2" t="str">
        <f>IF(H2366="","",COUNTIF($H$2:H2366,H2366))</f>
        <v/>
      </c>
      <c r="J2366" s="3" t="str">
        <f>IF('Support - Unit List'!A2366="","",'Support - Unit List'!A2366&amp;'Support - Unit List'!B2366&amp;'Support - Unit List'!C2366&amp;" - "&amp;PROPER('Support - Unit List'!D2366))</f>
        <v>8920008 - Harrison Township</v>
      </c>
    </row>
    <row r="2367" spans="8:10" x14ac:dyDescent="0.25">
      <c r="H2367" s="2" t="str">
        <f t="shared" si="46"/>
        <v/>
      </c>
      <c r="I2367" s="2" t="str">
        <f>IF(H2367="","",COUNTIF($H$2:H2367,H2367))</f>
        <v/>
      </c>
      <c r="J2367" s="3" t="str">
        <f>IF('Support - Unit List'!A2367="","",'Support - Unit List'!A2367&amp;'Support - Unit List'!B2367&amp;'Support - Unit List'!C2367&amp;" - "&amp;PROPER('Support - Unit List'!D2367))</f>
        <v>8920009 - Jackson Township</v>
      </c>
    </row>
    <row r="2368" spans="8:10" x14ac:dyDescent="0.25">
      <c r="H2368" s="2" t="str">
        <f t="shared" si="46"/>
        <v/>
      </c>
      <c r="I2368" s="2" t="str">
        <f>IF(H2368="","",COUNTIF($H$2:H2368,H2368))</f>
        <v/>
      </c>
      <c r="J2368" s="3" t="str">
        <f>IF('Support - Unit List'!A2368="","",'Support - Unit List'!A2368&amp;'Support - Unit List'!B2368&amp;'Support - Unit List'!C2368&amp;" - "&amp;PROPER('Support - Unit List'!D2368))</f>
        <v>8920010 - Jefferson Township</v>
      </c>
    </row>
    <row r="2369" spans="8:10" x14ac:dyDescent="0.25">
      <c r="H2369" s="2" t="str">
        <f t="shared" si="46"/>
        <v/>
      </c>
      <c r="I2369" s="2" t="str">
        <f>IF(H2369="","",COUNTIF($H$2:H2369,H2369))</f>
        <v/>
      </c>
      <c r="J2369" s="3" t="str">
        <f>IF('Support - Unit List'!A2369="","",'Support - Unit List'!A2369&amp;'Support - Unit List'!B2369&amp;'Support - Unit List'!C2369&amp;" - "&amp;PROPER('Support - Unit List'!D2369))</f>
        <v>8920011 - New Garden Township</v>
      </c>
    </row>
    <row r="2370" spans="8:10" x14ac:dyDescent="0.25">
      <c r="H2370" s="2" t="str">
        <f t="shared" si="46"/>
        <v/>
      </c>
      <c r="I2370" s="2" t="str">
        <f>IF(H2370="","",COUNTIF($H$2:H2370,H2370))</f>
        <v/>
      </c>
      <c r="J2370" s="3" t="str">
        <f>IF('Support - Unit List'!A2370="","",'Support - Unit List'!A2370&amp;'Support - Unit List'!B2370&amp;'Support - Unit List'!C2370&amp;" - "&amp;PROPER('Support - Unit List'!D2370))</f>
        <v>8920012 - Perry Township</v>
      </c>
    </row>
    <row r="2371" spans="8:10" x14ac:dyDescent="0.25">
      <c r="H2371" s="2" t="str">
        <f t="shared" ref="H2371:H2434" si="47">IF(LEFT(J2371,2)=$B$3,"X","")</f>
        <v/>
      </c>
      <c r="I2371" s="2" t="str">
        <f>IF(H2371="","",COUNTIF($H$2:H2371,H2371))</f>
        <v/>
      </c>
      <c r="J2371" s="3" t="str">
        <f>IF('Support - Unit List'!A2371="","",'Support - Unit List'!A2371&amp;'Support - Unit List'!B2371&amp;'Support - Unit List'!C2371&amp;" - "&amp;PROPER('Support - Unit List'!D2371))</f>
        <v>8920013 - Washington Township</v>
      </c>
    </row>
    <row r="2372" spans="8:10" x14ac:dyDescent="0.25">
      <c r="H2372" s="2" t="str">
        <f t="shared" si="47"/>
        <v/>
      </c>
      <c r="I2372" s="2" t="str">
        <f>IF(H2372="","",COUNTIF($H$2:H2372,H2372))</f>
        <v/>
      </c>
      <c r="J2372" s="3" t="str">
        <f>IF('Support - Unit List'!A2372="","",'Support - Unit List'!A2372&amp;'Support - Unit List'!B2372&amp;'Support - Unit List'!C2372&amp;" - "&amp;PROPER('Support - Unit List'!D2372))</f>
        <v>8920014 - Wayne Township</v>
      </c>
    </row>
    <row r="2373" spans="8:10" x14ac:dyDescent="0.25">
      <c r="H2373" s="2" t="str">
        <f t="shared" si="47"/>
        <v/>
      </c>
      <c r="I2373" s="2" t="str">
        <f>IF(H2373="","",COUNTIF($H$2:H2373,H2373))</f>
        <v/>
      </c>
      <c r="J2373" s="3" t="str">
        <f>IF('Support - Unit List'!A2373="","",'Support - Unit List'!A2373&amp;'Support - Unit List'!B2373&amp;'Support - Unit List'!C2373&amp;" - "&amp;PROPER('Support - Unit List'!D2373))</f>
        <v>8920015 - Webster Township</v>
      </c>
    </row>
    <row r="2374" spans="8:10" x14ac:dyDescent="0.25">
      <c r="H2374" s="2" t="str">
        <f t="shared" si="47"/>
        <v/>
      </c>
      <c r="I2374" s="2" t="str">
        <f>IF(H2374="","",COUNTIF($H$2:H2374,H2374))</f>
        <v/>
      </c>
      <c r="J2374" s="3" t="str">
        <f>IF('Support - Unit List'!A2374="","",'Support - Unit List'!A2374&amp;'Support - Unit List'!B2374&amp;'Support - Unit List'!C2374&amp;" - "&amp;PROPER('Support - Unit List'!D2374))</f>
        <v>8930111 - Richmond Civil City</v>
      </c>
    </row>
    <row r="2375" spans="8:10" x14ac:dyDescent="0.25">
      <c r="H2375" s="2" t="str">
        <f t="shared" si="47"/>
        <v/>
      </c>
      <c r="I2375" s="2" t="str">
        <f>IF(H2375="","",COUNTIF($H$2:H2375,H2375))</f>
        <v/>
      </c>
      <c r="J2375" s="3" t="str">
        <f>IF('Support - Unit List'!A2375="","",'Support - Unit List'!A2375&amp;'Support - Unit List'!B2375&amp;'Support - Unit List'!C2375&amp;" - "&amp;PROPER('Support - Unit List'!D2375))</f>
        <v>8930925 - Boston Civil Town</v>
      </c>
    </row>
    <row r="2376" spans="8:10" x14ac:dyDescent="0.25">
      <c r="H2376" s="2" t="str">
        <f t="shared" si="47"/>
        <v/>
      </c>
      <c r="I2376" s="2" t="str">
        <f>IF(H2376="","",COUNTIF($H$2:H2376,H2376))</f>
        <v/>
      </c>
      <c r="J2376" s="3" t="str">
        <f>IF('Support - Unit List'!A2376="","",'Support - Unit List'!A2376&amp;'Support - Unit List'!B2376&amp;'Support - Unit List'!C2376&amp;" - "&amp;PROPER('Support - Unit List'!D2376))</f>
        <v>8930926 - Cambridge City Civil Town</v>
      </c>
    </row>
    <row r="2377" spans="8:10" x14ac:dyDescent="0.25">
      <c r="H2377" s="2" t="str">
        <f t="shared" si="47"/>
        <v/>
      </c>
      <c r="I2377" s="2" t="str">
        <f>IF(H2377="","",COUNTIF($H$2:H2377,H2377))</f>
        <v/>
      </c>
      <c r="J2377" s="3" t="str">
        <f>IF('Support - Unit List'!A2377="","",'Support - Unit List'!A2377&amp;'Support - Unit List'!B2377&amp;'Support - Unit List'!C2377&amp;" - "&amp;PROPER('Support - Unit List'!D2377))</f>
        <v>8930927 - Centerville Civil Town</v>
      </c>
    </row>
    <row r="2378" spans="8:10" x14ac:dyDescent="0.25">
      <c r="H2378" s="2" t="str">
        <f t="shared" si="47"/>
        <v/>
      </c>
      <c r="I2378" s="2" t="str">
        <f>IF(H2378="","",COUNTIF($H$2:H2378,H2378))</f>
        <v/>
      </c>
      <c r="J2378" s="3" t="str">
        <f>IF('Support - Unit List'!A2378="","",'Support - Unit List'!A2378&amp;'Support - Unit List'!B2378&amp;'Support - Unit List'!C2378&amp;" - "&amp;PROPER('Support - Unit List'!D2378))</f>
        <v>8930928 - Dublin Civil Town</v>
      </c>
    </row>
    <row r="2379" spans="8:10" x14ac:dyDescent="0.25">
      <c r="H2379" s="2" t="str">
        <f t="shared" si="47"/>
        <v/>
      </c>
      <c r="I2379" s="2" t="str">
        <f>IF(H2379="","",COUNTIF($H$2:H2379,H2379))</f>
        <v/>
      </c>
      <c r="J2379" s="3" t="str">
        <f>IF('Support - Unit List'!A2379="","",'Support - Unit List'!A2379&amp;'Support - Unit List'!B2379&amp;'Support - Unit List'!C2379&amp;" - "&amp;PROPER('Support - Unit List'!D2379))</f>
        <v>8930929 - East Germantown Civil Town</v>
      </c>
    </row>
    <row r="2380" spans="8:10" x14ac:dyDescent="0.25">
      <c r="H2380" s="2" t="str">
        <f t="shared" si="47"/>
        <v/>
      </c>
      <c r="I2380" s="2" t="str">
        <f>IF(H2380="","",COUNTIF($H$2:H2380,H2380))</f>
        <v/>
      </c>
      <c r="J2380" s="3" t="str">
        <f>IF('Support - Unit List'!A2380="","",'Support - Unit List'!A2380&amp;'Support - Unit List'!B2380&amp;'Support - Unit List'!C2380&amp;" - "&amp;PROPER('Support - Unit List'!D2380))</f>
        <v>8930930 - Economy Civil Town</v>
      </c>
    </row>
    <row r="2381" spans="8:10" x14ac:dyDescent="0.25">
      <c r="H2381" s="2" t="str">
        <f t="shared" si="47"/>
        <v/>
      </c>
      <c r="I2381" s="2" t="str">
        <f>IF(H2381="","",COUNTIF($H$2:H2381,H2381))</f>
        <v/>
      </c>
      <c r="J2381" s="3" t="str">
        <f>IF('Support - Unit List'!A2381="","",'Support - Unit List'!A2381&amp;'Support - Unit List'!B2381&amp;'Support - Unit List'!C2381&amp;" - "&amp;PROPER('Support - Unit List'!D2381))</f>
        <v>8930931 - Fountain City Civil Town</v>
      </c>
    </row>
    <row r="2382" spans="8:10" x14ac:dyDescent="0.25">
      <c r="H2382" s="2" t="str">
        <f t="shared" si="47"/>
        <v/>
      </c>
      <c r="I2382" s="2" t="str">
        <f>IF(H2382="","",COUNTIF($H$2:H2382,H2382))</f>
        <v/>
      </c>
      <c r="J2382" s="3" t="str">
        <f>IF('Support - Unit List'!A2382="","",'Support - Unit List'!A2382&amp;'Support - Unit List'!B2382&amp;'Support - Unit List'!C2382&amp;" - "&amp;PROPER('Support - Unit List'!D2382))</f>
        <v>8930932 - Greens Fork Civil Town</v>
      </c>
    </row>
    <row r="2383" spans="8:10" x14ac:dyDescent="0.25">
      <c r="H2383" s="2" t="str">
        <f t="shared" si="47"/>
        <v/>
      </c>
      <c r="I2383" s="2" t="str">
        <f>IF(H2383="","",COUNTIF($H$2:H2383,H2383))</f>
        <v/>
      </c>
      <c r="J2383" s="3" t="str">
        <f>IF('Support - Unit List'!A2383="","",'Support - Unit List'!A2383&amp;'Support - Unit List'!B2383&amp;'Support - Unit List'!C2383&amp;" - "&amp;PROPER('Support - Unit List'!D2383))</f>
        <v>8930933 - Hagerstown Civil Town</v>
      </c>
    </row>
    <row r="2384" spans="8:10" x14ac:dyDescent="0.25">
      <c r="H2384" s="2" t="str">
        <f t="shared" si="47"/>
        <v/>
      </c>
      <c r="I2384" s="2" t="str">
        <f>IF(H2384="","",COUNTIF($H$2:H2384,H2384))</f>
        <v/>
      </c>
      <c r="J2384" s="3" t="str">
        <f>IF('Support - Unit List'!A2384="","",'Support - Unit List'!A2384&amp;'Support - Unit List'!B2384&amp;'Support - Unit List'!C2384&amp;" - "&amp;PROPER('Support - Unit List'!D2384))</f>
        <v>8930934 - Milton Civil Town</v>
      </c>
    </row>
    <row r="2385" spans="8:10" x14ac:dyDescent="0.25">
      <c r="H2385" s="2" t="str">
        <f t="shared" si="47"/>
        <v/>
      </c>
      <c r="I2385" s="2" t="str">
        <f>IF(H2385="","",COUNTIF($H$2:H2385,H2385))</f>
        <v/>
      </c>
      <c r="J2385" s="3" t="str">
        <f>IF('Support - Unit List'!A2385="","",'Support - Unit List'!A2385&amp;'Support - Unit List'!B2385&amp;'Support - Unit List'!C2385&amp;" - "&amp;PROPER('Support - Unit List'!D2385))</f>
        <v>8930935 - Mount Auburn Civil Town</v>
      </c>
    </row>
    <row r="2386" spans="8:10" x14ac:dyDescent="0.25">
      <c r="H2386" s="2" t="str">
        <f t="shared" si="47"/>
        <v/>
      </c>
      <c r="I2386" s="2" t="str">
        <f>IF(H2386="","",COUNTIF($H$2:H2386,H2386))</f>
        <v/>
      </c>
      <c r="J2386" s="3" t="str">
        <f>IF('Support - Unit List'!A2386="","",'Support - Unit List'!A2386&amp;'Support - Unit List'!B2386&amp;'Support - Unit List'!C2386&amp;" - "&amp;PROPER('Support - Unit List'!D2386))</f>
        <v>8930936 - Spring Grove Civil Town</v>
      </c>
    </row>
    <row r="2387" spans="8:10" x14ac:dyDescent="0.25">
      <c r="H2387" s="2" t="str">
        <f t="shared" si="47"/>
        <v/>
      </c>
      <c r="I2387" s="2" t="str">
        <f>IF(H2387="","",COUNTIF($H$2:H2387,H2387))</f>
        <v/>
      </c>
      <c r="J2387" s="3" t="str">
        <f>IF('Support - Unit List'!A2387="","",'Support - Unit List'!A2387&amp;'Support - Unit List'!B2387&amp;'Support - Unit List'!C2387&amp;" - "&amp;PROPER('Support - Unit List'!D2387))</f>
        <v>8930937 - Whitewater Civil Town</v>
      </c>
    </row>
    <row r="2388" spans="8:10" x14ac:dyDescent="0.25">
      <c r="H2388" s="2" t="str">
        <f t="shared" si="47"/>
        <v/>
      </c>
      <c r="I2388" s="2" t="str">
        <f>IF(H2388="","",COUNTIF($H$2:H2388,H2388))</f>
        <v/>
      </c>
      <c r="J2388" s="3" t="str">
        <f>IF('Support - Unit List'!A2388="","",'Support - Unit List'!A2388&amp;'Support - Unit List'!B2388&amp;'Support - Unit List'!C2388&amp;" - "&amp;PROPER('Support - Unit List'!D2388))</f>
        <v>8948305 - Nettle Creek School Corporation</v>
      </c>
    </row>
    <row r="2389" spans="8:10" x14ac:dyDescent="0.25">
      <c r="H2389" s="2" t="str">
        <f t="shared" si="47"/>
        <v/>
      </c>
      <c r="I2389" s="2" t="str">
        <f>IF(H2389="","",COUNTIF($H$2:H2389,H2389))</f>
        <v/>
      </c>
      <c r="J2389" s="3" t="str">
        <f>IF('Support - Unit List'!A2389="","",'Support - Unit List'!A2389&amp;'Support - Unit List'!B2389&amp;'Support - Unit List'!C2389&amp;" - "&amp;PROPER('Support - Unit List'!D2389))</f>
        <v>8948355 - Western Wayne School Corporation</v>
      </c>
    </row>
    <row r="2390" spans="8:10" x14ac:dyDescent="0.25">
      <c r="H2390" s="2" t="str">
        <f t="shared" si="47"/>
        <v/>
      </c>
      <c r="I2390" s="2" t="str">
        <f>IF(H2390="","",COUNTIF($H$2:H2390,H2390))</f>
        <v/>
      </c>
      <c r="J2390" s="3" t="str">
        <f>IF('Support - Unit List'!A2390="","",'Support - Unit List'!A2390&amp;'Support - Unit List'!B2390&amp;'Support - Unit List'!C2390&amp;" - "&amp;PROPER('Support - Unit List'!D2390))</f>
        <v>8948360 - Centerville-Abington Community School Corporation</v>
      </c>
    </row>
    <row r="2391" spans="8:10" x14ac:dyDescent="0.25">
      <c r="H2391" s="2" t="str">
        <f t="shared" si="47"/>
        <v/>
      </c>
      <c r="I2391" s="2" t="str">
        <f>IF(H2391="","",COUNTIF($H$2:H2391,H2391))</f>
        <v/>
      </c>
      <c r="J2391" s="3" t="str">
        <f>IF('Support - Unit List'!A2391="","",'Support - Unit List'!A2391&amp;'Support - Unit List'!B2391&amp;'Support - Unit List'!C2391&amp;" - "&amp;PROPER('Support - Unit List'!D2391))</f>
        <v>8948375 - Northeastern Wayne School Corporation</v>
      </c>
    </row>
    <row r="2392" spans="8:10" x14ac:dyDescent="0.25">
      <c r="H2392" s="2" t="str">
        <f t="shared" si="47"/>
        <v/>
      </c>
      <c r="I2392" s="2" t="str">
        <f>IF(H2392="","",COUNTIF($H$2:H2392,H2392))</f>
        <v/>
      </c>
      <c r="J2392" s="3" t="str">
        <f>IF('Support - Unit List'!A2392="","",'Support - Unit List'!A2392&amp;'Support - Unit List'!B2392&amp;'Support - Unit List'!C2392&amp;" - "&amp;PROPER('Support - Unit List'!D2392))</f>
        <v>8948385 - Richmond Community School Corporation</v>
      </c>
    </row>
    <row r="2393" spans="8:10" x14ac:dyDescent="0.25">
      <c r="H2393" s="2" t="str">
        <f t="shared" si="47"/>
        <v/>
      </c>
      <c r="I2393" s="2" t="str">
        <f>IF(H2393="","",COUNTIF($H$2:H2393,H2393))</f>
        <v/>
      </c>
      <c r="J2393" s="3" t="str">
        <f>IF('Support - Unit List'!A2393="","",'Support - Unit List'!A2393&amp;'Support - Unit List'!B2393&amp;'Support - Unit List'!C2393&amp;" - "&amp;PROPER('Support - Unit List'!D2393))</f>
        <v>8950238 - Cambridge City Public Library</v>
      </c>
    </row>
    <row r="2394" spans="8:10" x14ac:dyDescent="0.25">
      <c r="H2394" s="2" t="str">
        <f t="shared" si="47"/>
        <v/>
      </c>
      <c r="I2394" s="2" t="str">
        <f>IF(H2394="","",COUNTIF($H$2:H2394,H2394))</f>
        <v/>
      </c>
      <c r="J2394" s="3" t="str">
        <f>IF('Support - Unit List'!A2394="","",'Support - Unit List'!A2394&amp;'Support - Unit List'!B2394&amp;'Support - Unit List'!C2394&amp;" - "&amp;PROPER('Support - Unit List'!D2394))</f>
        <v>8950239 - Centerville-Center Township Public Library</v>
      </c>
    </row>
    <row r="2395" spans="8:10" x14ac:dyDescent="0.25">
      <c r="H2395" s="2" t="str">
        <f t="shared" si="47"/>
        <v/>
      </c>
      <c r="I2395" s="2" t="str">
        <f>IF(H2395="","",COUNTIF($H$2:H2395,H2395))</f>
        <v/>
      </c>
      <c r="J2395" s="3" t="str">
        <f>IF('Support - Unit List'!A2395="","",'Support - Unit List'!A2395&amp;'Support - Unit List'!B2395&amp;'Support - Unit List'!C2395&amp;" - "&amp;PROPER('Support - Unit List'!D2395))</f>
        <v>8950240 - Dublin Public Library</v>
      </c>
    </row>
    <row r="2396" spans="8:10" x14ac:dyDescent="0.25">
      <c r="H2396" s="2" t="str">
        <f t="shared" si="47"/>
        <v/>
      </c>
      <c r="I2396" s="2" t="str">
        <f>IF(H2396="","",COUNTIF($H$2:H2396,H2396))</f>
        <v/>
      </c>
      <c r="J2396" s="3" t="str">
        <f>IF('Support - Unit List'!A2396="","",'Support - Unit List'!A2396&amp;'Support - Unit List'!B2396&amp;'Support - Unit List'!C2396&amp;" - "&amp;PROPER('Support - Unit List'!D2396))</f>
        <v>8950241 - Hagerstown Public Library</v>
      </c>
    </row>
    <row r="2397" spans="8:10" x14ac:dyDescent="0.25">
      <c r="H2397" s="2" t="str">
        <f t="shared" si="47"/>
        <v/>
      </c>
      <c r="I2397" s="2" t="str">
        <f>IF(H2397="","",COUNTIF($H$2:H2397,H2397))</f>
        <v/>
      </c>
      <c r="J2397" s="3" t="str">
        <f>IF('Support - Unit List'!A2397="","",'Support - Unit List'!A2397&amp;'Support - Unit List'!B2397&amp;'Support - Unit List'!C2397&amp;" - "&amp;PROPER('Support - Unit List'!D2397))</f>
        <v>8950242 - Morrisson Reeves Public Library</v>
      </c>
    </row>
    <row r="2398" spans="8:10" x14ac:dyDescent="0.25">
      <c r="H2398" s="2" t="str">
        <f t="shared" si="47"/>
        <v/>
      </c>
      <c r="I2398" s="2" t="str">
        <f>IF(H2398="","",COUNTIF($H$2:H2398,H2398))</f>
        <v/>
      </c>
      <c r="J2398" s="3" t="str">
        <f>IF('Support - Unit List'!A2398="","",'Support - Unit List'!A2398&amp;'Support - Unit List'!B2398&amp;'Support - Unit List'!C2398&amp;" - "&amp;PROPER('Support - Unit List'!D2398))</f>
        <v>8950243 - Wayne County Contractual Library</v>
      </c>
    </row>
    <row r="2399" spans="8:10" x14ac:dyDescent="0.25">
      <c r="H2399" s="2" t="str">
        <f t="shared" si="47"/>
        <v/>
      </c>
      <c r="I2399" s="2" t="str">
        <f>IF(H2399="","",COUNTIF($H$2:H2399,H2399))</f>
        <v/>
      </c>
      <c r="J2399" s="3" t="str">
        <f>IF('Support - Unit List'!A2399="","",'Support - Unit List'!A2399&amp;'Support - Unit List'!B2399&amp;'Support - Unit List'!C2399&amp;" - "&amp;PROPER('Support - Unit List'!D2399))</f>
        <v>8960909 - Richmond Sanitary</v>
      </c>
    </row>
    <row r="2400" spans="8:10" x14ac:dyDescent="0.25">
      <c r="H2400" s="2" t="str">
        <f t="shared" si="47"/>
        <v/>
      </c>
      <c r="I2400" s="2" t="str">
        <f>IF(H2400="","",COUNTIF($H$2:H2400,H2400))</f>
        <v/>
      </c>
      <c r="J2400" s="3" t="str">
        <f>IF('Support - Unit List'!A2400="","",'Support - Unit List'!A2400&amp;'Support - Unit List'!B2400&amp;'Support - Unit List'!C2400&amp;" - "&amp;PROPER('Support - Unit List'!D2400))</f>
        <v>8961074 - W. U. R. Solid Waste Management District</v>
      </c>
    </row>
    <row r="2401" spans="8:10" x14ac:dyDescent="0.25">
      <c r="H2401" s="2" t="str">
        <f t="shared" si="47"/>
        <v/>
      </c>
      <c r="I2401" s="2" t="str">
        <f>IF(H2401="","",COUNTIF($H$2:H2401,H2401))</f>
        <v/>
      </c>
      <c r="J2401" s="3" t="str">
        <f>IF('Support - Unit List'!A2401="","",'Support - Unit List'!A2401&amp;'Support - Unit List'!B2401&amp;'Support - Unit List'!C2401&amp;" - "&amp;PROPER('Support - Unit List'!D2401))</f>
        <v>9010000 - Wells County</v>
      </c>
    </row>
    <row r="2402" spans="8:10" x14ac:dyDescent="0.25">
      <c r="H2402" s="2" t="str">
        <f t="shared" si="47"/>
        <v/>
      </c>
      <c r="I2402" s="2" t="str">
        <f>IF(H2402="","",COUNTIF($H$2:H2402,H2402))</f>
        <v/>
      </c>
      <c r="J2402" s="3" t="str">
        <f>IF('Support - Unit List'!A2402="","",'Support - Unit List'!A2402&amp;'Support - Unit List'!B2402&amp;'Support - Unit List'!C2402&amp;" - "&amp;PROPER('Support - Unit List'!D2402))</f>
        <v>9020001 - Chester Township</v>
      </c>
    </row>
    <row r="2403" spans="8:10" x14ac:dyDescent="0.25">
      <c r="H2403" s="2" t="str">
        <f t="shared" si="47"/>
        <v/>
      </c>
      <c r="I2403" s="2" t="str">
        <f>IF(H2403="","",COUNTIF($H$2:H2403,H2403))</f>
        <v/>
      </c>
      <c r="J2403" s="3" t="str">
        <f>IF('Support - Unit List'!A2403="","",'Support - Unit List'!A2403&amp;'Support - Unit List'!B2403&amp;'Support - Unit List'!C2403&amp;" - "&amp;PROPER('Support - Unit List'!D2403))</f>
        <v>9020002 - Harrison Township</v>
      </c>
    </row>
    <row r="2404" spans="8:10" x14ac:dyDescent="0.25">
      <c r="H2404" s="2" t="str">
        <f t="shared" si="47"/>
        <v/>
      </c>
      <c r="I2404" s="2" t="str">
        <f>IF(H2404="","",COUNTIF($H$2:H2404,H2404))</f>
        <v/>
      </c>
      <c r="J2404" s="3" t="str">
        <f>IF('Support - Unit List'!A2404="","",'Support - Unit List'!A2404&amp;'Support - Unit List'!B2404&amp;'Support - Unit List'!C2404&amp;" - "&amp;PROPER('Support - Unit List'!D2404))</f>
        <v>9020003 - Jackson Township</v>
      </c>
    </row>
    <row r="2405" spans="8:10" x14ac:dyDescent="0.25">
      <c r="H2405" s="2" t="str">
        <f t="shared" si="47"/>
        <v/>
      </c>
      <c r="I2405" s="2" t="str">
        <f>IF(H2405="","",COUNTIF($H$2:H2405,H2405))</f>
        <v/>
      </c>
      <c r="J2405" s="3" t="str">
        <f>IF('Support - Unit List'!A2405="","",'Support - Unit List'!A2405&amp;'Support - Unit List'!B2405&amp;'Support - Unit List'!C2405&amp;" - "&amp;PROPER('Support - Unit List'!D2405))</f>
        <v>9020004 - Jefferson Township</v>
      </c>
    </row>
    <row r="2406" spans="8:10" x14ac:dyDescent="0.25">
      <c r="H2406" s="2" t="str">
        <f t="shared" si="47"/>
        <v/>
      </c>
      <c r="I2406" s="2" t="str">
        <f>IF(H2406="","",COUNTIF($H$2:H2406,H2406))</f>
        <v/>
      </c>
      <c r="J2406" s="3" t="str">
        <f>IF('Support - Unit List'!A2406="","",'Support - Unit List'!A2406&amp;'Support - Unit List'!B2406&amp;'Support - Unit List'!C2406&amp;" - "&amp;PROPER('Support - Unit List'!D2406))</f>
        <v>9020005 - Lancaster Township</v>
      </c>
    </row>
    <row r="2407" spans="8:10" x14ac:dyDescent="0.25">
      <c r="H2407" s="2" t="str">
        <f t="shared" si="47"/>
        <v/>
      </c>
      <c r="I2407" s="2" t="str">
        <f>IF(H2407="","",COUNTIF($H$2:H2407,H2407))</f>
        <v/>
      </c>
      <c r="J2407" s="3" t="str">
        <f>IF('Support - Unit List'!A2407="","",'Support - Unit List'!A2407&amp;'Support - Unit List'!B2407&amp;'Support - Unit List'!C2407&amp;" - "&amp;PROPER('Support - Unit List'!D2407))</f>
        <v>9020006 - Liberty Township</v>
      </c>
    </row>
    <row r="2408" spans="8:10" x14ac:dyDescent="0.25">
      <c r="H2408" s="2" t="str">
        <f t="shared" si="47"/>
        <v/>
      </c>
      <c r="I2408" s="2" t="str">
        <f>IF(H2408="","",COUNTIF($H$2:H2408,H2408))</f>
        <v/>
      </c>
      <c r="J2408" s="3" t="str">
        <f>IF('Support - Unit List'!A2408="","",'Support - Unit List'!A2408&amp;'Support - Unit List'!B2408&amp;'Support - Unit List'!C2408&amp;" - "&amp;PROPER('Support - Unit List'!D2408))</f>
        <v>9020007 - Nottingham Township</v>
      </c>
    </row>
    <row r="2409" spans="8:10" x14ac:dyDescent="0.25">
      <c r="H2409" s="2" t="str">
        <f t="shared" si="47"/>
        <v/>
      </c>
      <c r="I2409" s="2" t="str">
        <f>IF(H2409="","",COUNTIF($H$2:H2409,H2409))</f>
        <v/>
      </c>
      <c r="J2409" s="3" t="str">
        <f>IF('Support - Unit List'!A2409="","",'Support - Unit List'!A2409&amp;'Support - Unit List'!B2409&amp;'Support - Unit List'!C2409&amp;" - "&amp;PROPER('Support - Unit List'!D2409))</f>
        <v>9020008 - Rockcreek Township</v>
      </c>
    </row>
    <row r="2410" spans="8:10" x14ac:dyDescent="0.25">
      <c r="H2410" s="2" t="str">
        <f t="shared" si="47"/>
        <v/>
      </c>
      <c r="I2410" s="2" t="str">
        <f>IF(H2410="","",COUNTIF($H$2:H2410,H2410))</f>
        <v/>
      </c>
      <c r="J2410" s="3" t="str">
        <f>IF('Support - Unit List'!A2410="","",'Support - Unit List'!A2410&amp;'Support - Unit List'!B2410&amp;'Support - Unit List'!C2410&amp;" - "&amp;PROPER('Support - Unit List'!D2410))</f>
        <v>9020009 - Union Township</v>
      </c>
    </row>
    <row r="2411" spans="8:10" x14ac:dyDescent="0.25">
      <c r="H2411" s="2" t="str">
        <f t="shared" si="47"/>
        <v/>
      </c>
      <c r="I2411" s="2" t="str">
        <f>IF(H2411="","",COUNTIF($H$2:H2411,H2411))</f>
        <v/>
      </c>
      <c r="J2411" s="3" t="str">
        <f>IF('Support - Unit List'!A2411="","",'Support - Unit List'!A2411&amp;'Support - Unit List'!B2411&amp;'Support - Unit List'!C2411&amp;" - "&amp;PROPER('Support - Unit List'!D2411))</f>
        <v>9030408 - Bluffton Civil City</v>
      </c>
    </row>
    <row r="2412" spans="8:10" x14ac:dyDescent="0.25">
      <c r="H2412" s="2" t="str">
        <f t="shared" si="47"/>
        <v/>
      </c>
      <c r="I2412" s="2" t="str">
        <f>IF(H2412="","",COUNTIF($H$2:H2412,H2412))</f>
        <v/>
      </c>
      <c r="J2412" s="3" t="str">
        <f>IF('Support - Unit List'!A2412="","",'Support - Unit List'!A2412&amp;'Support - Unit List'!B2412&amp;'Support - Unit List'!C2412&amp;" - "&amp;PROPER('Support - Unit List'!D2412))</f>
        <v>9030476 - Zanesville Civil Town</v>
      </c>
    </row>
    <row r="2413" spans="8:10" x14ac:dyDescent="0.25">
      <c r="H2413" s="2" t="str">
        <f t="shared" si="47"/>
        <v/>
      </c>
      <c r="I2413" s="2" t="str">
        <f>IF(H2413="","",COUNTIF($H$2:H2413,H2413))</f>
        <v/>
      </c>
      <c r="J2413" s="3" t="str">
        <f>IF('Support - Unit List'!A2413="","",'Support - Unit List'!A2413&amp;'Support - Unit List'!B2413&amp;'Support - Unit List'!C2413&amp;" - "&amp;PROPER('Support - Unit List'!D2413))</f>
        <v>9030684 - Markle Civil Town</v>
      </c>
    </row>
    <row r="2414" spans="8:10" x14ac:dyDescent="0.25">
      <c r="H2414" s="2" t="str">
        <f t="shared" si="47"/>
        <v/>
      </c>
      <c r="I2414" s="2" t="str">
        <f>IF(H2414="","",COUNTIF($H$2:H2414,H2414))</f>
        <v/>
      </c>
      <c r="J2414" s="3" t="str">
        <f>IF('Support - Unit List'!A2414="","",'Support - Unit List'!A2414&amp;'Support - Unit List'!B2414&amp;'Support - Unit List'!C2414&amp;" - "&amp;PROPER('Support - Unit List'!D2414))</f>
        <v>9030938 - Ossian Civil Town</v>
      </c>
    </row>
    <row r="2415" spans="8:10" x14ac:dyDescent="0.25">
      <c r="H2415" s="2" t="str">
        <f t="shared" si="47"/>
        <v/>
      </c>
      <c r="I2415" s="2" t="str">
        <f>IF(H2415="","",COUNTIF($H$2:H2415,H2415))</f>
        <v/>
      </c>
      <c r="J2415" s="3" t="str">
        <f>IF('Support - Unit List'!A2415="","",'Support - Unit List'!A2415&amp;'Support - Unit List'!B2415&amp;'Support - Unit List'!C2415&amp;" - "&amp;PROPER('Support - Unit List'!D2415))</f>
        <v>9030939 - Poneto Civil Town</v>
      </c>
    </row>
    <row r="2416" spans="8:10" x14ac:dyDescent="0.25">
      <c r="H2416" s="2" t="str">
        <f t="shared" si="47"/>
        <v/>
      </c>
      <c r="I2416" s="2" t="str">
        <f>IF(H2416="","",COUNTIF($H$2:H2416,H2416))</f>
        <v/>
      </c>
      <c r="J2416" s="3" t="str">
        <f>IF('Support - Unit List'!A2416="","",'Support - Unit List'!A2416&amp;'Support - Unit List'!B2416&amp;'Support - Unit List'!C2416&amp;" - "&amp;PROPER('Support - Unit List'!D2416))</f>
        <v>9030940 - Uniondale Civil Town</v>
      </c>
    </row>
    <row r="2417" spans="8:10" x14ac:dyDescent="0.25">
      <c r="H2417" s="2" t="str">
        <f t="shared" si="47"/>
        <v/>
      </c>
      <c r="I2417" s="2" t="str">
        <f>IF(H2417="","",COUNTIF($H$2:H2417,H2417))</f>
        <v/>
      </c>
      <c r="J2417" s="3" t="str">
        <f>IF('Support - Unit List'!A2417="","",'Support - Unit List'!A2417&amp;'Support - Unit List'!B2417&amp;'Support - Unit List'!C2417&amp;" - "&amp;PROPER('Support - Unit List'!D2417))</f>
        <v>9030941 - Vera Cruz Civil Town</v>
      </c>
    </row>
    <row r="2418" spans="8:10" x14ac:dyDescent="0.25">
      <c r="H2418" s="2" t="str">
        <f t="shared" si="47"/>
        <v/>
      </c>
      <c r="I2418" s="2" t="str">
        <f>IF(H2418="","",COUNTIF($H$2:H2418,H2418))</f>
        <v/>
      </c>
      <c r="J2418" s="3" t="str">
        <f>IF('Support - Unit List'!A2418="","",'Support - Unit List'!A2418&amp;'Support - Unit List'!B2418&amp;'Support - Unit List'!C2418&amp;" - "&amp;PROPER('Support - Unit List'!D2418))</f>
        <v>9048425 - Southern Wells Community School Corporation</v>
      </c>
    </row>
    <row r="2419" spans="8:10" x14ac:dyDescent="0.25">
      <c r="H2419" s="2" t="str">
        <f t="shared" si="47"/>
        <v/>
      </c>
      <c r="I2419" s="2" t="str">
        <f>IF(H2419="","",COUNTIF($H$2:H2419,H2419))</f>
        <v/>
      </c>
      <c r="J2419" s="3" t="str">
        <f>IF('Support - Unit List'!A2419="","",'Support - Unit List'!A2419&amp;'Support - Unit List'!B2419&amp;'Support - Unit List'!C2419&amp;" - "&amp;PROPER('Support - Unit List'!D2419))</f>
        <v>9048435 - Norwell Community Schools</v>
      </c>
    </row>
    <row r="2420" spans="8:10" x14ac:dyDescent="0.25">
      <c r="H2420" s="2" t="str">
        <f t="shared" si="47"/>
        <v/>
      </c>
      <c r="I2420" s="2" t="str">
        <f>IF(H2420="","",COUNTIF($H$2:H2420,H2420))</f>
        <v/>
      </c>
      <c r="J2420" s="3" t="str">
        <f>IF('Support - Unit List'!A2420="","",'Support - Unit List'!A2420&amp;'Support - Unit List'!B2420&amp;'Support - Unit List'!C2420&amp;" - "&amp;PROPER('Support - Unit List'!D2420))</f>
        <v>9048445 - M.S.D. Bluffton-Harrison School Corporation</v>
      </c>
    </row>
    <row r="2421" spans="8:10" x14ac:dyDescent="0.25">
      <c r="H2421" s="2" t="str">
        <f t="shared" si="47"/>
        <v/>
      </c>
      <c r="I2421" s="2" t="str">
        <f>IF(H2421="","",COUNTIF($H$2:H2421,H2421))</f>
        <v/>
      </c>
      <c r="J2421" s="3" t="str">
        <f>IF('Support - Unit List'!A2421="","",'Support - Unit List'!A2421&amp;'Support - Unit List'!B2421&amp;'Support - Unit List'!C2421&amp;" - "&amp;PROPER('Support - Unit List'!D2421))</f>
        <v>9050244 - Wells County Public Library</v>
      </c>
    </row>
    <row r="2422" spans="8:10" x14ac:dyDescent="0.25">
      <c r="H2422" s="2" t="str">
        <f t="shared" si="47"/>
        <v/>
      </c>
      <c r="I2422" s="2" t="str">
        <f>IF(H2422="","",COUNTIF($H$2:H2422,H2422))</f>
        <v/>
      </c>
      <c r="J2422" s="3" t="str">
        <f>IF('Support - Unit List'!A2422="","",'Support - Unit List'!A2422&amp;'Support - Unit List'!B2422&amp;'Support - Unit List'!C2422&amp;" - "&amp;PROPER('Support - Unit List'!D2422))</f>
        <v>9061091 - Wells County Solid Waste District</v>
      </c>
    </row>
    <row r="2423" spans="8:10" x14ac:dyDescent="0.25">
      <c r="H2423" s="2" t="str">
        <f t="shared" si="47"/>
        <v/>
      </c>
      <c r="I2423" s="2" t="str">
        <f>IF(H2423="","",COUNTIF($H$2:H2423,H2423))</f>
        <v/>
      </c>
      <c r="J2423" s="3" t="str">
        <f>IF('Support - Unit List'!A2423="","",'Support - Unit List'!A2423&amp;'Support - Unit List'!B2423&amp;'Support - Unit List'!C2423&amp;" - "&amp;PROPER('Support - Unit List'!D2423))</f>
        <v>9070048 - Rock Creek Conservancy</v>
      </c>
    </row>
    <row r="2424" spans="8:10" x14ac:dyDescent="0.25">
      <c r="H2424" s="2" t="str">
        <f t="shared" si="47"/>
        <v/>
      </c>
      <c r="I2424" s="2" t="str">
        <f>IF(H2424="","",COUNTIF($H$2:H2424,H2424))</f>
        <v/>
      </c>
      <c r="J2424" s="3" t="str">
        <f>IF('Support - Unit List'!A2424="","",'Support - Unit List'!A2424&amp;'Support - Unit List'!B2424&amp;'Support - Unit List'!C2424&amp;" - "&amp;PROPER('Support - Unit List'!D2424))</f>
        <v>9110000 - White County</v>
      </c>
    </row>
    <row r="2425" spans="8:10" x14ac:dyDescent="0.25">
      <c r="H2425" s="2" t="str">
        <f t="shared" si="47"/>
        <v/>
      </c>
      <c r="I2425" s="2" t="str">
        <f>IF(H2425="","",COUNTIF($H$2:H2425,H2425))</f>
        <v/>
      </c>
      <c r="J2425" s="3" t="str">
        <f>IF('Support - Unit List'!A2425="","",'Support - Unit List'!A2425&amp;'Support - Unit List'!B2425&amp;'Support - Unit List'!C2425&amp;" - "&amp;PROPER('Support - Unit List'!D2425))</f>
        <v>9120001 - Big Creek Township</v>
      </c>
    </row>
    <row r="2426" spans="8:10" x14ac:dyDescent="0.25">
      <c r="H2426" s="2" t="str">
        <f t="shared" si="47"/>
        <v/>
      </c>
      <c r="I2426" s="2" t="str">
        <f>IF(H2426="","",COUNTIF($H$2:H2426,H2426))</f>
        <v/>
      </c>
      <c r="J2426" s="3" t="str">
        <f>IF('Support - Unit List'!A2426="","",'Support - Unit List'!A2426&amp;'Support - Unit List'!B2426&amp;'Support - Unit List'!C2426&amp;" - "&amp;PROPER('Support - Unit List'!D2426))</f>
        <v>9120002 - Cass Township</v>
      </c>
    </row>
    <row r="2427" spans="8:10" x14ac:dyDescent="0.25">
      <c r="H2427" s="2" t="str">
        <f t="shared" si="47"/>
        <v/>
      </c>
      <c r="I2427" s="2" t="str">
        <f>IF(H2427="","",COUNTIF($H$2:H2427,H2427))</f>
        <v/>
      </c>
      <c r="J2427" s="3" t="str">
        <f>IF('Support - Unit List'!A2427="","",'Support - Unit List'!A2427&amp;'Support - Unit List'!B2427&amp;'Support - Unit List'!C2427&amp;" - "&amp;PROPER('Support - Unit List'!D2427))</f>
        <v>9120003 - Honey Creek Township</v>
      </c>
    </row>
    <row r="2428" spans="8:10" x14ac:dyDescent="0.25">
      <c r="H2428" s="2" t="str">
        <f t="shared" si="47"/>
        <v/>
      </c>
      <c r="I2428" s="2" t="str">
        <f>IF(H2428="","",COUNTIF($H$2:H2428,H2428))</f>
        <v/>
      </c>
      <c r="J2428" s="3" t="str">
        <f>IF('Support - Unit List'!A2428="","",'Support - Unit List'!A2428&amp;'Support - Unit List'!B2428&amp;'Support - Unit List'!C2428&amp;" - "&amp;PROPER('Support - Unit List'!D2428))</f>
        <v>9120004 - Jackson Township</v>
      </c>
    </row>
    <row r="2429" spans="8:10" x14ac:dyDescent="0.25">
      <c r="H2429" s="2" t="str">
        <f t="shared" si="47"/>
        <v/>
      </c>
      <c r="I2429" s="2" t="str">
        <f>IF(H2429="","",COUNTIF($H$2:H2429,H2429))</f>
        <v/>
      </c>
      <c r="J2429" s="3" t="str">
        <f>IF('Support - Unit List'!A2429="","",'Support - Unit List'!A2429&amp;'Support - Unit List'!B2429&amp;'Support - Unit List'!C2429&amp;" - "&amp;PROPER('Support - Unit List'!D2429))</f>
        <v>9120005 - Liberty Township</v>
      </c>
    </row>
    <row r="2430" spans="8:10" x14ac:dyDescent="0.25">
      <c r="H2430" s="2" t="str">
        <f t="shared" si="47"/>
        <v/>
      </c>
      <c r="I2430" s="2" t="str">
        <f>IF(H2430="","",COUNTIF($H$2:H2430,H2430))</f>
        <v/>
      </c>
      <c r="J2430" s="3" t="str">
        <f>IF('Support - Unit List'!A2430="","",'Support - Unit List'!A2430&amp;'Support - Unit List'!B2430&amp;'Support - Unit List'!C2430&amp;" - "&amp;PROPER('Support - Unit List'!D2430))</f>
        <v>9120006 - Lincoln Township</v>
      </c>
    </row>
    <row r="2431" spans="8:10" x14ac:dyDescent="0.25">
      <c r="H2431" s="2" t="str">
        <f t="shared" si="47"/>
        <v/>
      </c>
      <c r="I2431" s="2" t="str">
        <f>IF(H2431="","",COUNTIF($H$2:H2431,H2431))</f>
        <v/>
      </c>
      <c r="J2431" s="3" t="str">
        <f>IF('Support - Unit List'!A2431="","",'Support - Unit List'!A2431&amp;'Support - Unit List'!B2431&amp;'Support - Unit List'!C2431&amp;" - "&amp;PROPER('Support - Unit List'!D2431))</f>
        <v>9120007 - Monon Township</v>
      </c>
    </row>
    <row r="2432" spans="8:10" x14ac:dyDescent="0.25">
      <c r="H2432" s="2" t="str">
        <f t="shared" si="47"/>
        <v/>
      </c>
      <c r="I2432" s="2" t="str">
        <f>IF(H2432="","",COUNTIF($H$2:H2432,H2432))</f>
        <v/>
      </c>
      <c r="J2432" s="3" t="str">
        <f>IF('Support - Unit List'!A2432="","",'Support - Unit List'!A2432&amp;'Support - Unit List'!B2432&amp;'Support - Unit List'!C2432&amp;" - "&amp;PROPER('Support - Unit List'!D2432))</f>
        <v>9120008 - Prairie Township</v>
      </c>
    </row>
    <row r="2433" spans="8:10" x14ac:dyDescent="0.25">
      <c r="H2433" s="2" t="str">
        <f t="shared" si="47"/>
        <v/>
      </c>
      <c r="I2433" s="2" t="str">
        <f>IF(H2433="","",COUNTIF($H$2:H2433,H2433))</f>
        <v/>
      </c>
      <c r="J2433" s="3" t="str">
        <f>IF('Support - Unit List'!A2433="","",'Support - Unit List'!A2433&amp;'Support - Unit List'!B2433&amp;'Support - Unit List'!C2433&amp;" - "&amp;PROPER('Support - Unit List'!D2433))</f>
        <v>9120009 - Princeton Township</v>
      </c>
    </row>
    <row r="2434" spans="8:10" x14ac:dyDescent="0.25">
      <c r="H2434" s="2" t="str">
        <f t="shared" si="47"/>
        <v/>
      </c>
      <c r="I2434" s="2" t="str">
        <f>IF(H2434="","",COUNTIF($H$2:H2434,H2434))</f>
        <v/>
      </c>
      <c r="J2434" s="3" t="str">
        <f>IF('Support - Unit List'!A2434="","",'Support - Unit List'!A2434&amp;'Support - Unit List'!B2434&amp;'Support - Unit List'!C2434&amp;" - "&amp;PROPER('Support - Unit List'!D2434))</f>
        <v>9120010 - Round Grove Township</v>
      </c>
    </row>
    <row r="2435" spans="8:10" x14ac:dyDescent="0.25">
      <c r="H2435" s="2" t="str">
        <f t="shared" ref="H2435:H2498" si="48">IF(LEFT(J2435,2)=$B$3,"X","")</f>
        <v/>
      </c>
      <c r="I2435" s="2" t="str">
        <f>IF(H2435="","",COUNTIF($H$2:H2435,H2435))</f>
        <v/>
      </c>
      <c r="J2435" s="3" t="str">
        <f>IF('Support - Unit List'!A2435="","",'Support - Unit List'!A2435&amp;'Support - Unit List'!B2435&amp;'Support - Unit List'!C2435&amp;" - "&amp;PROPER('Support - Unit List'!D2435))</f>
        <v>9120011 - Union Township</v>
      </c>
    </row>
    <row r="2436" spans="8:10" x14ac:dyDescent="0.25">
      <c r="H2436" s="2" t="str">
        <f t="shared" si="48"/>
        <v/>
      </c>
      <c r="I2436" s="2" t="str">
        <f>IF(H2436="","",COUNTIF($H$2:H2436,H2436))</f>
        <v/>
      </c>
      <c r="J2436" s="3" t="str">
        <f>IF('Support - Unit List'!A2436="","",'Support - Unit List'!A2436&amp;'Support - Unit List'!B2436&amp;'Support - Unit List'!C2436&amp;" - "&amp;PROPER('Support - Unit List'!D2436))</f>
        <v>9120012 - West Point Township</v>
      </c>
    </row>
    <row r="2437" spans="8:10" x14ac:dyDescent="0.25">
      <c r="H2437" s="2" t="str">
        <f t="shared" si="48"/>
        <v/>
      </c>
      <c r="I2437" s="2" t="str">
        <f>IF(H2437="","",COUNTIF($H$2:H2437,H2437))</f>
        <v/>
      </c>
      <c r="J2437" s="3" t="str">
        <f>IF('Support - Unit List'!A2437="","",'Support - Unit List'!A2437&amp;'Support - Unit List'!B2437&amp;'Support - Unit List'!C2437&amp;" - "&amp;PROPER('Support - Unit List'!D2437))</f>
        <v>9130433 - Monticello Civil City</v>
      </c>
    </row>
    <row r="2438" spans="8:10" x14ac:dyDescent="0.25">
      <c r="H2438" s="2" t="str">
        <f t="shared" si="48"/>
        <v/>
      </c>
      <c r="I2438" s="2" t="str">
        <f>IF(H2438="","",COUNTIF($H$2:H2438,H2438))</f>
        <v/>
      </c>
      <c r="J2438" s="3" t="str">
        <f>IF('Support - Unit List'!A2438="","",'Support - Unit List'!A2438&amp;'Support - Unit List'!B2438&amp;'Support - Unit List'!C2438&amp;" - "&amp;PROPER('Support - Unit List'!D2438))</f>
        <v>9130942 - Brookston Civil Town</v>
      </c>
    </row>
    <row r="2439" spans="8:10" x14ac:dyDescent="0.25">
      <c r="H2439" s="2" t="str">
        <f t="shared" si="48"/>
        <v/>
      </c>
      <c r="I2439" s="2" t="str">
        <f>IF(H2439="","",COUNTIF($H$2:H2439,H2439))</f>
        <v/>
      </c>
      <c r="J2439" s="3" t="str">
        <f>IF('Support - Unit List'!A2439="","",'Support - Unit List'!A2439&amp;'Support - Unit List'!B2439&amp;'Support - Unit List'!C2439&amp;" - "&amp;PROPER('Support - Unit List'!D2439))</f>
        <v>9130943 - Burnettsville Civil Town</v>
      </c>
    </row>
    <row r="2440" spans="8:10" x14ac:dyDescent="0.25">
      <c r="H2440" s="2" t="str">
        <f t="shared" si="48"/>
        <v/>
      </c>
      <c r="I2440" s="2" t="str">
        <f>IF(H2440="","",COUNTIF($H$2:H2440,H2440))</f>
        <v/>
      </c>
      <c r="J2440" s="3" t="str">
        <f>IF('Support - Unit List'!A2440="","",'Support - Unit List'!A2440&amp;'Support - Unit List'!B2440&amp;'Support - Unit List'!C2440&amp;" - "&amp;PROPER('Support - Unit List'!D2440))</f>
        <v>9130944 - Chalmers Civil Town</v>
      </c>
    </row>
    <row r="2441" spans="8:10" x14ac:dyDescent="0.25">
      <c r="H2441" s="2" t="str">
        <f t="shared" si="48"/>
        <v/>
      </c>
      <c r="I2441" s="2" t="str">
        <f>IF(H2441="","",COUNTIF($H$2:H2441,H2441))</f>
        <v/>
      </c>
      <c r="J2441" s="3" t="str">
        <f>IF('Support - Unit List'!A2441="","",'Support - Unit List'!A2441&amp;'Support - Unit List'!B2441&amp;'Support - Unit List'!C2441&amp;" - "&amp;PROPER('Support - Unit List'!D2441))</f>
        <v>9130945 - Monon Civil Town</v>
      </c>
    </row>
    <row r="2442" spans="8:10" x14ac:dyDescent="0.25">
      <c r="H2442" s="2" t="str">
        <f t="shared" si="48"/>
        <v/>
      </c>
      <c r="I2442" s="2" t="str">
        <f>IF(H2442="","",COUNTIF($H$2:H2442,H2442))</f>
        <v/>
      </c>
      <c r="J2442" s="3" t="str">
        <f>IF('Support - Unit List'!A2442="","",'Support - Unit List'!A2442&amp;'Support - Unit List'!B2442&amp;'Support - Unit List'!C2442&amp;" - "&amp;PROPER('Support - Unit List'!D2442))</f>
        <v>9130946 - Reynolds Civil Town</v>
      </c>
    </row>
    <row r="2443" spans="8:10" x14ac:dyDescent="0.25">
      <c r="H2443" s="2" t="str">
        <f t="shared" si="48"/>
        <v/>
      </c>
      <c r="I2443" s="2" t="str">
        <f>IF(H2443="","",COUNTIF($H$2:H2443,H2443))</f>
        <v/>
      </c>
      <c r="J2443" s="3" t="str">
        <f>IF('Support - Unit List'!A2443="","",'Support - Unit List'!A2443&amp;'Support - Unit List'!B2443&amp;'Support - Unit List'!C2443&amp;" - "&amp;PROPER('Support - Unit List'!D2443))</f>
        <v>9130947 - Wolcott Civil Town</v>
      </c>
    </row>
    <row r="2444" spans="8:10" x14ac:dyDescent="0.25">
      <c r="H2444" s="2" t="str">
        <f t="shared" si="48"/>
        <v/>
      </c>
      <c r="I2444" s="2" t="str">
        <f>IF(H2444="","",COUNTIF($H$2:H2444,H2444))</f>
        <v/>
      </c>
      <c r="J2444" s="3" t="str">
        <f>IF('Support - Unit List'!A2444="","",'Support - Unit List'!A2444&amp;'Support - Unit List'!B2444&amp;'Support - Unit List'!C2444&amp;" - "&amp;PROPER('Support - Unit List'!D2444))</f>
        <v>9148515 - North White School Corporation</v>
      </c>
    </row>
    <row r="2445" spans="8:10" x14ac:dyDescent="0.25">
      <c r="H2445" s="2" t="str">
        <f t="shared" si="48"/>
        <v/>
      </c>
      <c r="I2445" s="2" t="str">
        <f>IF(H2445="","",COUNTIF($H$2:H2445,H2445))</f>
        <v/>
      </c>
      <c r="J2445" s="3" t="str">
        <f>IF('Support - Unit List'!A2445="","",'Support - Unit List'!A2445&amp;'Support - Unit List'!B2445&amp;'Support - Unit List'!C2445&amp;" - "&amp;PROPER('Support - Unit List'!D2445))</f>
        <v>9148525 - Frontier School Corporation</v>
      </c>
    </row>
    <row r="2446" spans="8:10" x14ac:dyDescent="0.25">
      <c r="H2446" s="2" t="str">
        <f t="shared" si="48"/>
        <v/>
      </c>
      <c r="I2446" s="2" t="str">
        <f>IF(H2446="","",COUNTIF($H$2:H2446,H2446))</f>
        <v/>
      </c>
      <c r="J2446" s="3" t="str">
        <f>IF('Support - Unit List'!A2446="","",'Support - Unit List'!A2446&amp;'Support - Unit List'!B2446&amp;'Support - Unit List'!C2446&amp;" - "&amp;PROPER('Support - Unit List'!D2446))</f>
        <v>9148535 - Tri County School Corporation</v>
      </c>
    </row>
    <row r="2447" spans="8:10" x14ac:dyDescent="0.25">
      <c r="H2447" s="2" t="str">
        <f t="shared" si="48"/>
        <v/>
      </c>
      <c r="I2447" s="2" t="str">
        <f>IF(H2447="","",COUNTIF($H$2:H2447,H2447))</f>
        <v/>
      </c>
      <c r="J2447" s="3" t="str">
        <f>IF('Support - Unit List'!A2447="","",'Support - Unit List'!A2447&amp;'Support - Unit List'!B2447&amp;'Support - Unit List'!C2447&amp;" - "&amp;PROPER('Support - Unit List'!D2447))</f>
        <v>9148565 - Twin Lakes Community School Corporation</v>
      </c>
    </row>
    <row r="2448" spans="8:10" x14ac:dyDescent="0.25">
      <c r="H2448" s="2" t="str">
        <f t="shared" si="48"/>
        <v/>
      </c>
      <c r="I2448" s="2" t="str">
        <f>IF(H2448="","",COUNTIF($H$2:H2448,H2448))</f>
        <v/>
      </c>
      <c r="J2448" s="3" t="str">
        <f>IF('Support - Unit List'!A2448="","",'Support - Unit List'!A2448&amp;'Support - Unit List'!B2448&amp;'Support - Unit List'!C2448&amp;" - "&amp;PROPER('Support - Unit List'!D2448))</f>
        <v>9150245 - Brookston Public Library</v>
      </c>
    </row>
    <row r="2449" spans="8:10" x14ac:dyDescent="0.25">
      <c r="H2449" s="2" t="str">
        <f t="shared" si="48"/>
        <v/>
      </c>
      <c r="I2449" s="2" t="str">
        <f>IF(H2449="","",COUNTIF($H$2:H2449,H2449))</f>
        <v/>
      </c>
      <c r="J2449" s="3" t="str">
        <f>IF('Support - Unit List'!A2449="","",'Support - Unit List'!A2449&amp;'Support - Unit List'!B2449&amp;'Support - Unit List'!C2449&amp;" - "&amp;PROPER('Support - Unit List'!D2449))</f>
        <v>9150246 - Monon Public Library</v>
      </c>
    </row>
    <row r="2450" spans="8:10" x14ac:dyDescent="0.25">
      <c r="H2450" s="2" t="str">
        <f t="shared" si="48"/>
        <v/>
      </c>
      <c r="I2450" s="2" t="str">
        <f>IF(H2450="","",COUNTIF($H$2:H2450,H2450))</f>
        <v/>
      </c>
      <c r="J2450" s="3" t="str">
        <f>IF('Support - Unit List'!A2450="","",'Support - Unit List'!A2450&amp;'Support - Unit List'!B2450&amp;'Support - Unit List'!C2450&amp;" - "&amp;PROPER('Support - Unit List'!D2450))</f>
        <v>9150247 - Monticello Public Library</v>
      </c>
    </row>
    <row r="2451" spans="8:10" x14ac:dyDescent="0.25">
      <c r="H2451" s="2" t="str">
        <f t="shared" si="48"/>
        <v/>
      </c>
      <c r="I2451" s="2" t="str">
        <f>IF(H2451="","",COUNTIF($H$2:H2451,H2451))</f>
        <v/>
      </c>
      <c r="J2451" s="3" t="str">
        <f>IF('Support - Unit List'!A2451="","",'Support - Unit List'!A2451&amp;'Support - Unit List'!B2451&amp;'Support - Unit List'!C2451&amp;" - "&amp;PROPER('Support - Unit List'!D2451))</f>
        <v>9150248 - Wolcott Public Library</v>
      </c>
    </row>
    <row r="2452" spans="8:10" x14ac:dyDescent="0.25">
      <c r="H2452" s="2" t="str">
        <f t="shared" si="48"/>
        <v/>
      </c>
      <c r="I2452" s="2" t="str">
        <f>IF(H2452="","",COUNTIF($H$2:H2452,H2452))</f>
        <v/>
      </c>
      <c r="J2452" s="3" t="str">
        <f>IF('Support - Unit List'!A2452="","",'Support - Unit List'!A2452&amp;'Support - Unit List'!B2452&amp;'Support - Unit List'!C2452&amp;" - "&amp;PROPER('Support - Unit List'!D2452))</f>
        <v>9210000 - Whitley County</v>
      </c>
    </row>
    <row r="2453" spans="8:10" x14ac:dyDescent="0.25">
      <c r="H2453" s="2" t="str">
        <f t="shared" si="48"/>
        <v/>
      </c>
      <c r="I2453" s="2" t="str">
        <f>IF(H2453="","",COUNTIF($H$2:H2453,H2453))</f>
        <v/>
      </c>
      <c r="J2453" s="3" t="str">
        <f>IF('Support - Unit List'!A2453="","",'Support - Unit List'!A2453&amp;'Support - Unit List'!B2453&amp;'Support - Unit List'!C2453&amp;" - "&amp;PROPER('Support - Unit List'!D2453))</f>
        <v>9220001 - Cleveland Township</v>
      </c>
    </row>
    <row r="2454" spans="8:10" x14ac:dyDescent="0.25">
      <c r="H2454" s="2" t="str">
        <f t="shared" si="48"/>
        <v/>
      </c>
      <c r="I2454" s="2" t="str">
        <f>IF(H2454="","",COUNTIF($H$2:H2454,H2454))</f>
        <v/>
      </c>
      <c r="J2454" s="3" t="str">
        <f>IF('Support - Unit List'!A2454="","",'Support - Unit List'!A2454&amp;'Support - Unit List'!B2454&amp;'Support - Unit List'!C2454&amp;" - "&amp;PROPER('Support - Unit List'!D2454))</f>
        <v>9220002 - Columbia Township</v>
      </c>
    </row>
    <row r="2455" spans="8:10" x14ac:dyDescent="0.25">
      <c r="H2455" s="2" t="str">
        <f t="shared" si="48"/>
        <v/>
      </c>
      <c r="I2455" s="2" t="str">
        <f>IF(H2455="","",COUNTIF($H$2:H2455,H2455))</f>
        <v/>
      </c>
      <c r="J2455" s="3" t="str">
        <f>IF('Support - Unit List'!A2455="","",'Support - Unit List'!A2455&amp;'Support - Unit List'!B2455&amp;'Support - Unit List'!C2455&amp;" - "&amp;PROPER('Support - Unit List'!D2455))</f>
        <v>9220003 - Etna Troy Township</v>
      </c>
    </row>
    <row r="2456" spans="8:10" x14ac:dyDescent="0.25">
      <c r="H2456" s="2" t="str">
        <f t="shared" si="48"/>
        <v/>
      </c>
      <c r="I2456" s="2" t="str">
        <f>IF(H2456="","",COUNTIF($H$2:H2456,H2456))</f>
        <v/>
      </c>
      <c r="J2456" s="3" t="str">
        <f>IF('Support - Unit List'!A2456="","",'Support - Unit List'!A2456&amp;'Support - Unit List'!B2456&amp;'Support - Unit List'!C2456&amp;" - "&amp;PROPER('Support - Unit List'!D2456))</f>
        <v>9220004 - Jefferson Township</v>
      </c>
    </row>
    <row r="2457" spans="8:10" x14ac:dyDescent="0.25">
      <c r="H2457" s="2" t="str">
        <f t="shared" si="48"/>
        <v/>
      </c>
      <c r="I2457" s="2" t="str">
        <f>IF(H2457="","",COUNTIF($H$2:H2457,H2457))</f>
        <v/>
      </c>
      <c r="J2457" s="3" t="str">
        <f>IF('Support - Unit List'!A2457="","",'Support - Unit List'!A2457&amp;'Support - Unit List'!B2457&amp;'Support - Unit List'!C2457&amp;" - "&amp;PROPER('Support - Unit List'!D2457))</f>
        <v>9220005 - Richland Township</v>
      </c>
    </row>
    <row r="2458" spans="8:10" x14ac:dyDescent="0.25">
      <c r="H2458" s="2" t="str">
        <f t="shared" si="48"/>
        <v/>
      </c>
      <c r="I2458" s="2" t="str">
        <f>IF(H2458="","",COUNTIF($H$2:H2458,H2458))</f>
        <v/>
      </c>
      <c r="J2458" s="3" t="str">
        <f>IF('Support - Unit List'!A2458="","",'Support - Unit List'!A2458&amp;'Support - Unit List'!B2458&amp;'Support - Unit List'!C2458&amp;" - "&amp;PROPER('Support - Unit List'!D2458))</f>
        <v>9220006 - Smith Township</v>
      </c>
    </row>
    <row r="2459" spans="8:10" x14ac:dyDescent="0.25">
      <c r="H2459" s="2" t="str">
        <f t="shared" si="48"/>
        <v/>
      </c>
      <c r="I2459" s="2" t="str">
        <f>IF(H2459="","",COUNTIF($H$2:H2459,H2459))</f>
        <v/>
      </c>
      <c r="J2459" s="3" t="str">
        <f>IF('Support - Unit List'!A2459="","",'Support - Unit List'!A2459&amp;'Support - Unit List'!B2459&amp;'Support - Unit List'!C2459&amp;" - "&amp;PROPER('Support - Unit List'!D2459))</f>
        <v>9220007 - Thorncreek Township</v>
      </c>
    </row>
    <row r="2460" spans="8:10" x14ac:dyDescent="0.25">
      <c r="H2460" s="2" t="str">
        <f t="shared" si="48"/>
        <v/>
      </c>
      <c r="I2460" s="2" t="str">
        <f>IF(H2460="","",COUNTIF($H$2:H2460,H2460))</f>
        <v/>
      </c>
      <c r="J2460" s="3" t="str">
        <f>IF('Support - Unit List'!A2460="","",'Support - Unit List'!A2460&amp;'Support - Unit List'!B2460&amp;'Support - Unit List'!C2460&amp;" - "&amp;PROPER('Support - Unit List'!D2460))</f>
        <v>9220008 - Union Township</v>
      </c>
    </row>
    <row r="2461" spans="8:10" x14ac:dyDescent="0.25">
      <c r="H2461" s="2" t="str">
        <f t="shared" si="48"/>
        <v/>
      </c>
      <c r="I2461" s="2" t="str">
        <f>IF(H2461="","",COUNTIF($H$2:H2461,H2461))</f>
        <v/>
      </c>
      <c r="J2461" s="3" t="str">
        <f>IF('Support - Unit List'!A2461="","",'Support - Unit List'!A2461&amp;'Support - Unit List'!B2461&amp;'Support - Unit List'!C2461&amp;" - "&amp;PROPER('Support - Unit List'!D2461))</f>
        <v>9220009 - Washington Township</v>
      </c>
    </row>
    <row r="2462" spans="8:10" x14ac:dyDescent="0.25">
      <c r="H2462" s="2" t="str">
        <f t="shared" si="48"/>
        <v/>
      </c>
      <c r="I2462" s="2" t="str">
        <f>IF(H2462="","",COUNTIF($H$2:H2462,H2462))</f>
        <v/>
      </c>
      <c r="J2462" s="3" t="str">
        <f>IF('Support - Unit List'!A2462="","",'Support - Unit List'!A2462&amp;'Support - Unit List'!B2462&amp;'Support - Unit List'!C2462&amp;" - "&amp;PROPER('Support - Unit List'!D2462))</f>
        <v>9230432 - Columbia City Civil City</v>
      </c>
    </row>
    <row r="2463" spans="8:10" x14ac:dyDescent="0.25">
      <c r="H2463" s="2" t="str">
        <f t="shared" si="48"/>
        <v/>
      </c>
      <c r="I2463" s="2" t="str">
        <f>IF(H2463="","",COUNTIF($H$2:H2463,H2463))</f>
        <v/>
      </c>
      <c r="J2463" s="3" t="str">
        <f>IF('Support - Unit List'!A2463="","",'Support - Unit List'!A2463&amp;'Support - Unit List'!B2463&amp;'Support - Unit List'!C2463&amp;" - "&amp;PROPER('Support - Unit List'!D2463))</f>
        <v>9230948 - Churubusco Civil Town</v>
      </c>
    </row>
    <row r="2464" spans="8:10" x14ac:dyDescent="0.25">
      <c r="H2464" s="2" t="str">
        <f t="shared" si="48"/>
        <v/>
      </c>
      <c r="I2464" s="2" t="str">
        <f>IF(H2464="","",COUNTIF($H$2:H2464,H2464))</f>
        <v/>
      </c>
      <c r="J2464" s="3" t="str">
        <f>IF('Support - Unit List'!A2464="","",'Support - Unit List'!A2464&amp;'Support - Unit List'!B2464&amp;'Support - Unit List'!C2464&amp;" - "&amp;PROPER('Support - Unit List'!D2464))</f>
        <v>9230949 - Larwill Civil Town</v>
      </c>
    </row>
    <row r="2465" spans="8:10" x14ac:dyDescent="0.25">
      <c r="H2465" s="2" t="str">
        <f t="shared" si="48"/>
        <v/>
      </c>
      <c r="I2465" s="2" t="str">
        <f>IF(H2465="","",COUNTIF($H$2:H2465,H2465))</f>
        <v/>
      </c>
      <c r="J2465" s="3" t="str">
        <f>IF('Support - Unit List'!A2465="","",'Support - Unit List'!A2465&amp;'Support - Unit List'!B2465&amp;'Support - Unit List'!C2465&amp;" - "&amp;PROPER('Support - Unit List'!D2465))</f>
        <v>9230950 - South Whitley Civil Town</v>
      </c>
    </row>
    <row r="2466" spans="8:10" x14ac:dyDescent="0.25">
      <c r="H2466" s="2" t="str">
        <f t="shared" si="48"/>
        <v/>
      </c>
      <c r="I2466" s="2" t="str">
        <f>IF(H2466="","",COUNTIF($H$2:H2466,H2466))</f>
        <v/>
      </c>
      <c r="J2466" s="3" t="str">
        <f>IF('Support - Unit List'!A2466="","",'Support - Unit List'!A2466&amp;'Support - Unit List'!B2466&amp;'Support - Unit List'!C2466&amp;" - "&amp;PROPER('Support - Unit List'!D2466))</f>
        <v>9248625 - Smith-Green Community School Corporation</v>
      </c>
    </row>
    <row r="2467" spans="8:10" x14ac:dyDescent="0.25">
      <c r="H2467" s="2" t="str">
        <f t="shared" si="48"/>
        <v/>
      </c>
      <c r="I2467" s="2" t="str">
        <f>IF(H2467="","",COUNTIF($H$2:H2467,H2467))</f>
        <v/>
      </c>
      <c r="J2467" s="3" t="str">
        <f>IF('Support - Unit List'!A2467="","",'Support - Unit List'!A2467&amp;'Support - Unit List'!B2467&amp;'Support - Unit List'!C2467&amp;" - "&amp;PROPER('Support - Unit List'!D2467))</f>
        <v>9248665 - Whitley County Consolidated School Corporation</v>
      </c>
    </row>
    <row r="2468" spans="8:10" x14ac:dyDescent="0.25">
      <c r="H2468" s="2" t="str">
        <f t="shared" si="48"/>
        <v/>
      </c>
      <c r="I2468" s="2" t="str">
        <f>IF(H2468="","",COUNTIF($H$2:H2468,H2468))</f>
        <v/>
      </c>
      <c r="J2468" s="3" t="str">
        <f>IF('Support - Unit List'!A2468="","",'Support - Unit List'!A2468&amp;'Support - Unit List'!B2468&amp;'Support - Unit List'!C2468&amp;" - "&amp;PROPER('Support - Unit List'!D2468))</f>
        <v>9250249 - Churubusco Public Library</v>
      </c>
    </row>
    <row r="2469" spans="8:10" x14ac:dyDescent="0.25">
      <c r="H2469" s="2" t="str">
        <f t="shared" si="48"/>
        <v/>
      </c>
      <c r="I2469" s="2" t="str">
        <f>IF(H2469="","",COUNTIF($H$2:H2469,H2469))</f>
        <v/>
      </c>
      <c r="J2469" s="3" t="str">
        <f>IF('Support - Unit List'!A2469="","",'Support - Unit List'!A2469&amp;'Support - Unit List'!B2469&amp;'Support - Unit List'!C2469&amp;" - "&amp;PROPER('Support - Unit List'!D2469))</f>
        <v>9250250 - Peabody Library</v>
      </c>
    </row>
    <row r="2470" spans="8:10" x14ac:dyDescent="0.25">
      <c r="H2470" s="2" t="str">
        <f t="shared" si="48"/>
        <v/>
      </c>
      <c r="I2470" s="2" t="str">
        <f>IF(H2470="","",COUNTIF($H$2:H2470,H2470))</f>
        <v/>
      </c>
      <c r="J2470" s="3" t="str">
        <f>IF('Support - Unit List'!A2470="","",'Support - Unit List'!A2470&amp;'Support - Unit List'!B2470&amp;'Support - Unit List'!C2470&amp;" - "&amp;PROPER('Support - Unit List'!D2470))</f>
        <v>9250251 - South Whitley Community Public Library</v>
      </c>
    </row>
    <row r="2471" spans="8:10" x14ac:dyDescent="0.25">
      <c r="H2471" s="2" t="str">
        <f t="shared" si="48"/>
        <v/>
      </c>
      <c r="I2471" s="2" t="str">
        <f>IF(H2471="","",COUNTIF($H$2:H2471,H2471))</f>
        <v/>
      </c>
      <c r="J2471" s="3" t="str">
        <f>IF('Support - Unit List'!A2471="","",'Support - Unit List'!A2471&amp;'Support - Unit List'!B2471&amp;'Support - Unit List'!C2471&amp;" - "&amp;PROPER('Support - Unit List'!D2471))</f>
        <v>9261078 - Whitley County Solid Waste Management District</v>
      </c>
    </row>
    <row r="2472" spans="8:10" x14ac:dyDescent="0.25">
      <c r="H2472" s="2" t="str">
        <f t="shared" si="48"/>
        <v>X</v>
      </c>
      <c r="I2472" s="2">
        <f>IF(H2472="","",COUNTIF($H$2:H2472,H2472))</f>
        <v>1</v>
      </c>
      <c r="J2472" s="3" t="str">
        <f>IF('Support - Unit List'!A2472="","",'Support - Unit List'!A2472&amp;'Support - Unit List'!B2472&amp;'Support - Unit List'!C2472&amp;" - "&amp;PROPER('Support - Unit List'!D2472))</f>
        <v/>
      </c>
    </row>
    <row r="2473" spans="8:10" x14ac:dyDescent="0.25">
      <c r="H2473" s="2" t="str">
        <f t="shared" si="48"/>
        <v>X</v>
      </c>
      <c r="I2473" s="2">
        <f>IF(H2473="","",COUNTIF($H$2:H2473,H2473))</f>
        <v>2</v>
      </c>
      <c r="J2473" s="3" t="str">
        <f>IF('Support - Unit List'!A2473="","",'Support - Unit List'!A2473&amp;'Support - Unit List'!B2473&amp;'Support - Unit List'!C2473&amp;" - "&amp;PROPER('Support - Unit List'!D2473))</f>
        <v/>
      </c>
    </row>
    <row r="2474" spans="8:10" x14ac:dyDescent="0.25">
      <c r="H2474" s="2" t="str">
        <f t="shared" si="48"/>
        <v>X</v>
      </c>
      <c r="I2474" s="2">
        <f>IF(H2474="","",COUNTIF($H$2:H2474,H2474))</f>
        <v>3</v>
      </c>
      <c r="J2474" s="3" t="str">
        <f>IF('Support - Unit List'!A2474="","",'Support - Unit List'!A2474&amp;'Support - Unit List'!B2474&amp;'Support - Unit List'!C2474&amp;" - "&amp;PROPER('Support - Unit List'!D2474))</f>
        <v/>
      </c>
    </row>
    <row r="2475" spans="8:10" x14ac:dyDescent="0.25">
      <c r="H2475" s="2" t="str">
        <f t="shared" si="48"/>
        <v>X</v>
      </c>
      <c r="I2475" s="2">
        <f>IF(H2475="","",COUNTIF($H$2:H2475,H2475))</f>
        <v>4</v>
      </c>
      <c r="J2475" s="3" t="str">
        <f>IF('Support - Unit List'!A2475="","",'Support - Unit List'!A2475&amp;'Support - Unit List'!B2475&amp;'Support - Unit List'!C2475&amp;" - "&amp;PROPER('Support - Unit List'!D2475))</f>
        <v/>
      </c>
    </row>
    <row r="2476" spans="8:10" x14ac:dyDescent="0.25">
      <c r="H2476" s="2" t="str">
        <f t="shared" si="48"/>
        <v>X</v>
      </c>
      <c r="I2476" s="2">
        <f>IF(H2476="","",COUNTIF($H$2:H2476,H2476))</f>
        <v>5</v>
      </c>
      <c r="J2476" s="3" t="str">
        <f>IF('Support - Unit List'!A2476="","",'Support - Unit List'!A2476&amp;'Support - Unit List'!B2476&amp;'Support - Unit List'!C2476&amp;" - "&amp;PROPER('Support - Unit List'!D2476))</f>
        <v/>
      </c>
    </row>
    <row r="2477" spans="8:10" x14ac:dyDescent="0.25">
      <c r="H2477" s="2" t="str">
        <f t="shared" si="48"/>
        <v>X</v>
      </c>
      <c r="I2477" s="2">
        <f>IF(H2477="","",COUNTIF($H$2:H2477,H2477))</f>
        <v>6</v>
      </c>
      <c r="J2477" s="3" t="str">
        <f>IF('Support - Unit List'!A2477="","",'Support - Unit List'!A2477&amp;'Support - Unit List'!B2477&amp;'Support - Unit List'!C2477&amp;" - "&amp;PROPER('Support - Unit List'!D2477))</f>
        <v/>
      </c>
    </row>
    <row r="2478" spans="8:10" x14ac:dyDescent="0.25">
      <c r="H2478" s="2" t="str">
        <f t="shared" si="48"/>
        <v>X</v>
      </c>
      <c r="I2478" s="2">
        <f>IF(H2478="","",COUNTIF($H$2:H2478,H2478))</f>
        <v>7</v>
      </c>
      <c r="J2478" s="3" t="str">
        <f>IF('Support - Unit List'!A2478="","",'Support - Unit List'!A2478&amp;'Support - Unit List'!B2478&amp;'Support - Unit List'!C2478&amp;" - "&amp;PROPER('Support - Unit List'!D2478))</f>
        <v/>
      </c>
    </row>
    <row r="2479" spans="8:10" x14ac:dyDescent="0.25">
      <c r="H2479" s="2" t="str">
        <f t="shared" si="48"/>
        <v>X</v>
      </c>
      <c r="I2479" s="2">
        <f>IF(H2479="","",COUNTIF($H$2:H2479,H2479))</f>
        <v>8</v>
      </c>
      <c r="J2479" s="3" t="str">
        <f>IF('Support - Unit List'!A2479="","",'Support - Unit List'!A2479&amp;'Support - Unit List'!B2479&amp;'Support - Unit List'!C2479&amp;" - "&amp;PROPER('Support - Unit List'!D2479))</f>
        <v/>
      </c>
    </row>
    <row r="2480" spans="8:10" x14ac:dyDescent="0.25">
      <c r="H2480" s="2" t="str">
        <f t="shared" si="48"/>
        <v>X</v>
      </c>
      <c r="I2480" s="2">
        <f>IF(H2480="","",COUNTIF($H$2:H2480,H2480))</f>
        <v>9</v>
      </c>
      <c r="J2480" s="3" t="str">
        <f>IF('Support - Unit List'!A2480="","",'Support - Unit List'!A2480&amp;'Support - Unit List'!B2480&amp;'Support - Unit List'!C2480&amp;" - "&amp;PROPER('Support - Unit List'!D2480))</f>
        <v/>
      </c>
    </row>
    <row r="2481" spans="8:10" x14ac:dyDescent="0.25">
      <c r="H2481" s="2" t="str">
        <f t="shared" si="48"/>
        <v>X</v>
      </c>
      <c r="I2481" s="2">
        <f>IF(H2481="","",COUNTIF($H$2:H2481,H2481))</f>
        <v>10</v>
      </c>
      <c r="J2481" s="3" t="str">
        <f>IF('Support - Unit List'!A2481="","",'Support - Unit List'!A2481&amp;'Support - Unit List'!B2481&amp;'Support - Unit List'!C2481&amp;" - "&amp;PROPER('Support - Unit List'!D2481))</f>
        <v/>
      </c>
    </row>
    <row r="2482" spans="8:10" x14ac:dyDescent="0.25">
      <c r="H2482" s="2" t="str">
        <f t="shared" si="48"/>
        <v>X</v>
      </c>
      <c r="I2482" s="2">
        <f>IF(H2482="","",COUNTIF($H$2:H2482,H2482))</f>
        <v>11</v>
      </c>
      <c r="J2482" s="3" t="str">
        <f>IF('Support - Unit List'!A2482="","",'Support - Unit List'!A2482&amp;'Support - Unit List'!B2482&amp;'Support - Unit List'!C2482&amp;" - "&amp;PROPER('Support - Unit List'!D2482))</f>
        <v/>
      </c>
    </row>
    <row r="2483" spans="8:10" x14ac:dyDescent="0.25">
      <c r="H2483" s="2" t="str">
        <f t="shared" si="48"/>
        <v>X</v>
      </c>
      <c r="I2483" s="2">
        <f>IF(H2483="","",COUNTIF($H$2:H2483,H2483))</f>
        <v>12</v>
      </c>
      <c r="J2483" s="3" t="str">
        <f>IF('Support - Unit List'!A2483="","",'Support - Unit List'!A2483&amp;'Support - Unit List'!B2483&amp;'Support - Unit List'!C2483&amp;" - "&amp;PROPER('Support - Unit List'!D2483))</f>
        <v/>
      </c>
    </row>
    <row r="2484" spans="8:10" x14ac:dyDescent="0.25">
      <c r="H2484" s="2" t="str">
        <f t="shared" si="48"/>
        <v>X</v>
      </c>
      <c r="I2484" s="2">
        <f>IF(H2484="","",COUNTIF($H$2:H2484,H2484))</f>
        <v>13</v>
      </c>
      <c r="J2484" s="3" t="str">
        <f>IF('Support - Unit List'!A2484="","",'Support - Unit List'!A2484&amp;'Support - Unit List'!B2484&amp;'Support - Unit List'!C2484&amp;" - "&amp;PROPER('Support - Unit List'!D2484))</f>
        <v/>
      </c>
    </row>
    <row r="2485" spans="8:10" x14ac:dyDescent="0.25">
      <c r="H2485" s="2" t="str">
        <f t="shared" si="48"/>
        <v>X</v>
      </c>
      <c r="I2485" s="2">
        <f>IF(H2485="","",COUNTIF($H$2:H2485,H2485))</f>
        <v>14</v>
      </c>
      <c r="J2485" s="3" t="str">
        <f>IF('Support - Unit List'!A2485="","",'Support - Unit List'!A2485&amp;'Support - Unit List'!B2485&amp;'Support - Unit List'!C2485&amp;" - "&amp;PROPER('Support - Unit List'!D2485))</f>
        <v/>
      </c>
    </row>
    <row r="2486" spans="8:10" x14ac:dyDescent="0.25">
      <c r="H2486" s="2" t="str">
        <f t="shared" si="48"/>
        <v>X</v>
      </c>
      <c r="I2486" s="2">
        <f>IF(H2486="","",COUNTIF($H$2:H2486,H2486))</f>
        <v>15</v>
      </c>
      <c r="J2486" s="3" t="str">
        <f>IF('Support - Unit List'!A2486="","",'Support - Unit List'!A2486&amp;'Support - Unit List'!B2486&amp;'Support - Unit List'!C2486&amp;" - "&amp;PROPER('Support - Unit List'!D2486))</f>
        <v/>
      </c>
    </row>
    <row r="2487" spans="8:10" x14ac:dyDescent="0.25">
      <c r="H2487" s="2" t="str">
        <f t="shared" si="48"/>
        <v>X</v>
      </c>
      <c r="I2487" s="2">
        <f>IF(H2487="","",COUNTIF($H$2:H2487,H2487))</f>
        <v>16</v>
      </c>
      <c r="J2487" s="3" t="str">
        <f>IF('Support - Unit List'!A2487="","",'Support - Unit List'!A2487&amp;'Support - Unit List'!B2487&amp;'Support - Unit List'!C2487&amp;" - "&amp;PROPER('Support - Unit List'!D2487))</f>
        <v/>
      </c>
    </row>
    <row r="2488" spans="8:10" x14ac:dyDescent="0.25">
      <c r="H2488" s="2" t="str">
        <f t="shared" si="48"/>
        <v>X</v>
      </c>
      <c r="I2488" s="2">
        <f>IF(H2488="","",COUNTIF($H$2:H2488,H2488))</f>
        <v>17</v>
      </c>
      <c r="J2488" s="3" t="str">
        <f>IF('Support - Unit List'!A2488="","",'Support - Unit List'!A2488&amp;'Support - Unit List'!B2488&amp;'Support - Unit List'!C2488&amp;" - "&amp;PROPER('Support - Unit List'!D2488))</f>
        <v/>
      </c>
    </row>
    <row r="2489" spans="8:10" x14ac:dyDescent="0.25">
      <c r="H2489" s="2" t="str">
        <f t="shared" si="48"/>
        <v>X</v>
      </c>
      <c r="I2489" s="2">
        <f>IF(H2489="","",COUNTIF($H$2:H2489,H2489))</f>
        <v>18</v>
      </c>
      <c r="J2489" s="3" t="str">
        <f>IF('Support - Unit List'!A2489="","",'Support - Unit List'!A2489&amp;'Support - Unit List'!B2489&amp;'Support - Unit List'!C2489&amp;" - "&amp;PROPER('Support - Unit List'!D2489))</f>
        <v/>
      </c>
    </row>
    <row r="2490" spans="8:10" x14ac:dyDescent="0.25">
      <c r="H2490" s="2" t="str">
        <f t="shared" si="48"/>
        <v>X</v>
      </c>
      <c r="I2490" s="2">
        <f>IF(H2490="","",COUNTIF($H$2:H2490,H2490))</f>
        <v>19</v>
      </c>
      <c r="J2490" s="3" t="str">
        <f>IF('Support - Unit List'!A2490="","",'Support - Unit List'!A2490&amp;'Support - Unit List'!B2490&amp;'Support - Unit List'!C2490&amp;" - "&amp;PROPER('Support - Unit List'!D2490))</f>
        <v/>
      </c>
    </row>
    <row r="2491" spans="8:10" x14ac:dyDescent="0.25">
      <c r="H2491" s="2" t="str">
        <f t="shared" si="48"/>
        <v>X</v>
      </c>
      <c r="I2491" s="2">
        <f>IF(H2491="","",COUNTIF($H$2:H2491,H2491))</f>
        <v>20</v>
      </c>
      <c r="J2491" s="3" t="str">
        <f>IF('Support - Unit List'!A2491="","",'Support - Unit List'!A2491&amp;'Support - Unit List'!B2491&amp;'Support - Unit List'!C2491&amp;" - "&amp;PROPER('Support - Unit List'!D2491))</f>
        <v/>
      </c>
    </row>
    <row r="2492" spans="8:10" x14ac:dyDescent="0.25">
      <c r="H2492" s="2" t="str">
        <f t="shared" si="48"/>
        <v>X</v>
      </c>
      <c r="I2492" s="2">
        <f>IF(H2492="","",COUNTIF($H$2:H2492,H2492))</f>
        <v>21</v>
      </c>
      <c r="J2492" s="3" t="str">
        <f>IF('Support - Unit List'!A2492="","",'Support - Unit List'!A2492&amp;'Support - Unit List'!B2492&amp;'Support - Unit List'!C2492&amp;" - "&amp;PROPER('Support - Unit List'!D2492))</f>
        <v/>
      </c>
    </row>
    <row r="2493" spans="8:10" x14ac:dyDescent="0.25">
      <c r="H2493" s="2" t="str">
        <f t="shared" si="48"/>
        <v>X</v>
      </c>
      <c r="I2493" s="2">
        <f>IF(H2493="","",COUNTIF($H$2:H2493,H2493))</f>
        <v>22</v>
      </c>
      <c r="J2493" s="3" t="str">
        <f>IF('Support - Unit List'!A2493="","",'Support - Unit List'!A2493&amp;'Support - Unit List'!B2493&amp;'Support - Unit List'!C2493&amp;" - "&amp;PROPER('Support - Unit List'!D2493))</f>
        <v/>
      </c>
    </row>
    <row r="2494" spans="8:10" x14ac:dyDescent="0.25">
      <c r="H2494" s="2" t="str">
        <f t="shared" si="48"/>
        <v>X</v>
      </c>
      <c r="I2494" s="2">
        <f>IF(H2494="","",COUNTIF($H$2:H2494,H2494))</f>
        <v>23</v>
      </c>
      <c r="J2494" s="3" t="str">
        <f>IF('Support - Unit List'!A2494="","",'Support - Unit List'!A2494&amp;'Support - Unit List'!B2494&amp;'Support - Unit List'!C2494&amp;" - "&amp;PROPER('Support - Unit List'!D2494))</f>
        <v/>
      </c>
    </row>
    <row r="2495" spans="8:10" x14ac:dyDescent="0.25">
      <c r="H2495" s="2" t="str">
        <f t="shared" si="48"/>
        <v>X</v>
      </c>
      <c r="I2495" s="2">
        <f>IF(H2495="","",COUNTIF($H$2:H2495,H2495))</f>
        <v>24</v>
      </c>
      <c r="J2495" s="3" t="str">
        <f>IF('Support - Unit List'!A2495="","",'Support - Unit List'!A2495&amp;'Support - Unit List'!B2495&amp;'Support - Unit List'!C2495&amp;" - "&amp;PROPER('Support - Unit List'!D2495))</f>
        <v/>
      </c>
    </row>
    <row r="2496" spans="8:10" x14ac:dyDescent="0.25">
      <c r="H2496" s="2" t="str">
        <f t="shared" si="48"/>
        <v>X</v>
      </c>
      <c r="I2496" s="2">
        <f>IF(H2496="","",COUNTIF($H$2:H2496,H2496))</f>
        <v>25</v>
      </c>
      <c r="J2496" s="3" t="str">
        <f>IF('Support - Unit List'!A2496="","",'Support - Unit List'!A2496&amp;'Support - Unit List'!B2496&amp;'Support - Unit List'!C2496&amp;" - "&amp;PROPER('Support - Unit List'!D2496))</f>
        <v/>
      </c>
    </row>
    <row r="2497" spans="8:10" x14ac:dyDescent="0.25">
      <c r="H2497" s="2" t="str">
        <f t="shared" si="48"/>
        <v>X</v>
      </c>
      <c r="I2497" s="2">
        <f>IF(H2497="","",COUNTIF($H$2:H2497,H2497))</f>
        <v>26</v>
      </c>
      <c r="J2497" s="3" t="str">
        <f>IF('Support - Unit List'!A2497="","",'Support - Unit List'!A2497&amp;'Support - Unit List'!B2497&amp;'Support - Unit List'!C2497&amp;" - "&amp;PROPER('Support - Unit List'!D2497))</f>
        <v/>
      </c>
    </row>
    <row r="2498" spans="8:10" x14ac:dyDescent="0.25">
      <c r="H2498" s="2" t="str">
        <f t="shared" si="48"/>
        <v>X</v>
      </c>
      <c r="I2498" s="2">
        <f>IF(H2498="","",COUNTIF($H$2:H2498,H2498))</f>
        <v>27</v>
      </c>
      <c r="J2498" s="3" t="str">
        <f>IF('Support - Unit List'!A2498="","",'Support - Unit List'!A2498&amp;'Support - Unit List'!B2498&amp;'Support - Unit List'!C2498&amp;" - "&amp;PROPER('Support - Unit List'!D2498))</f>
        <v/>
      </c>
    </row>
    <row r="2499" spans="8:10" x14ac:dyDescent="0.25">
      <c r="H2499" s="2" t="str">
        <f t="shared" ref="H2499:H2500" si="49">IF(LEFT(J2499,2)=$B$3,"X","")</f>
        <v>X</v>
      </c>
      <c r="I2499" s="2">
        <f>IF(H2499="","",COUNTIF($H$2:H2499,H2499))</f>
        <v>28</v>
      </c>
      <c r="J2499" s="3" t="str">
        <f>IF('Support - Unit List'!A2499="","",'Support - Unit List'!A2499&amp;'Support - Unit List'!B2499&amp;'Support - Unit List'!C2499&amp;" - "&amp;PROPER('Support - Unit List'!D2499))</f>
        <v/>
      </c>
    </row>
    <row r="2500" spans="8:10" x14ac:dyDescent="0.25">
      <c r="H2500" s="2" t="str">
        <f t="shared" si="49"/>
        <v>X</v>
      </c>
      <c r="I2500" s="2">
        <f>IF(H2500="","",COUNTIF($H$2:H2500,H2500))</f>
        <v>29</v>
      </c>
      <c r="J2500" s="3" t="str">
        <f>IF('Support - Unit List'!A2500="","",'Support - Unit List'!A2500&amp;'Support - Unit List'!B2500&amp;'Support - Unit List'!C2500&amp;" - "&amp;PROPER('Support - Unit List'!D2500))</f>
        <v/>
      </c>
    </row>
  </sheetData>
  <sortState xmlns:xlrd2="http://schemas.microsoft.com/office/spreadsheetml/2017/richdata2" ref="O2:P8">
    <sortCondition ref="O2:O8"/>
  </sortState>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B992D-E24C-49F1-A48E-BF8E515F2467}">
  <sheetPr>
    <tabColor theme="9"/>
  </sheetPr>
  <dimension ref="A1:H94"/>
  <sheetViews>
    <sheetView topLeftCell="A11" zoomScale="175" zoomScaleNormal="175" workbookViewId="0">
      <selection activeCell="F6" sqref="F6"/>
    </sheetView>
  </sheetViews>
  <sheetFormatPr defaultColWidth="0" defaultRowHeight="15" x14ac:dyDescent="0.25"/>
  <cols>
    <col min="1" max="1" width="26.140625" bestFit="1" customWidth="1"/>
    <col min="2" max="4" width="11.5703125" bestFit="1" customWidth="1"/>
    <col min="5" max="5" width="2.5703125" style="7" customWidth="1"/>
    <col min="6" max="8" width="13.28515625" bestFit="1" customWidth="1"/>
    <col min="9" max="16384" width="9.140625" hidden="1"/>
  </cols>
  <sheetData>
    <row r="1" spans="1:8" ht="30.75" customHeight="1" x14ac:dyDescent="0.25">
      <c r="A1" s="23" t="s">
        <v>3311</v>
      </c>
      <c r="B1" s="72" t="s">
        <v>3312</v>
      </c>
      <c r="C1" s="73"/>
      <c r="D1" s="74"/>
      <c r="E1" s="22"/>
      <c r="F1" s="72" t="s">
        <v>3313</v>
      </c>
      <c r="G1" s="73"/>
      <c r="H1" s="74"/>
    </row>
    <row r="2" spans="1:8" x14ac:dyDescent="0.25">
      <c r="A2" s="19" t="s">
        <v>3206</v>
      </c>
      <c r="B2" s="19">
        <v>2022</v>
      </c>
      <c r="C2" s="19">
        <v>2023</v>
      </c>
      <c r="D2" s="19">
        <v>2024</v>
      </c>
      <c r="E2" s="20"/>
      <c r="F2" s="19">
        <v>2022</v>
      </c>
      <c r="G2" s="19">
        <v>2023</v>
      </c>
      <c r="H2" s="19">
        <v>2024</v>
      </c>
    </row>
    <row r="3" spans="1:8" x14ac:dyDescent="0.25">
      <c r="A3" s="1" t="s">
        <v>3314</v>
      </c>
      <c r="B3" s="21">
        <v>41280</v>
      </c>
      <c r="C3" s="21">
        <v>41280</v>
      </c>
      <c r="D3" s="21">
        <v>45408</v>
      </c>
      <c r="E3" s="18"/>
      <c r="F3" s="21">
        <v>257985</v>
      </c>
      <c r="G3" s="21">
        <v>270280</v>
      </c>
      <c r="H3" s="21">
        <v>280650</v>
      </c>
    </row>
    <row r="4" spans="1:8" x14ac:dyDescent="0.25">
      <c r="A4" s="1" t="s">
        <v>3315</v>
      </c>
      <c r="B4" s="21">
        <v>1079499</v>
      </c>
      <c r="C4" s="21">
        <v>1133474</v>
      </c>
      <c r="D4" s="21">
        <v>1178813</v>
      </c>
      <c r="E4" s="18"/>
      <c r="F4" s="21">
        <v>2687356</v>
      </c>
      <c r="G4" s="21">
        <v>2812224</v>
      </c>
      <c r="H4" s="21">
        <v>2917847</v>
      </c>
    </row>
    <row r="5" spans="1:8" x14ac:dyDescent="0.25">
      <c r="A5" s="1" t="s">
        <v>3316</v>
      </c>
      <c r="B5" s="21">
        <v>100000</v>
      </c>
      <c r="C5" s="21">
        <v>115000</v>
      </c>
      <c r="D5" s="21">
        <v>100000</v>
      </c>
      <c r="E5" s="18"/>
      <c r="F5" s="21">
        <v>679948</v>
      </c>
      <c r="G5" s="21">
        <v>739872</v>
      </c>
      <c r="H5" s="21">
        <v>767416</v>
      </c>
    </row>
    <row r="6" spans="1:8" x14ac:dyDescent="0.25">
      <c r="A6" s="1" t="s">
        <v>3317</v>
      </c>
      <c r="B6" s="21">
        <v>52000</v>
      </c>
      <c r="C6" s="21">
        <v>48500</v>
      </c>
      <c r="D6" s="21">
        <v>53350</v>
      </c>
      <c r="E6" s="18"/>
      <c r="F6" s="21">
        <v>97073</v>
      </c>
      <c r="G6" s="21">
        <v>100000</v>
      </c>
      <c r="H6" s="21">
        <v>100000</v>
      </c>
    </row>
    <row r="7" spans="1:8" x14ac:dyDescent="0.25">
      <c r="A7" s="1" t="s">
        <v>3318</v>
      </c>
      <c r="B7" s="21">
        <v>29587</v>
      </c>
      <c r="C7" s="21">
        <v>30474</v>
      </c>
      <c r="D7" s="21">
        <v>31888</v>
      </c>
      <c r="E7" s="18"/>
      <c r="F7" s="21">
        <v>83327</v>
      </c>
      <c r="G7" s="21">
        <v>86687</v>
      </c>
      <c r="H7" s="21">
        <v>89613</v>
      </c>
    </row>
    <row r="8" spans="1:8" x14ac:dyDescent="0.25">
      <c r="A8" s="1" t="s">
        <v>3319</v>
      </c>
      <c r="B8" s="21">
        <v>160000</v>
      </c>
      <c r="C8" s="21">
        <v>160000</v>
      </c>
      <c r="D8" s="21">
        <v>160000</v>
      </c>
      <c r="E8" s="18"/>
      <c r="F8" s="21">
        <v>424190</v>
      </c>
      <c r="G8" s="21">
        <v>444728</v>
      </c>
      <c r="H8" s="21">
        <v>462103</v>
      </c>
    </row>
    <row r="9" spans="1:8" x14ac:dyDescent="0.25">
      <c r="A9" s="1" t="s">
        <v>3320</v>
      </c>
      <c r="B9" s="21">
        <v>10000</v>
      </c>
      <c r="C9" s="21">
        <v>10000</v>
      </c>
      <c r="D9" s="21">
        <v>10000</v>
      </c>
      <c r="E9" s="18"/>
      <c r="F9" s="21">
        <v>109142</v>
      </c>
      <c r="G9" s="21">
        <v>114595</v>
      </c>
      <c r="H9" s="21">
        <v>119177</v>
      </c>
    </row>
    <row r="10" spans="1:8" x14ac:dyDescent="0.25">
      <c r="A10" s="1" t="s">
        <v>3321</v>
      </c>
      <c r="B10" s="21">
        <v>96550</v>
      </c>
      <c r="C10" s="21">
        <v>101400</v>
      </c>
      <c r="D10" s="21">
        <v>106391</v>
      </c>
      <c r="E10" s="18"/>
      <c r="F10" s="21">
        <v>154946</v>
      </c>
      <c r="G10" s="21">
        <v>169502</v>
      </c>
      <c r="H10" s="21">
        <v>176227</v>
      </c>
    </row>
    <row r="11" spans="1:8" x14ac:dyDescent="0.25">
      <c r="A11" s="1" t="s">
        <v>3322</v>
      </c>
      <c r="B11" s="21">
        <v>60000</v>
      </c>
      <c r="C11" s="21">
        <v>60000</v>
      </c>
      <c r="D11" s="21">
        <v>60000</v>
      </c>
      <c r="E11" s="18"/>
      <c r="F11" s="21">
        <v>243977</v>
      </c>
      <c r="G11" s="21">
        <v>243977</v>
      </c>
      <c r="H11" s="21">
        <v>243977</v>
      </c>
    </row>
    <row r="12" spans="1:8" x14ac:dyDescent="0.25">
      <c r="A12" s="1" t="s">
        <v>3323</v>
      </c>
      <c r="B12" s="21">
        <v>651515</v>
      </c>
      <c r="C12" s="21">
        <v>684090</v>
      </c>
      <c r="D12" s="21">
        <v>684090</v>
      </c>
      <c r="E12" s="18"/>
      <c r="F12" s="21">
        <v>647305</v>
      </c>
      <c r="G12" s="21">
        <v>675931</v>
      </c>
      <c r="H12" s="21">
        <v>700249</v>
      </c>
    </row>
    <row r="13" spans="1:8" x14ac:dyDescent="0.25">
      <c r="A13" s="1" t="s">
        <v>3324</v>
      </c>
      <c r="B13" s="21">
        <v>15000</v>
      </c>
      <c r="C13" s="21">
        <v>15000</v>
      </c>
      <c r="D13" s="21">
        <v>15000</v>
      </c>
      <c r="E13" s="18"/>
      <c r="F13" s="21">
        <v>152840</v>
      </c>
      <c r="G13" s="21">
        <v>155500</v>
      </c>
      <c r="H13" s="21">
        <v>155500</v>
      </c>
    </row>
    <row r="14" spans="1:8" x14ac:dyDescent="0.25">
      <c r="A14" s="1" t="s">
        <v>3325</v>
      </c>
      <c r="B14" s="21">
        <v>52000</v>
      </c>
      <c r="C14" s="21">
        <v>52000</v>
      </c>
      <c r="D14" s="21">
        <v>52000</v>
      </c>
      <c r="E14" s="18"/>
      <c r="F14" s="21">
        <v>229666</v>
      </c>
      <c r="G14" s="21">
        <v>240153</v>
      </c>
      <c r="H14" s="21">
        <v>249033</v>
      </c>
    </row>
    <row r="15" spans="1:8" x14ac:dyDescent="0.25">
      <c r="A15" s="1" t="s">
        <v>3326</v>
      </c>
      <c r="B15" s="21">
        <v>47000</v>
      </c>
      <c r="C15" s="21">
        <v>47000</v>
      </c>
      <c r="D15" s="21">
        <v>25000</v>
      </c>
      <c r="E15" s="18"/>
      <c r="F15" s="21">
        <v>48703</v>
      </c>
      <c r="G15" s="21">
        <v>50689</v>
      </c>
      <c r="H15" s="21">
        <v>52438</v>
      </c>
    </row>
    <row r="16" spans="1:8" x14ac:dyDescent="0.25">
      <c r="A16" s="1" t="s">
        <v>3327</v>
      </c>
      <c r="B16" s="21">
        <v>19000</v>
      </c>
      <c r="C16" s="21">
        <v>19000</v>
      </c>
      <c r="D16" s="21">
        <v>19000</v>
      </c>
      <c r="E16" s="18"/>
      <c r="F16" s="21">
        <v>196496</v>
      </c>
      <c r="G16" s="21">
        <v>205697</v>
      </c>
      <c r="H16" s="21">
        <v>206997</v>
      </c>
    </row>
    <row r="17" spans="1:8" x14ac:dyDescent="0.25">
      <c r="A17" s="1" t="s">
        <v>3328</v>
      </c>
      <c r="B17" s="21">
        <v>1500</v>
      </c>
      <c r="C17" s="21">
        <v>1500</v>
      </c>
      <c r="D17" s="21">
        <v>1500</v>
      </c>
      <c r="E17" s="18"/>
      <c r="F17" s="21">
        <v>365099</v>
      </c>
      <c r="G17" s="21">
        <v>382422</v>
      </c>
      <c r="H17" s="21">
        <v>396973</v>
      </c>
    </row>
    <row r="18" spans="1:8" x14ac:dyDescent="0.25">
      <c r="A18" s="1" t="s">
        <v>3329</v>
      </c>
      <c r="B18" s="21">
        <v>60000</v>
      </c>
      <c r="C18" s="21">
        <v>60000</v>
      </c>
      <c r="D18" s="21">
        <v>60000</v>
      </c>
      <c r="E18" s="18"/>
      <c r="F18" s="21">
        <v>220000</v>
      </c>
      <c r="G18" s="21">
        <v>237779</v>
      </c>
      <c r="H18" s="21">
        <v>240000</v>
      </c>
    </row>
    <row r="19" spans="1:8" x14ac:dyDescent="0.25">
      <c r="A19" s="1" t="s">
        <v>3330</v>
      </c>
      <c r="B19" s="21">
        <v>87000</v>
      </c>
      <c r="C19" s="21">
        <v>87000</v>
      </c>
      <c r="D19" s="21">
        <v>102000</v>
      </c>
      <c r="E19" s="18"/>
      <c r="F19" s="21">
        <v>381327</v>
      </c>
      <c r="G19" s="21">
        <v>400221</v>
      </c>
      <c r="H19" s="21">
        <v>416086</v>
      </c>
    </row>
    <row r="20" spans="1:8" x14ac:dyDescent="0.25">
      <c r="A20" s="1" t="s">
        <v>3331</v>
      </c>
      <c r="B20" s="21">
        <v>300000</v>
      </c>
      <c r="C20" s="21">
        <v>300000</v>
      </c>
      <c r="D20" s="21">
        <v>300000</v>
      </c>
      <c r="E20" s="18"/>
      <c r="F20" s="21">
        <v>658106</v>
      </c>
      <c r="G20" s="21">
        <v>681958</v>
      </c>
      <c r="H20" s="21">
        <v>702359</v>
      </c>
    </row>
    <row r="21" spans="1:8" x14ac:dyDescent="0.25">
      <c r="A21" s="1" t="s">
        <v>3332</v>
      </c>
      <c r="B21" s="21">
        <v>40000</v>
      </c>
      <c r="C21" s="21">
        <v>40000</v>
      </c>
      <c r="D21" s="21">
        <v>40000</v>
      </c>
      <c r="E21" s="18"/>
      <c r="F21" s="21">
        <v>409810</v>
      </c>
      <c r="G21" s="21">
        <v>429337</v>
      </c>
      <c r="H21" s="21">
        <v>445740</v>
      </c>
    </row>
    <row r="22" spans="1:8" x14ac:dyDescent="0.25">
      <c r="A22" s="1" t="s">
        <v>3333</v>
      </c>
      <c r="B22" s="21">
        <v>650000</v>
      </c>
      <c r="C22" s="21">
        <v>650000</v>
      </c>
      <c r="D22" s="21">
        <v>690000</v>
      </c>
      <c r="E22" s="18"/>
      <c r="F22" s="21">
        <v>1625000</v>
      </c>
      <c r="G22" s="21">
        <v>1767253</v>
      </c>
      <c r="H22" s="21">
        <v>1832476</v>
      </c>
    </row>
    <row r="23" spans="1:8" x14ac:dyDescent="0.25">
      <c r="A23" s="1" t="s">
        <v>3334</v>
      </c>
      <c r="B23" s="21">
        <v>12000</v>
      </c>
      <c r="C23" s="21">
        <v>12000</v>
      </c>
      <c r="D23" s="21">
        <v>12000</v>
      </c>
      <c r="E23" s="18"/>
      <c r="F23" s="21">
        <v>184394</v>
      </c>
      <c r="G23" s="21">
        <v>191896</v>
      </c>
      <c r="H23" s="21">
        <v>198247</v>
      </c>
    </row>
    <row r="24" spans="1:8" x14ac:dyDescent="0.25">
      <c r="A24" s="1" t="s">
        <v>3335</v>
      </c>
      <c r="B24" s="21">
        <v>451500</v>
      </c>
      <c r="C24" s="21">
        <v>472650</v>
      </c>
      <c r="D24" s="21">
        <v>472650</v>
      </c>
      <c r="E24" s="18"/>
      <c r="F24" s="21">
        <v>496000</v>
      </c>
      <c r="G24" s="21">
        <v>520800</v>
      </c>
      <c r="H24" s="21">
        <v>520800</v>
      </c>
    </row>
    <row r="25" spans="1:8" x14ac:dyDescent="0.25">
      <c r="A25" s="1" t="s">
        <v>3336</v>
      </c>
      <c r="B25" s="21">
        <v>55538</v>
      </c>
      <c r="C25" s="21">
        <v>55538</v>
      </c>
      <c r="D25" s="21">
        <v>55538</v>
      </c>
      <c r="E25" s="18"/>
      <c r="F25" s="21">
        <v>124584</v>
      </c>
      <c r="G25" s="21">
        <v>130613</v>
      </c>
      <c r="H25" s="21">
        <v>135724</v>
      </c>
    </row>
    <row r="26" spans="1:8" x14ac:dyDescent="0.25">
      <c r="A26" s="1" t="s">
        <v>3337</v>
      </c>
      <c r="B26" s="21">
        <v>58246</v>
      </c>
      <c r="C26" s="21">
        <v>66498</v>
      </c>
      <c r="D26" s="21">
        <v>71197</v>
      </c>
      <c r="E26" s="18"/>
      <c r="F26" s="21">
        <v>136000</v>
      </c>
      <c r="G26" s="21">
        <v>145708</v>
      </c>
      <c r="H26" s="21">
        <v>152304</v>
      </c>
    </row>
    <row r="27" spans="1:8" x14ac:dyDescent="0.25">
      <c r="A27" s="1" t="s">
        <v>3338</v>
      </c>
      <c r="B27" s="21">
        <v>30000</v>
      </c>
      <c r="C27" s="21">
        <v>30000</v>
      </c>
      <c r="D27" s="21">
        <v>30000</v>
      </c>
      <c r="E27" s="18"/>
      <c r="F27" s="21">
        <v>154950</v>
      </c>
      <c r="G27" s="21">
        <v>154950</v>
      </c>
      <c r="H27" s="21">
        <v>160000</v>
      </c>
    </row>
    <row r="28" spans="1:8" x14ac:dyDescent="0.25">
      <c r="A28" s="1" t="s">
        <v>3339</v>
      </c>
      <c r="B28" s="21">
        <v>22000</v>
      </c>
      <c r="C28" s="21">
        <v>22000</v>
      </c>
      <c r="D28" s="21">
        <v>22000</v>
      </c>
      <c r="E28" s="18"/>
      <c r="F28" s="21">
        <v>285191</v>
      </c>
      <c r="G28" s="21">
        <v>290000</v>
      </c>
      <c r="H28" s="21">
        <v>309653</v>
      </c>
    </row>
    <row r="29" spans="1:8" x14ac:dyDescent="0.25">
      <c r="A29" s="1" t="s">
        <v>3340</v>
      </c>
      <c r="B29" s="21">
        <v>142354</v>
      </c>
      <c r="C29" s="21">
        <v>149472</v>
      </c>
      <c r="D29" s="21">
        <v>155450</v>
      </c>
      <c r="E29" s="18"/>
      <c r="F29" s="21">
        <v>435028</v>
      </c>
      <c r="G29" s="21">
        <v>453618</v>
      </c>
      <c r="H29" s="21">
        <v>469496</v>
      </c>
    </row>
    <row r="30" spans="1:8" x14ac:dyDescent="0.25">
      <c r="A30" s="1" t="s">
        <v>3341</v>
      </c>
      <c r="B30" s="21">
        <v>65000</v>
      </c>
      <c r="C30" s="21">
        <v>65000</v>
      </c>
      <c r="D30" s="21">
        <v>65000</v>
      </c>
      <c r="E30" s="18"/>
      <c r="F30" s="21">
        <v>150000</v>
      </c>
      <c r="G30" s="21">
        <v>177518</v>
      </c>
      <c r="H30" s="21">
        <v>184013</v>
      </c>
    </row>
    <row r="31" spans="1:8" x14ac:dyDescent="0.25">
      <c r="A31" s="1" t="s">
        <v>3342</v>
      </c>
      <c r="B31" s="21">
        <v>775000</v>
      </c>
      <c r="C31" s="21">
        <v>775000</v>
      </c>
      <c r="D31" s="21">
        <v>775000</v>
      </c>
      <c r="E31" s="18"/>
      <c r="F31" s="21">
        <v>2439801</v>
      </c>
      <c r="G31" s="21">
        <v>2542403</v>
      </c>
      <c r="H31" s="21">
        <v>2647098</v>
      </c>
    </row>
    <row r="32" spans="1:8" x14ac:dyDescent="0.25">
      <c r="A32" s="1" t="s">
        <v>3343</v>
      </c>
      <c r="B32" s="21">
        <v>0</v>
      </c>
      <c r="C32" s="21">
        <v>0</v>
      </c>
      <c r="D32" s="21">
        <v>0</v>
      </c>
      <c r="E32" s="18"/>
      <c r="F32" s="21">
        <v>436468</v>
      </c>
      <c r="G32" s="21">
        <v>456697</v>
      </c>
      <c r="H32" s="21">
        <v>473777</v>
      </c>
    </row>
    <row r="33" spans="1:8" x14ac:dyDescent="0.25">
      <c r="A33" s="1" t="s">
        <v>3344</v>
      </c>
      <c r="B33" s="21">
        <v>260000</v>
      </c>
      <c r="C33" s="21">
        <v>260000</v>
      </c>
      <c r="D33" s="21">
        <v>302537</v>
      </c>
      <c r="E33" s="18"/>
      <c r="F33" s="21">
        <v>239152</v>
      </c>
      <c r="G33" s="21">
        <v>251049</v>
      </c>
      <c r="H33" s="21">
        <v>261035</v>
      </c>
    </row>
    <row r="34" spans="1:8" x14ac:dyDescent="0.25">
      <c r="A34" s="1" t="s">
        <v>3345</v>
      </c>
      <c r="B34" s="21">
        <v>70000</v>
      </c>
      <c r="C34" s="21">
        <v>70000</v>
      </c>
      <c r="D34" s="21">
        <v>70000</v>
      </c>
      <c r="E34" s="18"/>
      <c r="F34" s="21">
        <v>918422</v>
      </c>
      <c r="G34" s="21">
        <v>959967</v>
      </c>
      <c r="H34" s="21">
        <v>995142</v>
      </c>
    </row>
    <row r="35" spans="1:8" x14ac:dyDescent="0.25">
      <c r="A35" s="1" t="s">
        <v>3346</v>
      </c>
      <c r="B35" s="21">
        <v>0</v>
      </c>
      <c r="C35" s="21">
        <v>0</v>
      </c>
      <c r="D35" s="21">
        <v>0</v>
      </c>
      <c r="E35" s="18"/>
      <c r="F35" s="21">
        <v>261217</v>
      </c>
      <c r="G35" s="21">
        <v>270358</v>
      </c>
      <c r="H35" s="21">
        <v>271000</v>
      </c>
    </row>
    <row r="36" spans="1:8" x14ac:dyDescent="0.25">
      <c r="A36" s="1" t="s">
        <v>3347</v>
      </c>
      <c r="B36" s="21">
        <v>0</v>
      </c>
      <c r="C36" s="21">
        <v>0</v>
      </c>
      <c r="D36" s="21">
        <v>0</v>
      </c>
      <c r="E36" s="18"/>
      <c r="F36" s="21">
        <v>873977</v>
      </c>
      <c r="G36" s="21">
        <v>909418</v>
      </c>
      <c r="H36" s="21">
        <v>938940</v>
      </c>
    </row>
    <row r="37" spans="1:8" x14ac:dyDescent="0.25">
      <c r="A37" s="1" t="s">
        <v>3348</v>
      </c>
      <c r="B37" s="21">
        <v>84000</v>
      </c>
      <c r="C37" s="21">
        <v>84000</v>
      </c>
      <c r="D37" s="21">
        <v>84000</v>
      </c>
      <c r="E37" s="18"/>
      <c r="F37" s="21">
        <v>250474</v>
      </c>
      <c r="G37" s="21">
        <v>261390</v>
      </c>
      <c r="H37" s="21">
        <v>270703</v>
      </c>
    </row>
    <row r="38" spans="1:8" x14ac:dyDescent="0.25">
      <c r="A38" s="1" t="s">
        <v>3349</v>
      </c>
      <c r="B38" s="21">
        <v>0</v>
      </c>
      <c r="C38" s="21">
        <v>0</v>
      </c>
      <c r="D38" s="21">
        <v>0</v>
      </c>
      <c r="E38" s="18"/>
      <c r="F38" s="21">
        <v>389762</v>
      </c>
      <c r="G38" s="21">
        <v>408727</v>
      </c>
      <c r="H38" s="21">
        <v>424538</v>
      </c>
    </row>
    <row r="39" spans="1:8" x14ac:dyDescent="0.25">
      <c r="A39" s="1" t="s">
        <v>3350</v>
      </c>
      <c r="B39" s="21">
        <v>205745</v>
      </c>
      <c r="C39" s="21">
        <v>216100</v>
      </c>
      <c r="D39" s="21">
        <v>233388</v>
      </c>
      <c r="E39" s="18"/>
      <c r="F39" s="21">
        <v>344513</v>
      </c>
      <c r="G39" s="21">
        <v>350000</v>
      </c>
      <c r="H39" s="21">
        <v>350000</v>
      </c>
    </row>
    <row r="40" spans="1:8" x14ac:dyDescent="0.25">
      <c r="A40" s="1" t="s">
        <v>3351</v>
      </c>
      <c r="B40" s="21">
        <v>27500</v>
      </c>
      <c r="C40" s="21">
        <v>27500</v>
      </c>
      <c r="D40" s="21">
        <v>30000</v>
      </c>
      <c r="E40" s="18"/>
      <c r="F40" s="21">
        <v>156201</v>
      </c>
      <c r="G40" s="21">
        <v>156201</v>
      </c>
      <c r="H40" s="21">
        <v>156201</v>
      </c>
    </row>
    <row r="41" spans="1:8" x14ac:dyDescent="0.25">
      <c r="A41" s="1" t="s">
        <v>3352</v>
      </c>
      <c r="B41" s="21">
        <v>0</v>
      </c>
      <c r="C41" s="21">
        <v>0</v>
      </c>
      <c r="D41" s="21">
        <v>0</v>
      </c>
      <c r="E41" s="18"/>
      <c r="F41" s="21">
        <v>230107</v>
      </c>
      <c r="G41" s="21">
        <v>250165</v>
      </c>
      <c r="H41" s="21">
        <v>259000</v>
      </c>
    </row>
    <row r="42" spans="1:8" x14ac:dyDescent="0.25">
      <c r="A42" s="1" t="s">
        <v>3353</v>
      </c>
      <c r="B42" s="21">
        <v>0</v>
      </c>
      <c r="C42" s="21">
        <v>0</v>
      </c>
      <c r="D42" s="21">
        <v>0</v>
      </c>
      <c r="E42" s="18"/>
      <c r="F42" s="21">
        <v>166835</v>
      </c>
      <c r="G42" s="21">
        <v>174669</v>
      </c>
      <c r="H42" s="21">
        <v>174669</v>
      </c>
    </row>
    <row r="43" spans="1:8" x14ac:dyDescent="0.25">
      <c r="A43" s="1" t="s">
        <v>3354</v>
      </c>
      <c r="B43" s="21">
        <v>255700</v>
      </c>
      <c r="C43" s="21">
        <v>255700</v>
      </c>
      <c r="D43" s="21">
        <v>255700</v>
      </c>
      <c r="E43" s="18"/>
      <c r="F43" s="21">
        <v>967115</v>
      </c>
      <c r="G43" s="21">
        <v>1010629</v>
      </c>
      <c r="H43" s="21">
        <v>1047037</v>
      </c>
    </row>
    <row r="44" spans="1:8" x14ac:dyDescent="0.25">
      <c r="A44" s="1" t="s">
        <v>3355</v>
      </c>
      <c r="B44" s="21">
        <v>130000</v>
      </c>
      <c r="C44" s="21">
        <v>130000</v>
      </c>
      <c r="D44" s="21">
        <v>75000</v>
      </c>
      <c r="E44" s="18"/>
      <c r="F44" s="21">
        <v>213910</v>
      </c>
      <c r="G44" s="21">
        <v>213910</v>
      </c>
      <c r="H44" s="21">
        <v>250000</v>
      </c>
    </row>
    <row r="45" spans="1:8" x14ac:dyDescent="0.25">
      <c r="A45" s="1" t="s">
        <v>3356</v>
      </c>
      <c r="B45" s="21">
        <v>104980</v>
      </c>
      <c r="C45" s="21">
        <v>108129</v>
      </c>
      <c r="D45" s="21">
        <v>108129</v>
      </c>
      <c r="E45" s="18"/>
      <c r="F45" s="21">
        <v>714186</v>
      </c>
      <c r="G45" s="21">
        <v>749340</v>
      </c>
      <c r="H45" s="21">
        <v>778829</v>
      </c>
    </row>
    <row r="46" spans="1:8" x14ac:dyDescent="0.25">
      <c r="A46" s="1" t="s">
        <v>3357</v>
      </c>
      <c r="B46" s="21">
        <v>159716</v>
      </c>
      <c r="C46" s="21">
        <v>166105</v>
      </c>
      <c r="D46" s="21">
        <v>180000</v>
      </c>
      <c r="E46" s="18"/>
      <c r="F46" s="21">
        <v>269847</v>
      </c>
      <c r="G46" s="21">
        <v>283288</v>
      </c>
      <c r="H46" s="21">
        <v>294579</v>
      </c>
    </row>
    <row r="47" spans="1:8" x14ac:dyDescent="0.25">
      <c r="A47" s="1" t="s">
        <v>3358</v>
      </c>
      <c r="B47" s="21">
        <v>1626823</v>
      </c>
      <c r="C47" s="21">
        <v>1734911</v>
      </c>
      <c r="D47" s="21">
        <v>1821656</v>
      </c>
      <c r="E47" s="18"/>
      <c r="F47" s="21">
        <v>3129416</v>
      </c>
      <c r="G47" s="21">
        <v>3417684</v>
      </c>
      <c r="H47" s="21">
        <v>3549414</v>
      </c>
    </row>
    <row r="48" spans="1:8" x14ac:dyDescent="0.25">
      <c r="A48" s="1" t="s">
        <v>3359</v>
      </c>
      <c r="B48" s="21">
        <v>0</v>
      </c>
      <c r="C48" s="21">
        <v>0</v>
      </c>
      <c r="D48" s="21">
        <v>0</v>
      </c>
      <c r="E48" s="18"/>
      <c r="F48" s="21">
        <v>747126</v>
      </c>
      <c r="G48" s="21">
        <v>747126</v>
      </c>
      <c r="H48" s="21">
        <v>777011</v>
      </c>
    </row>
    <row r="49" spans="1:8" x14ac:dyDescent="0.25">
      <c r="A49" s="1" t="s">
        <v>3360</v>
      </c>
      <c r="B49" s="21">
        <v>45000</v>
      </c>
      <c r="C49" s="21">
        <v>45000</v>
      </c>
      <c r="D49" s="21">
        <v>45000</v>
      </c>
      <c r="E49" s="18"/>
      <c r="F49" s="21">
        <v>215173</v>
      </c>
      <c r="G49" s="21">
        <v>234177</v>
      </c>
      <c r="H49" s="21">
        <v>234177</v>
      </c>
    </row>
    <row r="50" spans="1:8" x14ac:dyDescent="0.25">
      <c r="A50" s="1" t="s">
        <v>3361</v>
      </c>
      <c r="B50" s="21">
        <v>68500</v>
      </c>
      <c r="C50" s="21">
        <v>73500</v>
      </c>
      <c r="D50" s="21">
        <v>93500</v>
      </c>
      <c r="E50" s="18"/>
      <c r="F50" s="21">
        <v>686098</v>
      </c>
      <c r="G50" s="21">
        <v>713006</v>
      </c>
      <c r="H50" s="21">
        <v>735737</v>
      </c>
    </row>
    <row r="51" spans="1:8" x14ac:dyDescent="0.25">
      <c r="A51" s="1" t="s">
        <v>3362</v>
      </c>
      <c r="B51" s="21">
        <v>1050000</v>
      </c>
      <c r="C51" s="21">
        <v>1050000</v>
      </c>
      <c r="D51" s="21">
        <v>1050000</v>
      </c>
      <c r="E51" s="18"/>
      <c r="F51" s="21">
        <v>7559637</v>
      </c>
      <c r="G51" s="21">
        <v>7879413</v>
      </c>
      <c r="H51" s="21">
        <v>8154972</v>
      </c>
    </row>
    <row r="52" spans="1:8" x14ac:dyDescent="0.25">
      <c r="A52" s="1" t="s">
        <v>3363</v>
      </c>
      <c r="B52" s="21">
        <v>107000</v>
      </c>
      <c r="C52" s="21">
        <v>130000</v>
      </c>
      <c r="D52" s="21">
        <v>130000</v>
      </c>
      <c r="E52" s="18"/>
      <c r="F52" s="21">
        <v>370203</v>
      </c>
      <c r="G52" s="21">
        <v>387887</v>
      </c>
      <c r="H52" s="21">
        <v>402805</v>
      </c>
    </row>
    <row r="53" spans="1:8" x14ac:dyDescent="0.25">
      <c r="A53" s="1" t="s">
        <v>3364</v>
      </c>
      <c r="B53" s="21">
        <v>0</v>
      </c>
      <c r="C53" s="21">
        <v>0</v>
      </c>
      <c r="D53" s="21">
        <v>0</v>
      </c>
      <c r="E53" s="18"/>
      <c r="F53" s="21">
        <v>55000</v>
      </c>
      <c r="G53" s="21">
        <v>59640</v>
      </c>
      <c r="H53" s="21">
        <v>60000</v>
      </c>
    </row>
    <row r="54" spans="1:8" x14ac:dyDescent="0.25">
      <c r="A54" s="1" t="s">
        <v>3365</v>
      </c>
      <c r="B54" s="21">
        <v>33000</v>
      </c>
      <c r="C54" s="21">
        <v>33000</v>
      </c>
      <c r="D54" s="21">
        <v>33000</v>
      </c>
      <c r="E54" s="18"/>
      <c r="F54" s="21">
        <v>191169</v>
      </c>
      <c r="G54" s="21">
        <v>198891</v>
      </c>
      <c r="H54" s="21">
        <v>216004</v>
      </c>
    </row>
    <row r="55" spans="1:8" x14ac:dyDescent="0.25">
      <c r="A55" s="1" t="s">
        <v>3366</v>
      </c>
      <c r="B55" s="21">
        <v>976790</v>
      </c>
      <c r="C55" s="21">
        <v>983345</v>
      </c>
      <c r="D55" s="21">
        <v>1022679</v>
      </c>
      <c r="E55" s="18"/>
      <c r="F55" s="21">
        <v>803884</v>
      </c>
      <c r="G55" s="21">
        <v>843457</v>
      </c>
      <c r="H55" s="21">
        <v>876918</v>
      </c>
    </row>
    <row r="56" spans="1:8" x14ac:dyDescent="0.25">
      <c r="A56" s="1" t="s">
        <v>3367</v>
      </c>
      <c r="B56" s="21">
        <v>30000</v>
      </c>
      <c r="C56" s="21">
        <v>30000</v>
      </c>
      <c r="D56" s="21">
        <v>30000</v>
      </c>
      <c r="E56" s="18"/>
      <c r="F56" s="21">
        <v>341387</v>
      </c>
      <c r="G56" s="21">
        <v>378800</v>
      </c>
      <c r="H56" s="21">
        <v>393360</v>
      </c>
    </row>
    <row r="57" spans="1:8" x14ac:dyDescent="0.25">
      <c r="A57" s="1" t="s">
        <v>3368</v>
      </c>
      <c r="B57" s="21">
        <v>42000</v>
      </c>
      <c r="C57" s="21">
        <v>54000</v>
      </c>
      <c r="D57" s="21">
        <v>54000</v>
      </c>
      <c r="E57" s="18"/>
      <c r="F57" s="21">
        <v>449740</v>
      </c>
      <c r="G57" s="21">
        <v>472121</v>
      </c>
      <c r="H57" s="21">
        <v>472121</v>
      </c>
    </row>
    <row r="58" spans="1:8" x14ac:dyDescent="0.25">
      <c r="A58" s="1" t="s">
        <v>3369</v>
      </c>
      <c r="B58" s="21">
        <v>77000</v>
      </c>
      <c r="C58" s="21">
        <v>80800</v>
      </c>
      <c r="D58" s="21">
        <v>87264</v>
      </c>
      <c r="E58" s="18"/>
      <c r="F58" s="21">
        <v>127553</v>
      </c>
      <c r="G58" s="21">
        <v>133664</v>
      </c>
      <c r="H58" s="21">
        <v>138856</v>
      </c>
    </row>
    <row r="59" spans="1:8" x14ac:dyDescent="0.25">
      <c r="A59" s="1" t="s">
        <v>3370</v>
      </c>
      <c r="B59" s="21">
        <v>70000</v>
      </c>
      <c r="C59" s="21">
        <v>75000</v>
      </c>
      <c r="D59" s="21">
        <v>75000</v>
      </c>
      <c r="E59" s="18"/>
      <c r="F59" s="21">
        <v>343130</v>
      </c>
      <c r="G59" s="21">
        <v>360037</v>
      </c>
      <c r="H59" s="21">
        <v>374241</v>
      </c>
    </row>
    <row r="60" spans="1:8" x14ac:dyDescent="0.25">
      <c r="A60" s="1" t="s">
        <v>3371</v>
      </c>
      <c r="B60" s="21">
        <v>0</v>
      </c>
      <c r="C60" s="21">
        <v>0</v>
      </c>
      <c r="D60" s="21">
        <v>0</v>
      </c>
      <c r="E60" s="18"/>
      <c r="F60" s="21">
        <v>37324</v>
      </c>
      <c r="G60" s="21">
        <v>39187</v>
      </c>
      <c r="H60" s="21">
        <v>40751</v>
      </c>
    </row>
    <row r="61" spans="1:8" x14ac:dyDescent="0.25">
      <c r="A61" s="1" t="s">
        <v>3372</v>
      </c>
      <c r="B61" s="21">
        <v>45000</v>
      </c>
      <c r="C61" s="21">
        <v>45000</v>
      </c>
      <c r="D61" s="21">
        <v>60000</v>
      </c>
      <c r="E61" s="18"/>
      <c r="F61" s="21">
        <v>126664</v>
      </c>
      <c r="G61" s="21">
        <v>132858</v>
      </c>
      <c r="H61" s="21">
        <v>138075</v>
      </c>
    </row>
    <row r="62" spans="1:8" x14ac:dyDescent="0.25">
      <c r="A62" s="1" t="s">
        <v>3373</v>
      </c>
      <c r="B62" s="21">
        <v>60000</v>
      </c>
      <c r="C62" s="21">
        <v>60000</v>
      </c>
      <c r="D62" s="21">
        <v>60000</v>
      </c>
      <c r="E62" s="18"/>
      <c r="F62" s="21">
        <v>96000</v>
      </c>
      <c r="G62" s="21">
        <v>104861</v>
      </c>
      <c r="H62" s="21">
        <v>109005</v>
      </c>
    </row>
    <row r="63" spans="1:8" x14ac:dyDescent="0.25">
      <c r="A63" s="1" t="s">
        <v>3374</v>
      </c>
      <c r="B63" s="21">
        <v>5000</v>
      </c>
      <c r="C63" s="21">
        <v>5000</v>
      </c>
      <c r="D63" s="21">
        <v>15000</v>
      </c>
      <c r="E63" s="18"/>
      <c r="F63" s="21">
        <v>99978</v>
      </c>
      <c r="G63" s="21">
        <v>104948</v>
      </c>
      <c r="H63" s="21">
        <v>109126</v>
      </c>
    </row>
    <row r="64" spans="1:8" x14ac:dyDescent="0.25">
      <c r="A64" s="1" t="s">
        <v>3375</v>
      </c>
      <c r="B64" s="21">
        <v>45000</v>
      </c>
      <c r="C64" s="21">
        <v>45000</v>
      </c>
      <c r="D64" s="21">
        <v>45000</v>
      </c>
      <c r="E64" s="18"/>
      <c r="F64" s="21">
        <v>102642</v>
      </c>
      <c r="G64" s="21">
        <v>107205</v>
      </c>
      <c r="H64" s="21">
        <v>111155</v>
      </c>
    </row>
    <row r="65" spans="1:8" x14ac:dyDescent="0.25">
      <c r="A65" s="1" t="s">
        <v>3376</v>
      </c>
      <c r="B65" s="21">
        <v>0</v>
      </c>
      <c r="C65" s="21">
        <v>0</v>
      </c>
      <c r="D65" s="21">
        <v>0</v>
      </c>
      <c r="E65" s="18"/>
      <c r="F65" s="21">
        <v>132055</v>
      </c>
      <c r="G65" s="21">
        <v>137688</v>
      </c>
      <c r="H65" s="21">
        <v>142454</v>
      </c>
    </row>
    <row r="66" spans="1:8" x14ac:dyDescent="0.25">
      <c r="A66" s="1" t="s">
        <v>3377</v>
      </c>
      <c r="B66" s="21">
        <v>725000</v>
      </c>
      <c r="C66" s="21">
        <v>725000</v>
      </c>
      <c r="D66" s="21">
        <v>725000</v>
      </c>
      <c r="E66" s="18"/>
      <c r="F66" s="21">
        <v>2604269</v>
      </c>
      <c r="G66" s="21">
        <v>2728234</v>
      </c>
      <c r="H66" s="21">
        <v>2832552</v>
      </c>
    </row>
    <row r="67" spans="1:8" x14ac:dyDescent="0.25">
      <c r="A67" s="1" t="s">
        <v>3378</v>
      </c>
      <c r="B67" s="21">
        <v>0</v>
      </c>
      <c r="C67" s="21">
        <v>0</v>
      </c>
      <c r="D67" s="21">
        <v>0</v>
      </c>
      <c r="E67" s="18"/>
      <c r="F67" s="21">
        <v>396181</v>
      </c>
      <c r="G67" s="21">
        <v>415351</v>
      </c>
      <c r="H67" s="21">
        <v>431409</v>
      </c>
    </row>
    <row r="68" spans="1:8" x14ac:dyDescent="0.25">
      <c r="A68" s="1" t="s">
        <v>3379</v>
      </c>
      <c r="B68" s="21">
        <v>15000</v>
      </c>
      <c r="C68" s="21">
        <v>15000</v>
      </c>
      <c r="D68" s="21">
        <v>15000</v>
      </c>
      <c r="E68" s="18"/>
      <c r="F68" s="21">
        <v>120413</v>
      </c>
      <c r="G68" s="21">
        <v>126421</v>
      </c>
      <c r="H68" s="21">
        <v>131471</v>
      </c>
    </row>
    <row r="69" spans="1:8" x14ac:dyDescent="0.25">
      <c r="A69" s="1" t="s">
        <v>3380</v>
      </c>
      <c r="B69" s="21">
        <v>0</v>
      </c>
      <c r="C69" s="21">
        <v>0</v>
      </c>
      <c r="D69" s="21">
        <v>0</v>
      </c>
      <c r="E69" s="18"/>
      <c r="F69" s="21">
        <v>274469</v>
      </c>
      <c r="G69" s="21">
        <v>287808</v>
      </c>
      <c r="H69" s="21">
        <v>298992</v>
      </c>
    </row>
    <row r="70" spans="1:8" x14ac:dyDescent="0.25">
      <c r="A70" s="1" t="s">
        <v>3381</v>
      </c>
      <c r="B70" s="21">
        <v>15000</v>
      </c>
      <c r="C70" s="21">
        <v>15000</v>
      </c>
      <c r="D70" s="21">
        <v>15000</v>
      </c>
      <c r="E70" s="18"/>
      <c r="F70" s="21">
        <v>176433</v>
      </c>
      <c r="G70" s="21">
        <v>184441</v>
      </c>
      <c r="H70" s="21">
        <v>191222</v>
      </c>
    </row>
    <row r="71" spans="1:8" x14ac:dyDescent="0.25">
      <c r="A71" s="1" t="s">
        <v>3382</v>
      </c>
      <c r="B71" s="21">
        <v>25000</v>
      </c>
      <c r="C71" s="21">
        <v>25000</v>
      </c>
      <c r="D71" s="21">
        <v>25000</v>
      </c>
      <c r="E71" s="18"/>
      <c r="F71" s="21">
        <v>198409</v>
      </c>
      <c r="G71" s="21">
        <v>208253</v>
      </c>
      <c r="H71" s="21">
        <v>216537</v>
      </c>
    </row>
    <row r="72" spans="1:8" x14ac:dyDescent="0.25">
      <c r="A72" s="1" t="s">
        <v>3383</v>
      </c>
      <c r="B72" s="21">
        <v>15000</v>
      </c>
      <c r="C72" s="21">
        <v>15000</v>
      </c>
      <c r="D72" s="21">
        <v>15000</v>
      </c>
      <c r="E72" s="18"/>
      <c r="F72" s="21">
        <v>143282</v>
      </c>
      <c r="G72" s="21">
        <v>149782</v>
      </c>
      <c r="H72" s="21">
        <v>152778</v>
      </c>
    </row>
    <row r="73" spans="1:8" x14ac:dyDescent="0.25">
      <c r="A73" s="1" t="s">
        <v>3384</v>
      </c>
      <c r="B73" s="21">
        <v>455000</v>
      </c>
      <c r="C73" s="21">
        <v>455000</v>
      </c>
      <c r="D73" s="21">
        <v>455000</v>
      </c>
      <c r="E73" s="18"/>
      <c r="F73" s="21">
        <v>3177372</v>
      </c>
      <c r="G73" s="21">
        <v>3327371</v>
      </c>
      <c r="H73" s="21">
        <v>3438591</v>
      </c>
    </row>
    <row r="74" spans="1:8" x14ac:dyDescent="0.25">
      <c r="A74" s="1" t="s">
        <v>3385</v>
      </c>
      <c r="B74" s="21">
        <v>0</v>
      </c>
      <c r="C74" s="21">
        <v>0</v>
      </c>
      <c r="D74" s="21">
        <v>0</v>
      </c>
      <c r="E74" s="18"/>
      <c r="F74" s="21">
        <v>132665</v>
      </c>
      <c r="G74" s="21">
        <v>138882</v>
      </c>
      <c r="H74" s="21">
        <v>144167</v>
      </c>
    </row>
    <row r="75" spans="1:8" x14ac:dyDescent="0.25">
      <c r="A75" s="1" t="s">
        <v>3386</v>
      </c>
      <c r="B75" s="21">
        <v>0</v>
      </c>
      <c r="C75" s="21">
        <v>0</v>
      </c>
      <c r="D75" s="21">
        <v>0</v>
      </c>
      <c r="E75" s="18"/>
      <c r="F75" s="21">
        <v>367100</v>
      </c>
      <c r="G75" s="21">
        <v>387020</v>
      </c>
      <c r="H75" s="21">
        <v>401645</v>
      </c>
    </row>
    <row r="76" spans="1:8" x14ac:dyDescent="0.25">
      <c r="A76" s="1" t="s">
        <v>3387</v>
      </c>
      <c r="B76" s="21">
        <v>7500</v>
      </c>
      <c r="C76" s="21">
        <v>10000</v>
      </c>
      <c r="D76" s="21">
        <v>10000</v>
      </c>
      <c r="E76" s="18"/>
      <c r="F76" s="21">
        <v>287877</v>
      </c>
      <c r="G76" s="21">
        <v>302188</v>
      </c>
      <c r="H76" s="21">
        <v>314229</v>
      </c>
    </row>
    <row r="77" spans="1:8" x14ac:dyDescent="0.25">
      <c r="A77" s="1" t="s">
        <v>3388</v>
      </c>
      <c r="B77" s="21">
        <v>40000</v>
      </c>
      <c r="C77" s="21">
        <v>40000</v>
      </c>
      <c r="D77" s="21">
        <v>40000</v>
      </c>
      <c r="E77" s="18"/>
      <c r="F77" s="21">
        <v>140000</v>
      </c>
      <c r="G77" s="21">
        <v>150578</v>
      </c>
      <c r="H77" s="21">
        <v>156472</v>
      </c>
    </row>
    <row r="78" spans="1:8" x14ac:dyDescent="0.25">
      <c r="A78" s="1" t="s">
        <v>3389</v>
      </c>
      <c r="B78" s="21">
        <v>40000</v>
      </c>
      <c r="C78" s="21">
        <v>50000</v>
      </c>
      <c r="D78" s="21">
        <v>50000</v>
      </c>
      <c r="E78" s="18"/>
      <c r="F78" s="21">
        <v>363401</v>
      </c>
      <c r="G78" s="21">
        <v>381538</v>
      </c>
      <c r="H78" s="21">
        <v>396775</v>
      </c>
    </row>
    <row r="79" spans="1:8" x14ac:dyDescent="0.25">
      <c r="A79" s="1" t="s">
        <v>3390</v>
      </c>
      <c r="B79" s="21">
        <v>0</v>
      </c>
      <c r="C79" s="21">
        <v>0</v>
      </c>
      <c r="D79" s="21">
        <v>0</v>
      </c>
      <c r="E79" s="18"/>
      <c r="F79" s="21">
        <v>153039</v>
      </c>
      <c r="G79" s="21">
        <v>160316</v>
      </c>
      <c r="H79" s="21">
        <v>166471</v>
      </c>
    </row>
    <row r="80" spans="1:8" x14ac:dyDescent="0.25">
      <c r="A80" s="1" t="s">
        <v>3391</v>
      </c>
      <c r="B80" s="21">
        <v>0</v>
      </c>
      <c r="C80" s="21">
        <v>0</v>
      </c>
      <c r="D80" s="21">
        <v>0</v>
      </c>
      <c r="E80" s="18"/>
      <c r="F80" s="21">
        <v>51007</v>
      </c>
      <c r="G80" s="21">
        <v>53528</v>
      </c>
      <c r="H80" s="21">
        <v>55647</v>
      </c>
    </row>
    <row r="81" spans="1:8" x14ac:dyDescent="0.25">
      <c r="A81" s="1" t="s">
        <v>3392</v>
      </c>
      <c r="B81" s="21">
        <v>860000</v>
      </c>
      <c r="C81" s="21">
        <v>930000</v>
      </c>
      <c r="D81" s="21">
        <v>1070000</v>
      </c>
      <c r="E81" s="18"/>
      <c r="F81" s="21">
        <v>1303780</v>
      </c>
      <c r="G81" s="21">
        <v>1365395</v>
      </c>
      <c r="H81" s="21">
        <v>1417256</v>
      </c>
    </row>
    <row r="82" spans="1:8" x14ac:dyDescent="0.25">
      <c r="A82" s="1" t="s">
        <v>3393</v>
      </c>
      <c r="B82" s="21">
        <v>16000</v>
      </c>
      <c r="C82" s="21">
        <v>16000</v>
      </c>
      <c r="D82" s="21">
        <v>16000</v>
      </c>
      <c r="E82" s="18"/>
      <c r="F82" s="21">
        <v>133876</v>
      </c>
      <c r="G82" s="21">
        <v>140187</v>
      </c>
      <c r="H82" s="21">
        <v>141000</v>
      </c>
    </row>
    <row r="83" spans="1:8" x14ac:dyDescent="0.25">
      <c r="A83" s="1" t="s">
        <v>3394</v>
      </c>
      <c r="B83" s="21">
        <v>12000</v>
      </c>
      <c r="C83" s="21">
        <v>12000</v>
      </c>
      <c r="D83" s="21">
        <v>12000</v>
      </c>
      <c r="E83" s="18"/>
      <c r="F83" s="21">
        <v>50000</v>
      </c>
      <c r="G83" s="21">
        <v>50000</v>
      </c>
      <c r="H83" s="21">
        <v>55245</v>
      </c>
    </row>
    <row r="84" spans="1:8" x14ac:dyDescent="0.25">
      <c r="A84" s="1" t="s">
        <v>3395</v>
      </c>
      <c r="B84" s="21">
        <v>200000</v>
      </c>
      <c r="C84" s="21">
        <v>200000</v>
      </c>
      <c r="D84" s="21">
        <v>200000</v>
      </c>
      <c r="E84" s="18"/>
      <c r="F84" s="21">
        <v>1221744</v>
      </c>
      <c r="G84" s="21">
        <v>1272155</v>
      </c>
      <c r="H84" s="21">
        <v>1315445</v>
      </c>
    </row>
    <row r="85" spans="1:8" x14ac:dyDescent="0.25">
      <c r="A85" s="1" t="s">
        <v>3396</v>
      </c>
      <c r="B85" s="21">
        <v>48050</v>
      </c>
      <c r="C85" s="21">
        <v>48050</v>
      </c>
      <c r="D85" s="21">
        <v>48050</v>
      </c>
      <c r="E85" s="18"/>
      <c r="F85" s="21">
        <v>164876</v>
      </c>
      <c r="G85" s="21">
        <v>179418</v>
      </c>
      <c r="H85" s="21">
        <v>186090</v>
      </c>
    </row>
    <row r="86" spans="1:8" x14ac:dyDescent="0.25">
      <c r="A86" s="1" t="s">
        <v>3397</v>
      </c>
      <c r="B86" s="21">
        <v>87000</v>
      </c>
      <c r="C86" s="21">
        <v>87000</v>
      </c>
      <c r="D86" s="21">
        <v>87000</v>
      </c>
      <c r="E86" s="18"/>
      <c r="F86" s="21">
        <v>687930</v>
      </c>
      <c r="G86" s="21">
        <v>714906</v>
      </c>
      <c r="H86" s="21">
        <v>737394</v>
      </c>
    </row>
    <row r="87" spans="1:8" x14ac:dyDescent="0.25">
      <c r="A87" s="1" t="s">
        <v>3398</v>
      </c>
      <c r="B87" s="21">
        <v>71663</v>
      </c>
      <c r="C87" s="21">
        <v>73229</v>
      </c>
      <c r="D87" s="21">
        <v>73229</v>
      </c>
      <c r="E87" s="18"/>
      <c r="F87" s="21">
        <v>249143</v>
      </c>
      <c r="G87" s="21">
        <v>260837</v>
      </c>
      <c r="H87" s="21">
        <v>270638</v>
      </c>
    </row>
    <row r="88" spans="1:8" x14ac:dyDescent="0.25">
      <c r="A88" s="1" t="s">
        <v>3399</v>
      </c>
      <c r="B88" s="21">
        <v>6000</v>
      </c>
      <c r="C88" s="21">
        <v>7000</v>
      </c>
      <c r="D88" s="21">
        <v>5300</v>
      </c>
      <c r="E88" s="18"/>
      <c r="F88" s="21">
        <v>79085</v>
      </c>
      <c r="G88" s="21">
        <v>83005</v>
      </c>
      <c r="H88" s="21">
        <v>86295</v>
      </c>
    </row>
    <row r="89" spans="1:8" x14ac:dyDescent="0.25">
      <c r="A89" s="1" t="s">
        <v>3400</v>
      </c>
      <c r="B89" s="21">
        <v>20000</v>
      </c>
      <c r="C89" s="21">
        <v>20000</v>
      </c>
      <c r="D89" s="21">
        <v>20000</v>
      </c>
      <c r="E89" s="18"/>
      <c r="F89" s="21">
        <v>522921</v>
      </c>
      <c r="G89" s="21">
        <v>548254</v>
      </c>
      <c r="H89" s="21">
        <v>569696</v>
      </c>
    </row>
    <row r="90" spans="1:8" x14ac:dyDescent="0.25">
      <c r="A90" s="1" t="s">
        <v>3401</v>
      </c>
      <c r="B90" s="21">
        <v>91000</v>
      </c>
      <c r="C90" s="21">
        <v>91000</v>
      </c>
      <c r="D90" s="21">
        <v>91000</v>
      </c>
      <c r="E90" s="18"/>
      <c r="F90" s="21">
        <v>150553</v>
      </c>
      <c r="G90" s="21">
        <v>157269</v>
      </c>
      <c r="H90" s="21">
        <v>163125</v>
      </c>
    </row>
    <row r="91" spans="1:8" x14ac:dyDescent="0.25">
      <c r="A91" s="1" t="s">
        <v>3402</v>
      </c>
      <c r="B91" s="21">
        <v>0</v>
      </c>
      <c r="C91" s="21">
        <v>0</v>
      </c>
      <c r="D91" s="21">
        <v>0</v>
      </c>
      <c r="E91" s="18"/>
      <c r="F91" s="21">
        <v>456753</v>
      </c>
      <c r="G91" s="21">
        <v>465000</v>
      </c>
      <c r="H91" s="21">
        <v>465000</v>
      </c>
    </row>
    <row r="92" spans="1:8" x14ac:dyDescent="0.25">
      <c r="A92" s="1" t="s">
        <v>3403</v>
      </c>
      <c r="B92" s="21">
        <v>41280</v>
      </c>
      <c r="C92" s="21">
        <v>41280</v>
      </c>
      <c r="D92" s="21">
        <v>45408</v>
      </c>
      <c r="E92" s="18"/>
      <c r="F92" s="21">
        <v>214090</v>
      </c>
      <c r="G92" s="21">
        <v>224754</v>
      </c>
      <c r="H92" s="21">
        <v>233712</v>
      </c>
    </row>
    <row r="93" spans="1:8" x14ac:dyDescent="0.25">
      <c r="A93" s="1" t="s">
        <v>3404</v>
      </c>
      <c r="B93" s="21">
        <v>175555</v>
      </c>
      <c r="C93" s="21">
        <v>187900</v>
      </c>
      <c r="D93" s="21">
        <v>202932</v>
      </c>
      <c r="E93" s="18"/>
      <c r="F93" s="21">
        <v>271153</v>
      </c>
      <c r="G93" s="21">
        <v>284549</v>
      </c>
      <c r="H93" s="21">
        <v>295000</v>
      </c>
    </row>
    <row r="94" spans="1:8" x14ac:dyDescent="0.25">
      <c r="A94" s="1" t="s">
        <v>3405</v>
      </c>
      <c r="B94" s="21">
        <v>40000</v>
      </c>
      <c r="C94" s="21">
        <v>40000</v>
      </c>
      <c r="D94" s="21">
        <v>40000</v>
      </c>
      <c r="E94" s="18"/>
      <c r="F94" s="21">
        <v>229047</v>
      </c>
      <c r="G94" s="21">
        <v>240369</v>
      </c>
      <c r="H94" s="21">
        <v>249889</v>
      </c>
    </row>
  </sheetData>
  <autoFilter ref="A2:D94" xr:uid="{A67B992D-E24C-49F1-A48E-BF8E515F2467}"/>
  <mergeCells count="2">
    <mergeCell ref="B1:D1"/>
    <mergeCell ref="F1:H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FC285-A2BE-431A-9410-6DD7F62971E2}">
  <sheetPr>
    <tabColor theme="9"/>
  </sheetPr>
  <dimension ref="A1:O3204"/>
  <sheetViews>
    <sheetView zoomScaleNormal="100" workbookViewId="0">
      <selection activeCell="H6" sqref="H6"/>
    </sheetView>
  </sheetViews>
  <sheetFormatPr defaultRowHeight="15" x14ac:dyDescent="0.25"/>
  <cols>
    <col min="1" max="1" width="12.28515625" bestFit="1" customWidth="1"/>
    <col min="2" max="3" width="12.42578125" style="12" bestFit="1" customWidth="1"/>
    <col min="4" max="4" width="20.42578125" style="40" bestFit="1" customWidth="1"/>
    <col min="5" max="5" width="24.7109375" style="40" bestFit="1" customWidth="1"/>
    <col min="6" max="6" width="19.42578125" style="40" bestFit="1" customWidth="1"/>
    <col min="7" max="7" width="8" style="41" bestFit="1" customWidth="1"/>
    <col min="8" max="8" width="14.42578125" style="40" bestFit="1" customWidth="1"/>
    <col min="9" max="9" width="14.140625" style="40" bestFit="1" customWidth="1"/>
    <col min="10" max="11" width="24.42578125" style="40" bestFit="1" customWidth="1"/>
    <col min="12" max="12" width="14.140625" style="40" bestFit="1" customWidth="1"/>
    <col min="13" max="13" width="24.28515625" style="40" bestFit="1" customWidth="1"/>
    <col min="14" max="14" width="30.140625" style="40" bestFit="1" customWidth="1"/>
  </cols>
  <sheetData>
    <row r="1" spans="1:14" s="24" customFormat="1" ht="30" x14ac:dyDescent="0.25">
      <c r="A1" s="32" t="s">
        <v>3406</v>
      </c>
      <c r="B1" s="33" t="s">
        <v>3407</v>
      </c>
      <c r="C1" s="33" t="s">
        <v>3408</v>
      </c>
      <c r="D1" s="34" t="s">
        <v>3409</v>
      </c>
      <c r="E1" s="34" t="s">
        <v>3410</v>
      </c>
      <c r="F1" s="35" t="s">
        <v>3411</v>
      </c>
      <c r="G1" s="36" t="s">
        <v>3412</v>
      </c>
      <c r="H1" s="37" t="s">
        <v>3413</v>
      </c>
      <c r="I1" s="37" t="s">
        <v>3414</v>
      </c>
      <c r="J1" s="35" t="s">
        <v>3415</v>
      </c>
      <c r="K1" s="35" t="s">
        <v>3416</v>
      </c>
      <c r="L1" s="35" t="s">
        <v>3313</v>
      </c>
      <c r="M1" s="35" t="s">
        <v>3312</v>
      </c>
      <c r="N1" s="38" t="s">
        <v>3417</v>
      </c>
    </row>
    <row r="2" spans="1:14" x14ac:dyDescent="0.25">
      <c r="A2" s="1" t="s">
        <v>3418</v>
      </c>
      <c r="B2" s="2" t="s">
        <v>10</v>
      </c>
      <c r="C2" s="2" t="s">
        <v>3419</v>
      </c>
      <c r="D2" s="21">
        <v>11416218</v>
      </c>
      <c r="E2" s="21">
        <v>0</v>
      </c>
      <c r="F2" s="21">
        <v>11416218</v>
      </c>
      <c r="G2" s="39">
        <v>1.04</v>
      </c>
      <c r="H2" s="21">
        <v>11872867</v>
      </c>
      <c r="I2" s="21">
        <v>0</v>
      </c>
      <c r="J2" s="21">
        <v>11872867</v>
      </c>
      <c r="K2" s="21">
        <v>567229</v>
      </c>
      <c r="L2" s="21">
        <v>291435.14898075053</v>
      </c>
      <c r="M2" s="21">
        <v>706359</v>
      </c>
      <c r="N2" s="21">
        <v>13437890.14898075</v>
      </c>
    </row>
    <row r="3" spans="1:14" x14ac:dyDescent="0.25">
      <c r="A3" s="1" t="s">
        <v>3420</v>
      </c>
      <c r="B3" s="2" t="s">
        <v>10</v>
      </c>
      <c r="C3" s="2" t="s">
        <v>3419</v>
      </c>
      <c r="D3" s="21">
        <v>8105</v>
      </c>
      <c r="E3" s="21">
        <v>0</v>
      </c>
      <c r="F3" s="21">
        <v>8105</v>
      </c>
      <c r="G3" s="39">
        <v>1.04</v>
      </c>
      <c r="H3" s="21">
        <v>8429</v>
      </c>
      <c r="I3" s="21">
        <v>0</v>
      </c>
      <c r="J3" s="21">
        <v>8429</v>
      </c>
      <c r="K3" s="21">
        <v>0</v>
      </c>
      <c r="L3" s="21">
        <v>0</v>
      </c>
      <c r="M3" s="21">
        <v>0</v>
      </c>
      <c r="N3" s="21">
        <v>8429</v>
      </c>
    </row>
    <row r="4" spans="1:14" x14ac:dyDescent="0.25">
      <c r="A4" s="1" t="s">
        <v>3421</v>
      </c>
      <c r="B4" s="2" t="s">
        <v>10</v>
      </c>
      <c r="C4" s="2" t="s">
        <v>3419</v>
      </c>
      <c r="D4" s="21">
        <v>24356</v>
      </c>
      <c r="E4" s="21">
        <v>0</v>
      </c>
      <c r="F4" s="21">
        <v>24356</v>
      </c>
      <c r="G4" s="39">
        <v>1.04</v>
      </c>
      <c r="H4" s="21">
        <v>25330</v>
      </c>
      <c r="I4" s="21">
        <v>0</v>
      </c>
      <c r="J4" s="21">
        <v>25330</v>
      </c>
      <c r="K4" s="21">
        <v>0</v>
      </c>
      <c r="L4" s="21">
        <v>0</v>
      </c>
      <c r="M4" s="21">
        <v>0</v>
      </c>
      <c r="N4" s="21">
        <v>25330</v>
      </c>
    </row>
    <row r="5" spans="1:14" x14ac:dyDescent="0.25">
      <c r="A5" s="1" t="s">
        <v>3422</v>
      </c>
      <c r="B5" s="2" t="s">
        <v>10</v>
      </c>
      <c r="C5" s="2" t="s">
        <v>3419</v>
      </c>
      <c r="D5" s="21">
        <v>21925</v>
      </c>
      <c r="E5" s="21">
        <v>0</v>
      </c>
      <c r="F5" s="21">
        <v>21925</v>
      </c>
      <c r="G5" s="39">
        <v>1.04</v>
      </c>
      <c r="H5" s="21">
        <v>22802</v>
      </c>
      <c r="I5" s="21">
        <v>0</v>
      </c>
      <c r="J5" s="21">
        <v>22802</v>
      </c>
      <c r="K5" s="21">
        <v>0</v>
      </c>
      <c r="L5" s="21">
        <v>0</v>
      </c>
      <c r="M5" s="21">
        <v>0</v>
      </c>
      <c r="N5" s="21">
        <v>22802</v>
      </c>
    </row>
    <row r="6" spans="1:14" x14ac:dyDescent="0.25">
      <c r="A6" s="1" t="s">
        <v>3423</v>
      </c>
      <c r="B6" s="2" t="s">
        <v>10</v>
      </c>
      <c r="C6" s="2" t="s">
        <v>3419</v>
      </c>
      <c r="D6" s="21">
        <v>13926</v>
      </c>
      <c r="E6" s="21">
        <v>0</v>
      </c>
      <c r="F6" s="21">
        <v>13926</v>
      </c>
      <c r="G6" s="39">
        <v>1.04</v>
      </c>
      <c r="H6" s="21">
        <v>14483</v>
      </c>
      <c r="I6" s="21">
        <v>0</v>
      </c>
      <c r="J6" s="21">
        <v>14483</v>
      </c>
      <c r="K6" s="21">
        <v>0</v>
      </c>
      <c r="L6" s="21">
        <v>0</v>
      </c>
      <c r="M6" s="21">
        <v>0</v>
      </c>
      <c r="N6" s="21">
        <v>14483</v>
      </c>
    </row>
    <row r="7" spans="1:14" x14ac:dyDescent="0.25">
      <c r="A7" s="1" t="s">
        <v>3424</v>
      </c>
      <c r="B7" s="2" t="s">
        <v>10</v>
      </c>
      <c r="C7" s="2" t="s">
        <v>3419</v>
      </c>
      <c r="D7" s="21">
        <v>16873</v>
      </c>
      <c r="E7" s="21">
        <v>0</v>
      </c>
      <c r="F7" s="21">
        <v>16873</v>
      </c>
      <c r="G7" s="39">
        <v>1.04</v>
      </c>
      <c r="H7" s="21">
        <v>17548</v>
      </c>
      <c r="I7" s="21">
        <v>0</v>
      </c>
      <c r="J7" s="21">
        <v>17548</v>
      </c>
      <c r="K7" s="21">
        <v>0</v>
      </c>
      <c r="L7" s="21">
        <v>0</v>
      </c>
      <c r="M7" s="21">
        <v>0</v>
      </c>
      <c r="N7" s="21">
        <v>17548</v>
      </c>
    </row>
    <row r="8" spans="1:14" x14ac:dyDescent="0.25">
      <c r="A8" s="1" t="s">
        <v>3425</v>
      </c>
      <c r="B8" s="2" t="s">
        <v>10</v>
      </c>
      <c r="C8" s="2" t="s">
        <v>3419</v>
      </c>
      <c r="D8" s="21">
        <v>34959</v>
      </c>
      <c r="E8" s="21">
        <v>0</v>
      </c>
      <c r="F8" s="21">
        <v>34959</v>
      </c>
      <c r="G8" s="39">
        <v>1.04</v>
      </c>
      <c r="H8" s="21">
        <v>36357</v>
      </c>
      <c r="I8" s="21">
        <v>0</v>
      </c>
      <c r="J8" s="21">
        <v>36357</v>
      </c>
      <c r="K8" s="21">
        <v>0</v>
      </c>
      <c r="L8" s="21">
        <v>0</v>
      </c>
      <c r="M8" s="21">
        <v>0</v>
      </c>
      <c r="N8" s="21">
        <v>36357</v>
      </c>
    </row>
    <row r="9" spans="1:14" x14ac:dyDescent="0.25">
      <c r="A9" s="1" t="s">
        <v>3426</v>
      </c>
      <c r="B9" s="2" t="s">
        <v>10</v>
      </c>
      <c r="C9" s="2" t="s">
        <v>3419</v>
      </c>
      <c r="D9" s="21">
        <v>14535</v>
      </c>
      <c r="E9" s="21">
        <v>0</v>
      </c>
      <c r="F9" s="21">
        <v>14535</v>
      </c>
      <c r="G9" s="39">
        <v>1.04</v>
      </c>
      <c r="H9" s="21">
        <v>15116</v>
      </c>
      <c r="I9" s="21">
        <v>0</v>
      </c>
      <c r="J9" s="21">
        <v>15116</v>
      </c>
      <c r="K9" s="21">
        <v>0</v>
      </c>
      <c r="L9" s="21">
        <v>0</v>
      </c>
      <c r="M9" s="21">
        <v>0</v>
      </c>
      <c r="N9" s="21">
        <v>15116</v>
      </c>
    </row>
    <row r="10" spans="1:14" x14ac:dyDescent="0.25">
      <c r="A10" s="1" t="s">
        <v>3427</v>
      </c>
      <c r="B10" s="2" t="s">
        <v>10</v>
      </c>
      <c r="C10" s="2" t="s">
        <v>3419</v>
      </c>
      <c r="D10" s="21">
        <v>20710</v>
      </c>
      <c r="E10" s="21">
        <v>0</v>
      </c>
      <c r="F10" s="21">
        <v>20710</v>
      </c>
      <c r="G10" s="39">
        <v>1.04</v>
      </c>
      <c r="H10" s="21">
        <v>21538</v>
      </c>
      <c r="I10" s="21">
        <v>0</v>
      </c>
      <c r="J10" s="21">
        <v>21538</v>
      </c>
      <c r="K10" s="21">
        <v>0</v>
      </c>
      <c r="L10" s="21">
        <v>0</v>
      </c>
      <c r="M10" s="21">
        <v>0</v>
      </c>
      <c r="N10" s="21">
        <v>21538</v>
      </c>
    </row>
    <row r="11" spans="1:14" x14ac:dyDescent="0.25">
      <c r="A11" s="1" t="s">
        <v>3428</v>
      </c>
      <c r="B11" s="2" t="s">
        <v>10</v>
      </c>
      <c r="C11" s="2" t="s">
        <v>3419</v>
      </c>
      <c r="D11" s="21">
        <v>22839</v>
      </c>
      <c r="E11" s="21">
        <v>0</v>
      </c>
      <c r="F11" s="21">
        <v>22839</v>
      </c>
      <c r="G11" s="39">
        <v>1.04</v>
      </c>
      <c r="H11" s="21">
        <v>23753</v>
      </c>
      <c r="I11" s="21">
        <v>0</v>
      </c>
      <c r="J11" s="21">
        <v>23753</v>
      </c>
      <c r="K11" s="21">
        <v>0</v>
      </c>
      <c r="L11" s="21">
        <v>0</v>
      </c>
      <c r="M11" s="21">
        <v>0</v>
      </c>
      <c r="N11" s="21">
        <v>23753</v>
      </c>
    </row>
    <row r="12" spans="1:14" x14ac:dyDescent="0.25">
      <c r="A12" s="1" t="s">
        <v>3429</v>
      </c>
      <c r="B12" s="2" t="s">
        <v>10</v>
      </c>
      <c r="C12" s="2" t="s">
        <v>3419</v>
      </c>
      <c r="D12" s="21">
        <v>24232</v>
      </c>
      <c r="E12" s="21">
        <v>0</v>
      </c>
      <c r="F12" s="21">
        <v>24232</v>
      </c>
      <c r="G12" s="39">
        <v>1.04</v>
      </c>
      <c r="H12" s="21">
        <v>25201</v>
      </c>
      <c r="I12" s="21">
        <v>0</v>
      </c>
      <c r="J12" s="21">
        <v>25201</v>
      </c>
      <c r="K12" s="21">
        <v>0</v>
      </c>
      <c r="L12" s="21">
        <v>0</v>
      </c>
      <c r="M12" s="21">
        <v>0</v>
      </c>
      <c r="N12" s="21">
        <v>25201</v>
      </c>
    </row>
    <row r="13" spans="1:14" x14ac:dyDescent="0.25">
      <c r="A13" s="1" t="s">
        <v>3430</v>
      </c>
      <c r="B13" s="2" t="s">
        <v>10</v>
      </c>
      <c r="C13" s="2" t="s">
        <v>3419</v>
      </c>
      <c r="D13" s="21">
        <v>102380</v>
      </c>
      <c r="E13" s="21">
        <v>0</v>
      </c>
      <c r="F13" s="21">
        <v>102380</v>
      </c>
      <c r="G13" s="39">
        <v>1.04</v>
      </c>
      <c r="H13" s="21">
        <v>106475</v>
      </c>
      <c r="I13" s="21">
        <v>0</v>
      </c>
      <c r="J13" s="21">
        <v>106475</v>
      </c>
      <c r="K13" s="21">
        <v>0</v>
      </c>
      <c r="L13" s="21">
        <v>0</v>
      </c>
      <c r="M13" s="21">
        <v>0</v>
      </c>
      <c r="N13" s="21">
        <v>106475</v>
      </c>
    </row>
    <row r="14" spans="1:14" x14ac:dyDescent="0.25">
      <c r="A14" s="1" t="s">
        <v>3431</v>
      </c>
      <c r="B14" s="2" t="s">
        <v>10</v>
      </c>
      <c r="C14" s="2" t="s">
        <v>3419</v>
      </c>
      <c r="D14" s="21">
        <v>23048</v>
      </c>
      <c r="E14" s="21">
        <v>0</v>
      </c>
      <c r="F14" s="21">
        <v>23048</v>
      </c>
      <c r="G14" s="39">
        <v>1.04</v>
      </c>
      <c r="H14" s="21">
        <v>23970</v>
      </c>
      <c r="I14" s="21">
        <v>0</v>
      </c>
      <c r="J14" s="21">
        <v>23970</v>
      </c>
      <c r="K14" s="21">
        <v>0</v>
      </c>
      <c r="L14" s="21">
        <v>0</v>
      </c>
      <c r="M14" s="21">
        <v>0</v>
      </c>
      <c r="N14" s="21">
        <v>23970</v>
      </c>
    </row>
    <row r="15" spans="1:14" x14ac:dyDescent="0.25">
      <c r="A15" s="1" t="s">
        <v>3432</v>
      </c>
      <c r="B15" s="2" t="s">
        <v>10</v>
      </c>
      <c r="C15" s="2" t="s">
        <v>3419</v>
      </c>
      <c r="D15" s="21">
        <v>40452</v>
      </c>
      <c r="E15" s="21">
        <v>0</v>
      </c>
      <c r="F15" s="21">
        <v>40452</v>
      </c>
      <c r="G15" s="39">
        <v>1.04</v>
      </c>
      <c r="H15" s="21">
        <v>42070</v>
      </c>
      <c r="I15" s="21">
        <v>0</v>
      </c>
      <c r="J15" s="21">
        <v>42070</v>
      </c>
      <c r="K15" s="21">
        <v>0</v>
      </c>
      <c r="L15" s="21">
        <v>0</v>
      </c>
      <c r="M15" s="21">
        <v>0</v>
      </c>
      <c r="N15" s="21">
        <v>42070</v>
      </c>
    </row>
    <row r="16" spans="1:14" x14ac:dyDescent="0.25">
      <c r="A16" s="1" t="s">
        <v>3433</v>
      </c>
      <c r="B16" s="2" t="s">
        <v>10</v>
      </c>
      <c r="C16" s="2" t="s">
        <v>3419</v>
      </c>
      <c r="D16" s="21">
        <v>23062</v>
      </c>
      <c r="E16" s="21">
        <v>0</v>
      </c>
      <c r="F16" s="21">
        <v>23062</v>
      </c>
      <c r="G16" s="39">
        <v>1.04</v>
      </c>
      <c r="H16" s="21">
        <v>23984</v>
      </c>
      <c r="I16" s="21">
        <v>0</v>
      </c>
      <c r="J16" s="21">
        <v>23984</v>
      </c>
      <c r="K16" s="21">
        <v>0</v>
      </c>
      <c r="L16" s="21">
        <v>0</v>
      </c>
      <c r="M16" s="21">
        <v>0</v>
      </c>
      <c r="N16" s="21">
        <v>23984</v>
      </c>
    </row>
    <row r="17" spans="1:14" x14ac:dyDescent="0.25">
      <c r="A17" s="1" t="s">
        <v>3434</v>
      </c>
      <c r="B17" s="2" t="s">
        <v>10</v>
      </c>
      <c r="C17" s="2" t="s">
        <v>3419</v>
      </c>
      <c r="D17" s="21">
        <v>23795</v>
      </c>
      <c r="E17" s="21">
        <v>0</v>
      </c>
      <c r="F17" s="21">
        <v>23795</v>
      </c>
      <c r="G17" s="39">
        <v>1.04</v>
      </c>
      <c r="H17" s="21">
        <v>24747</v>
      </c>
      <c r="I17" s="21">
        <v>0</v>
      </c>
      <c r="J17" s="21">
        <v>24747</v>
      </c>
      <c r="K17" s="21">
        <v>0</v>
      </c>
      <c r="L17" s="21">
        <v>0</v>
      </c>
      <c r="M17" s="21">
        <v>0</v>
      </c>
      <c r="N17" s="21">
        <v>24747</v>
      </c>
    </row>
    <row r="18" spans="1:14" x14ac:dyDescent="0.25">
      <c r="A18" s="1" t="s">
        <v>3435</v>
      </c>
      <c r="B18" s="2" t="s">
        <v>10</v>
      </c>
      <c r="C18" s="2" t="s">
        <v>3419</v>
      </c>
      <c r="D18" s="21">
        <v>77003</v>
      </c>
      <c r="E18" s="21">
        <v>0</v>
      </c>
      <c r="F18" s="21">
        <v>77003</v>
      </c>
      <c r="G18" s="39">
        <v>1.04</v>
      </c>
      <c r="H18" s="21">
        <v>80083</v>
      </c>
      <c r="I18" s="21">
        <v>0</v>
      </c>
      <c r="J18" s="21">
        <v>80083</v>
      </c>
      <c r="K18" s="21">
        <v>0</v>
      </c>
      <c r="L18" s="21">
        <v>0</v>
      </c>
      <c r="M18" s="21">
        <v>0</v>
      </c>
      <c r="N18" s="21">
        <v>80083</v>
      </c>
    </row>
    <row r="19" spans="1:14" x14ac:dyDescent="0.25">
      <c r="A19" s="1" t="s">
        <v>3436</v>
      </c>
      <c r="B19" s="2" t="s">
        <v>10</v>
      </c>
      <c r="C19" s="2" t="s">
        <v>3419</v>
      </c>
      <c r="D19" s="21">
        <v>18718</v>
      </c>
      <c r="E19" s="21">
        <v>0</v>
      </c>
      <c r="F19" s="21">
        <v>18718</v>
      </c>
      <c r="G19" s="39">
        <v>1.04</v>
      </c>
      <c r="H19" s="21">
        <v>19467</v>
      </c>
      <c r="I19" s="21">
        <v>0</v>
      </c>
      <c r="J19" s="21">
        <v>19467</v>
      </c>
      <c r="K19" s="21">
        <v>0</v>
      </c>
      <c r="L19" s="21">
        <v>0</v>
      </c>
      <c r="M19" s="21">
        <v>0</v>
      </c>
      <c r="N19" s="21">
        <v>19467</v>
      </c>
    </row>
    <row r="20" spans="1:14" x14ac:dyDescent="0.25">
      <c r="A20" s="1" t="s">
        <v>3437</v>
      </c>
      <c r="B20" s="2" t="s">
        <v>10</v>
      </c>
      <c r="C20" s="2" t="s">
        <v>3419</v>
      </c>
      <c r="D20" s="21">
        <v>35299</v>
      </c>
      <c r="E20" s="21">
        <v>0</v>
      </c>
      <c r="F20" s="21">
        <v>35299</v>
      </c>
      <c r="G20" s="39">
        <v>1.04</v>
      </c>
      <c r="H20" s="21">
        <v>36711</v>
      </c>
      <c r="I20" s="21">
        <v>0</v>
      </c>
      <c r="J20" s="21">
        <v>36711</v>
      </c>
      <c r="K20" s="21">
        <v>0</v>
      </c>
      <c r="L20" s="21">
        <v>0</v>
      </c>
      <c r="M20" s="21">
        <v>0</v>
      </c>
      <c r="N20" s="21">
        <v>36711</v>
      </c>
    </row>
    <row r="21" spans="1:14" x14ac:dyDescent="0.25">
      <c r="A21" s="1" t="s">
        <v>3438</v>
      </c>
      <c r="B21" s="2" t="s">
        <v>10</v>
      </c>
      <c r="C21" s="2" t="s">
        <v>3419</v>
      </c>
      <c r="D21" s="21">
        <v>9328</v>
      </c>
      <c r="E21" s="21">
        <v>0</v>
      </c>
      <c r="F21" s="21">
        <v>9328</v>
      </c>
      <c r="G21" s="39">
        <v>1.04</v>
      </c>
      <c r="H21" s="21">
        <v>9701</v>
      </c>
      <c r="I21" s="21">
        <v>0</v>
      </c>
      <c r="J21" s="21">
        <v>9701</v>
      </c>
      <c r="K21" s="21">
        <v>0</v>
      </c>
      <c r="L21" s="21">
        <v>0</v>
      </c>
      <c r="M21" s="21">
        <v>0</v>
      </c>
      <c r="N21" s="21">
        <v>9701</v>
      </c>
    </row>
    <row r="22" spans="1:14" x14ac:dyDescent="0.25">
      <c r="A22" s="1" t="s">
        <v>3439</v>
      </c>
      <c r="B22" s="2" t="s">
        <v>10</v>
      </c>
      <c r="C22" s="2" t="s">
        <v>3419</v>
      </c>
      <c r="D22" s="21">
        <v>43398</v>
      </c>
      <c r="E22" s="21">
        <v>0</v>
      </c>
      <c r="F22" s="21">
        <v>43398</v>
      </c>
      <c r="G22" s="39">
        <v>1.04</v>
      </c>
      <c r="H22" s="21">
        <v>45134</v>
      </c>
      <c r="I22" s="21">
        <v>0</v>
      </c>
      <c r="J22" s="21">
        <v>45134</v>
      </c>
      <c r="K22" s="21">
        <v>0</v>
      </c>
      <c r="L22" s="21">
        <v>0</v>
      </c>
      <c r="M22" s="21">
        <v>0</v>
      </c>
      <c r="N22" s="21">
        <v>45134</v>
      </c>
    </row>
    <row r="23" spans="1:14" x14ac:dyDescent="0.25">
      <c r="A23" s="1" t="s">
        <v>3440</v>
      </c>
      <c r="B23" s="2" t="s">
        <v>10</v>
      </c>
      <c r="C23" s="2" t="s">
        <v>3419</v>
      </c>
      <c r="D23" s="21">
        <v>17371</v>
      </c>
      <c r="E23" s="21">
        <v>0</v>
      </c>
      <c r="F23" s="21">
        <v>17371</v>
      </c>
      <c r="G23" s="39">
        <v>1.04</v>
      </c>
      <c r="H23" s="21">
        <v>18066</v>
      </c>
      <c r="I23" s="21">
        <v>0</v>
      </c>
      <c r="J23" s="21">
        <v>18066</v>
      </c>
      <c r="K23" s="21">
        <v>0</v>
      </c>
      <c r="L23" s="21">
        <v>0</v>
      </c>
      <c r="M23" s="21">
        <v>0</v>
      </c>
      <c r="N23" s="21">
        <v>18066</v>
      </c>
    </row>
    <row r="24" spans="1:14" x14ac:dyDescent="0.25">
      <c r="A24" s="1" t="s">
        <v>3441</v>
      </c>
      <c r="B24" s="2" t="s">
        <v>10</v>
      </c>
      <c r="C24" s="2" t="s">
        <v>3419</v>
      </c>
      <c r="D24" s="21">
        <v>66545</v>
      </c>
      <c r="E24" s="21">
        <v>0</v>
      </c>
      <c r="F24" s="21">
        <v>66545</v>
      </c>
      <c r="G24" s="39">
        <v>1.04</v>
      </c>
      <c r="H24" s="21">
        <v>69207</v>
      </c>
      <c r="I24" s="21">
        <v>0</v>
      </c>
      <c r="J24" s="21">
        <v>69207</v>
      </c>
      <c r="K24" s="21">
        <v>0</v>
      </c>
      <c r="L24" s="21">
        <v>0</v>
      </c>
      <c r="M24" s="21">
        <v>0</v>
      </c>
      <c r="N24" s="21">
        <v>69207</v>
      </c>
    </row>
    <row r="25" spans="1:14" x14ac:dyDescent="0.25">
      <c r="A25" s="1" t="s">
        <v>3442</v>
      </c>
      <c r="B25" s="2" t="s">
        <v>10</v>
      </c>
      <c r="C25" s="2" t="s">
        <v>3419</v>
      </c>
      <c r="D25" s="21">
        <v>21591</v>
      </c>
      <c r="E25" s="21">
        <v>0</v>
      </c>
      <c r="F25" s="21">
        <v>21591</v>
      </c>
      <c r="G25" s="39">
        <v>1.04</v>
      </c>
      <c r="H25" s="21">
        <v>22455</v>
      </c>
      <c r="I25" s="21">
        <v>0</v>
      </c>
      <c r="J25" s="21">
        <v>22455</v>
      </c>
      <c r="K25" s="21">
        <v>0</v>
      </c>
      <c r="L25" s="21">
        <v>0</v>
      </c>
      <c r="M25" s="21">
        <v>0</v>
      </c>
      <c r="N25" s="21">
        <v>22455</v>
      </c>
    </row>
    <row r="26" spans="1:14" x14ac:dyDescent="0.25">
      <c r="A26" s="1" t="s">
        <v>3443</v>
      </c>
      <c r="B26" s="2" t="s">
        <v>10</v>
      </c>
      <c r="C26" s="2" t="s">
        <v>3419</v>
      </c>
      <c r="D26" s="21">
        <v>303039</v>
      </c>
      <c r="E26" s="21">
        <v>0</v>
      </c>
      <c r="F26" s="21">
        <v>303039</v>
      </c>
      <c r="G26" s="39">
        <v>1.04</v>
      </c>
      <c r="H26" s="21">
        <v>315161</v>
      </c>
      <c r="I26" s="21">
        <v>0</v>
      </c>
      <c r="J26" s="21">
        <v>315161</v>
      </c>
      <c r="K26" s="21">
        <v>0</v>
      </c>
      <c r="L26" s="21">
        <v>0</v>
      </c>
      <c r="M26" s="21">
        <v>0</v>
      </c>
      <c r="N26" s="21">
        <v>315161</v>
      </c>
    </row>
    <row r="27" spans="1:14" x14ac:dyDescent="0.25">
      <c r="A27" s="1" t="s">
        <v>3444</v>
      </c>
      <c r="B27" s="2" t="s">
        <v>10</v>
      </c>
      <c r="C27" s="2" t="s">
        <v>3419</v>
      </c>
      <c r="D27" s="21">
        <v>5061444</v>
      </c>
      <c r="E27" s="21">
        <v>0</v>
      </c>
      <c r="F27" s="21">
        <v>5061444</v>
      </c>
      <c r="G27" s="39">
        <v>1.04</v>
      </c>
      <c r="H27" s="21">
        <v>5263902</v>
      </c>
      <c r="I27" s="21">
        <v>0</v>
      </c>
      <c r="J27" s="21">
        <v>5263902</v>
      </c>
      <c r="K27" s="21">
        <v>209159</v>
      </c>
      <c r="L27" s="21">
        <v>0</v>
      </c>
      <c r="M27" s="21">
        <v>0</v>
      </c>
      <c r="N27" s="21">
        <v>5473061</v>
      </c>
    </row>
    <row r="28" spans="1:14" x14ac:dyDescent="0.25">
      <c r="A28" s="1" t="s">
        <v>3445</v>
      </c>
      <c r="B28" s="2" t="s">
        <v>10</v>
      </c>
      <c r="C28" s="2" t="s">
        <v>3419</v>
      </c>
      <c r="D28" s="21">
        <v>1702268</v>
      </c>
      <c r="E28" s="21">
        <v>0</v>
      </c>
      <c r="F28" s="21">
        <v>1702268</v>
      </c>
      <c r="G28" s="39">
        <v>1.04</v>
      </c>
      <c r="H28" s="21">
        <v>1770359</v>
      </c>
      <c r="I28" s="21">
        <v>0</v>
      </c>
      <c r="J28" s="21">
        <v>1770359</v>
      </c>
      <c r="K28" s="21">
        <v>62665</v>
      </c>
      <c r="L28" s="21">
        <v>0</v>
      </c>
      <c r="M28" s="21">
        <v>0</v>
      </c>
      <c r="N28" s="21">
        <v>1833024</v>
      </c>
    </row>
    <row r="29" spans="1:14" x14ac:dyDescent="0.25">
      <c r="A29" s="1" t="s">
        <v>3446</v>
      </c>
      <c r="B29" s="2" t="s">
        <v>10</v>
      </c>
      <c r="C29" s="2" t="s">
        <v>3419</v>
      </c>
      <c r="D29" s="21">
        <v>723036</v>
      </c>
      <c r="E29" s="21">
        <v>0</v>
      </c>
      <c r="F29" s="21">
        <v>723036</v>
      </c>
      <c r="G29" s="39">
        <v>1.04</v>
      </c>
      <c r="H29" s="21">
        <v>751957</v>
      </c>
      <c r="I29" s="21">
        <v>0</v>
      </c>
      <c r="J29" s="21">
        <v>751957</v>
      </c>
      <c r="K29" s="21">
        <v>18903</v>
      </c>
      <c r="L29" s="21">
        <v>0</v>
      </c>
      <c r="M29" s="21">
        <v>0</v>
      </c>
      <c r="N29" s="21">
        <v>770860</v>
      </c>
    </row>
    <row r="30" spans="1:14" x14ac:dyDescent="0.25">
      <c r="A30" s="1" t="s">
        <v>3447</v>
      </c>
      <c r="B30" s="2" t="s">
        <v>10</v>
      </c>
      <c r="C30" s="2" t="s">
        <v>3419</v>
      </c>
      <c r="D30" s="21">
        <v>261593</v>
      </c>
      <c r="E30" s="21">
        <v>0</v>
      </c>
      <c r="F30" s="21">
        <v>261593</v>
      </c>
      <c r="G30" s="39">
        <v>1.04</v>
      </c>
      <c r="H30" s="21">
        <v>272057</v>
      </c>
      <c r="I30" s="21">
        <v>0</v>
      </c>
      <c r="J30" s="21">
        <v>272057</v>
      </c>
      <c r="K30" s="21">
        <v>19289</v>
      </c>
      <c r="L30" s="21">
        <v>0</v>
      </c>
      <c r="M30" s="21">
        <v>0</v>
      </c>
      <c r="N30" s="21">
        <v>291346</v>
      </c>
    </row>
    <row r="31" spans="1:14" x14ac:dyDescent="0.25">
      <c r="A31" s="1" t="s">
        <v>3448</v>
      </c>
      <c r="B31" s="2" t="s">
        <v>10</v>
      </c>
      <c r="C31" s="2" t="s">
        <v>3419</v>
      </c>
      <c r="D31" s="21">
        <v>2642203</v>
      </c>
      <c r="E31" s="21">
        <v>0</v>
      </c>
      <c r="F31" s="21">
        <v>2642203</v>
      </c>
      <c r="G31" s="39">
        <v>1.04</v>
      </c>
      <c r="H31" s="21">
        <v>2747891</v>
      </c>
      <c r="I31" s="21">
        <v>0</v>
      </c>
      <c r="J31" s="21">
        <v>2747891</v>
      </c>
      <c r="K31" s="21">
        <v>0</v>
      </c>
      <c r="L31" s="21">
        <v>0</v>
      </c>
      <c r="M31" s="21">
        <v>0</v>
      </c>
      <c r="N31" s="21">
        <v>2747891</v>
      </c>
    </row>
    <row r="32" spans="1:14" x14ac:dyDescent="0.25">
      <c r="A32" s="1" t="s">
        <v>3449</v>
      </c>
      <c r="B32" s="2" t="s">
        <v>10</v>
      </c>
      <c r="C32" s="2" t="s">
        <v>3419</v>
      </c>
      <c r="D32" s="21">
        <v>5435281</v>
      </c>
      <c r="E32" s="21">
        <v>0</v>
      </c>
      <c r="F32" s="21">
        <v>5435281</v>
      </c>
      <c r="G32" s="39">
        <v>1.04</v>
      </c>
      <c r="H32" s="21">
        <v>5652692</v>
      </c>
      <c r="I32" s="21">
        <v>0</v>
      </c>
      <c r="J32" s="21">
        <v>5652692</v>
      </c>
      <c r="K32" s="21">
        <v>0</v>
      </c>
      <c r="L32" s="21">
        <v>0</v>
      </c>
      <c r="M32" s="21">
        <v>0</v>
      </c>
      <c r="N32" s="21">
        <v>5652692</v>
      </c>
    </row>
    <row r="33" spans="1:14" x14ac:dyDescent="0.25">
      <c r="A33" s="1" t="s">
        <v>3450</v>
      </c>
      <c r="B33" s="2" t="s">
        <v>10</v>
      </c>
      <c r="C33" s="2" t="s">
        <v>3419</v>
      </c>
      <c r="D33" s="21">
        <v>3261747</v>
      </c>
      <c r="E33" s="21">
        <v>0</v>
      </c>
      <c r="F33" s="21">
        <v>3261747</v>
      </c>
      <c r="G33" s="39">
        <v>1.04</v>
      </c>
      <c r="H33" s="21">
        <v>3392217</v>
      </c>
      <c r="I33" s="21">
        <v>0</v>
      </c>
      <c r="J33" s="21">
        <v>3392217</v>
      </c>
      <c r="K33" s="21">
        <v>0</v>
      </c>
      <c r="L33" s="21">
        <v>0</v>
      </c>
      <c r="M33" s="21">
        <v>0</v>
      </c>
      <c r="N33" s="21">
        <v>3392217</v>
      </c>
    </row>
    <row r="34" spans="1:14" x14ac:dyDescent="0.25">
      <c r="A34" s="1" t="s">
        <v>3451</v>
      </c>
      <c r="B34" s="2" t="s">
        <v>10</v>
      </c>
      <c r="C34" s="2" t="s">
        <v>3419</v>
      </c>
      <c r="D34" s="21">
        <v>370950</v>
      </c>
      <c r="E34" s="21">
        <v>0</v>
      </c>
      <c r="F34" s="21">
        <v>370950</v>
      </c>
      <c r="G34" s="39">
        <v>1.04</v>
      </c>
      <c r="H34" s="21">
        <v>385788</v>
      </c>
      <c r="I34" s="21">
        <v>0</v>
      </c>
      <c r="J34" s="21">
        <v>385788</v>
      </c>
      <c r="K34" s="21">
        <v>0</v>
      </c>
      <c r="L34" s="21">
        <v>0</v>
      </c>
      <c r="M34" s="21">
        <v>0</v>
      </c>
      <c r="N34" s="21">
        <v>385788</v>
      </c>
    </row>
    <row r="35" spans="1:14" x14ac:dyDescent="0.25">
      <c r="A35" s="1" t="s">
        <v>3452</v>
      </c>
      <c r="B35" s="2" t="s">
        <v>10</v>
      </c>
      <c r="C35" s="2" t="s">
        <v>3419</v>
      </c>
      <c r="D35" s="21">
        <v>867967</v>
      </c>
      <c r="E35" s="21">
        <v>0</v>
      </c>
      <c r="F35" s="21">
        <v>867967</v>
      </c>
      <c r="G35" s="39">
        <v>1.04</v>
      </c>
      <c r="H35" s="21">
        <v>902686</v>
      </c>
      <c r="I35" s="21">
        <v>0</v>
      </c>
      <c r="J35" s="21">
        <v>902686</v>
      </c>
      <c r="K35" s="21">
        <v>0</v>
      </c>
      <c r="L35" s="21">
        <v>0</v>
      </c>
      <c r="M35" s="21">
        <v>0</v>
      </c>
      <c r="N35" s="21">
        <v>902686</v>
      </c>
    </row>
    <row r="36" spans="1:14" x14ac:dyDescent="0.25">
      <c r="A36" s="1" t="s">
        <v>3453</v>
      </c>
      <c r="B36" s="2" t="s">
        <v>10</v>
      </c>
      <c r="C36" s="2" t="s">
        <v>3419</v>
      </c>
      <c r="D36" s="21">
        <v>909002</v>
      </c>
      <c r="E36" s="21">
        <v>0</v>
      </c>
      <c r="F36" s="21">
        <v>909002</v>
      </c>
      <c r="G36" s="39">
        <v>1.04</v>
      </c>
      <c r="H36" s="21">
        <v>945362</v>
      </c>
      <c r="I36" s="21">
        <v>0</v>
      </c>
      <c r="J36" s="21">
        <v>945362</v>
      </c>
      <c r="K36" s="21">
        <v>0</v>
      </c>
      <c r="L36" s="21">
        <v>0</v>
      </c>
      <c r="M36" s="21">
        <v>0</v>
      </c>
      <c r="N36" s="21">
        <v>945362</v>
      </c>
    </row>
    <row r="37" spans="1:14" x14ac:dyDescent="0.25">
      <c r="A37" s="1" t="s">
        <v>3454</v>
      </c>
      <c r="B37" s="2" t="s">
        <v>10</v>
      </c>
      <c r="C37" s="2" t="s">
        <v>3419</v>
      </c>
      <c r="D37" s="21">
        <v>85364813</v>
      </c>
      <c r="E37" s="21">
        <v>0</v>
      </c>
      <c r="F37" s="21">
        <v>85364813</v>
      </c>
      <c r="G37" s="39">
        <v>1.04</v>
      </c>
      <c r="H37" s="21">
        <v>88779406</v>
      </c>
      <c r="I37" s="21">
        <v>0</v>
      </c>
      <c r="J37" s="21">
        <v>88779406</v>
      </c>
      <c r="K37" s="21">
        <v>4351533</v>
      </c>
      <c r="L37" s="21">
        <v>3030255.8638333939</v>
      </c>
      <c r="M37" s="21">
        <v>6481773</v>
      </c>
      <c r="N37" s="21">
        <v>102642967.8638334</v>
      </c>
    </row>
    <row r="38" spans="1:14" x14ac:dyDescent="0.25">
      <c r="A38" s="1" t="s">
        <v>3455</v>
      </c>
      <c r="B38" s="2" t="s">
        <v>10</v>
      </c>
      <c r="C38" s="2" t="s">
        <v>3419</v>
      </c>
      <c r="D38" s="21">
        <v>274458</v>
      </c>
      <c r="E38" s="21">
        <v>-274458</v>
      </c>
      <c r="F38" s="21">
        <v>0</v>
      </c>
      <c r="G38" s="39">
        <v>1.04</v>
      </c>
      <c r="H38" s="21">
        <v>0</v>
      </c>
      <c r="I38" s="21">
        <v>0</v>
      </c>
      <c r="J38" s="21">
        <v>0</v>
      </c>
      <c r="K38" s="21">
        <v>0</v>
      </c>
      <c r="L38" s="21">
        <v>0</v>
      </c>
      <c r="M38" s="21">
        <v>0</v>
      </c>
      <c r="N38" s="21">
        <v>0</v>
      </c>
    </row>
    <row r="39" spans="1:14" x14ac:dyDescent="0.25">
      <c r="A39" s="1" t="s">
        <v>3456</v>
      </c>
      <c r="B39" s="2" t="s">
        <v>10</v>
      </c>
      <c r="C39" s="2" t="s">
        <v>3419</v>
      </c>
      <c r="D39" s="21">
        <v>442433</v>
      </c>
      <c r="E39" s="21">
        <v>-28951</v>
      </c>
      <c r="F39" s="21">
        <v>413482</v>
      </c>
      <c r="G39" s="39">
        <v>1.04</v>
      </c>
      <c r="H39" s="21">
        <v>430021</v>
      </c>
      <c r="I39" s="21">
        <v>0</v>
      </c>
      <c r="J39" s="21">
        <v>430021</v>
      </c>
      <c r="K39" s="21">
        <v>0</v>
      </c>
      <c r="L39" s="21">
        <v>0</v>
      </c>
      <c r="M39" s="21">
        <v>0</v>
      </c>
      <c r="N39" s="21">
        <v>430021</v>
      </c>
    </row>
    <row r="40" spans="1:14" x14ac:dyDescent="0.25">
      <c r="A40" s="1" t="s">
        <v>3457</v>
      </c>
      <c r="B40" s="2" t="s">
        <v>10</v>
      </c>
      <c r="C40" s="2" t="s">
        <v>3419</v>
      </c>
      <c r="D40" s="21">
        <v>585592</v>
      </c>
      <c r="E40" s="21">
        <v>0</v>
      </c>
      <c r="F40" s="21">
        <v>585592</v>
      </c>
      <c r="G40" s="39">
        <v>1.04</v>
      </c>
      <c r="H40" s="21">
        <v>609016</v>
      </c>
      <c r="I40" s="21">
        <v>0</v>
      </c>
      <c r="J40" s="21">
        <v>609016</v>
      </c>
      <c r="K40" s="21">
        <v>0</v>
      </c>
      <c r="L40" s="21">
        <v>0</v>
      </c>
      <c r="M40" s="21">
        <v>0</v>
      </c>
      <c r="N40" s="21">
        <v>609016</v>
      </c>
    </row>
    <row r="41" spans="1:14" x14ac:dyDescent="0.25">
      <c r="A41" s="1" t="s">
        <v>3458</v>
      </c>
      <c r="B41" s="2" t="s">
        <v>10</v>
      </c>
      <c r="C41" s="2" t="s">
        <v>3419</v>
      </c>
      <c r="D41" s="21">
        <v>2897010</v>
      </c>
      <c r="E41" s="21">
        <v>-2897010</v>
      </c>
      <c r="F41" s="21">
        <v>0</v>
      </c>
      <c r="G41" s="39">
        <v>1.04</v>
      </c>
      <c r="H41" s="21">
        <v>0</v>
      </c>
      <c r="I41" s="21">
        <v>0</v>
      </c>
      <c r="J41" s="21">
        <v>0</v>
      </c>
      <c r="K41" s="21">
        <v>0</v>
      </c>
      <c r="L41" s="21">
        <v>0</v>
      </c>
      <c r="M41" s="21">
        <v>0</v>
      </c>
      <c r="N41" s="21">
        <v>0</v>
      </c>
    </row>
    <row r="42" spans="1:14" x14ac:dyDescent="0.25">
      <c r="A42" s="1" t="s">
        <v>3459</v>
      </c>
      <c r="B42" s="2" t="s">
        <v>10</v>
      </c>
      <c r="C42" s="2" t="s">
        <v>3419</v>
      </c>
      <c r="D42" s="21">
        <v>47961</v>
      </c>
      <c r="E42" s="21">
        <v>0</v>
      </c>
      <c r="F42" s="21">
        <v>47961</v>
      </c>
      <c r="G42" s="39">
        <v>1.04</v>
      </c>
      <c r="H42" s="21">
        <v>49879</v>
      </c>
      <c r="I42" s="21">
        <v>0</v>
      </c>
      <c r="J42" s="21">
        <v>49879</v>
      </c>
      <c r="K42" s="21">
        <v>0</v>
      </c>
      <c r="L42" s="21">
        <v>0</v>
      </c>
      <c r="M42" s="21">
        <v>0</v>
      </c>
      <c r="N42" s="21">
        <v>49879</v>
      </c>
    </row>
    <row r="43" spans="1:14" x14ac:dyDescent="0.25">
      <c r="A43" s="1" t="s">
        <v>3460</v>
      </c>
      <c r="B43" s="2" t="s">
        <v>10</v>
      </c>
      <c r="C43" s="2" t="s">
        <v>3419</v>
      </c>
      <c r="D43" s="21">
        <v>21145</v>
      </c>
      <c r="E43" s="21">
        <v>0</v>
      </c>
      <c r="F43" s="21">
        <v>21145</v>
      </c>
      <c r="G43" s="39">
        <v>1.04</v>
      </c>
      <c r="H43" s="21">
        <v>21991</v>
      </c>
      <c r="I43" s="21">
        <v>0</v>
      </c>
      <c r="J43" s="21">
        <v>21991</v>
      </c>
      <c r="K43" s="21">
        <v>0</v>
      </c>
      <c r="L43" s="21">
        <v>0</v>
      </c>
      <c r="M43" s="21">
        <v>0</v>
      </c>
      <c r="N43" s="21">
        <v>21991</v>
      </c>
    </row>
    <row r="44" spans="1:14" x14ac:dyDescent="0.25">
      <c r="A44" s="1" t="s">
        <v>3461</v>
      </c>
      <c r="B44" s="2" t="s">
        <v>10</v>
      </c>
      <c r="C44" s="2" t="s">
        <v>3419</v>
      </c>
      <c r="D44" s="21">
        <v>12561</v>
      </c>
      <c r="E44" s="21">
        <v>0</v>
      </c>
      <c r="F44" s="21">
        <v>12561</v>
      </c>
      <c r="G44" s="39">
        <v>1.04</v>
      </c>
      <c r="H44" s="21">
        <v>13063</v>
      </c>
      <c r="I44" s="21">
        <v>0</v>
      </c>
      <c r="J44" s="21">
        <v>13063</v>
      </c>
      <c r="K44" s="21">
        <v>0</v>
      </c>
      <c r="L44" s="21">
        <v>0</v>
      </c>
      <c r="M44" s="21">
        <v>0</v>
      </c>
      <c r="N44" s="21">
        <v>13063</v>
      </c>
    </row>
    <row r="45" spans="1:14" x14ac:dyDescent="0.25">
      <c r="A45" s="1" t="s">
        <v>3462</v>
      </c>
      <c r="B45" s="2" t="s">
        <v>10</v>
      </c>
      <c r="C45" s="2" t="s">
        <v>3419</v>
      </c>
      <c r="D45" s="21">
        <v>7957</v>
      </c>
      <c r="E45" s="21">
        <v>0</v>
      </c>
      <c r="F45" s="21">
        <v>7957</v>
      </c>
      <c r="G45" s="39">
        <v>1.04</v>
      </c>
      <c r="H45" s="21">
        <v>8275</v>
      </c>
      <c r="I45" s="21">
        <v>0</v>
      </c>
      <c r="J45" s="21">
        <v>8275</v>
      </c>
      <c r="K45" s="21">
        <v>0</v>
      </c>
      <c r="L45" s="21">
        <v>0</v>
      </c>
      <c r="M45" s="21">
        <v>0</v>
      </c>
      <c r="N45" s="21">
        <v>8275</v>
      </c>
    </row>
    <row r="46" spans="1:14" x14ac:dyDescent="0.25">
      <c r="A46" s="1" t="s">
        <v>3463</v>
      </c>
      <c r="B46" s="2" t="s">
        <v>10</v>
      </c>
      <c r="C46" s="2" t="s">
        <v>3419</v>
      </c>
      <c r="D46" s="21">
        <v>80869</v>
      </c>
      <c r="E46" s="21">
        <v>0</v>
      </c>
      <c r="F46" s="21">
        <v>80869</v>
      </c>
      <c r="G46" s="39">
        <v>1.04</v>
      </c>
      <c r="H46" s="21">
        <v>84104</v>
      </c>
      <c r="I46" s="21">
        <v>0</v>
      </c>
      <c r="J46" s="21">
        <v>84104</v>
      </c>
      <c r="K46" s="21">
        <v>0</v>
      </c>
      <c r="L46" s="21">
        <v>0</v>
      </c>
      <c r="M46" s="21">
        <v>0</v>
      </c>
      <c r="N46" s="21">
        <v>84104</v>
      </c>
    </row>
    <row r="47" spans="1:14" x14ac:dyDescent="0.25">
      <c r="A47" s="1" t="s">
        <v>3464</v>
      </c>
      <c r="B47" s="2" t="s">
        <v>10</v>
      </c>
      <c r="C47" s="2" t="s">
        <v>3419</v>
      </c>
      <c r="D47" s="21">
        <v>70378</v>
      </c>
      <c r="E47" s="21">
        <v>0</v>
      </c>
      <c r="F47" s="21">
        <v>70378</v>
      </c>
      <c r="G47" s="39">
        <v>1.04</v>
      </c>
      <c r="H47" s="21">
        <v>73193</v>
      </c>
      <c r="I47" s="21">
        <v>0</v>
      </c>
      <c r="J47" s="21">
        <v>73193</v>
      </c>
      <c r="K47" s="21">
        <v>0</v>
      </c>
      <c r="L47" s="21">
        <v>0</v>
      </c>
      <c r="M47" s="21">
        <v>0</v>
      </c>
      <c r="N47" s="21">
        <v>73193</v>
      </c>
    </row>
    <row r="48" spans="1:14" x14ac:dyDescent="0.25">
      <c r="A48" s="1" t="s">
        <v>3465</v>
      </c>
      <c r="B48" s="2" t="s">
        <v>10</v>
      </c>
      <c r="C48" s="2" t="s">
        <v>3419</v>
      </c>
      <c r="D48" s="21">
        <v>37376</v>
      </c>
      <c r="E48" s="21">
        <v>-37376</v>
      </c>
      <c r="F48" s="21">
        <v>0</v>
      </c>
      <c r="G48" s="39">
        <v>1.04</v>
      </c>
      <c r="H48" s="21">
        <v>0</v>
      </c>
      <c r="I48" s="21">
        <v>0</v>
      </c>
      <c r="J48" s="21">
        <v>0</v>
      </c>
      <c r="K48" s="21">
        <v>0</v>
      </c>
      <c r="L48" s="21">
        <v>0</v>
      </c>
      <c r="M48" s="21">
        <v>0</v>
      </c>
      <c r="N48" s="21">
        <v>0</v>
      </c>
    </row>
    <row r="49" spans="1:14" x14ac:dyDescent="0.25">
      <c r="A49" s="1" t="s">
        <v>3466</v>
      </c>
      <c r="B49" s="2" t="s">
        <v>10</v>
      </c>
      <c r="C49" s="2" t="s">
        <v>3419</v>
      </c>
      <c r="D49" s="21">
        <v>71598</v>
      </c>
      <c r="E49" s="21">
        <v>0</v>
      </c>
      <c r="F49" s="21">
        <v>71598</v>
      </c>
      <c r="G49" s="39">
        <v>1.04</v>
      </c>
      <c r="H49" s="21">
        <v>74462</v>
      </c>
      <c r="I49" s="21">
        <v>0</v>
      </c>
      <c r="J49" s="21">
        <v>74462</v>
      </c>
      <c r="K49" s="21">
        <v>0</v>
      </c>
      <c r="L49" s="21">
        <v>0</v>
      </c>
      <c r="M49" s="21">
        <v>0</v>
      </c>
      <c r="N49" s="21">
        <v>74462</v>
      </c>
    </row>
    <row r="50" spans="1:14" x14ac:dyDescent="0.25">
      <c r="A50" s="1" t="s">
        <v>3467</v>
      </c>
      <c r="B50" s="2" t="s">
        <v>10</v>
      </c>
      <c r="C50" s="2" t="s">
        <v>3419</v>
      </c>
      <c r="D50" s="21">
        <v>61220</v>
      </c>
      <c r="E50" s="21">
        <v>0</v>
      </c>
      <c r="F50" s="21">
        <v>61220</v>
      </c>
      <c r="G50" s="39">
        <v>1.04</v>
      </c>
      <c r="H50" s="21">
        <v>63669</v>
      </c>
      <c r="I50" s="21">
        <v>0</v>
      </c>
      <c r="J50" s="21">
        <v>63669</v>
      </c>
      <c r="K50" s="21">
        <v>0</v>
      </c>
      <c r="L50" s="21">
        <v>0</v>
      </c>
      <c r="M50" s="21">
        <v>0</v>
      </c>
      <c r="N50" s="21">
        <v>63669</v>
      </c>
    </row>
    <row r="51" spans="1:14" x14ac:dyDescent="0.25">
      <c r="A51" s="1" t="s">
        <v>3468</v>
      </c>
      <c r="B51" s="2" t="s">
        <v>10</v>
      </c>
      <c r="C51" s="2" t="s">
        <v>3419</v>
      </c>
      <c r="D51" s="21">
        <v>11849</v>
      </c>
      <c r="E51" s="21">
        <v>0</v>
      </c>
      <c r="F51" s="21">
        <v>11849</v>
      </c>
      <c r="G51" s="39">
        <v>1.04</v>
      </c>
      <c r="H51" s="21">
        <v>12323</v>
      </c>
      <c r="I51" s="21">
        <v>0</v>
      </c>
      <c r="J51" s="21">
        <v>12323</v>
      </c>
      <c r="K51" s="21">
        <v>0</v>
      </c>
      <c r="L51" s="21">
        <v>0</v>
      </c>
      <c r="M51" s="21">
        <v>0</v>
      </c>
      <c r="N51" s="21">
        <v>12323</v>
      </c>
    </row>
    <row r="52" spans="1:14" x14ac:dyDescent="0.25">
      <c r="A52" s="1" t="s">
        <v>3469</v>
      </c>
      <c r="B52" s="2" t="s">
        <v>10</v>
      </c>
      <c r="C52" s="2" t="s">
        <v>3419</v>
      </c>
      <c r="D52" s="21">
        <v>64514</v>
      </c>
      <c r="E52" s="21">
        <v>0</v>
      </c>
      <c r="F52" s="21">
        <v>64514</v>
      </c>
      <c r="G52" s="39">
        <v>1.04</v>
      </c>
      <c r="H52" s="21">
        <v>67095</v>
      </c>
      <c r="I52" s="21">
        <v>0</v>
      </c>
      <c r="J52" s="21">
        <v>67095</v>
      </c>
      <c r="K52" s="21">
        <v>0</v>
      </c>
      <c r="L52" s="21">
        <v>0</v>
      </c>
      <c r="M52" s="21">
        <v>0</v>
      </c>
      <c r="N52" s="21">
        <v>67095</v>
      </c>
    </row>
    <row r="53" spans="1:14" x14ac:dyDescent="0.25">
      <c r="A53" s="1" t="s">
        <v>3470</v>
      </c>
      <c r="B53" s="2" t="s">
        <v>10</v>
      </c>
      <c r="C53" s="2" t="s">
        <v>3419</v>
      </c>
      <c r="D53" s="21">
        <v>45966</v>
      </c>
      <c r="E53" s="21">
        <v>0</v>
      </c>
      <c r="F53" s="21">
        <v>45966</v>
      </c>
      <c r="G53" s="39">
        <v>1.04</v>
      </c>
      <c r="H53" s="21">
        <v>47805</v>
      </c>
      <c r="I53" s="21">
        <v>0</v>
      </c>
      <c r="J53" s="21">
        <v>47805</v>
      </c>
      <c r="K53" s="21">
        <v>0</v>
      </c>
      <c r="L53" s="21">
        <v>0</v>
      </c>
      <c r="M53" s="21">
        <v>0</v>
      </c>
      <c r="N53" s="21">
        <v>47805</v>
      </c>
    </row>
    <row r="54" spans="1:14" x14ac:dyDescent="0.25">
      <c r="A54" s="1" t="s">
        <v>3471</v>
      </c>
      <c r="B54" s="2" t="s">
        <v>10</v>
      </c>
      <c r="C54" s="2" t="s">
        <v>3419</v>
      </c>
      <c r="D54" s="21">
        <v>47434</v>
      </c>
      <c r="E54" s="21">
        <v>0</v>
      </c>
      <c r="F54" s="21">
        <v>47434</v>
      </c>
      <c r="G54" s="39">
        <v>1.04</v>
      </c>
      <c r="H54" s="21">
        <v>49331</v>
      </c>
      <c r="I54" s="21">
        <v>0</v>
      </c>
      <c r="J54" s="21">
        <v>49331</v>
      </c>
      <c r="K54" s="21">
        <v>0</v>
      </c>
      <c r="L54" s="21">
        <v>0</v>
      </c>
      <c r="M54" s="21">
        <v>0</v>
      </c>
      <c r="N54" s="21">
        <v>49331</v>
      </c>
    </row>
    <row r="55" spans="1:14" x14ac:dyDescent="0.25">
      <c r="A55" s="1" t="s">
        <v>3472</v>
      </c>
      <c r="B55" s="2" t="s">
        <v>10</v>
      </c>
      <c r="C55" s="2" t="s">
        <v>3419</v>
      </c>
      <c r="D55" s="21">
        <v>39067</v>
      </c>
      <c r="E55" s="21">
        <v>0</v>
      </c>
      <c r="F55" s="21">
        <v>39067</v>
      </c>
      <c r="G55" s="39">
        <v>1.04</v>
      </c>
      <c r="H55" s="21">
        <v>40630</v>
      </c>
      <c r="I55" s="21">
        <v>0</v>
      </c>
      <c r="J55" s="21">
        <v>40630</v>
      </c>
      <c r="K55" s="21">
        <v>0</v>
      </c>
      <c r="L55" s="21">
        <v>0</v>
      </c>
      <c r="M55" s="21">
        <v>0</v>
      </c>
      <c r="N55" s="21">
        <v>40630</v>
      </c>
    </row>
    <row r="56" spans="1:14" x14ac:dyDescent="0.25">
      <c r="A56" s="1" t="s">
        <v>3473</v>
      </c>
      <c r="B56" s="2" t="s">
        <v>10</v>
      </c>
      <c r="C56" s="2" t="s">
        <v>3419</v>
      </c>
      <c r="D56" s="21">
        <v>20876</v>
      </c>
      <c r="E56" s="21">
        <v>0</v>
      </c>
      <c r="F56" s="21">
        <v>20876</v>
      </c>
      <c r="G56" s="39">
        <v>1.04</v>
      </c>
      <c r="H56" s="21">
        <v>21711</v>
      </c>
      <c r="I56" s="21">
        <v>0</v>
      </c>
      <c r="J56" s="21">
        <v>21711</v>
      </c>
      <c r="K56" s="21">
        <v>0</v>
      </c>
      <c r="L56" s="21">
        <v>0</v>
      </c>
      <c r="M56" s="21">
        <v>0</v>
      </c>
      <c r="N56" s="21">
        <v>21711</v>
      </c>
    </row>
    <row r="57" spans="1:14" x14ac:dyDescent="0.25">
      <c r="A57" s="1" t="s">
        <v>3474</v>
      </c>
      <c r="B57" s="2" t="s">
        <v>10</v>
      </c>
      <c r="C57" s="2" t="s">
        <v>3419</v>
      </c>
      <c r="D57" s="21">
        <v>49230</v>
      </c>
      <c r="E57" s="21">
        <v>0</v>
      </c>
      <c r="F57" s="21">
        <v>49230</v>
      </c>
      <c r="G57" s="39">
        <v>1.04</v>
      </c>
      <c r="H57" s="21">
        <v>51199</v>
      </c>
      <c r="I57" s="21">
        <v>0</v>
      </c>
      <c r="J57" s="21">
        <v>51199</v>
      </c>
      <c r="K57" s="21">
        <v>0</v>
      </c>
      <c r="L57" s="21">
        <v>0</v>
      </c>
      <c r="M57" s="21">
        <v>0</v>
      </c>
      <c r="N57" s="21">
        <v>51199</v>
      </c>
    </row>
    <row r="58" spans="1:14" x14ac:dyDescent="0.25">
      <c r="A58" s="1" t="s">
        <v>3475</v>
      </c>
      <c r="B58" s="2" t="s">
        <v>10</v>
      </c>
      <c r="C58" s="2" t="s">
        <v>3419</v>
      </c>
      <c r="D58" s="21">
        <v>4821885</v>
      </c>
      <c r="E58" s="21">
        <v>-4821885</v>
      </c>
      <c r="F58" s="21">
        <v>0</v>
      </c>
      <c r="G58" s="39">
        <v>1.04</v>
      </c>
      <c r="H58" s="21">
        <v>0</v>
      </c>
      <c r="I58" s="21">
        <v>0</v>
      </c>
      <c r="J58" s="21">
        <v>0</v>
      </c>
      <c r="K58" s="21">
        <v>0</v>
      </c>
      <c r="L58" s="21">
        <v>0</v>
      </c>
      <c r="M58" s="21">
        <v>0</v>
      </c>
      <c r="N58" s="21">
        <v>0</v>
      </c>
    </row>
    <row r="59" spans="1:14" x14ac:dyDescent="0.25">
      <c r="A59" s="1" t="s">
        <v>3476</v>
      </c>
      <c r="B59" s="2" t="s">
        <v>10</v>
      </c>
      <c r="C59" s="2" t="s">
        <v>3419</v>
      </c>
      <c r="D59" s="21">
        <v>107325</v>
      </c>
      <c r="E59" s="21">
        <v>0</v>
      </c>
      <c r="F59" s="21">
        <v>107325</v>
      </c>
      <c r="G59" s="39">
        <v>1.04</v>
      </c>
      <c r="H59" s="21">
        <v>111618</v>
      </c>
      <c r="I59" s="21">
        <v>0</v>
      </c>
      <c r="J59" s="21">
        <v>111618</v>
      </c>
      <c r="K59" s="21">
        <v>0</v>
      </c>
      <c r="L59" s="21">
        <v>0</v>
      </c>
      <c r="M59" s="21">
        <v>0</v>
      </c>
      <c r="N59" s="21">
        <v>111618</v>
      </c>
    </row>
    <row r="60" spans="1:14" x14ac:dyDescent="0.25">
      <c r="A60" s="1" t="s">
        <v>3477</v>
      </c>
      <c r="B60" s="2" t="s">
        <v>10</v>
      </c>
      <c r="C60" s="2" t="s">
        <v>3419</v>
      </c>
      <c r="D60" s="21">
        <v>38827</v>
      </c>
      <c r="E60" s="21">
        <v>0</v>
      </c>
      <c r="F60" s="21">
        <v>38827</v>
      </c>
      <c r="G60" s="39">
        <v>1.04</v>
      </c>
      <c r="H60" s="21">
        <v>40380</v>
      </c>
      <c r="I60" s="21">
        <v>0</v>
      </c>
      <c r="J60" s="21">
        <v>40380</v>
      </c>
      <c r="K60" s="21">
        <v>0</v>
      </c>
      <c r="L60" s="21">
        <v>0</v>
      </c>
      <c r="M60" s="21">
        <v>0</v>
      </c>
      <c r="N60" s="21">
        <v>40380</v>
      </c>
    </row>
    <row r="61" spans="1:14" x14ac:dyDescent="0.25">
      <c r="A61" s="1" t="s">
        <v>3478</v>
      </c>
      <c r="B61" s="2" t="s">
        <v>10</v>
      </c>
      <c r="C61" s="2" t="s">
        <v>3419</v>
      </c>
      <c r="D61" s="21">
        <v>9478</v>
      </c>
      <c r="E61" s="21">
        <v>0</v>
      </c>
      <c r="F61" s="21">
        <v>9478</v>
      </c>
      <c r="G61" s="39">
        <v>1.04</v>
      </c>
      <c r="H61" s="21">
        <v>9857</v>
      </c>
      <c r="I61" s="21">
        <v>0</v>
      </c>
      <c r="J61" s="21">
        <v>9857</v>
      </c>
      <c r="K61" s="21">
        <v>0</v>
      </c>
      <c r="L61" s="21">
        <v>0</v>
      </c>
      <c r="M61" s="21">
        <v>0</v>
      </c>
      <c r="N61" s="21">
        <v>9857</v>
      </c>
    </row>
    <row r="62" spans="1:14" x14ac:dyDescent="0.25">
      <c r="A62" s="1" t="s">
        <v>3479</v>
      </c>
      <c r="B62" s="2" t="s">
        <v>10</v>
      </c>
      <c r="C62" s="2" t="s">
        <v>3419</v>
      </c>
      <c r="D62" s="21">
        <v>8576</v>
      </c>
      <c r="E62" s="21">
        <v>0</v>
      </c>
      <c r="F62" s="21">
        <v>8576</v>
      </c>
      <c r="G62" s="39">
        <v>1.04</v>
      </c>
      <c r="H62" s="21">
        <v>8919</v>
      </c>
      <c r="I62" s="21">
        <v>0</v>
      </c>
      <c r="J62" s="21">
        <v>8919</v>
      </c>
      <c r="K62" s="21">
        <v>0</v>
      </c>
      <c r="L62" s="21">
        <v>0</v>
      </c>
      <c r="M62" s="21">
        <v>0</v>
      </c>
      <c r="N62" s="21">
        <v>8919</v>
      </c>
    </row>
    <row r="63" spans="1:14" x14ac:dyDescent="0.25">
      <c r="A63" s="1" t="s">
        <v>3480</v>
      </c>
      <c r="B63" s="2" t="s">
        <v>10</v>
      </c>
      <c r="C63" s="2" t="s">
        <v>3419</v>
      </c>
      <c r="D63" s="21">
        <v>77711</v>
      </c>
      <c r="E63" s="21">
        <v>0</v>
      </c>
      <c r="F63" s="21">
        <v>77711</v>
      </c>
      <c r="G63" s="39">
        <v>1.04</v>
      </c>
      <c r="H63" s="21">
        <v>80819</v>
      </c>
      <c r="I63" s="21">
        <v>0</v>
      </c>
      <c r="J63" s="21">
        <v>80819</v>
      </c>
      <c r="K63" s="21">
        <v>0</v>
      </c>
      <c r="L63" s="21">
        <v>0</v>
      </c>
      <c r="M63" s="21">
        <v>0</v>
      </c>
      <c r="N63" s="21">
        <v>80819</v>
      </c>
    </row>
    <row r="64" spans="1:14" x14ac:dyDescent="0.25">
      <c r="A64" s="1" t="s">
        <v>3481</v>
      </c>
      <c r="B64" s="2" t="s">
        <v>10</v>
      </c>
      <c r="C64" s="2" t="s">
        <v>3419</v>
      </c>
      <c r="D64" s="21">
        <v>278917</v>
      </c>
      <c r="E64" s="21">
        <v>0</v>
      </c>
      <c r="F64" s="21">
        <v>278917</v>
      </c>
      <c r="G64" s="39">
        <v>1.04</v>
      </c>
      <c r="H64" s="21">
        <v>290074</v>
      </c>
      <c r="I64" s="21">
        <v>0</v>
      </c>
      <c r="J64" s="21">
        <v>290074</v>
      </c>
      <c r="K64" s="21">
        <v>0</v>
      </c>
      <c r="L64" s="21">
        <v>0</v>
      </c>
      <c r="M64" s="21">
        <v>0</v>
      </c>
      <c r="N64" s="21">
        <v>290074</v>
      </c>
    </row>
    <row r="65" spans="1:14" x14ac:dyDescent="0.25">
      <c r="A65" s="1" t="s">
        <v>3482</v>
      </c>
      <c r="B65" s="2" t="s">
        <v>10</v>
      </c>
      <c r="C65" s="2" t="s">
        <v>3419</v>
      </c>
      <c r="D65" s="21">
        <v>768006</v>
      </c>
      <c r="E65" s="21">
        <v>0</v>
      </c>
      <c r="F65" s="21">
        <v>768006</v>
      </c>
      <c r="G65" s="39">
        <v>1.04</v>
      </c>
      <c r="H65" s="21">
        <v>798726</v>
      </c>
      <c r="I65" s="21">
        <v>0</v>
      </c>
      <c r="J65" s="21">
        <v>798726</v>
      </c>
      <c r="K65" s="21">
        <v>0</v>
      </c>
      <c r="L65" s="21">
        <v>0</v>
      </c>
      <c r="M65" s="21">
        <v>0</v>
      </c>
      <c r="N65" s="21">
        <v>798726</v>
      </c>
    </row>
    <row r="66" spans="1:14" x14ac:dyDescent="0.25">
      <c r="A66" s="1" t="s">
        <v>3483</v>
      </c>
      <c r="B66" s="2" t="s">
        <v>10</v>
      </c>
      <c r="C66" s="2" t="s">
        <v>3419</v>
      </c>
      <c r="D66" s="21">
        <v>85856</v>
      </c>
      <c r="E66" s="21">
        <v>0</v>
      </c>
      <c r="F66" s="21">
        <v>85856</v>
      </c>
      <c r="G66" s="39">
        <v>1.04</v>
      </c>
      <c r="H66" s="21">
        <v>89290</v>
      </c>
      <c r="I66" s="21">
        <v>0</v>
      </c>
      <c r="J66" s="21">
        <v>89290</v>
      </c>
      <c r="K66" s="21">
        <v>0</v>
      </c>
      <c r="L66" s="21">
        <v>0</v>
      </c>
      <c r="M66" s="21">
        <v>0</v>
      </c>
      <c r="N66" s="21">
        <v>89290</v>
      </c>
    </row>
    <row r="67" spans="1:14" x14ac:dyDescent="0.25">
      <c r="A67" s="1" t="s">
        <v>3484</v>
      </c>
      <c r="B67" s="2" t="s">
        <v>10</v>
      </c>
      <c r="C67" s="2" t="s">
        <v>3419</v>
      </c>
      <c r="D67" s="21">
        <v>415151</v>
      </c>
      <c r="E67" s="21">
        <v>0</v>
      </c>
      <c r="F67" s="21">
        <v>415151</v>
      </c>
      <c r="G67" s="39">
        <v>1.04</v>
      </c>
      <c r="H67" s="21">
        <v>431757</v>
      </c>
      <c r="I67" s="21">
        <v>0</v>
      </c>
      <c r="J67" s="21">
        <v>431757</v>
      </c>
      <c r="K67" s="21">
        <v>0</v>
      </c>
      <c r="L67" s="21">
        <v>0</v>
      </c>
      <c r="M67" s="21">
        <v>0</v>
      </c>
      <c r="N67" s="21">
        <v>431757</v>
      </c>
    </row>
    <row r="68" spans="1:14" x14ac:dyDescent="0.25">
      <c r="A68" s="1" t="s">
        <v>3485</v>
      </c>
      <c r="B68" s="2" t="s">
        <v>10</v>
      </c>
      <c r="C68" s="2" t="s">
        <v>3419</v>
      </c>
      <c r="D68" s="21">
        <v>4461641</v>
      </c>
      <c r="E68" s="21">
        <v>0</v>
      </c>
      <c r="F68" s="21">
        <v>4461641</v>
      </c>
      <c r="G68" s="39">
        <v>1.04</v>
      </c>
      <c r="H68" s="21">
        <v>4640107</v>
      </c>
      <c r="I68" s="21">
        <v>0</v>
      </c>
      <c r="J68" s="21">
        <v>4640107</v>
      </c>
      <c r="K68" s="21">
        <v>0</v>
      </c>
      <c r="L68" s="21">
        <v>0</v>
      </c>
      <c r="M68" s="21">
        <v>0</v>
      </c>
      <c r="N68" s="21">
        <v>4640107</v>
      </c>
    </row>
    <row r="69" spans="1:14" x14ac:dyDescent="0.25">
      <c r="A69" s="1" t="s">
        <v>3486</v>
      </c>
      <c r="B69" s="2" t="s">
        <v>10</v>
      </c>
      <c r="C69" s="2" t="s">
        <v>3419</v>
      </c>
      <c r="D69" s="21">
        <v>167232426</v>
      </c>
      <c r="E69" s="21">
        <v>0</v>
      </c>
      <c r="F69" s="21">
        <v>167232426</v>
      </c>
      <c r="G69" s="39">
        <v>1.04</v>
      </c>
      <c r="H69" s="21">
        <v>173921723</v>
      </c>
      <c r="I69" s="21">
        <v>0</v>
      </c>
      <c r="J69" s="21">
        <v>173921723</v>
      </c>
      <c r="K69" s="21">
        <v>6041807</v>
      </c>
      <c r="L69" s="21">
        <v>0</v>
      </c>
      <c r="M69" s="21">
        <v>0</v>
      </c>
      <c r="N69" s="21">
        <v>179963530</v>
      </c>
    </row>
    <row r="70" spans="1:14" x14ac:dyDescent="0.25">
      <c r="A70" s="1" t="s">
        <v>3487</v>
      </c>
      <c r="B70" s="2" t="s">
        <v>10</v>
      </c>
      <c r="C70" s="2" t="s">
        <v>3419</v>
      </c>
      <c r="D70" s="21">
        <v>4363267</v>
      </c>
      <c r="E70" s="21">
        <v>0</v>
      </c>
      <c r="F70" s="21">
        <v>4363267</v>
      </c>
      <c r="G70" s="39">
        <v>1.04</v>
      </c>
      <c r="H70" s="21">
        <v>4537798</v>
      </c>
      <c r="I70" s="21">
        <v>0</v>
      </c>
      <c r="J70" s="21">
        <v>4537798</v>
      </c>
      <c r="K70" s="21">
        <v>0</v>
      </c>
      <c r="L70" s="21">
        <v>0</v>
      </c>
      <c r="M70" s="21">
        <v>0</v>
      </c>
      <c r="N70" s="21">
        <v>4537798</v>
      </c>
    </row>
    <row r="71" spans="1:14" x14ac:dyDescent="0.25">
      <c r="A71" s="1" t="s">
        <v>3488</v>
      </c>
      <c r="B71" s="2" t="s">
        <v>10</v>
      </c>
      <c r="C71" s="2" t="s">
        <v>3419</v>
      </c>
      <c r="D71" s="21">
        <v>5979466</v>
      </c>
      <c r="E71" s="21">
        <v>365730</v>
      </c>
      <c r="F71" s="21">
        <v>6345196</v>
      </c>
      <c r="G71" s="39">
        <v>1.04</v>
      </c>
      <c r="H71" s="21">
        <v>6599004</v>
      </c>
      <c r="I71" s="21">
        <v>0</v>
      </c>
      <c r="J71" s="21">
        <v>6599004</v>
      </c>
      <c r="K71" s="21">
        <v>417308</v>
      </c>
      <c r="L71" s="21">
        <v>0</v>
      </c>
      <c r="M71" s="21">
        <v>0</v>
      </c>
      <c r="N71" s="21">
        <v>7016312</v>
      </c>
    </row>
    <row r="72" spans="1:14" x14ac:dyDescent="0.25">
      <c r="A72" s="1" t="s">
        <v>3489</v>
      </c>
      <c r="B72" s="2" t="s">
        <v>10</v>
      </c>
      <c r="C72" s="2" t="s">
        <v>3419</v>
      </c>
      <c r="D72" s="21">
        <v>260614</v>
      </c>
      <c r="E72" s="21">
        <v>0</v>
      </c>
      <c r="F72" s="21">
        <v>260614</v>
      </c>
      <c r="G72" s="39">
        <v>1.04</v>
      </c>
      <c r="H72" s="21">
        <v>271039</v>
      </c>
      <c r="I72" s="21">
        <v>0</v>
      </c>
      <c r="J72" s="21">
        <v>271039</v>
      </c>
      <c r="K72" s="21">
        <v>24250</v>
      </c>
      <c r="L72" s="21">
        <v>0</v>
      </c>
      <c r="M72" s="21">
        <v>0</v>
      </c>
      <c r="N72" s="21">
        <v>295289</v>
      </c>
    </row>
    <row r="73" spans="1:14" x14ac:dyDescent="0.25">
      <c r="A73" s="1" t="s">
        <v>3490</v>
      </c>
      <c r="B73" s="2" t="s">
        <v>174</v>
      </c>
      <c r="C73" s="2" t="s">
        <v>3110</v>
      </c>
      <c r="D73" s="21">
        <v>34893</v>
      </c>
      <c r="E73" s="21">
        <v>2907</v>
      </c>
      <c r="F73" s="21">
        <v>37800</v>
      </c>
      <c r="G73" s="39">
        <v>1.04</v>
      </c>
      <c r="H73" s="21">
        <v>39312</v>
      </c>
      <c r="I73" s="21">
        <v>2907</v>
      </c>
      <c r="J73" s="21">
        <v>42219</v>
      </c>
      <c r="K73" s="21">
        <v>10665</v>
      </c>
      <c r="L73" s="21">
        <v>0</v>
      </c>
      <c r="M73" s="21">
        <v>0</v>
      </c>
      <c r="N73" s="21">
        <v>52884</v>
      </c>
    </row>
    <row r="74" spans="1:14" x14ac:dyDescent="0.25">
      <c r="A74" s="1" t="s">
        <v>3491</v>
      </c>
      <c r="B74" s="2" t="s">
        <v>10</v>
      </c>
      <c r="C74" s="2" t="s">
        <v>3419</v>
      </c>
      <c r="D74" s="21">
        <v>450771</v>
      </c>
      <c r="E74" s="21">
        <v>0</v>
      </c>
      <c r="F74" s="21">
        <v>450771</v>
      </c>
      <c r="G74" s="39">
        <v>1.04</v>
      </c>
      <c r="H74" s="21">
        <v>468802</v>
      </c>
      <c r="I74" s="21">
        <v>0</v>
      </c>
      <c r="J74" s="21">
        <v>468802</v>
      </c>
      <c r="K74" s="21">
        <v>31525</v>
      </c>
      <c r="L74" s="21">
        <v>0</v>
      </c>
      <c r="M74" s="21">
        <v>0</v>
      </c>
      <c r="N74" s="21">
        <v>500327</v>
      </c>
    </row>
    <row r="75" spans="1:14" x14ac:dyDescent="0.25">
      <c r="A75" s="1" t="s">
        <v>3492</v>
      </c>
      <c r="B75" s="2" t="s">
        <v>10</v>
      </c>
      <c r="C75" s="2" t="s">
        <v>3419</v>
      </c>
      <c r="D75" s="21">
        <v>284970</v>
      </c>
      <c r="E75" s="21">
        <v>0</v>
      </c>
      <c r="F75" s="21">
        <v>284970</v>
      </c>
      <c r="G75" s="39">
        <v>1.04</v>
      </c>
      <c r="H75" s="21">
        <v>296369</v>
      </c>
      <c r="I75" s="21">
        <v>0</v>
      </c>
      <c r="J75" s="21">
        <v>296369</v>
      </c>
      <c r="K75" s="21">
        <v>438408</v>
      </c>
      <c r="L75" s="21">
        <v>0</v>
      </c>
      <c r="M75" s="21">
        <v>0</v>
      </c>
      <c r="N75" s="21">
        <v>734777</v>
      </c>
    </row>
    <row r="76" spans="1:14" x14ac:dyDescent="0.25">
      <c r="A76" s="1" t="s">
        <v>3493</v>
      </c>
      <c r="B76" s="2" t="s">
        <v>10</v>
      </c>
      <c r="C76" s="2" t="s">
        <v>3419</v>
      </c>
      <c r="D76" s="21">
        <v>348146</v>
      </c>
      <c r="E76" s="21">
        <v>0</v>
      </c>
      <c r="F76" s="21">
        <v>348146</v>
      </c>
      <c r="G76" s="39">
        <v>1.04</v>
      </c>
      <c r="H76" s="21">
        <v>362072</v>
      </c>
      <c r="I76" s="21">
        <v>0</v>
      </c>
      <c r="J76" s="21">
        <v>362072</v>
      </c>
      <c r="K76" s="21">
        <v>0</v>
      </c>
      <c r="L76" s="21">
        <v>0</v>
      </c>
      <c r="M76" s="21">
        <v>0</v>
      </c>
      <c r="N76" s="21">
        <v>362072</v>
      </c>
    </row>
    <row r="77" spans="1:14" x14ac:dyDescent="0.25">
      <c r="A77" s="1" t="s">
        <v>3494</v>
      </c>
      <c r="B77" s="2" t="s">
        <v>10</v>
      </c>
      <c r="C77" s="2" t="s">
        <v>3419</v>
      </c>
      <c r="D77" s="21">
        <v>587841</v>
      </c>
      <c r="E77" s="21">
        <v>41064</v>
      </c>
      <c r="F77" s="21">
        <v>628905</v>
      </c>
      <c r="G77" s="39">
        <v>1.04</v>
      </c>
      <c r="H77" s="21">
        <v>654061</v>
      </c>
      <c r="I77" s="21">
        <v>0</v>
      </c>
      <c r="J77" s="21">
        <v>654061</v>
      </c>
      <c r="K77" s="21">
        <v>113417</v>
      </c>
      <c r="L77" s="21">
        <v>0</v>
      </c>
      <c r="M77" s="21">
        <v>0</v>
      </c>
      <c r="N77" s="21">
        <v>767478</v>
      </c>
    </row>
    <row r="78" spans="1:14" x14ac:dyDescent="0.25">
      <c r="A78" s="1" t="s">
        <v>3495</v>
      </c>
      <c r="B78" s="2" t="s">
        <v>10</v>
      </c>
      <c r="C78" s="2" t="s">
        <v>3419</v>
      </c>
      <c r="D78" s="21">
        <v>16144573</v>
      </c>
      <c r="E78" s="21">
        <v>0</v>
      </c>
      <c r="F78" s="21">
        <v>16144573</v>
      </c>
      <c r="G78" s="39">
        <v>1.04</v>
      </c>
      <c r="H78" s="21">
        <v>16790356</v>
      </c>
      <c r="I78" s="21">
        <v>0</v>
      </c>
      <c r="J78" s="21">
        <v>16790356</v>
      </c>
      <c r="K78" s="21">
        <v>0</v>
      </c>
      <c r="L78" s="21">
        <v>0</v>
      </c>
      <c r="M78" s="21">
        <v>0</v>
      </c>
      <c r="N78" s="21">
        <v>16790356</v>
      </c>
    </row>
    <row r="79" spans="1:14" x14ac:dyDescent="0.25">
      <c r="A79" s="1" t="s">
        <v>3496</v>
      </c>
      <c r="B79" s="2" t="s">
        <v>10</v>
      </c>
      <c r="C79" s="2" t="s">
        <v>3419</v>
      </c>
      <c r="D79" s="21">
        <v>12895065</v>
      </c>
      <c r="E79" s="21">
        <v>0</v>
      </c>
      <c r="F79" s="21">
        <v>12895065</v>
      </c>
      <c r="G79" s="39">
        <v>1.04</v>
      </c>
      <c r="H79" s="21">
        <v>13410868</v>
      </c>
      <c r="I79" s="21">
        <v>0</v>
      </c>
      <c r="J79" s="21">
        <v>13410868</v>
      </c>
      <c r="K79" s="21">
        <v>0</v>
      </c>
      <c r="L79" s="21">
        <v>0</v>
      </c>
      <c r="M79" s="21">
        <v>0</v>
      </c>
      <c r="N79" s="21">
        <v>13410868</v>
      </c>
    </row>
    <row r="80" spans="1:14" x14ac:dyDescent="0.25">
      <c r="A80" s="1" t="s">
        <v>3497</v>
      </c>
      <c r="B80" s="2" t="s">
        <v>10</v>
      </c>
      <c r="C80" s="2" t="s">
        <v>3419</v>
      </c>
      <c r="D80" s="21">
        <v>65544520</v>
      </c>
      <c r="E80" s="21">
        <v>0</v>
      </c>
      <c r="F80" s="21">
        <v>65544520</v>
      </c>
      <c r="G80" s="39">
        <v>1.04</v>
      </c>
      <c r="H80" s="21">
        <v>68166301</v>
      </c>
      <c r="I80" s="21">
        <v>0</v>
      </c>
      <c r="J80" s="21">
        <v>68166301</v>
      </c>
      <c r="K80" s="21">
        <v>0</v>
      </c>
      <c r="L80" s="21">
        <v>0</v>
      </c>
      <c r="M80" s="21">
        <v>0</v>
      </c>
      <c r="N80" s="21">
        <v>68166301</v>
      </c>
    </row>
    <row r="81" spans="1:15" x14ac:dyDescent="0.25">
      <c r="A81" s="1" t="s">
        <v>3498</v>
      </c>
      <c r="B81" s="2" t="s">
        <v>10</v>
      </c>
      <c r="C81" s="2" t="s">
        <v>3419</v>
      </c>
      <c r="D81" s="21">
        <v>20351922</v>
      </c>
      <c r="E81" s="21">
        <v>0</v>
      </c>
      <c r="F81" s="21">
        <v>20351922</v>
      </c>
      <c r="G81" s="39">
        <v>1.04</v>
      </c>
      <c r="H81" s="21">
        <v>21165999</v>
      </c>
      <c r="I81" s="21">
        <v>0</v>
      </c>
      <c r="J81" s="21">
        <v>21165999</v>
      </c>
      <c r="K81" s="21">
        <v>0</v>
      </c>
      <c r="L81" s="21">
        <v>0</v>
      </c>
      <c r="M81" s="21">
        <v>0</v>
      </c>
      <c r="N81" s="21">
        <v>21165999</v>
      </c>
    </row>
    <row r="82" spans="1:15" x14ac:dyDescent="0.25">
      <c r="A82" s="1" t="s">
        <v>3499</v>
      </c>
      <c r="B82" s="2" t="s">
        <v>10</v>
      </c>
      <c r="C82" s="2" t="s">
        <v>3419</v>
      </c>
      <c r="D82" s="21">
        <v>29653165</v>
      </c>
      <c r="E82" s="21">
        <v>0</v>
      </c>
      <c r="F82" s="21">
        <v>29653165</v>
      </c>
      <c r="G82" s="39">
        <v>1.04</v>
      </c>
      <c r="H82" s="21">
        <v>30839292</v>
      </c>
      <c r="I82" s="21">
        <v>0</v>
      </c>
      <c r="J82" s="21">
        <v>30839292</v>
      </c>
      <c r="K82" s="21">
        <v>0</v>
      </c>
      <c r="L82" s="21">
        <v>0</v>
      </c>
      <c r="M82" s="21">
        <v>0</v>
      </c>
      <c r="N82" s="21">
        <v>30839292</v>
      </c>
    </row>
    <row r="83" spans="1:15" x14ac:dyDescent="0.25">
      <c r="A83" s="1" t="s">
        <v>3500</v>
      </c>
      <c r="B83" s="2" t="s">
        <v>10</v>
      </c>
      <c r="C83" s="2" t="s">
        <v>3419</v>
      </c>
      <c r="D83" s="21">
        <v>7683979</v>
      </c>
      <c r="E83" s="21">
        <v>0</v>
      </c>
      <c r="F83" s="21">
        <v>7683979</v>
      </c>
      <c r="G83" s="39">
        <v>1.04</v>
      </c>
      <c r="H83" s="21">
        <v>7991338</v>
      </c>
      <c r="I83" s="21">
        <v>0</v>
      </c>
      <c r="J83" s="21">
        <v>7991338</v>
      </c>
      <c r="K83" s="21">
        <v>0</v>
      </c>
      <c r="L83" s="21">
        <v>0</v>
      </c>
      <c r="M83" s="21">
        <v>0</v>
      </c>
      <c r="N83" s="21">
        <v>7991338</v>
      </c>
    </row>
    <row r="84" spans="1:15" x14ac:dyDescent="0.25">
      <c r="A84" s="1" t="s">
        <v>3501</v>
      </c>
      <c r="B84" s="2" t="s">
        <v>10</v>
      </c>
      <c r="C84" s="2" t="s">
        <v>3419</v>
      </c>
      <c r="D84" s="21">
        <v>5507416</v>
      </c>
      <c r="E84" s="21">
        <v>0</v>
      </c>
      <c r="F84" s="21">
        <v>5507416</v>
      </c>
      <c r="G84" s="39">
        <v>1.04</v>
      </c>
      <c r="H84" s="21">
        <v>5727713</v>
      </c>
      <c r="I84" s="21">
        <v>0</v>
      </c>
      <c r="J84" s="21">
        <v>5727713</v>
      </c>
      <c r="K84" s="21">
        <v>0</v>
      </c>
      <c r="L84" s="21">
        <v>0</v>
      </c>
      <c r="M84" s="21">
        <v>0</v>
      </c>
      <c r="N84" s="21">
        <v>5727713</v>
      </c>
    </row>
    <row r="85" spans="1:15" x14ac:dyDescent="0.25">
      <c r="A85" s="1" t="s">
        <v>3502</v>
      </c>
      <c r="B85" s="2" t="s">
        <v>10</v>
      </c>
      <c r="C85" s="2" t="s">
        <v>3419</v>
      </c>
      <c r="D85" s="21">
        <v>1708495</v>
      </c>
      <c r="E85" s="21">
        <v>5252731</v>
      </c>
      <c r="F85" s="21">
        <v>6961226</v>
      </c>
      <c r="G85" s="39">
        <v>1.04</v>
      </c>
      <c r="H85" s="21">
        <v>7239675</v>
      </c>
      <c r="I85" s="21">
        <v>0</v>
      </c>
      <c r="J85" s="21">
        <v>7239675</v>
      </c>
      <c r="K85" s="21">
        <v>0</v>
      </c>
      <c r="L85" s="21">
        <v>0</v>
      </c>
      <c r="M85" s="21">
        <v>0</v>
      </c>
      <c r="N85" s="21">
        <v>7239675</v>
      </c>
    </row>
    <row r="86" spans="1:15" x14ac:dyDescent="0.25">
      <c r="A86" s="1" t="s">
        <v>3503</v>
      </c>
      <c r="B86" s="2" t="s">
        <v>10</v>
      </c>
      <c r="C86" s="2" t="s">
        <v>3419</v>
      </c>
      <c r="D86" s="21">
        <v>0</v>
      </c>
      <c r="E86" s="21">
        <v>7165447</v>
      </c>
      <c r="F86" s="21">
        <v>7165447</v>
      </c>
      <c r="G86" s="39">
        <v>1.04</v>
      </c>
      <c r="H86" s="21">
        <v>7452065</v>
      </c>
      <c r="I86" s="21">
        <v>0</v>
      </c>
      <c r="J86" s="21">
        <v>7452065</v>
      </c>
      <c r="K86" s="21">
        <v>0</v>
      </c>
      <c r="L86" s="21">
        <v>0</v>
      </c>
      <c r="M86" s="21">
        <v>0</v>
      </c>
      <c r="N86" s="21">
        <v>7452065</v>
      </c>
    </row>
    <row r="87" spans="1:15" x14ac:dyDescent="0.25">
      <c r="A87" s="1" t="s">
        <v>3504</v>
      </c>
      <c r="B87" s="2" t="s">
        <v>10</v>
      </c>
      <c r="C87" s="2" t="s">
        <v>3419</v>
      </c>
      <c r="D87" s="21">
        <v>0</v>
      </c>
      <c r="E87" s="21">
        <v>8207164</v>
      </c>
      <c r="F87" s="21">
        <v>8207164</v>
      </c>
      <c r="G87" s="39">
        <v>1.04</v>
      </c>
      <c r="H87" s="21">
        <v>8535451</v>
      </c>
      <c r="I87" s="21">
        <v>0</v>
      </c>
      <c r="J87" s="21">
        <v>8535451</v>
      </c>
      <c r="K87" s="21">
        <v>0</v>
      </c>
      <c r="L87" s="21">
        <v>0</v>
      </c>
      <c r="M87" s="21">
        <v>0</v>
      </c>
      <c r="N87" s="21">
        <v>8535451</v>
      </c>
    </row>
    <row r="88" spans="1:15" x14ac:dyDescent="0.25">
      <c r="A88" s="1" t="s">
        <v>3505</v>
      </c>
      <c r="B88" s="2" t="s">
        <v>10</v>
      </c>
      <c r="C88" s="2" t="s">
        <v>3419</v>
      </c>
      <c r="D88" s="21">
        <v>0</v>
      </c>
      <c r="E88" s="21">
        <v>5062691</v>
      </c>
      <c r="F88" s="21">
        <v>5062691</v>
      </c>
      <c r="G88" s="39">
        <v>1.04</v>
      </c>
      <c r="H88" s="21">
        <v>5265199</v>
      </c>
      <c r="I88" s="21">
        <v>0</v>
      </c>
      <c r="J88" s="21">
        <v>5265199</v>
      </c>
      <c r="K88" s="21">
        <v>0</v>
      </c>
      <c r="L88" s="21">
        <v>0</v>
      </c>
      <c r="M88" s="21">
        <v>0</v>
      </c>
      <c r="N88" s="21">
        <v>5265199</v>
      </c>
      <c r="O88" t="s">
        <v>3506</v>
      </c>
    </row>
    <row r="89" spans="1:15" x14ac:dyDescent="0.25">
      <c r="A89" s="1" t="s">
        <v>3507</v>
      </c>
      <c r="B89" s="2" t="s">
        <v>10</v>
      </c>
      <c r="C89" s="2" t="s">
        <v>3419</v>
      </c>
      <c r="D89" s="21">
        <v>20288883</v>
      </c>
      <c r="E89" s="21">
        <v>0</v>
      </c>
      <c r="F89" s="21">
        <v>20288883</v>
      </c>
      <c r="G89" s="39">
        <v>1.04</v>
      </c>
      <c r="H89" s="21">
        <v>21100438</v>
      </c>
      <c r="I89" s="21">
        <v>0</v>
      </c>
      <c r="J89" s="21">
        <v>21100438</v>
      </c>
      <c r="K89" s="21">
        <v>0</v>
      </c>
      <c r="L89" s="21">
        <v>796262.58740967431</v>
      </c>
      <c r="M89" s="21">
        <v>1935470</v>
      </c>
      <c r="N89" s="21">
        <v>23832170.587409675</v>
      </c>
    </row>
    <row r="90" spans="1:15" x14ac:dyDescent="0.25">
      <c r="A90" s="1" t="s">
        <v>3508</v>
      </c>
      <c r="B90" s="2" t="s">
        <v>10</v>
      </c>
      <c r="C90" s="2" t="s">
        <v>3419</v>
      </c>
      <c r="D90" s="21">
        <v>30582</v>
      </c>
      <c r="E90" s="21">
        <v>0</v>
      </c>
      <c r="F90" s="21">
        <v>30582</v>
      </c>
      <c r="G90" s="39">
        <v>1.04</v>
      </c>
      <c r="H90" s="21">
        <v>31805</v>
      </c>
      <c r="I90" s="21">
        <v>0</v>
      </c>
      <c r="J90" s="21">
        <v>31805</v>
      </c>
      <c r="K90" s="21">
        <v>0</v>
      </c>
      <c r="L90" s="21">
        <v>0</v>
      </c>
      <c r="M90" s="21">
        <v>0</v>
      </c>
      <c r="N90" s="21">
        <v>31805</v>
      </c>
    </row>
    <row r="91" spans="1:15" x14ac:dyDescent="0.25">
      <c r="A91" s="1" t="s">
        <v>3509</v>
      </c>
      <c r="B91" s="2" t="s">
        <v>10</v>
      </c>
      <c r="C91" s="2" t="s">
        <v>3419</v>
      </c>
      <c r="D91" s="21">
        <v>29370</v>
      </c>
      <c r="E91" s="21">
        <v>0</v>
      </c>
      <c r="F91" s="21">
        <v>29370</v>
      </c>
      <c r="G91" s="39">
        <v>1.04</v>
      </c>
      <c r="H91" s="21">
        <v>30545</v>
      </c>
      <c r="I91" s="21">
        <v>0</v>
      </c>
      <c r="J91" s="21">
        <v>30545</v>
      </c>
      <c r="K91" s="21">
        <v>0</v>
      </c>
      <c r="L91" s="21">
        <v>0</v>
      </c>
      <c r="M91" s="21">
        <v>0</v>
      </c>
      <c r="N91" s="21">
        <v>30545</v>
      </c>
    </row>
    <row r="92" spans="1:15" x14ac:dyDescent="0.25">
      <c r="A92" s="1" t="s">
        <v>3510</v>
      </c>
      <c r="B92" s="2" t="s">
        <v>10</v>
      </c>
      <c r="C92" s="2" t="s">
        <v>3419</v>
      </c>
      <c r="D92" s="21">
        <v>8612</v>
      </c>
      <c r="E92" s="21">
        <v>0</v>
      </c>
      <c r="F92" s="21">
        <v>8612</v>
      </c>
      <c r="G92" s="39">
        <v>1.04</v>
      </c>
      <c r="H92" s="21">
        <v>8956</v>
      </c>
      <c r="I92" s="21">
        <v>0</v>
      </c>
      <c r="J92" s="21">
        <v>8956</v>
      </c>
      <c r="K92" s="21">
        <v>0</v>
      </c>
      <c r="L92" s="21">
        <v>0</v>
      </c>
      <c r="M92" s="21">
        <v>0</v>
      </c>
      <c r="N92" s="21">
        <v>8956</v>
      </c>
    </row>
    <row r="93" spans="1:15" x14ac:dyDescent="0.25">
      <c r="A93" s="1" t="s">
        <v>3511</v>
      </c>
      <c r="B93" s="2" t="s">
        <v>10</v>
      </c>
      <c r="C93" s="2" t="s">
        <v>3419</v>
      </c>
      <c r="D93" s="21">
        <v>38912</v>
      </c>
      <c r="E93" s="21">
        <v>0</v>
      </c>
      <c r="F93" s="21">
        <v>38912</v>
      </c>
      <c r="G93" s="39">
        <v>1.04</v>
      </c>
      <c r="H93" s="21">
        <v>40468</v>
      </c>
      <c r="I93" s="21">
        <v>0</v>
      </c>
      <c r="J93" s="21">
        <v>40468</v>
      </c>
      <c r="K93" s="21">
        <v>0</v>
      </c>
      <c r="L93" s="21">
        <v>0</v>
      </c>
      <c r="M93" s="21">
        <v>0</v>
      </c>
      <c r="N93" s="21">
        <v>40468</v>
      </c>
    </row>
    <row r="94" spans="1:15" x14ac:dyDescent="0.25">
      <c r="A94" s="1" t="s">
        <v>3512</v>
      </c>
      <c r="B94" s="2" t="s">
        <v>10</v>
      </c>
      <c r="C94" s="2" t="s">
        <v>3419</v>
      </c>
      <c r="D94" s="21">
        <v>736098</v>
      </c>
      <c r="E94" s="21">
        <v>0</v>
      </c>
      <c r="F94" s="21">
        <v>736098</v>
      </c>
      <c r="G94" s="39">
        <v>1.04</v>
      </c>
      <c r="H94" s="21">
        <v>765542</v>
      </c>
      <c r="I94" s="21">
        <v>0</v>
      </c>
      <c r="J94" s="21">
        <v>765542</v>
      </c>
      <c r="K94" s="21">
        <v>0</v>
      </c>
      <c r="L94" s="21">
        <v>0</v>
      </c>
      <c r="M94" s="21">
        <v>0</v>
      </c>
      <c r="N94" s="21">
        <v>765542</v>
      </c>
    </row>
    <row r="95" spans="1:15" x14ac:dyDescent="0.25">
      <c r="A95" s="1" t="s">
        <v>3513</v>
      </c>
      <c r="B95" s="2" t="s">
        <v>10</v>
      </c>
      <c r="C95" s="2" t="s">
        <v>3419</v>
      </c>
      <c r="D95" s="21">
        <v>971361</v>
      </c>
      <c r="E95" s="21">
        <v>0</v>
      </c>
      <c r="F95" s="21">
        <v>971361</v>
      </c>
      <c r="G95" s="39">
        <v>1.04</v>
      </c>
      <c r="H95" s="21">
        <v>1010215</v>
      </c>
      <c r="I95" s="21">
        <v>0</v>
      </c>
      <c r="J95" s="21">
        <v>1010215</v>
      </c>
      <c r="K95" s="21">
        <v>0</v>
      </c>
      <c r="L95" s="21">
        <v>0</v>
      </c>
      <c r="M95" s="21">
        <v>0</v>
      </c>
      <c r="N95" s="21">
        <v>1010215</v>
      </c>
    </row>
    <row r="96" spans="1:15" x14ac:dyDescent="0.25">
      <c r="A96" s="1" t="s">
        <v>3514</v>
      </c>
      <c r="B96" s="2" t="s">
        <v>10</v>
      </c>
      <c r="C96" s="2" t="s">
        <v>3419</v>
      </c>
      <c r="D96" s="21">
        <v>34373</v>
      </c>
      <c r="E96" s="21">
        <v>0</v>
      </c>
      <c r="F96" s="21">
        <v>34373</v>
      </c>
      <c r="G96" s="39">
        <v>1.04</v>
      </c>
      <c r="H96" s="21">
        <v>35748</v>
      </c>
      <c r="I96" s="21">
        <v>0</v>
      </c>
      <c r="J96" s="21">
        <v>35748</v>
      </c>
      <c r="K96" s="21">
        <v>0</v>
      </c>
      <c r="L96" s="21">
        <v>0</v>
      </c>
      <c r="M96" s="21">
        <v>0</v>
      </c>
      <c r="N96" s="21">
        <v>35748</v>
      </c>
    </row>
    <row r="97" spans="1:14" x14ac:dyDescent="0.25">
      <c r="A97" s="1" t="s">
        <v>3515</v>
      </c>
      <c r="B97" s="2" t="s">
        <v>10</v>
      </c>
      <c r="C97" s="2" t="s">
        <v>3419</v>
      </c>
      <c r="D97" s="21">
        <v>26292</v>
      </c>
      <c r="E97" s="21">
        <v>0</v>
      </c>
      <c r="F97" s="21">
        <v>26292</v>
      </c>
      <c r="G97" s="39">
        <v>1.04</v>
      </c>
      <c r="H97" s="21">
        <v>27344</v>
      </c>
      <c r="I97" s="21">
        <v>0</v>
      </c>
      <c r="J97" s="21">
        <v>27344</v>
      </c>
      <c r="K97" s="21">
        <v>0</v>
      </c>
      <c r="L97" s="21">
        <v>0</v>
      </c>
      <c r="M97" s="21">
        <v>0</v>
      </c>
      <c r="N97" s="21">
        <v>27344</v>
      </c>
    </row>
    <row r="98" spans="1:14" x14ac:dyDescent="0.25">
      <c r="A98" s="1" t="s">
        <v>3516</v>
      </c>
      <c r="B98" s="2" t="s">
        <v>10</v>
      </c>
      <c r="C98" s="2" t="s">
        <v>3419</v>
      </c>
      <c r="D98" s="21">
        <v>49206</v>
      </c>
      <c r="E98" s="21">
        <v>0</v>
      </c>
      <c r="F98" s="21">
        <v>49206</v>
      </c>
      <c r="G98" s="39">
        <v>1.04</v>
      </c>
      <c r="H98" s="21">
        <v>51174</v>
      </c>
      <c r="I98" s="21">
        <v>0</v>
      </c>
      <c r="J98" s="21">
        <v>51174</v>
      </c>
      <c r="K98" s="21">
        <v>0</v>
      </c>
      <c r="L98" s="21">
        <v>0</v>
      </c>
      <c r="M98" s="21">
        <v>0</v>
      </c>
      <c r="N98" s="21">
        <v>51174</v>
      </c>
    </row>
    <row r="99" spans="1:14" x14ac:dyDescent="0.25">
      <c r="A99" s="1" t="s">
        <v>3517</v>
      </c>
      <c r="B99" s="2" t="s">
        <v>10</v>
      </c>
      <c r="C99" s="2" t="s">
        <v>3419</v>
      </c>
      <c r="D99" s="21">
        <v>85974</v>
      </c>
      <c r="E99" s="21">
        <v>0</v>
      </c>
      <c r="F99" s="21">
        <v>85974</v>
      </c>
      <c r="G99" s="39">
        <v>1.04</v>
      </c>
      <c r="H99" s="21">
        <v>89413</v>
      </c>
      <c r="I99" s="21">
        <v>0</v>
      </c>
      <c r="J99" s="21">
        <v>89413</v>
      </c>
      <c r="K99" s="21">
        <v>0</v>
      </c>
      <c r="L99" s="21">
        <v>0</v>
      </c>
      <c r="M99" s="21">
        <v>0</v>
      </c>
      <c r="N99" s="21">
        <v>89413</v>
      </c>
    </row>
    <row r="100" spans="1:14" x14ac:dyDescent="0.25">
      <c r="A100" s="1" t="s">
        <v>3518</v>
      </c>
      <c r="B100" s="2" t="s">
        <v>10</v>
      </c>
      <c r="C100" s="2" t="s">
        <v>3419</v>
      </c>
      <c r="D100" s="21">
        <v>311399</v>
      </c>
      <c r="E100" s="21">
        <v>0</v>
      </c>
      <c r="F100" s="21">
        <v>311399</v>
      </c>
      <c r="G100" s="39">
        <v>1.04</v>
      </c>
      <c r="H100" s="21">
        <v>323855</v>
      </c>
      <c r="I100" s="21">
        <v>0</v>
      </c>
      <c r="J100" s="21">
        <v>323855</v>
      </c>
      <c r="K100" s="21">
        <v>0</v>
      </c>
      <c r="L100" s="21">
        <v>0</v>
      </c>
      <c r="M100" s="21">
        <v>0</v>
      </c>
      <c r="N100" s="21">
        <v>323855</v>
      </c>
    </row>
    <row r="101" spans="1:14" x14ac:dyDescent="0.25">
      <c r="A101" s="1" t="s">
        <v>3519</v>
      </c>
      <c r="B101" s="2" t="s">
        <v>10</v>
      </c>
      <c r="C101" s="2" t="s">
        <v>3419</v>
      </c>
      <c r="D101" s="21">
        <v>70640</v>
      </c>
      <c r="E101" s="21">
        <v>0</v>
      </c>
      <c r="F101" s="21">
        <v>70640</v>
      </c>
      <c r="G101" s="39">
        <v>1.04</v>
      </c>
      <c r="H101" s="21">
        <v>73466</v>
      </c>
      <c r="I101" s="21">
        <v>0</v>
      </c>
      <c r="J101" s="21">
        <v>73466</v>
      </c>
      <c r="K101" s="21">
        <v>0</v>
      </c>
      <c r="L101" s="21">
        <v>0</v>
      </c>
      <c r="M101" s="21">
        <v>0</v>
      </c>
      <c r="N101" s="21">
        <v>73466</v>
      </c>
    </row>
    <row r="102" spans="1:14" x14ac:dyDescent="0.25">
      <c r="A102" s="1" t="s">
        <v>3520</v>
      </c>
      <c r="B102" s="2" t="s">
        <v>10</v>
      </c>
      <c r="C102" s="2" t="s">
        <v>3419</v>
      </c>
      <c r="D102" s="21">
        <v>109687</v>
      </c>
      <c r="E102" s="21">
        <v>0</v>
      </c>
      <c r="F102" s="21">
        <v>109687</v>
      </c>
      <c r="G102" s="39">
        <v>1.04</v>
      </c>
      <c r="H102" s="21">
        <v>114074</v>
      </c>
      <c r="I102" s="21">
        <v>0</v>
      </c>
      <c r="J102" s="21">
        <v>114074</v>
      </c>
      <c r="K102" s="21">
        <v>0</v>
      </c>
      <c r="L102" s="21">
        <v>0</v>
      </c>
      <c r="M102" s="21">
        <v>0</v>
      </c>
      <c r="N102" s="21">
        <v>114074</v>
      </c>
    </row>
    <row r="103" spans="1:14" x14ac:dyDescent="0.25">
      <c r="A103" s="1" t="s">
        <v>3521</v>
      </c>
      <c r="B103" s="2" t="s">
        <v>10</v>
      </c>
      <c r="C103" s="2" t="s">
        <v>3419</v>
      </c>
      <c r="D103" s="21">
        <v>65681</v>
      </c>
      <c r="E103" s="21">
        <v>0</v>
      </c>
      <c r="F103" s="21">
        <v>65681</v>
      </c>
      <c r="G103" s="39">
        <v>1.04</v>
      </c>
      <c r="H103" s="21">
        <v>68308</v>
      </c>
      <c r="I103" s="21">
        <v>0</v>
      </c>
      <c r="J103" s="21">
        <v>68308</v>
      </c>
      <c r="K103" s="21">
        <v>0</v>
      </c>
      <c r="L103" s="21">
        <v>0</v>
      </c>
      <c r="M103" s="21">
        <v>0</v>
      </c>
      <c r="N103" s="21">
        <v>68308</v>
      </c>
    </row>
    <row r="104" spans="1:14" x14ac:dyDescent="0.25">
      <c r="A104" s="1" t="s">
        <v>3522</v>
      </c>
      <c r="B104" s="2" t="s">
        <v>10</v>
      </c>
      <c r="C104" s="2" t="s">
        <v>3419</v>
      </c>
      <c r="D104" s="21">
        <v>16950</v>
      </c>
      <c r="E104" s="21">
        <v>0</v>
      </c>
      <c r="F104" s="21">
        <v>16950</v>
      </c>
      <c r="G104" s="39">
        <v>1.04</v>
      </c>
      <c r="H104" s="21">
        <v>17628</v>
      </c>
      <c r="I104" s="21">
        <v>0</v>
      </c>
      <c r="J104" s="21">
        <v>17628</v>
      </c>
      <c r="K104" s="21">
        <v>0</v>
      </c>
      <c r="L104" s="21">
        <v>0</v>
      </c>
      <c r="M104" s="21">
        <v>0</v>
      </c>
      <c r="N104" s="21">
        <v>17628</v>
      </c>
    </row>
    <row r="105" spans="1:14" x14ac:dyDescent="0.25">
      <c r="A105" s="1" t="s">
        <v>3523</v>
      </c>
      <c r="B105" s="2" t="s">
        <v>10</v>
      </c>
      <c r="C105" s="2" t="s">
        <v>3419</v>
      </c>
      <c r="D105" s="21">
        <v>225491</v>
      </c>
      <c r="E105" s="21">
        <v>0</v>
      </c>
      <c r="F105" s="21">
        <v>225491</v>
      </c>
      <c r="G105" s="39">
        <v>1.04</v>
      </c>
      <c r="H105" s="21">
        <v>234511</v>
      </c>
      <c r="I105" s="21">
        <v>0</v>
      </c>
      <c r="J105" s="21">
        <v>234511</v>
      </c>
      <c r="K105" s="21">
        <v>0</v>
      </c>
      <c r="L105" s="21">
        <v>0</v>
      </c>
      <c r="M105" s="21">
        <v>0</v>
      </c>
      <c r="N105" s="21">
        <v>234511</v>
      </c>
    </row>
    <row r="106" spans="1:14" x14ac:dyDescent="0.25">
      <c r="A106" s="1" t="s">
        <v>3524</v>
      </c>
      <c r="B106" s="2" t="s">
        <v>10</v>
      </c>
      <c r="C106" s="2" t="s">
        <v>3419</v>
      </c>
      <c r="D106" s="21">
        <v>22176</v>
      </c>
      <c r="E106" s="21">
        <v>0</v>
      </c>
      <c r="F106" s="21">
        <v>22176</v>
      </c>
      <c r="G106" s="39">
        <v>1.04</v>
      </c>
      <c r="H106" s="21">
        <v>23063</v>
      </c>
      <c r="I106" s="21">
        <v>0</v>
      </c>
      <c r="J106" s="21">
        <v>23063</v>
      </c>
      <c r="K106" s="21">
        <v>0</v>
      </c>
      <c r="L106" s="21">
        <v>0</v>
      </c>
      <c r="M106" s="21">
        <v>0</v>
      </c>
      <c r="N106" s="21">
        <v>23063</v>
      </c>
    </row>
    <row r="107" spans="1:14" x14ac:dyDescent="0.25">
      <c r="A107" s="1" t="s">
        <v>3525</v>
      </c>
      <c r="B107" s="2" t="s">
        <v>10</v>
      </c>
      <c r="C107" s="2" t="s">
        <v>3419</v>
      </c>
      <c r="D107" s="21">
        <v>12476</v>
      </c>
      <c r="E107" s="21">
        <v>0</v>
      </c>
      <c r="F107" s="21">
        <v>12476</v>
      </c>
      <c r="G107" s="39">
        <v>1.04</v>
      </c>
      <c r="H107" s="21">
        <v>12975</v>
      </c>
      <c r="I107" s="21">
        <v>0</v>
      </c>
      <c r="J107" s="21">
        <v>12975</v>
      </c>
      <c r="K107" s="21">
        <v>0</v>
      </c>
      <c r="L107" s="21">
        <v>0</v>
      </c>
      <c r="M107" s="21">
        <v>0</v>
      </c>
      <c r="N107" s="21">
        <v>12975</v>
      </c>
    </row>
    <row r="108" spans="1:14" x14ac:dyDescent="0.25">
      <c r="A108" s="1" t="s">
        <v>3526</v>
      </c>
      <c r="B108" s="2" t="s">
        <v>10</v>
      </c>
      <c r="C108" s="2" t="s">
        <v>3419</v>
      </c>
      <c r="D108" s="21">
        <v>17593</v>
      </c>
      <c r="E108" s="21">
        <v>0</v>
      </c>
      <c r="F108" s="21">
        <v>17593</v>
      </c>
      <c r="G108" s="39">
        <v>1.04</v>
      </c>
      <c r="H108" s="21">
        <v>18297</v>
      </c>
      <c r="I108" s="21">
        <v>0</v>
      </c>
      <c r="J108" s="21">
        <v>18297</v>
      </c>
      <c r="K108" s="21">
        <v>0</v>
      </c>
      <c r="L108" s="21">
        <v>0</v>
      </c>
      <c r="M108" s="21">
        <v>0</v>
      </c>
      <c r="N108" s="21">
        <v>18297</v>
      </c>
    </row>
    <row r="109" spans="1:14" x14ac:dyDescent="0.25">
      <c r="A109" s="1" t="s">
        <v>3527</v>
      </c>
      <c r="B109" s="2" t="s">
        <v>10</v>
      </c>
      <c r="C109" s="2" t="s">
        <v>3419</v>
      </c>
      <c r="D109" s="21">
        <v>17234</v>
      </c>
      <c r="E109" s="21">
        <v>0</v>
      </c>
      <c r="F109" s="21">
        <v>17234</v>
      </c>
      <c r="G109" s="39">
        <v>1.04</v>
      </c>
      <c r="H109" s="21">
        <v>17923</v>
      </c>
      <c r="I109" s="21">
        <v>0</v>
      </c>
      <c r="J109" s="21">
        <v>17923</v>
      </c>
      <c r="K109" s="21">
        <v>0</v>
      </c>
      <c r="L109" s="21">
        <v>0</v>
      </c>
      <c r="M109" s="21">
        <v>0</v>
      </c>
      <c r="N109" s="21">
        <v>17923</v>
      </c>
    </row>
    <row r="110" spans="1:14" x14ac:dyDescent="0.25">
      <c r="A110" s="1" t="s">
        <v>3528</v>
      </c>
      <c r="B110" s="2" t="s">
        <v>10</v>
      </c>
      <c r="C110" s="2" t="s">
        <v>3419</v>
      </c>
      <c r="D110" s="21">
        <v>28142</v>
      </c>
      <c r="E110" s="21">
        <v>0</v>
      </c>
      <c r="F110" s="21">
        <v>28142</v>
      </c>
      <c r="G110" s="39">
        <v>1.04</v>
      </c>
      <c r="H110" s="21">
        <v>29268</v>
      </c>
      <c r="I110" s="21">
        <v>0</v>
      </c>
      <c r="J110" s="21">
        <v>29268</v>
      </c>
      <c r="K110" s="21">
        <v>0</v>
      </c>
      <c r="L110" s="21">
        <v>0</v>
      </c>
      <c r="M110" s="21">
        <v>0</v>
      </c>
      <c r="N110" s="21">
        <v>29268</v>
      </c>
    </row>
    <row r="111" spans="1:14" x14ac:dyDescent="0.25">
      <c r="A111" s="1" t="s">
        <v>3529</v>
      </c>
      <c r="B111" s="2" t="s">
        <v>10</v>
      </c>
      <c r="C111" s="2" t="s">
        <v>3419</v>
      </c>
      <c r="D111" s="21">
        <v>37986</v>
      </c>
      <c r="E111" s="21">
        <v>0</v>
      </c>
      <c r="F111" s="21">
        <v>37986</v>
      </c>
      <c r="G111" s="39">
        <v>1.04</v>
      </c>
      <c r="H111" s="21">
        <v>39505</v>
      </c>
      <c r="I111" s="21">
        <v>0</v>
      </c>
      <c r="J111" s="21">
        <v>39505</v>
      </c>
      <c r="K111" s="21">
        <v>0</v>
      </c>
      <c r="L111" s="21">
        <v>0</v>
      </c>
      <c r="M111" s="21">
        <v>0</v>
      </c>
      <c r="N111" s="21">
        <v>39505</v>
      </c>
    </row>
    <row r="112" spans="1:14" x14ac:dyDescent="0.25">
      <c r="A112" s="1" t="s">
        <v>3530</v>
      </c>
      <c r="B112" s="2" t="s">
        <v>10</v>
      </c>
      <c r="C112" s="2" t="s">
        <v>3419</v>
      </c>
      <c r="D112" s="21">
        <v>96661</v>
      </c>
      <c r="E112" s="21">
        <v>0</v>
      </c>
      <c r="F112" s="21">
        <v>96661</v>
      </c>
      <c r="G112" s="39">
        <v>1.04</v>
      </c>
      <c r="H112" s="21">
        <v>100527</v>
      </c>
      <c r="I112" s="21">
        <v>0</v>
      </c>
      <c r="J112" s="21">
        <v>100527</v>
      </c>
      <c r="K112" s="21">
        <v>0</v>
      </c>
      <c r="L112" s="21">
        <v>0</v>
      </c>
      <c r="M112" s="21">
        <v>0</v>
      </c>
      <c r="N112" s="21">
        <v>100527</v>
      </c>
    </row>
    <row r="113" spans="1:14" x14ac:dyDescent="0.25">
      <c r="A113" s="1" t="s">
        <v>3531</v>
      </c>
      <c r="B113" s="2" t="s">
        <v>10</v>
      </c>
      <c r="C113" s="2" t="s">
        <v>3419</v>
      </c>
      <c r="D113" s="21">
        <v>36289606</v>
      </c>
      <c r="E113" s="21">
        <v>0</v>
      </c>
      <c r="F113" s="21">
        <v>36289606</v>
      </c>
      <c r="G113" s="39">
        <v>1.04</v>
      </c>
      <c r="H113" s="21">
        <v>37741190</v>
      </c>
      <c r="I113" s="21">
        <v>0</v>
      </c>
      <c r="J113" s="21">
        <v>37741190</v>
      </c>
      <c r="K113" s="21">
        <v>1762729</v>
      </c>
      <c r="L113" s="21">
        <v>0</v>
      </c>
      <c r="M113" s="21">
        <v>0</v>
      </c>
      <c r="N113" s="21">
        <v>39503919</v>
      </c>
    </row>
    <row r="114" spans="1:14" x14ac:dyDescent="0.25">
      <c r="A114" s="1" t="s">
        <v>3532</v>
      </c>
      <c r="B114" s="2" t="s">
        <v>10</v>
      </c>
      <c r="C114" s="2" t="s">
        <v>3419</v>
      </c>
      <c r="D114" s="21">
        <v>17476</v>
      </c>
      <c r="E114" s="21">
        <v>0</v>
      </c>
      <c r="F114" s="21">
        <v>17476</v>
      </c>
      <c r="G114" s="39">
        <v>1.04</v>
      </c>
      <c r="H114" s="21">
        <v>18175</v>
      </c>
      <c r="I114" s="21">
        <v>0</v>
      </c>
      <c r="J114" s="21">
        <v>18175</v>
      </c>
      <c r="K114" s="21">
        <v>0</v>
      </c>
      <c r="L114" s="21">
        <v>0</v>
      </c>
      <c r="M114" s="21">
        <v>0</v>
      </c>
      <c r="N114" s="21">
        <v>18175</v>
      </c>
    </row>
    <row r="115" spans="1:14" x14ac:dyDescent="0.25">
      <c r="A115" s="1" t="s">
        <v>3533</v>
      </c>
      <c r="B115" s="2" t="s">
        <v>10</v>
      </c>
      <c r="C115" s="2" t="s">
        <v>3419</v>
      </c>
      <c r="D115" s="21">
        <v>14121</v>
      </c>
      <c r="E115" s="21">
        <v>0</v>
      </c>
      <c r="F115" s="21">
        <v>14121</v>
      </c>
      <c r="G115" s="39">
        <v>1.04</v>
      </c>
      <c r="H115" s="21">
        <v>14686</v>
      </c>
      <c r="I115" s="21">
        <v>0</v>
      </c>
      <c r="J115" s="21">
        <v>14686</v>
      </c>
      <c r="K115" s="21">
        <v>0</v>
      </c>
      <c r="L115" s="21">
        <v>0</v>
      </c>
      <c r="M115" s="21">
        <v>0</v>
      </c>
      <c r="N115" s="21">
        <v>14686</v>
      </c>
    </row>
    <row r="116" spans="1:14" x14ac:dyDescent="0.25">
      <c r="A116" s="1" t="s">
        <v>3534</v>
      </c>
      <c r="B116" s="2" t="s">
        <v>10</v>
      </c>
      <c r="C116" s="2" t="s">
        <v>3419</v>
      </c>
      <c r="D116" s="21">
        <v>29180</v>
      </c>
      <c r="E116" s="21">
        <v>0</v>
      </c>
      <c r="F116" s="21">
        <v>29180</v>
      </c>
      <c r="G116" s="39">
        <v>1.04</v>
      </c>
      <c r="H116" s="21">
        <v>30347</v>
      </c>
      <c r="I116" s="21">
        <v>0</v>
      </c>
      <c r="J116" s="21">
        <v>30347</v>
      </c>
      <c r="K116" s="21">
        <v>0</v>
      </c>
      <c r="L116" s="21">
        <v>0</v>
      </c>
      <c r="M116" s="21">
        <v>0</v>
      </c>
      <c r="N116" s="21">
        <v>30347</v>
      </c>
    </row>
    <row r="117" spans="1:14" x14ac:dyDescent="0.25">
      <c r="A117" s="1" t="s">
        <v>3535</v>
      </c>
      <c r="B117" s="2" t="s">
        <v>10</v>
      </c>
      <c r="C117" s="2" t="s">
        <v>3419</v>
      </c>
      <c r="D117" s="21">
        <v>382087</v>
      </c>
      <c r="E117" s="21">
        <v>0</v>
      </c>
      <c r="F117" s="21">
        <v>382087</v>
      </c>
      <c r="G117" s="39">
        <v>1.04</v>
      </c>
      <c r="H117" s="21">
        <v>397370</v>
      </c>
      <c r="I117" s="21">
        <v>0</v>
      </c>
      <c r="J117" s="21">
        <v>397370</v>
      </c>
      <c r="K117" s="21">
        <v>22909</v>
      </c>
      <c r="L117" s="21">
        <v>0</v>
      </c>
      <c r="M117" s="21">
        <v>0</v>
      </c>
      <c r="N117" s="21">
        <v>420279</v>
      </c>
    </row>
    <row r="118" spans="1:14" x14ac:dyDescent="0.25">
      <c r="A118" s="1" t="s">
        <v>3536</v>
      </c>
      <c r="B118" s="2" t="s">
        <v>10</v>
      </c>
      <c r="C118" s="2" t="s">
        <v>3419</v>
      </c>
      <c r="D118" s="21">
        <v>11154</v>
      </c>
      <c r="E118" s="21">
        <v>0</v>
      </c>
      <c r="F118" s="21">
        <v>11154</v>
      </c>
      <c r="G118" s="39">
        <v>1.04</v>
      </c>
      <c r="H118" s="21">
        <v>11600</v>
      </c>
      <c r="I118" s="21">
        <v>0</v>
      </c>
      <c r="J118" s="21">
        <v>11600</v>
      </c>
      <c r="K118" s="21">
        <v>0</v>
      </c>
      <c r="L118" s="21">
        <v>0</v>
      </c>
      <c r="M118" s="21">
        <v>0</v>
      </c>
      <c r="N118" s="21">
        <v>11600</v>
      </c>
    </row>
    <row r="119" spans="1:14" x14ac:dyDescent="0.25">
      <c r="A119" s="1" t="s">
        <v>3537</v>
      </c>
      <c r="B119" s="2" t="s">
        <v>174</v>
      </c>
      <c r="C119" s="2" t="s">
        <v>1452</v>
      </c>
      <c r="D119" s="21">
        <v>4459548</v>
      </c>
      <c r="E119" s="21">
        <v>0</v>
      </c>
      <c r="F119" s="21">
        <v>4459548</v>
      </c>
      <c r="G119" s="39">
        <v>1.04</v>
      </c>
      <c r="H119" s="21">
        <v>4637930</v>
      </c>
      <c r="I119" s="21">
        <v>0</v>
      </c>
      <c r="J119" s="21">
        <v>4637930</v>
      </c>
      <c r="K119" s="21">
        <v>46613</v>
      </c>
      <c r="L119" s="21">
        <v>0</v>
      </c>
      <c r="M119" s="21">
        <v>0</v>
      </c>
      <c r="N119" s="21">
        <v>4684543</v>
      </c>
    </row>
    <row r="120" spans="1:14" x14ac:dyDescent="0.25">
      <c r="A120" s="1" t="s">
        <v>3538</v>
      </c>
      <c r="B120" s="2" t="s">
        <v>10</v>
      </c>
      <c r="C120" s="2" t="s">
        <v>3419</v>
      </c>
      <c r="D120" s="21">
        <v>23109468</v>
      </c>
      <c r="E120" s="21">
        <v>0</v>
      </c>
      <c r="F120" s="21">
        <v>23109468</v>
      </c>
      <c r="G120" s="39">
        <v>1.04</v>
      </c>
      <c r="H120" s="21">
        <v>24033847</v>
      </c>
      <c r="I120" s="21">
        <v>0</v>
      </c>
      <c r="J120" s="21">
        <v>24033847</v>
      </c>
      <c r="K120" s="21">
        <v>0</v>
      </c>
      <c r="L120" s="21">
        <v>0</v>
      </c>
      <c r="M120" s="21">
        <v>0</v>
      </c>
      <c r="N120" s="21">
        <v>24033847</v>
      </c>
    </row>
    <row r="121" spans="1:14" x14ac:dyDescent="0.25">
      <c r="A121" s="1" t="s">
        <v>3539</v>
      </c>
      <c r="B121" s="2" t="s">
        <v>10</v>
      </c>
      <c r="C121" s="2" t="s">
        <v>3419</v>
      </c>
      <c r="D121" s="21">
        <v>1393078</v>
      </c>
      <c r="E121" s="21">
        <v>0</v>
      </c>
      <c r="F121" s="21">
        <v>1393078</v>
      </c>
      <c r="G121" s="39">
        <v>1.04</v>
      </c>
      <c r="H121" s="21">
        <v>1448801</v>
      </c>
      <c r="I121" s="21">
        <v>0</v>
      </c>
      <c r="J121" s="21">
        <v>1448801</v>
      </c>
      <c r="K121" s="21">
        <v>0</v>
      </c>
      <c r="L121" s="21">
        <v>0</v>
      </c>
      <c r="M121" s="21">
        <v>0</v>
      </c>
      <c r="N121" s="21">
        <v>1448801</v>
      </c>
    </row>
    <row r="122" spans="1:14" x14ac:dyDescent="0.25">
      <c r="A122" s="1" t="s">
        <v>3540</v>
      </c>
      <c r="B122" s="2" t="s">
        <v>174</v>
      </c>
      <c r="C122" s="2" t="s">
        <v>1452</v>
      </c>
      <c r="D122" s="21">
        <v>1109267</v>
      </c>
      <c r="E122" s="21">
        <v>0</v>
      </c>
      <c r="F122" s="21">
        <v>1109267</v>
      </c>
      <c r="G122" s="39">
        <v>1.04</v>
      </c>
      <c r="H122" s="21">
        <v>1153638</v>
      </c>
      <c r="I122" s="21">
        <v>0</v>
      </c>
      <c r="J122" s="21">
        <v>1153638</v>
      </c>
      <c r="K122" s="21">
        <v>0</v>
      </c>
      <c r="L122" s="21">
        <v>0</v>
      </c>
      <c r="M122" s="21">
        <v>0</v>
      </c>
      <c r="N122" s="21">
        <v>1153638</v>
      </c>
    </row>
    <row r="123" spans="1:14" x14ac:dyDescent="0.25">
      <c r="A123" s="1" t="s">
        <v>3541</v>
      </c>
      <c r="B123" s="2" t="s">
        <v>10</v>
      </c>
      <c r="C123" s="2" t="s">
        <v>3419</v>
      </c>
      <c r="D123" s="21">
        <v>3332926</v>
      </c>
      <c r="E123" s="21">
        <v>0</v>
      </c>
      <c r="F123" s="21">
        <v>3332926</v>
      </c>
      <c r="G123" s="39">
        <v>1.04</v>
      </c>
      <c r="H123" s="21">
        <v>3466243</v>
      </c>
      <c r="I123" s="21">
        <v>0</v>
      </c>
      <c r="J123" s="21">
        <v>3466243</v>
      </c>
      <c r="K123" s="21">
        <v>0</v>
      </c>
      <c r="L123" s="21">
        <v>0</v>
      </c>
      <c r="M123" s="21">
        <v>0</v>
      </c>
      <c r="N123" s="21">
        <v>3466243</v>
      </c>
    </row>
    <row r="124" spans="1:14" x14ac:dyDescent="0.25">
      <c r="A124" s="1" t="s">
        <v>3542</v>
      </c>
      <c r="B124" s="2" t="s">
        <v>174</v>
      </c>
      <c r="C124" s="2" t="s">
        <v>1452</v>
      </c>
      <c r="D124" s="21">
        <v>200180</v>
      </c>
      <c r="E124" s="21">
        <v>0</v>
      </c>
      <c r="F124" s="21">
        <v>200180</v>
      </c>
      <c r="G124" s="39">
        <v>1.04</v>
      </c>
      <c r="H124" s="21">
        <v>208187</v>
      </c>
      <c r="I124" s="21">
        <v>0</v>
      </c>
      <c r="J124" s="21">
        <v>208187</v>
      </c>
      <c r="K124" s="21">
        <v>0</v>
      </c>
      <c r="L124" s="21">
        <v>0</v>
      </c>
      <c r="M124" s="21">
        <v>0</v>
      </c>
      <c r="N124" s="21">
        <v>208187</v>
      </c>
    </row>
    <row r="125" spans="1:14" x14ac:dyDescent="0.25">
      <c r="A125" s="1" t="s">
        <v>3543</v>
      </c>
      <c r="B125" s="2" t="s">
        <v>10</v>
      </c>
      <c r="C125" s="2" t="s">
        <v>3419</v>
      </c>
      <c r="D125" s="21">
        <v>2033981</v>
      </c>
      <c r="E125" s="21">
        <v>0</v>
      </c>
      <c r="F125" s="21">
        <v>2033981</v>
      </c>
      <c r="G125" s="39">
        <v>1.04</v>
      </c>
      <c r="H125" s="21">
        <v>2115340</v>
      </c>
      <c r="I125" s="21">
        <v>0</v>
      </c>
      <c r="J125" s="21">
        <v>2115340</v>
      </c>
      <c r="K125" s="21">
        <v>0</v>
      </c>
      <c r="L125" s="21">
        <v>0</v>
      </c>
      <c r="M125" s="21">
        <v>0</v>
      </c>
      <c r="N125" s="21">
        <v>2115340</v>
      </c>
    </row>
    <row r="126" spans="1:14" x14ac:dyDescent="0.25">
      <c r="A126" s="1" t="s">
        <v>3544</v>
      </c>
      <c r="B126" s="2" t="s">
        <v>10</v>
      </c>
      <c r="C126" s="2" t="s">
        <v>3419</v>
      </c>
      <c r="D126" s="21">
        <v>4206798</v>
      </c>
      <c r="E126" s="21">
        <v>0</v>
      </c>
      <c r="F126" s="21">
        <v>4206798</v>
      </c>
      <c r="G126" s="39">
        <v>1.04</v>
      </c>
      <c r="H126" s="21">
        <v>4375070</v>
      </c>
      <c r="I126" s="21">
        <v>0</v>
      </c>
      <c r="J126" s="21">
        <v>4375070</v>
      </c>
      <c r="K126" s="21">
        <v>160717</v>
      </c>
      <c r="L126" s="21">
        <v>105891.03040414857</v>
      </c>
      <c r="M126" s="21">
        <v>529576</v>
      </c>
      <c r="N126" s="21">
        <v>5171254.0304041486</v>
      </c>
    </row>
    <row r="127" spans="1:14" x14ac:dyDescent="0.25">
      <c r="A127" s="1" t="s">
        <v>3545</v>
      </c>
      <c r="B127" s="2" t="s">
        <v>10</v>
      </c>
      <c r="C127" s="2" t="s">
        <v>3419</v>
      </c>
      <c r="D127" s="21">
        <v>20165</v>
      </c>
      <c r="E127" s="21">
        <v>0</v>
      </c>
      <c r="F127" s="21">
        <v>20165</v>
      </c>
      <c r="G127" s="39">
        <v>1.04</v>
      </c>
      <c r="H127" s="21">
        <v>20972</v>
      </c>
      <c r="I127" s="21">
        <v>0</v>
      </c>
      <c r="J127" s="21">
        <v>20972</v>
      </c>
      <c r="K127" s="21">
        <v>0</v>
      </c>
      <c r="L127" s="21">
        <v>0</v>
      </c>
      <c r="M127" s="21">
        <v>0</v>
      </c>
      <c r="N127" s="21">
        <v>20972</v>
      </c>
    </row>
    <row r="128" spans="1:14" x14ac:dyDescent="0.25">
      <c r="A128" s="1" t="s">
        <v>3546</v>
      </c>
      <c r="B128" s="2" t="s">
        <v>10</v>
      </c>
      <c r="C128" s="2" t="s">
        <v>3419</v>
      </c>
      <c r="D128" s="21">
        <v>44407</v>
      </c>
      <c r="E128" s="21">
        <v>0</v>
      </c>
      <c r="F128" s="21">
        <v>44407</v>
      </c>
      <c r="G128" s="39">
        <v>1.04</v>
      </c>
      <c r="H128" s="21">
        <v>46183</v>
      </c>
      <c r="I128" s="21">
        <v>0</v>
      </c>
      <c r="J128" s="21">
        <v>46183</v>
      </c>
      <c r="K128" s="21">
        <v>0</v>
      </c>
      <c r="L128" s="21">
        <v>0</v>
      </c>
      <c r="M128" s="21">
        <v>0</v>
      </c>
      <c r="N128" s="21">
        <v>46183</v>
      </c>
    </row>
    <row r="129" spans="1:14" x14ac:dyDescent="0.25">
      <c r="A129" s="1" t="s">
        <v>3547</v>
      </c>
      <c r="B129" s="2" t="s">
        <v>10</v>
      </c>
      <c r="C129" s="2" t="s">
        <v>3419</v>
      </c>
      <c r="D129" s="21">
        <v>33714</v>
      </c>
      <c r="E129" s="21">
        <v>0</v>
      </c>
      <c r="F129" s="21">
        <v>33714</v>
      </c>
      <c r="G129" s="39">
        <v>1.04</v>
      </c>
      <c r="H129" s="21">
        <v>35063</v>
      </c>
      <c r="I129" s="21">
        <v>0</v>
      </c>
      <c r="J129" s="21">
        <v>35063</v>
      </c>
      <c r="K129" s="21">
        <v>0</v>
      </c>
      <c r="L129" s="21">
        <v>0</v>
      </c>
      <c r="M129" s="21">
        <v>0</v>
      </c>
      <c r="N129" s="21">
        <v>35063</v>
      </c>
    </row>
    <row r="130" spans="1:14" x14ac:dyDescent="0.25">
      <c r="A130" s="1" t="s">
        <v>3548</v>
      </c>
      <c r="B130" s="2" t="s">
        <v>10</v>
      </c>
      <c r="C130" s="2" t="s">
        <v>3419</v>
      </c>
      <c r="D130" s="21">
        <v>4288</v>
      </c>
      <c r="E130" s="21">
        <v>0</v>
      </c>
      <c r="F130" s="21">
        <v>4288</v>
      </c>
      <c r="G130" s="39">
        <v>1.04</v>
      </c>
      <c r="H130" s="21">
        <v>4460</v>
      </c>
      <c r="I130" s="21">
        <v>0</v>
      </c>
      <c r="J130" s="21">
        <v>4460</v>
      </c>
      <c r="K130" s="21">
        <v>0</v>
      </c>
      <c r="L130" s="21">
        <v>0</v>
      </c>
      <c r="M130" s="21">
        <v>0</v>
      </c>
      <c r="N130" s="21">
        <v>4460</v>
      </c>
    </row>
    <row r="131" spans="1:14" x14ac:dyDescent="0.25">
      <c r="A131" s="1" t="s">
        <v>3549</v>
      </c>
      <c r="B131" s="2" t="s">
        <v>10</v>
      </c>
      <c r="C131" s="2" t="s">
        <v>3419</v>
      </c>
      <c r="D131" s="21">
        <v>11931</v>
      </c>
      <c r="E131" s="21">
        <v>0</v>
      </c>
      <c r="F131" s="21">
        <v>11931</v>
      </c>
      <c r="G131" s="39">
        <v>1.04</v>
      </c>
      <c r="H131" s="21">
        <v>12408</v>
      </c>
      <c r="I131" s="21">
        <v>0</v>
      </c>
      <c r="J131" s="21">
        <v>12408</v>
      </c>
      <c r="K131" s="21">
        <v>0</v>
      </c>
      <c r="L131" s="21">
        <v>0</v>
      </c>
      <c r="M131" s="21">
        <v>0</v>
      </c>
      <c r="N131" s="21">
        <v>12408</v>
      </c>
    </row>
    <row r="132" spans="1:14" x14ac:dyDescent="0.25">
      <c r="A132" s="1" t="s">
        <v>3550</v>
      </c>
      <c r="B132" s="2" t="s">
        <v>10</v>
      </c>
      <c r="C132" s="2" t="s">
        <v>3419</v>
      </c>
      <c r="D132" s="21">
        <v>20035</v>
      </c>
      <c r="E132" s="21">
        <v>0</v>
      </c>
      <c r="F132" s="21">
        <v>20035</v>
      </c>
      <c r="G132" s="39">
        <v>1.04</v>
      </c>
      <c r="H132" s="21">
        <v>20836</v>
      </c>
      <c r="I132" s="21">
        <v>0</v>
      </c>
      <c r="J132" s="21">
        <v>20836</v>
      </c>
      <c r="K132" s="21">
        <v>0</v>
      </c>
      <c r="L132" s="21">
        <v>0</v>
      </c>
      <c r="M132" s="21">
        <v>0</v>
      </c>
      <c r="N132" s="21">
        <v>20836</v>
      </c>
    </row>
    <row r="133" spans="1:14" x14ac:dyDescent="0.25">
      <c r="A133" s="1" t="s">
        <v>3551</v>
      </c>
      <c r="B133" s="2" t="s">
        <v>10</v>
      </c>
      <c r="C133" s="2" t="s">
        <v>3419</v>
      </c>
      <c r="D133" s="21">
        <v>10954</v>
      </c>
      <c r="E133" s="21">
        <v>0</v>
      </c>
      <c r="F133" s="21">
        <v>10954</v>
      </c>
      <c r="G133" s="39">
        <v>1.04</v>
      </c>
      <c r="H133" s="21">
        <v>11392</v>
      </c>
      <c r="I133" s="21">
        <v>0</v>
      </c>
      <c r="J133" s="21">
        <v>11392</v>
      </c>
      <c r="K133" s="21">
        <v>0</v>
      </c>
      <c r="L133" s="21">
        <v>0</v>
      </c>
      <c r="M133" s="21">
        <v>0</v>
      </c>
      <c r="N133" s="21">
        <v>11392</v>
      </c>
    </row>
    <row r="134" spans="1:14" x14ac:dyDescent="0.25">
      <c r="A134" s="1" t="s">
        <v>3552</v>
      </c>
      <c r="B134" s="2" t="s">
        <v>10</v>
      </c>
      <c r="C134" s="2" t="s">
        <v>3419</v>
      </c>
      <c r="D134" s="21">
        <v>37150</v>
      </c>
      <c r="E134" s="21">
        <v>0</v>
      </c>
      <c r="F134" s="21">
        <v>37150</v>
      </c>
      <c r="G134" s="39">
        <v>1.04</v>
      </c>
      <c r="H134" s="21">
        <v>38636</v>
      </c>
      <c r="I134" s="21">
        <v>0</v>
      </c>
      <c r="J134" s="21">
        <v>38636</v>
      </c>
      <c r="K134" s="21">
        <v>0</v>
      </c>
      <c r="L134" s="21">
        <v>0</v>
      </c>
      <c r="M134" s="21">
        <v>0</v>
      </c>
      <c r="N134" s="21">
        <v>38636</v>
      </c>
    </row>
    <row r="135" spans="1:14" x14ac:dyDescent="0.25">
      <c r="A135" s="1" t="s">
        <v>3553</v>
      </c>
      <c r="B135" s="2" t="s">
        <v>10</v>
      </c>
      <c r="C135" s="2" t="s">
        <v>3419</v>
      </c>
      <c r="D135" s="21">
        <v>40754</v>
      </c>
      <c r="E135" s="21">
        <v>0</v>
      </c>
      <c r="F135" s="21">
        <v>40754</v>
      </c>
      <c r="G135" s="39">
        <v>1.04</v>
      </c>
      <c r="H135" s="21">
        <v>42384</v>
      </c>
      <c r="I135" s="21">
        <v>0</v>
      </c>
      <c r="J135" s="21">
        <v>42384</v>
      </c>
      <c r="K135" s="21">
        <v>0</v>
      </c>
      <c r="L135" s="21">
        <v>0</v>
      </c>
      <c r="M135" s="21">
        <v>0</v>
      </c>
      <c r="N135" s="21">
        <v>42384</v>
      </c>
    </row>
    <row r="136" spans="1:14" x14ac:dyDescent="0.25">
      <c r="A136" s="1" t="s">
        <v>3554</v>
      </c>
      <c r="B136" s="2" t="s">
        <v>10</v>
      </c>
      <c r="C136" s="2" t="s">
        <v>3419</v>
      </c>
      <c r="D136" s="21">
        <v>17071</v>
      </c>
      <c r="E136" s="21">
        <v>0</v>
      </c>
      <c r="F136" s="21">
        <v>17071</v>
      </c>
      <c r="G136" s="39">
        <v>1.04</v>
      </c>
      <c r="H136" s="21">
        <v>17754</v>
      </c>
      <c r="I136" s="21">
        <v>0</v>
      </c>
      <c r="J136" s="21">
        <v>17754</v>
      </c>
      <c r="K136" s="21">
        <v>0</v>
      </c>
      <c r="L136" s="21">
        <v>0</v>
      </c>
      <c r="M136" s="21">
        <v>0</v>
      </c>
      <c r="N136" s="21">
        <v>17754</v>
      </c>
    </row>
    <row r="137" spans="1:14" x14ac:dyDescent="0.25">
      <c r="A137" s="1" t="s">
        <v>3555</v>
      </c>
      <c r="B137" s="2" t="s">
        <v>10</v>
      </c>
      <c r="C137" s="2" t="s">
        <v>3419</v>
      </c>
      <c r="D137" s="21">
        <v>23863</v>
      </c>
      <c r="E137" s="21">
        <v>0</v>
      </c>
      <c r="F137" s="21">
        <v>23863</v>
      </c>
      <c r="G137" s="39">
        <v>1.04</v>
      </c>
      <c r="H137" s="21">
        <v>24818</v>
      </c>
      <c r="I137" s="21">
        <v>0</v>
      </c>
      <c r="J137" s="21">
        <v>24818</v>
      </c>
      <c r="K137" s="21">
        <v>0</v>
      </c>
      <c r="L137" s="21">
        <v>0</v>
      </c>
      <c r="M137" s="21">
        <v>0</v>
      </c>
      <c r="N137" s="21">
        <v>24818</v>
      </c>
    </row>
    <row r="138" spans="1:14" x14ac:dyDescent="0.25">
      <c r="A138" s="1" t="s">
        <v>3556</v>
      </c>
      <c r="B138" s="2" t="s">
        <v>10</v>
      </c>
      <c r="C138" s="2" t="s">
        <v>3419</v>
      </c>
      <c r="D138" s="21">
        <v>8234</v>
      </c>
      <c r="E138" s="21">
        <v>0</v>
      </c>
      <c r="F138" s="21">
        <v>8234</v>
      </c>
      <c r="G138" s="39">
        <v>1.04</v>
      </c>
      <c r="H138" s="21">
        <v>8563</v>
      </c>
      <c r="I138" s="21">
        <v>0</v>
      </c>
      <c r="J138" s="21">
        <v>8563</v>
      </c>
      <c r="K138" s="21">
        <v>0</v>
      </c>
      <c r="L138" s="21">
        <v>0</v>
      </c>
      <c r="M138" s="21">
        <v>0</v>
      </c>
      <c r="N138" s="21">
        <v>8563</v>
      </c>
    </row>
    <row r="139" spans="1:14" x14ac:dyDescent="0.25">
      <c r="A139" s="1" t="s">
        <v>3557</v>
      </c>
      <c r="B139" s="2" t="s">
        <v>10</v>
      </c>
      <c r="C139" s="2" t="s">
        <v>3419</v>
      </c>
      <c r="D139" s="21">
        <v>20906</v>
      </c>
      <c r="E139" s="21">
        <v>0</v>
      </c>
      <c r="F139" s="21">
        <v>20906</v>
      </c>
      <c r="G139" s="39">
        <v>1.04</v>
      </c>
      <c r="H139" s="21">
        <v>21742</v>
      </c>
      <c r="I139" s="21">
        <v>0</v>
      </c>
      <c r="J139" s="21">
        <v>21742</v>
      </c>
      <c r="K139" s="21">
        <v>0</v>
      </c>
      <c r="L139" s="21">
        <v>0</v>
      </c>
      <c r="M139" s="21">
        <v>0</v>
      </c>
      <c r="N139" s="21">
        <v>21742</v>
      </c>
    </row>
    <row r="140" spans="1:14" x14ac:dyDescent="0.25">
      <c r="A140" s="1" t="s">
        <v>3558</v>
      </c>
      <c r="B140" s="2" t="s">
        <v>10</v>
      </c>
      <c r="C140" s="2" t="s">
        <v>3419</v>
      </c>
      <c r="D140" s="21">
        <v>10240</v>
      </c>
      <c r="E140" s="21">
        <v>0</v>
      </c>
      <c r="F140" s="21">
        <v>10240</v>
      </c>
      <c r="G140" s="39">
        <v>1.04</v>
      </c>
      <c r="H140" s="21">
        <v>10650</v>
      </c>
      <c r="I140" s="21">
        <v>0</v>
      </c>
      <c r="J140" s="21">
        <v>10650</v>
      </c>
      <c r="K140" s="21">
        <v>0</v>
      </c>
      <c r="L140" s="21">
        <v>0</v>
      </c>
      <c r="M140" s="21">
        <v>0</v>
      </c>
      <c r="N140" s="21">
        <v>10650</v>
      </c>
    </row>
    <row r="141" spans="1:14" x14ac:dyDescent="0.25">
      <c r="A141" s="1" t="s">
        <v>3559</v>
      </c>
      <c r="B141" s="2" t="s">
        <v>10</v>
      </c>
      <c r="C141" s="2" t="s">
        <v>3419</v>
      </c>
      <c r="D141" s="21">
        <v>28874</v>
      </c>
      <c r="E141" s="21">
        <v>0</v>
      </c>
      <c r="F141" s="21">
        <v>28874</v>
      </c>
      <c r="G141" s="39">
        <v>1.04</v>
      </c>
      <c r="H141" s="21">
        <v>30029</v>
      </c>
      <c r="I141" s="21">
        <v>0</v>
      </c>
      <c r="J141" s="21">
        <v>30029</v>
      </c>
      <c r="K141" s="21">
        <v>0</v>
      </c>
      <c r="L141" s="21">
        <v>0</v>
      </c>
      <c r="M141" s="21">
        <v>0</v>
      </c>
      <c r="N141" s="21">
        <v>30029</v>
      </c>
    </row>
    <row r="142" spans="1:14" x14ac:dyDescent="0.25">
      <c r="A142" s="1" t="s">
        <v>3560</v>
      </c>
      <c r="B142" s="2" t="s">
        <v>10</v>
      </c>
      <c r="C142" s="2" t="s">
        <v>3419</v>
      </c>
      <c r="D142" s="21">
        <v>17704</v>
      </c>
      <c r="E142" s="21">
        <v>0</v>
      </c>
      <c r="F142" s="21">
        <v>17704</v>
      </c>
      <c r="G142" s="39">
        <v>1.04</v>
      </c>
      <c r="H142" s="21">
        <v>18412</v>
      </c>
      <c r="I142" s="21">
        <v>0</v>
      </c>
      <c r="J142" s="21">
        <v>18412</v>
      </c>
      <c r="K142" s="21">
        <v>0</v>
      </c>
      <c r="L142" s="21">
        <v>0</v>
      </c>
      <c r="M142" s="21">
        <v>0</v>
      </c>
      <c r="N142" s="21">
        <v>18412</v>
      </c>
    </row>
    <row r="143" spans="1:14" x14ac:dyDescent="0.25">
      <c r="A143" s="1" t="s">
        <v>3561</v>
      </c>
      <c r="B143" s="2" t="s">
        <v>10</v>
      </c>
      <c r="C143" s="2" t="s">
        <v>3419</v>
      </c>
      <c r="D143" s="21">
        <v>9901</v>
      </c>
      <c r="E143" s="21">
        <v>0</v>
      </c>
      <c r="F143" s="21">
        <v>9901</v>
      </c>
      <c r="G143" s="39">
        <v>1.04</v>
      </c>
      <c r="H143" s="21">
        <v>10297</v>
      </c>
      <c r="I143" s="21">
        <v>0</v>
      </c>
      <c r="J143" s="21">
        <v>10297</v>
      </c>
      <c r="K143" s="21">
        <v>0</v>
      </c>
      <c r="L143" s="21">
        <v>0</v>
      </c>
      <c r="M143" s="21">
        <v>0</v>
      </c>
      <c r="N143" s="21">
        <v>10297</v>
      </c>
    </row>
    <row r="144" spans="1:14" x14ac:dyDescent="0.25">
      <c r="A144" s="1" t="s">
        <v>3562</v>
      </c>
      <c r="B144" s="2" t="s">
        <v>10</v>
      </c>
      <c r="C144" s="2" t="s">
        <v>3419</v>
      </c>
      <c r="D144" s="21">
        <v>8843</v>
      </c>
      <c r="E144" s="21">
        <v>0</v>
      </c>
      <c r="F144" s="21">
        <v>8843</v>
      </c>
      <c r="G144" s="39">
        <v>1.04</v>
      </c>
      <c r="H144" s="21">
        <v>9197</v>
      </c>
      <c r="I144" s="21">
        <v>0</v>
      </c>
      <c r="J144" s="21">
        <v>9197</v>
      </c>
      <c r="K144" s="21">
        <v>0</v>
      </c>
      <c r="L144" s="21">
        <v>0</v>
      </c>
      <c r="M144" s="21">
        <v>0</v>
      </c>
      <c r="N144" s="21">
        <v>9197</v>
      </c>
    </row>
    <row r="145" spans="1:14" x14ac:dyDescent="0.25">
      <c r="A145" s="1" t="s">
        <v>3563</v>
      </c>
      <c r="B145" s="2" t="s">
        <v>10</v>
      </c>
      <c r="C145" s="2" t="s">
        <v>3419</v>
      </c>
      <c r="D145" s="21">
        <v>10824</v>
      </c>
      <c r="E145" s="21">
        <v>0</v>
      </c>
      <c r="F145" s="21">
        <v>10824</v>
      </c>
      <c r="G145" s="39">
        <v>1.04</v>
      </c>
      <c r="H145" s="21">
        <v>11257</v>
      </c>
      <c r="I145" s="21">
        <v>0</v>
      </c>
      <c r="J145" s="21">
        <v>11257</v>
      </c>
      <c r="K145" s="21">
        <v>0</v>
      </c>
      <c r="L145" s="21">
        <v>0</v>
      </c>
      <c r="M145" s="21">
        <v>0</v>
      </c>
      <c r="N145" s="21">
        <v>11257</v>
      </c>
    </row>
    <row r="146" spans="1:14" x14ac:dyDescent="0.25">
      <c r="A146" s="1" t="s">
        <v>3564</v>
      </c>
      <c r="B146" s="2" t="s">
        <v>10</v>
      </c>
      <c r="C146" s="2" t="s">
        <v>3419</v>
      </c>
      <c r="D146" s="21">
        <v>12096</v>
      </c>
      <c r="E146" s="21">
        <v>0</v>
      </c>
      <c r="F146" s="21">
        <v>12096</v>
      </c>
      <c r="G146" s="39">
        <v>1.04</v>
      </c>
      <c r="H146" s="21">
        <v>12580</v>
      </c>
      <c r="I146" s="21">
        <v>0</v>
      </c>
      <c r="J146" s="21">
        <v>12580</v>
      </c>
      <c r="K146" s="21">
        <v>0</v>
      </c>
      <c r="L146" s="21">
        <v>0</v>
      </c>
      <c r="M146" s="21">
        <v>0</v>
      </c>
      <c r="N146" s="21">
        <v>12580</v>
      </c>
    </row>
    <row r="147" spans="1:14" x14ac:dyDescent="0.25">
      <c r="A147" s="1" t="s">
        <v>3565</v>
      </c>
      <c r="B147" s="2" t="s">
        <v>10</v>
      </c>
      <c r="C147" s="2" t="s">
        <v>3419</v>
      </c>
      <c r="D147" s="21">
        <v>39681</v>
      </c>
      <c r="E147" s="21">
        <v>0</v>
      </c>
      <c r="F147" s="21">
        <v>39681</v>
      </c>
      <c r="G147" s="39">
        <v>1.04</v>
      </c>
      <c r="H147" s="21">
        <v>41268</v>
      </c>
      <c r="I147" s="21">
        <v>0</v>
      </c>
      <c r="J147" s="21">
        <v>41268</v>
      </c>
      <c r="K147" s="21">
        <v>0</v>
      </c>
      <c r="L147" s="21">
        <v>0</v>
      </c>
      <c r="M147" s="21">
        <v>0</v>
      </c>
      <c r="N147" s="21">
        <v>41268</v>
      </c>
    </row>
    <row r="148" spans="1:14" x14ac:dyDescent="0.25">
      <c r="A148" s="1" t="s">
        <v>3566</v>
      </c>
      <c r="B148" s="2" t="s">
        <v>10</v>
      </c>
      <c r="C148" s="2" t="s">
        <v>3419</v>
      </c>
      <c r="D148" s="21">
        <v>340548</v>
      </c>
      <c r="E148" s="21">
        <v>0</v>
      </c>
      <c r="F148" s="21">
        <v>340548</v>
      </c>
      <c r="G148" s="39">
        <v>1.04</v>
      </c>
      <c r="H148" s="21">
        <v>354170</v>
      </c>
      <c r="I148" s="21">
        <v>0</v>
      </c>
      <c r="J148" s="21">
        <v>354170</v>
      </c>
      <c r="K148" s="21">
        <v>0</v>
      </c>
      <c r="L148" s="21">
        <v>0</v>
      </c>
      <c r="M148" s="21">
        <v>0</v>
      </c>
      <c r="N148" s="21">
        <v>354170</v>
      </c>
    </row>
    <row r="149" spans="1:14" x14ac:dyDescent="0.25">
      <c r="A149" s="1" t="s">
        <v>3567</v>
      </c>
      <c r="B149" s="2" t="s">
        <v>10</v>
      </c>
      <c r="C149" s="2" t="s">
        <v>3419</v>
      </c>
      <c r="D149" s="21">
        <v>91851</v>
      </c>
      <c r="E149" s="21">
        <v>0</v>
      </c>
      <c r="F149" s="21">
        <v>91851</v>
      </c>
      <c r="G149" s="39">
        <v>1.04</v>
      </c>
      <c r="H149" s="21">
        <v>95525</v>
      </c>
      <c r="I149" s="21">
        <v>0</v>
      </c>
      <c r="J149" s="21">
        <v>95525</v>
      </c>
      <c r="K149" s="21">
        <v>0</v>
      </c>
      <c r="L149" s="21">
        <v>0</v>
      </c>
      <c r="M149" s="21">
        <v>0</v>
      </c>
      <c r="N149" s="21">
        <v>95525</v>
      </c>
    </row>
    <row r="150" spans="1:14" x14ac:dyDescent="0.25">
      <c r="A150" s="1" t="s">
        <v>3568</v>
      </c>
      <c r="B150" s="2" t="s">
        <v>10</v>
      </c>
      <c r="C150" s="2" t="s">
        <v>3419</v>
      </c>
      <c r="D150" s="21">
        <v>1404925</v>
      </c>
      <c r="E150" s="21">
        <v>0</v>
      </c>
      <c r="F150" s="21">
        <v>1404925</v>
      </c>
      <c r="G150" s="39">
        <v>1.04</v>
      </c>
      <c r="H150" s="21">
        <v>1461122</v>
      </c>
      <c r="I150" s="21">
        <v>0</v>
      </c>
      <c r="J150" s="21">
        <v>1461122</v>
      </c>
      <c r="K150" s="21">
        <v>40319</v>
      </c>
      <c r="L150" s="21">
        <v>0</v>
      </c>
      <c r="M150" s="21">
        <v>0</v>
      </c>
      <c r="N150" s="21">
        <v>1501441</v>
      </c>
    </row>
    <row r="151" spans="1:14" x14ac:dyDescent="0.25">
      <c r="A151" s="1" t="s">
        <v>3569</v>
      </c>
      <c r="B151" s="2" t="s">
        <v>174</v>
      </c>
      <c r="C151" s="2" t="s">
        <v>152</v>
      </c>
      <c r="D151" s="21">
        <v>408407</v>
      </c>
      <c r="E151" s="21">
        <v>0</v>
      </c>
      <c r="F151" s="21">
        <v>408407</v>
      </c>
      <c r="G151" s="39">
        <v>1.04</v>
      </c>
      <c r="H151" s="21">
        <v>424743</v>
      </c>
      <c r="I151" s="21">
        <v>0</v>
      </c>
      <c r="J151" s="21">
        <v>424743</v>
      </c>
      <c r="K151" s="21">
        <v>22933</v>
      </c>
      <c r="L151" s="21">
        <v>0</v>
      </c>
      <c r="M151" s="21">
        <v>0</v>
      </c>
      <c r="N151" s="21">
        <v>447676</v>
      </c>
    </row>
    <row r="152" spans="1:14" x14ac:dyDescent="0.25">
      <c r="A152" s="1" t="s">
        <v>3570</v>
      </c>
      <c r="B152" s="2" t="s">
        <v>10</v>
      </c>
      <c r="C152" s="2" t="s">
        <v>3419</v>
      </c>
      <c r="D152" s="21">
        <v>411056</v>
      </c>
      <c r="E152" s="21">
        <v>0</v>
      </c>
      <c r="F152" s="21">
        <v>411056</v>
      </c>
      <c r="G152" s="39">
        <v>1.04</v>
      </c>
      <c r="H152" s="21">
        <v>427498</v>
      </c>
      <c r="I152" s="21">
        <v>0</v>
      </c>
      <c r="J152" s="21">
        <v>427498</v>
      </c>
      <c r="K152" s="21">
        <v>17039</v>
      </c>
      <c r="L152" s="21">
        <v>0</v>
      </c>
      <c r="M152" s="21">
        <v>0</v>
      </c>
      <c r="N152" s="21">
        <v>444537</v>
      </c>
    </row>
    <row r="153" spans="1:14" x14ac:dyDescent="0.25">
      <c r="A153" s="1" t="s">
        <v>3571</v>
      </c>
      <c r="B153" s="2" t="s">
        <v>174</v>
      </c>
      <c r="C153" s="2" t="s">
        <v>152</v>
      </c>
      <c r="D153" s="21">
        <v>6419896</v>
      </c>
      <c r="E153" s="21">
        <v>0</v>
      </c>
      <c r="F153" s="21">
        <v>6419896</v>
      </c>
      <c r="G153" s="39">
        <v>1.04</v>
      </c>
      <c r="H153" s="21">
        <v>6676692</v>
      </c>
      <c r="I153" s="21">
        <v>0</v>
      </c>
      <c r="J153" s="21">
        <v>6676692</v>
      </c>
      <c r="K153" s="21">
        <v>0</v>
      </c>
      <c r="L153" s="21">
        <v>0</v>
      </c>
      <c r="M153" s="21">
        <v>0</v>
      </c>
      <c r="N153" s="21">
        <v>6676692</v>
      </c>
    </row>
    <row r="154" spans="1:14" x14ac:dyDescent="0.25">
      <c r="A154" s="1" t="s">
        <v>3572</v>
      </c>
      <c r="B154" s="2" t="s">
        <v>174</v>
      </c>
      <c r="C154" s="2" t="s">
        <v>2174</v>
      </c>
      <c r="D154" s="21">
        <v>3021792</v>
      </c>
      <c r="E154" s="21">
        <v>0</v>
      </c>
      <c r="F154" s="21">
        <v>3021792</v>
      </c>
      <c r="G154" s="39">
        <v>1.04</v>
      </c>
      <c r="H154" s="21">
        <v>3142664</v>
      </c>
      <c r="I154" s="21">
        <v>0</v>
      </c>
      <c r="J154" s="21">
        <v>3142664</v>
      </c>
      <c r="K154" s="21">
        <v>0</v>
      </c>
      <c r="L154" s="21">
        <v>0</v>
      </c>
      <c r="M154" s="21">
        <v>0</v>
      </c>
      <c r="N154" s="21">
        <v>3142664</v>
      </c>
    </row>
    <row r="155" spans="1:14" x14ac:dyDescent="0.25">
      <c r="A155" s="1" t="s">
        <v>3573</v>
      </c>
      <c r="B155" s="2" t="s">
        <v>174</v>
      </c>
      <c r="C155" s="2" t="s">
        <v>3135</v>
      </c>
      <c r="D155" s="21">
        <v>3079511</v>
      </c>
      <c r="E155" s="21">
        <v>0</v>
      </c>
      <c r="F155" s="21">
        <v>3079511</v>
      </c>
      <c r="G155" s="39">
        <v>1.04</v>
      </c>
      <c r="H155" s="21">
        <v>3202691</v>
      </c>
      <c r="I155" s="21">
        <v>0</v>
      </c>
      <c r="J155" s="21">
        <v>3202691</v>
      </c>
      <c r="K155" s="21">
        <v>0</v>
      </c>
      <c r="L155" s="21">
        <v>0</v>
      </c>
      <c r="M155" s="21">
        <v>0</v>
      </c>
      <c r="N155" s="21">
        <v>3202691</v>
      </c>
    </row>
    <row r="156" spans="1:14" x14ac:dyDescent="0.25">
      <c r="A156" s="1" t="s">
        <v>3574</v>
      </c>
      <c r="B156" s="2" t="s">
        <v>10</v>
      </c>
      <c r="C156" s="2" t="s">
        <v>3419</v>
      </c>
      <c r="D156" s="21">
        <v>119688</v>
      </c>
      <c r="E156" s="21">
        <v>0</v>
      </c>
      <c r="F156" s="21">
        <v>119688</v>
      </c>
      <c r="G156" s="39">
        <v>1.04</v>
      </c>
      <c r="H156" s="21">
        <v>124476</v>
      </c>
      <c r="I156" s="21">
        <v>0</v>
      </c>
      <c r="J156" s="21">
        <v>124476</v>
      </c>
      <c r="K156" s="21">
        <v>0</v>
      </c>
      <c r="L156" s="21">
        <v>0</v>
      </c>
      <c r="M156" s="21">
        <v>0</v>
      </c>
      <c r="N156" s="21">
        <v>124476</v>
      </c>
    </row>
    <row r="157" spans="1:14" x14ac:dyDescent="0.25">
      <c r="A157" s="1" t="s">
        <v>3575</v>
      </c>
      <c r="B157" s="2" t="s">
        <v>10</v>
      </c>
      <c r="C157" s="2" t="s">
        <v>3419</v>
      </c>
      <c r="D157" s="21">
        <v>45443</v>
      </c>
      <c r="E157" s="21">
        <v>0</v>
      </c>
      <c r="F157" s="21">
        <v>45443</v>
      </c>
      <c r="G157" s="39">
        <v>1.04</v>
      </c>
      <c r="H157" s="21">
        <v>47261</v>
      </c>
      <c r="I157" s="21">
        <v>0</v>
      </c>
      <c r="J157" s="21">
        <v>47261</v>
      </c>
      <c r="K157" s="21">
        <v>0</v>
      </c>
      <c r="L157" s="21">
        <v>0</v>
      </c>
      <c r="M157" s="21">
        <v>0</v>
      </c>
      <c r="N157" s="21">
        <v>47261</v>
      </c>
    </row>
    <row r="158" spans="1:14" x14ac:dyDescent="0.25">
      <c r="A158" s="1" t="s">
        <v>3576</v>
      </c>
      <c r="B158" s="2" t="s">
        <v>174</v>
      </c>
      <c r="C158" s="2" t="s">
        <v>152</v>
      </c>
      <c r="D158" s="21">
        <v>104384</v>
      </c>
      <c r="E158" s="21">
        <v>0</v>
      </c>
      <c r="F158" s="21">
        <v>104384</v>
      </c>
      <c r="G158" s="39">
        <v>1.04</v>
      </c>
      <c r="H158" s="21">
        <v>108559</v>
      </c>
      <c r="I158" s="21">
        <v>0</v>
      </c>
      <c r="J158" s="21">
        <v>108559</v>
      </c>
      <c r="K158" s="21">
        <v>0</v>
      </c>
      <c r="L158" s="21">
        <v>0</v>
      </c>
      <c r="M158" s="21">
        <v>0</v>
      </c>
      <c r="N158" s="21">
        <v>108559</v>
      </c>
    </row>
    <row r="159" spans="1:14" x14ac:dyDescent="0.25">
      <c r="A159" s="1" t="s">
        <v>3577</v>
      </c>
      <c r="B159" s="2" t="s">
        <v>10</v>
      </c>
      <c r="C159" s="2" t="s">
        <v>3419</v>
      </c>
      <c r="D159" s="21">
        <v>166487</v>
      </c>
      <c r="E159" s="21">
        <v>0</v>
      </c>
      <c r="F159" s="21">
        <v>166487</v>
      </c>
      <c r="G159" s="39">
        <v>1.04</v>
      </c>
      <c r="H159" s="21">
        <v>173146</v>
      </c>
      <c r="I159" s="21">
        <v>0</v>
      </c>
      <c r="J159" s="21">
        <v>173146</v>
      </c>
      <c r="K159" s="21">
        <v>0</v>
      </c>
      <c r="L159" s="21">
        <v>0</v>
      </c>
      <c r="M159" s="21">
        <v>0</v>
      </c>
      <c r="N159" s="21">
        <v>173146</v>
      </c>
    </row>
    <row r="160" spans="1:14" x14ac:dyDescent="0.25">
      <c r="A160" s="1" t="s">
        <v>3578</v>
      </c>
      <c r="B160" s="2" t="s">
        <v>10</v>
      </c>
      <c r="C160" s="2" t="s">
        <v>3419</v>
      </c>
      <c r="D160" s="21">
        <v>292640</v>
      </c>
      <c r="E160" s="21">
        <v>0</v>
      </c>
      <c r="F160" s="21">
        <v>292640</v>
      </c>
      <c r="G160" s="39">
        <v>1.04</v>
      </c>
      <c r="H160" s="21">
        <v>304346</v>
      </c>
      <c r="I160" s="21">
        <v>0</v>
      </c>
      <c r="J160" s="21">
        <v>304346</v>
      </c>
      <c r="K160" s="21">
        <v>0</v>
      </c>
      <c r="L160" s="21">
        <v>0</v>
      </c>
      <c r="M160" s="21">
        <v>0</v>
      </c>
      <c r="N160" s="21">
        <v>304346</v>
      </c>
    </row>
    <row r="161" spans="1:14" x14ac:dyDescent="0.25">
      <c r="A161" s="1" t="s">
        <v>3579</v>
      </c>
      <c r="B161" s="2" t="s">
        <v>10</v>
      </c>
      <c r="C161" s="2" t="s">
        <v>3419</v>
      </c>
      <c r="D161" s="21">
        <v>16685</v>
      </c>
      <c r="E161" s="21">
        <v>0</v>
      </c>
      <c r="F161" s="21">
        <v>16685</v>
      </c>
      <c r="G161" s="39">
        <v>1.04</v>
      </c>
      <c r="H161" s="21">
        <v>17352</v>
      </c>
      <c r="I161" s="21">
        <v>0</v>
      </c>
      <c r="J161" s="21">
        <v>17352</v>
      </c>
      <c r="K161" s="21">
        <v>0</v>
      </c>
      <c r="L161" s="21">
        <v>0</v>
      </c>
      <c r="M161" s="21">
        <v>0</v>
      </c>
      <c r="N161" s="21">
        <v>17352</v>
      </c>
    </row>
    <row r="162" spans="1:14" x14ac:dyDescent="0.25">
      <c r="A162" s="1" t="s">
        <v>3580</v>
      </c>
      <c r="B162" s="2" t="s">
        <v>174</v>
      </c>
      <c r="C162" s="2" t="s">
        <v>1353</v>
      </c>
      <c r="D162" s="21">
        <v>0</v>
      </c>
      <c r="E162" s="21">
        <v>0</v>
      </c>
      <c r="F162" s="21">
        <v>0</v>
      </c>
      <c r="G162" s="39">
        <v>1.04</v>
      </c>
      <c r="H162" s="21">
        <v>0</v>
      </c>
      <c r="I162" s="21">
        <v>0</v>
      </c>
      <c r="J162" s="21">
        <v>0</v>
      </c>
      <c r="K162" s="21">
        <v>0</v>
      </c>
      <c r="L162" s="21">
        <v>0</v>
      </c>
      <c r="M162" s="21">
        <v>0</v>
      </c>
      <c r="N162" s="21">
        <v>0</v>
      </c>
    </row>
    <row r="163" spans="1:14" x14ac:dyDescent="0.25">
      <c r="A163" s="1" t="s">
        <v>3581</v>
      </c>
      <c r="B163" s="2" t="s">
        <v>174</v>
      </c>
      <c r="C163" s="2" t="s">
        <v>2799</v>
      </c>
      <c r="D163" s="21">
        <v>174720</v>
      </c>
      <c r="E163" s="21">
        <v>0</v>
      </c>
      <c r="F163" s="21">
        <v>174720</v>
      </c>
      <c r="G163" s="39">
        <v>1.04</v>
      </c>
      <c r="H163" s="21">
        <v>181709</v>
      </c>
      <c r="I163" s="21">
        <v>0</v>
      </c>
      <c r="J163" s="21">
        <v>181709</v>
      </c>
      <c r="K163" s="21">
        <v>0</v>
      </c>
      <c r="L163" s="21">
        <v>0</v>
      </c>
      <c r="M163" s="21">
        <v>0</v>
      </c>
      <c r="N163" s="21">
        <v>181709</v>
      </c>
    </row>
    <row r="164" spans="1:14" x14ac:dyDescent="0.25">
      <c r="A164" s="1" t="s">
        <v>3582</v>
      </c>
      <c r="B164" s="2" t="s">
        <v>10</v>
      </c>
      <c r="C164" s="2" t="s">
        <v>3419</v>
      </c>
      <c r="D164" s="21">
        <v>4404570</v>
      </c>
      <c r="E164" s="21">
        <v>0</v>
      </c>
      <c r="F164" s="21">
        <v>4404570</v>
      </c>
      <c r="G164" s="39">
        <v>1.04</v>
      </c>
      <c r="H164" s="21">
        <v>4580753</v>
      </c>
      <c r="I164" s="21">
        <v>0</v>
      </c>
      <c r="J164" s="21">
        <v>4580753</v>
      </c>
      <c r="K164" s="21">
        <v>108060</v>
      </c>
      <c r="L164" s="21">
        <v>92755.867969656843</v>
      </c>
      <c r="M164" s="21">
        <v>203896</v>
      </c>
      <c r="N164" s="21">
        <v>4985464.8679696573</v>
      </c>
    </row>
    <row r="165" spans="1:14" x14ac:dyDescent="0.25">
      <c r="A165" s="1" t="s">
        <v>3583</v>
      </c>
      <c r="B165" s="2" t="s">
        <v>10</v>
      </c>
      <c r="C165" s="2" t="s">
        <v>3419</v>
      </c>
      <c r="D165" s="21">
        <v>31570</v>
      </c>
      <c r="E165" s="21">
        <v>0</v>
      </c>
      <c r="F165" s="21">
        <v>31570</v>
      </c>
      <c r="G165" s="39">
        <v>1.04</v>
      </c>
      <c r="H165" s="21">
        <v>32833</v>
      </c>
      <c r="I165" s="21">
        <v>0</v>
      </c>
      <c r="J165" s="21">
        <v>32833</v>
      </c>
      <c r="K165" s="21">
        <v>0</v>
      </c>
      <c r="L165" s="21">
        <v>0</v>
      </c>
      <c r="M165" s="21">
        <v>0</v>
      </c>
      <c r="N165" s="21">
        <v>32833</v>
      </c>
    </row>
    <row r="166" spans="1:14" x14ac:dyDescent="0.25">
      <c r="A166" s="1" t="s">
        <v>3584</v>
      </c>
      <c r="B166" s="2" t="s">
        <v>10</v>
      </c>
      <c r="C166" s="2" t="s">
        <v>3419</v>
      </c>
      <c r="D166" s="21">
        <v>66670</v>
      </c>
      <c r="E166" s="21">
        <v>0</v>
      </c>
      <c r="F166" s="21">
        <v>66670</v>
      </c>
      <c r="G166" s="39">
        <v>1.04</v>
      </c>
      <c r="H166" s="21">
        <v>69337</v>
      </c>
      <c r="I166" s="21">
        <v>0</v>
      </c>
      <c r="J166" s="21">
        <v>69337</v>
      </c>
      <c r="K166" s="21">
        <v>0</v>
      </c>
      <c r="L166" s="21">
        <v>0</v>
      </c>
      <c r="M166" s="21">
        <v>0</v>
      </c>
      <c r="N166" s="21">
        <v>69337</v>
      </c>
    </row>
    <row r="167" spans="1:14" x14ac:dyDescent="0.25">
      <c r="A167" s="1" t="s">
        <v>3585</v>
      </c>
      <c r="B167" s="2" t="s">
        <v>10</v>
      </c>
      <c r="C167" s="2" t="s">
        <v>3419</v>
      </c>
      <c r="D167" s="21">
        <v>138661</v>
      </c>
      <c r="E167" s="21">
        <v>0</v>
      </c>
      <c r="F167" s="21">
        <v>138661</v>
      </c>
      <c r="G167" s="39">
        <v>1.04</v>
      </c>
      <c r="H167" s="21">
        <v>144207</v>
      </c>
      <c r="I167" s="21">
        <v>0</v>
      </c>
      <c r="J167" s="21">
        <v>144207</v>
      </c>
      <c r="K167" s="21">
        <v>0</v>
      </c>
      <c r="L167" s="21">
        <v>0</v>
      </c>
      <c r="M167" s="21">
        <v>0</v>
      </c>
      <c r="N167" s="21">
        <v>144207</v>
      </c>
    </row>
    <row r="168" spans="1:14" x14ac:dyDescent="0.25">
      <c r="A168" s="1" t="s">
        <v>3586</v>
      </c>
      <c r="B168" s="2" t="s">
        <v>10</v>
      </c>
      <c r="C168" s="2" t="s">
        <v>3419</v>
      </c>
      <c r="D168" s="21">
        <v>24943</v>
      </c>
      <c r="E168" s="21">
        <v>0</v>
      </c>
      <c r="F168" s="21">
        <v>24943</v>
      </c>
      <c r="G168" s="39">
        <v>1.04</v>
      </c>
      <c r="H168" s="21">
        <v>25941</v>
      </c>
      <c r="I168" s="21">
        <v>0</v>
      </c>
      <c r="J168" s="21">
        <v>25941</v>
      </c>
      <c r="K168" s="21">
        <v>0</v>
      </c>
      <c r="L168" s="21">
        <v>0</v>
      </c>
      <c r="M168" s="21">
        <v>0</v>
      </c>
      <c r="N168" s="21">
        <v>25941</v>
      </c>
    </row>
    <row r="169" spans="1:14" x14ac:dyDescent="0.25">
      <c r="A169" s="1" t="s">
        <v>3587</v>
      </c>
      <c r="B169" s="2" t="s">
        <v>10</v>
      </c>
      <c r="C169" s="2" t="s">
        <v>3419</v>
      </c>
      <c r="D169" s="21">
        <v>21155</v>
      </c>
      <c r="E169" s="21">
        <v>0</v>
      </c>
      <c r="F169" s="21">
        <v>21155</v>
      </c>
      <c r="G169" s="39">
        <v>1.04</v>
      </c>
      <c r="H169" s="21">
        <v>22001</v>
      </c>
      <c r="I169" s="21">
        <v>0</v>
      </c>
      <c r="J169" s="21">
        <v>22001</v>
      </c>
      <c r="K169" s="21">
        <v>0</v>
      </c>
      <c r="L169" s="21">
        <v>0</v>
      </c>
      <c r="M169" s="21">
        <v>0</v>
      </c>
      <c r="N169" s="21">
        <v>22001</v>
      </c>
    </row>
    <row r="170" spans="1:14" x14ac:dyDescent="0.25">
      <c r="A170" s="1" t="s">
        <v>3588</v>
      </c>
      <c r="B170" s="2" t="s">
        <v>10</v>
      </c>
      <c r="C170" s="2" t="s">
        <v>3419</v>
      </c>
      <c r="D170" s="21">
        <v>283328</v>
      </c>
      <c r="E170" s="21">
        <v>0</v>
      </c>
      <c r="F170" s="21">
        <v>283328</v>
      </c>
      <c r="G170" s="39">
        <v>1.04</v>
      </c>
      <c r="H170" s="21">
        <v>294661</v>
      </c>
      <c r="I170" s="21">
        <v>0</v>
      </c>
      <c r="J170" s="21">
        <v>294661</v>
      </c>
      <c r="K170" s="21">
        <v>0</v>
      </c>
      <c r="L170" s="21">
        <v>0</v>
      </c>
      <c r="M170" s="21">
        <v>0</v>
      </c>
      <c r="N170" s="21">
        <v>294661</v>
      </c>
    </row>
    <row r="171" spans="1:14" x14ac:dyDescent="0.25">
      <c r="A171" s="1" t="s">
        <v>3589</v>
      </c>
      <c r="B171" s="2" t="s">
        <v>10</v>
      </c>
      <c r="C171" s="2" t="s">
        <v>3419</v>
      </c>
      <c r="D171" s="21">
        <v>26291</v>
      </c>
      <c r="E171" s="21">
        <v>2782</v>
      </c>
      <c r="F171" s="21">
        <v>29073</v>
      </c>
      <c r="G171" s="39">
        <v>1.04</v>
      </c>
      <c r="H171" s="21">
        <v>30236</v>
      </c>
      <c r="I171" s="21">
        <v>0</v>
      </c>
      <c r="J171" s="21">
        <v>30236</v>
      </c>
      <c r="K171" s="21">
        <v>0</v>
      </c>
      <c r="L171" s="21">
        <v>0</v>
      </c>
      <c r="M171" s="21">
        <v>0</v>
      </c>
      <c r="N171" s="21">
        <v>30236</v>
      </c>
    </row>
    <row r="172" spans="1:14" x14ac:dyDescent="0.25">
      <c r="A172" s="1" t="s">
        <v>3590</v>
      </c>
      <c r="B172" s="2" t="s">
        <v>10</v>
      </c>
      <c r="C172" s="2" t="s">
        <v>3419</v>
      </c>
      <c r="D172" s="21">
        <v>17567</v>
      </c>
      <c r="E172" s="21">
        <v>0</v>
      </c>
      <c r="F172" s="21">
        <v>17567</v>
      </c>
      <c r="G172" s="39">
        <v>1.04</v>
      </c>
      <c r="H172" s="21">
        <v>18270</v>
      </c>
      <c r="I172" s="21">
        <v>0</v>
      </c>
      <c r="J172" s="21">
        <v>18270</v>
      </c>
      <c r="K172" s="21">
        <v>0</v>
      </c>
      <c r="L172" s="21">
        <v>0</v>
      </c>
      <c r="M172" s="21">
        <v>0</v>
      </c>
      <c r="N172" s="21">
        <v>18270</v>
      </c>
    </row>
    <row r="173" spans="1:14" x14ac:dyDescent="0.25">
      <c r="A173" s="1" t="s">
        <v>3591</v>
      </c>
      <c r="B173" s="2" t="s">
        <v>10</v>
      </c>
      <c r="C173" s="2" t="s">
        <v>3419</v>
      </c>
      <c r="D173" s="21">
        <v>2827257</v>
      </c>
      <c r="E173" s="21">
        <v>0</v>
      </c>
      <c r="F173" s="21">
        <v>2827257</v>
      </c>
      <c r="G173" s="39">
        <v>1.04</v>
      </c>
      <c r="H173" s="21">
        <v>2940347</v>
      </c>
      <c r="I173" s="21">
        <v>0</v>
      </c>
      <c r="J173" s="21">
        <v>2940347</v>
      </c>
      <c r="K173" s="21">
        <v>62822</v>
      </c>
      <c r="L173" s="21">
        <v>0</v>
      </c>
      <c r="M173" s="21">
        <v>0</v>
      </c>
      <c r="N173" s="21">
        <v>3003169</v>
      </c>
    </row>
    <row r="174" spans="1:14" x14ac:dyDescent="0.25">
      <c r="A174" s="1" t="s">
        <v>3592</v>
      </c>
      <c r="B174" s="2" t="s">
        <v>174</v>
      </c>
      <c r="C174" s="2" t="s">
        <v>1387</v>
      </c>
      <c r="D174" s="21">
        <v>1297268</v>
      </c>
      <c r="E174" s="21">
        <v>0</v>
      </c>
      <c r="F174" s="21">
        <v>1297268</v>
      </c>
      <c r="G174" s="39">
        <v>1.04</v>
      </c>
      <c r="H174" s="21">
        <v>1349158</v>
      </c>
      <c r="I174" s="21">
        <v>0</v>
      </c>
      <c r="J174" s="21">
        <v>1349158</v>
      </c>
      <c r="K174" s="21">
        <v>0</v>
      </c>
      <c r="L174" s="21">
        <v>0</v>
      </c>
      <c r="M174" s="21">
        <v>0</v>
      </c>
      <c r="N174" s="21">
        <v>1349158</v>
      </c>
    </row>
    <row r="175" spans="1:14" x14ac:dyDescent="0.25">
      <c r="A175" s="1" t="s">
        <v>3593</v>
      </c>
      <c r="B175" s="2" t="s">
        <v>10</v>
      </c>
      <c r="C175" s="2" t="s">
        <v>3419</v>
      </c>
      <c r="D175" s="21">
        <v>631306</v>
      </c>
      <c r="E175" s="21">
        <v>0</v>
      </c>
      <c r="F175" s="21">
        <v>631306</v>
      </c>
      <c r="G175" s="39">
        <v>1.04</v>
      </c>
      <c r="H175" s="21">
        <v>656558</v>
      </c>
      <c r="I175" s="21">
        <v>0</v>
      </c>
      <c r="J175" s="21">
        <v>656558</v>
      </c>
      <c r="K175" s="21">
        <v>28707</v>
      </c>
      <c r="L175" s="21">
        <v>0</v>
      </c>
      <c r="M175" s="21">
        <v>0</v>
      </c>
      <c r="N175" s="21">
        <v>685265</v>
      </c>
    </row>
    <row r="176" spans="1:14" x14ac:dyDescent="0.25">
      <c r="A176" s="1" t="s">
        <v>3594</v>
      </c>
      <c r="B176" s="2" t="s">
        <v>10</v>
      </c>
      <c r="C176" s="2" t="s">
        <v>3419</v>
      </c>
      <c r="D176" s="21">
        <v>49820</v>
      </c>
      <c r="E176" s="21">
        <v>0</v>
      </c>
      <c r="F176" s="21">
        <v>49820</v>
      </c>
      <c r="G176" s="39">
        <v>1.04</v>
      </c>
      <c r="H176" s="21">
        <v>51813</v>
      </c>
      <c r="I176" s="21">
        <v>0</v>
      </c>
      <c r="J176" s="21">
        <v>51813</v>
      </c>
      <c r="K176" s="21">
        <v>0</v>
      </c>
      <c r="L176" s="21">
        <v>0</v>
      </c>
      <c r="M176" s="21">
        <v>0</v>
      </c>
      <c r="N176" s="21">
        <v>51813</v>
      </c>
    </row>
    <row r="177" spans="1:14" x14ac:dyDescent="0.25">
      <c r="A177" s="1" t="s">
        <v>3595</v>
      </c>
      <c r="B177" s="2" t="s">
        <v>10</v>
      </c>
      <c r="C177" s="2" t="s">
        <v>3419</v>
      </c>
      <c r="D177" s="21">
        <v>3317781</v>
      </c>
      <c r="E177" s="21">
        <v>0</v>
      </c>
      <c r="F177" s="21">
        <v>3317781</v>
      </c>
      <c r="G177" s="39">
        <v>1.04</v>
      </c>
      <c r="H177" s="21">
        <v>3450492</v>
      </c>
      <c r="I177" s="21">
        <v>0</v>
      </c>
      <c r="J177" s="21">
        <v>3450492</v>
      </c>
      <c r="K177" s="21">
        <v>0</v>
      </c>
      <c r="L177" s="21">
        <v>0</v>
      </c>
      <c r="M177" s="21">
        <v>0</v>
      </c>
      <c r="N177" s="21">
        <v>3450492</v>
      </c>
    </row>
    <row r="178" spans="1:14" x14ac:dyDescent="0.25">
      <c r="A178" s="1" t="s">
        <v>3596</v>
      </c>
      <c r="B178" s="2" t="s">
        <v>174</v>
      </c>
      <c r="C178" s="2" t="s">
        <v>1387</v>
      </c>
      <c r="D178" s="21">
        <v>7937077</v>
      </c>
      <c r="E178" s="21">
        <v>0</v>
      </c>
      <c r="F178" s="21">
        <v>7937077</v>
      </c>
      <c r="G178" s="39">
        <v>1.04</v>
      </c>
      <c r="H178" s="21">
        <v>8254560</v>
      </c>
      <c r="I178" s="21">
        <v>0</v>
      </c>
      <c r="J178" s="21">
        <v>8254560</v>
      </c>
      <c r="K178" s="21">
        <v>0</v>
      </c>
      <c r="L178" s="21">
        <v>0</v>
      </c>
      <c r="M178" s="21">
        <v>0</v>
      </c>
      <c r="N178" s="21">
        <v>8254560</v>
      </c>
    </row>
    <row r="179" spans="1:14" x14ac:dyDescent="0.25">
      <c r="A179" s="1" t="s">
        <v>3597</v>
      </c>
      <c r="B179" s="2" t="s">
        <v>10</v>
      </c>
      <c r="C179" s="2" t="s">
        <v>3419</v>
      </c>
      <c r="D179" s="21">
        <v>454808</v>
      </c>
      <c r="E179" s="21">
        <v>0</v>
      </c>
      <c r="F179" s="21">
        <v>454808</v>
      </c>
      <c r="G179" s="39">
        <v>1.04</v>
      </c>
      <c r="H179" s="21">
        <v>473000</v>
      </c>
      <c r="I179" s="21">
        <v>0</v>
      </c>
      <c r="J179" s="21">
        <v>473000</v>
      </c>
      <c r="K179" s="21">
        <v>0</v>
      </c>
      <c r="L179" s="21">
        <v>0</v>
      </c>
      <c r="M179" s="21">
        <v>0</v>
      </c>
      <c r="N179" s="21">
        <v>473000</v>
      </c>
    </row>
    <row r="180" spans="1:14" x14ac:dyDescent="0.25">
      <c r="A180" s="1" t="s">
        <v>3598</v>
      </c>
      <c r="B180" s="2" t="s">
        <v>10</v>
      </c>
      <c r="C180" s="2" t="s">
        <v>3419</v>
      </c>
      <c r="D180" s="21">
        <v>126160</v>
      </c>
      <c r="E180" s="21">
        <v>0</v>
      </c>
      <c r="F180" s="21">
        <v>126160</v>
      </c>
      <c r="G180" s="39">
        <v>1.04</v>
      </c>
      <c r="H180" s="21">
        <v>131206</v>
      </c>
      <c r="I180" s="21">
        <v>0</v>
      </c>
      <c r="J180" s="21">
        <v>131206</v>
      </c>
      <c r="K180" s="21">
        <v>0</v>
      </c>
      <c r="L180" s="21">
        <v>0</v>
      </c>
      <c r="M180" s="21">
        <v>0</v>
      </c>
      <c r="N180" s="21">
        <v>131206</v>
      </c>
    </row>
    <row r="181" spans="1:14" x14ac:dyDescent="0.25">
      <c r="A181" s="1" t="s">
        <v>3599</v>
      </c>
      <c r="B181" s="2" t="s">
        <v>174</v>
      </c>
      <c r="C181" s="2" t="s">
        <v>1387</v>
      </c>
      <c r="D181" s="21">
        <v>161210</v>
      </c>
      <c r="E181" s="21">
        <v>0</v>
      </c>
      <c r="F181" s="21">
        <v>161210</v>
      </c>
      <c r="G181" s="39">
        <v>1.04</v>
      </c>
      <c r="H181" s="21">
        <v>167659</v>
      </c>
      <c r="I181" s="21">
        <v>0</v>
      </c>
      <c r="J181" s="21">
        <v>167659</v>
      </c>
      <c r="K181" s="21">
        <v>0</v>
      </c>
      <c r="L181" s="21">
        <v>0</v>
      </c>
      <c r="M181" s="21">
        <v>0</v>
      </c>
      <c r="N181" s="21">
        <v>167659</v>
      </c>
    </row>
    <row r="182" spans="1:14" x14ac:dyDescent="0.25">
      <c r="A182" s="1" t="s">
        <v>3600</v>
      </c>
      <c r="B182" s="2" t="s">
        <v>10</v>
      </c>
      <c r="C182" s="2" t="s">
        <v>3419</v>
      </c>
      <c r="D182" s="21">
        <v>5454</v>
      </c>
      <c r="E182" s="21">
        <v>0</v>
      </c>
      <c r="F182" s="21">
        <v>5454</v>
      </c>
      <c r="G182" s="39">
        <v>1.04</v>
      </c>
      <c r="H182" s="21">
        <v>5672</v>
      </c>
      <c r="I182" s="21">
        <v>0</v>
      </c>
      <c r="J182" s="21">
        <v>5672</v>
      </c>
      <c r="K182" s="21">
        <v>0</v>
      </c>
      <c r="L182" s="21">
        <v>0</v>
      </c>
      <c r="M182" s="21">
        <v>0</v>
      </c>
      <c r="N182" s="21">
        <v>5672</v>
      </c>
    </row>
    <row r="183" spans="1:14" x14ac:dyDescent="0.25">
      <c r="A183" s="1" t="s">
        <v>3601</v>
      </c>
      <c r="B183" s="2" t="s">
        <v>10</v>
      </c>
      <c r="C183" s="2" t="s">
        <v>3419</v>
      </c>
      <c r="D183" s="21">
        <v>10961209</v>
      </c>
      <c r="E183" s="21">
        <v>778878</v>
      </c>
      <c r="F183" s="21">
        <v>11740087</v>
      </c>
      <c r="G183" s="39">
        <v>1.04</v>
      </c>
      <c r="H183" s="21">
        <v>12209690</v>
      </c>
      <c r="I183" s="21">
        <v>0</v>
      </c>
      <c r="J183" s="21">
        <v>12209690</v>
      </c>
      <c r="K183" s="21">
        <v>2653427</v>
      </c>
      <c r="L183" s="21">
        <v>480095.90700228908</v>
      </c>
      <c r="M183" s="21">
        <v>2138859</v>
      </c>
      <c r="N183" s="21">
        <v>17482071.907002289</v>
      </c>
    </row>
    <row r="184" spans="1:14" x14ac:dyDescent="0.25">
      <c r="A184" s="1" t="s">
        <v>3602</v>
      </c>
      <c r="B184" s="2" t="s">
        <v>10</v>
      </c>
      <c r="C184" s="2" t="s">
        <v>3419</v>
      </c>
      <c r="D184" s="21">
        <v>427338</v>
      </c>
      <c r="E184" s="21">
        <v>0</v>
      </c>
      <c r="F184" s="21">
        <v>427338</v>
      </c>
      <c r="G184" s="39">
        <v>1.04</v>
      </c>
      <c r="H184" s="21">
        <v>444432</v>
      </c>
      <c r="I184" s="21">
        <v>0</v>
      </c>
      <c r="J184" s="21">
        <v>444432</v>
      </c>
      <c r="K184" s="21">
        <v>0</v>
      </c>
      <c r="L184" s="21">
        <v>0</v>
      </c>
      <c r="M184" s="21">
        <v>0</v>
      </c>
      <c r="N184" s="21">
        <v>444432</v>
      </c>
    </row>
    <row r="185" spans="1:14" x14ac:dyDescent="0.25">
      <c r="A185" s="1" t="s">
        <v>3603</v>
      </c>
      <c r="B185" s="2" t="s">
        <v>10</v>
      </c>
      <c r="C185" s="2" t="s">
        <v>3419</v>
      </c>
      <c r="D185" s="21">
        <v>356477</v>
      </c>
      <c r="E185" s="21">
        <v>0</v>
      </c>
      <c r="F185" s="21">
        <v>356477</v>
      </c>
      <c r="G185" s="39">
        <v>1.04</v>
      </c>
      <c r="H185" s="21">
        <v>370736</v>
      </c>
      <c r="I185" s="21">
        <v>0</v>
      </c>
      <c r="J185" s="21">
        <v>370736</v>
      </c>
      <c r="K185" s="21">
        <v>0</v>
      </c>
      <c r="L185" s="21">
        <v>0</v>
      </c>
      <c r="M185" s="21">
        <v>0</v>
      </c>
      <c r="N185" s="21">
        <v>370736</v>
      </c>
    </row>
    <row r="186" spans="1:14" x14ac:dyDescent="0.25">
      <c r="A186" s="1" t="s">
        <v>3604</v>
      </c>
      <c r="B186" s="2" t="s">
        <v>10</v>
      </c>
      <c r="C186" s="2" t="s">
        <v>3419</v>
      </c>
      <c r="D186" s="21">
        <v>12332</v>
      </c>
      <c r="E186" s="21">
        <v>0</v>
      </c>
      <c r="F186" s="21">
        <v>12332</v>
      </c>
      <c r="G186" s="39">
        <v>1.04</v>
      </c>
      <c r="H186" s="21">
        <v>12825</v>
      </c>
      <c r="I186" s="21">
        <v>0</v>
      </c>
      <c r="J186" s="21">
        <v>12825</v>
      </c>
      <c r="K186" s="21">
        <v>0</v>
      </c>
      <c r="L186" s="21">
        <v>0</v>
      </c>
      <c r="M186" s="21">
        <v>0</v>
      </c>
      <c r="N186" s="21">
        <v>12825</v>
      </c>
    </row>
    <row r="187" spans="1:14" x14ac:dyDescent="0.25">
      <c r="A187" s="1" t="s">
        <v>3605</v>
      </c>
      <c r="B187" s="2" t="s">
        <v>10</v>
      </c>
      <c r="C187" s="2" t="s">
        <v>3419</v>
      </c>
      <c r="D187" s="21">
        <v>11116</v>
      </c>
      <c r="E187" s="21">
        <v>0</v>
      </c>
      <c r="F187" s="21">
        <v>11116</v>
      </c>
      <c r="G187" s="39">
        <v>1.04</v>
      </c>
      <c r="H187" s="21">
        <v>11561</v>
      </c>
      <c r="I187" s="21">
        <v>0</v>
      </c>
      <c r="J187" s="21">
        <v>11561</v>
      </c>
      <c r="K187" s="21">
        <v>0</v>
      </c>
      <c r="L187" s="21">
        <v>0</v>
      </c>
      <c r="M187" s="21">
        <v>0</v>
      </c>
      <c r="N187" s="21">
        <v>11561</v>
      </c>
    </row>
    <row r="188" spans="1:14" x14ac:dyDescent="0.25">
      <c r="A188" s="1" t="s">
        <v>3606</v>
      </c>
      <c r="B188" s="2" t="s">
        <v>10</v>
      </c>
      <c r="C188" s="2" t="s">
        <v>3419</v>
      </c>
      <c r="D188" s="21">
        <v>2143</v>
      </c>
      <c r="E188" s="21">
        <v>0</v>
      </c>
      <c r="F188" s="21">
        <v>2143</v>
      </c>
      <c r="G188" s="39">
        <v>1.04</v>
      </c>
      <c r="H188" s="21">
        <v>2229</v>
      </c>
      <c r="I188" s="21">
        <v>0</v>
      </c>
      <c r="J188" s="21">
        <v>2229</v>
      </c>
      <c r="K188" s="21">
        <v>0</v>
      </c>
      <c r="L188" s="21">
        <v>0</v>
      </c>
      <c r="M188" s="21">
        <v>0</v>
      </c>
      <c r="N188" s="21">
        <v>2229</v>
      </c>
    </row>
    <row r="189" spans="1:14" x14ac:dyDescent="0.25">
      <c r="A189" s="1" t="s">
        <v>3607</v>
      </c>
      <c r="B189" s="2" t="s">
        <v>10</v>
      </c>
      <c r="C189" s="2" t="s">
        <v>3419</v>
      </c>
      <c r="D189" s="21">
        <v>14015</v>
      </c>
      <c r="E189" s="21">
        <v>0</v>
      </c>
      <c r="F189" s="21">
        <v>14015</v>
      </c>
      <c r="G189" s="39">
        <v>1.04</v>
      </c>
      <c r="H189" s="21">
        <v>14576</v>
      </c>
      <c r="I189" s="21">
        <v>0</v>
      </c>
      <c r="J189" s="21">
        <v>14576</v>
      </c>
      <c r="K189" s="21">
        <v>0</v>
      </c>
      <c r="L189" s="21">
        <v>0</v>
      </c>
      <c r="M189" s="21">
        <v>0</v>
      </c>
      <c r="N189" s="21">
        <v>14576</v>
      </c>
    </row>
    <row r="190" spans="1:14" x14ac:dyDescent="0.25">
      <c r="A190" s="1" t="s">
        <v>3608</v>
      </c>
      <c r="B190" s="2" t="s">
        <v>10</v>
      </c>
      <c r="C190" s="2" t="s">
        <v>3419</v>
      </c>
      <c r="D190" s="21">
        <v>33110</v>
      </c>
      <c r="E190" s="21">
        <v>0</v>
      </c>
      <c r="F190" s="21">
        <v>33110</v>
      </c>
      <c r="G190" s="39">
        <v>1.04</v>
      </c>
      <c r="H190" s="21">
        <v>34434</v>
      </c>
      <c r="I190" s="21">
        <v>0</v>
      </c>
      <c r="J190" s="21">
        <v>34434</v>
      </c>
      <c r="K190" s="21">
        <v>0</v>
      </c>
      <c r="L190" s="21">
        <v>0</v>
      </c>
      <c r="M190" s="21">
        <v>0</v>
      </c>
      <c r="N190" s="21">
        <v>34434</v>
      </c>
    </row>
    <row r="191" spans="1:14" x14ac:dyDescent="0.25">
      <c r="A191" s="1" t="s">
        <v>3609</v>
      </c>
      <c r="B191" s="2" t="s">
        <v>10</v>
      </c>
      <c r="C191" s="2" t="s">
        <v>3419</v>
      </c>
      <c r="D191" s="21">
        <v>26673</v>
      </c>
      <c r="E191" s="21">
        <v>0</v>
      </c>
      <c r="F191" s="21">
        <v>26673</v>
      </c>
      <c r="G191" s="39">
        <v>1.04</v>
      </c>
      <c r="H191" s="21">
        <v>27740</v>
      </c>
      <c r="I191" s="21">
        <v>0</v>
      </c>
      <c r="J191" s="21">
        <v>27740</v>
      </c>
      <c r="K191" s="21">
        <v>0</v>
      </c>
      <c r="L191" s="21">
        <v>0</v>
      </c>
      <c r="M191" s="21">
        <v>0</v>
      </c>
      <c r="N191" s="21">
        <v>27740</v>
      </c>
    </row>
    <row r="192" spans="1:14" x14ac:dyDescent="0.25">
      <c r="A192" s="1" t="s">
        <v>3610</v>
      </c>
      <c r="B192" s="2" t="s">
        <v>10</v>
      </c>
      <c r="C192" s="2" t="s">
        <v>3419</v>
      </c>
      <c r="D192" s="21">
        <v>18358</v>
      </c>
      <c r="E192" s="21">
        <v>0</v>
      </c>
      <c r="F192" s="21">
        <v>18358</v>
      </c>
      <c r="G192" s="39">
        <v>1.04</v>
      </c>
      <c r="H192" s="21">
        <v>19092</v>
      </c>
      <c r="I192" s="21">
        <v>0</v>
      </c>
      <c r="J192" s="21">
        <v>19092</v>
      </c>
      <c r="K192" s="21">
        <v>0</v>
      </c>
      <c r="L192" s="21">
        <v>0</v>
      </c>
      <c r="M192" s="21">
        <v>0</v>
      </c>
      <c r="N192" s="21">
        <v>19092</v>
      </c>
    </row>
    <row r="193" spans="1:14" x14ac:dyDescent="0.25">
      <c r="A193" s="1" t="s">
        <v>3611</v>
      </c>
      <c r="B193" s="2" t="s">
        <v>10</v>
      </c>
      <c r="C193" s="2" t="s">
        <v>3419</v>
      </c>
      <c r="D193" s="21">
        <v>10813</v>
      </c>
      <c r="E193" s="21">
        <v>0</v>
      </c>
      <c r="F193" s="21">
        <v>10813</v>
      </c>
      <c r="G193" s="39">
        <v>1.04</v>
      </c>
      <c r="H193" s="21">
        <v>11246</v>
      </c>
      <c r="I193" s="21">
        <v>0</v>
      </c>
      <c r="J193" s="21">
        <v>11246</v>
      </c>
      <c r="K193" s="21">
        <v>0</v>
      </c>
      <c r="L193" s="21">
        <v>0</v>
      </c>
      <c r="M193" s="21">
        <v>0</v>
      </c>
      <c r="N193" s="21">
        <v>11246</v>
      </c>
    </row>
    <row r="194" spans="1:14" x14ac:dyDescent="0.25">
      <c r="A194" s="1" t="s">
        <v>3612</v>
      </c>
      <c r="B194" s="2" t="s">
        <v>10</v>
      </c>
      <c r="C194" s="2" t="s">
        <v>3419</v>
      </c>
      <c r="D194" s="21">
        <v>16818</v>
      </c>
      <c r="E194" s="21">
        <v>0</v>
      </c>
      <c r="F194" s="21">
        <v>16818</v>
      </c>
      <c r="G194" s="39">
        <v>1.04</v>
      </c>
      <c r="H194" s="21">
        <v>17491</v>
      </c>
      <c r="I194" s="21">
        <v>0</v>
      </c>
      <c r="J194" s="21">
        <v>17491</v>
      </c>
      <c r="K194" s="21">
        <v>0</v>
      </c>
      <c r="L194" s="21">
        <v>0</v>
      </c>
      <c r="M194" s="21">
        <v>0</v>
      </c>
      <c r="N194" s="21">
        <v>17491</v>
      </c>
    </row>
    <row r="195" spans="1:14" x14ac:dyDescent="0.25">
      <c r="A195" s="1" t="s">
        <v>3613</v>
      </c>
      <c r="B195" s="2" t="s">
        <v>10</v>
      </c>
      <c r="C195" s="2" t="s">
        <v>3419</v>
      </c>
      <c r="D195" s="21">
        <v>9783</v>
      </c>
      <c r="E195" s="21">
        <v>0</v>
      </c>
      <c r="F195" s="21">
        <v>9783</v>
      </c>
      <c r="G195" s="39">
        <v>1.04</v>
      </c>
      <c r="H195" s="21">
        <v>10174</v>
      </c>
      <c r="I195" s="21">
        <v>0</v>
      </c>
      <c r="J195" s="21">
        <v>10174</v>
      </c>
      <c r="K195" s="21">
        <v>0</v>
      </c>
      <c r="L195" s="21">
        <v>0</v>
      </c>
      <c r="M195" s="21">
        <v>0</v>
      </c>
      <c r="N195" s="21">
        <v>10174</v>
      </c>
    </row>
    <row r="196" spans="1:14" x14ac:dyDescent="0.25">
      <c r="A196" s="1" t="s">
        <v>3614</v>
      </c>
      <c r="B196" s="2" t="s">
        <v>10</v>
      </c>
      <c r="C196" s="2" t="s">
        <v>3419</v>
      </c>
      <c r="D196" s="21">
        <v>50288</v>
      </c>
      <c r="E196" s="21">
        <v>0</v>
      </c>
      <c r="F196" s="21">
        <v>50288</v>
      </c>
      <c r="G196" s="39">
        <v>1.04</v>
      </c>
      <c r="H196" s="21">
        <v>52300</v>
      </c>
      <c r="I196" s="21">
        <v>0</v>
      </c>
      <c r="J196" s="21">
        <v>52300</v>
      </c>
      <c r="K196" s="21">
        <v>0</v>
      </c>
      <c r="L196" s="21">
        <v>0</v>
      </c>
      <c r="M196" s="21">
        <v>0</v>
      </c>
      <c r="N196" s="21">
        <v>52300</v>
      </c>
    </row>
    <row r="197" spans="1:14" x14ac:dyDescent="0.25">
      <c r="A197" s="1" t="s">
        <v>3615</v>
      </c>
      <c r="B197" s="2" t="s">
        <v>10</v>
      </c>
      <c r="C197" s="2" t="s">
        <v>3419</v>
      </c>
      <c r="D197" s="21">
        <v>34681</v>
      </c>
      <c r="E197" s="21">
        <v>0</v>
      </c>
      <c r="F197" s="21">
        <v>34681</v>
      </c>
      <c r="G197" s="39">
        <v>1.04</v>
      </c>
      <c r="H197" s="21">
        <v>36068</v>
      </c>
      <c r="I197" s="21">
        <v>0</v>
      </c>
      <c r="J197" s="21">
        <v>36068</v>
      </c>
      <c r="K197" s="21">
        <v>0</v>
      </c>
      <c r="L197" s="21">
        <v>0</v>
      </c>
      <c r="M197" s="21">
        <v>0</v>
      </c>
      <c r="N197" s="21">
        <v>36068</v>
      </c>
    </row>
    <row r="198" spans="1:14" x14ac:dyDescent="0.25">
      <c r="A198" s="1" t="s">
        <v>3616</v>
      </c>
      <c r="B198" s="2" t="s">
        <v>10</v>
      </c>
      <c r="C198" s="2" t="s">
        <v>3419</v>
      </c>
      <c r="D198" s="21">
        <v>9830</v>
      </c>
      <c r="E198" s="21">
        <v>0</v>
      </c>
      <c r="F198" s="21">
        <v>9830</v>
      </c>
      <c r="G198" s="39">
        <v>1.04</v>
      </c>
      <c r="H198" s="21">
        <v>10223</v>
      </c>
      <c r="I198" s="21">
        <v>0</v>
      </c>
      <c r="J198" s="21">
        <v>10223</v>
      </c>
      <c r="K198" s="21">
        <v>0</v>
      </c>
      <c r="L198" s="21">
        <v>0</v>
      </c>
      <c r="M198" s="21">
        <v>0</v>
      </c>
      <c r="N198" s="21">
        <v>10223</v>
      </c>
    </row>
    <row r="199" spans="1:14" x14ac:dyDescent="0.25">
      <c r="A199" s="1" t="s">
        <v>3617</v>
      </c>
      <c r="B199" s="2" t="s">
        <v>10</v>
      </c>
      <c r="C199" s="2" t="s">
        <v>3419</v>
      </c>
      <c r="D199" s="21">
        <v>11507</v>
      </c>
      <c r="E199" s="21">
        <v>0</v>
      </c>
      <c r="F199" s="21">
        <v>11507</v>
      </c>
      <c r="G199" s="39">
        <v>1.04</v>
      </c>
      <c r="H199" s="21">
        <v>11967</v>
      </c>
      <c r="I199" s="21">
        <v>0</v>
      </c>
      <c r="J199" s="21">
        <v>11967</v>
      </c>
      <c r="K199" s="21">
        <v>0</v>
      </c>
      <c r="L199" s="21">
        <v>0</v>
      </c>
      <c r="M199" s="21">
        <v>0</v>
      </c>
      <c r="N199" s="21">
        <v>11967</v>
      </c>
    </row>
    <row r="200" spans="1:14" x14ac:dyDescent="0.25">
      <c r="A200" s="1" t="s">
        <v>3618</v>
      </c>
      <c r="B200" s="2" t="s">
        <v>10</v>
      </c>
      <c r="C200" s="2" t="s">
        <v>3419</v>
      </c>
      <c r="D200" s="21">
        <v>467246</v>
      </c>
      <c r="E200" s="21">
        <v>0</v>
      </c>
      <c r="F200" s="21">
        <v>467246</v>
      </c>
      <c r="G200" s="39">
        <v>1.04</v>
      </c>
      <c r="H200" s="21">
        <v>485936</v>
      </c>
      <c r="I200" s="21">
        <v>0</v>
      </c>
      <c r="J200" s="21">
        <v>485936</v>
      </c>
      <c r="K200" s="21">
        <v>0</v>
      </c>
      <c r="L200" s="21">
        <v>0</v>
      </c>
      <c r="M200" s="21">
        <v>0</v>
      </c>
      <c r="N200" s="21">
        <v>485936</v>
      </c>
    </row>
    <row r="201" spans="1:14" x14ac:dyDescent="0.25">
      <c r="A201" s="1" t="s">
        <v>3619</v>
      </c>
      <c r="B201" s="2" t="s">
        <v>10</v>
      </c>
      <c r="C201" s="2" t="s">
        <v>3419</v>
      </c>
      <c r="D201" s="21">
        <v>25046</v>
      </c>
      <c r="E201" s="21">
        <v>0</v>
      </c>
      <c r="F201" s="21">
        <v>25046</v>
      </c>
      <c r="G201" s="39">
        <v>1.04</v>
      </c>
      <c r="H201" s="21">
        <v>26048</v>
      </c>
      <c r="I201" s="21">
        <v>0</v>
      </c>
      <c r="J201" s="21">
        <v>26048</v>
      </c>
      <c r="K201" s="21">
        <v>0</v>
      </c>
      <c r="L201" s="21">
        <v>0</v>
      </c>
      <c r="M201" s="21">
        <v>0</v>
      </c>
      <c r="N201" s="21">
        <v>26048</v>
      </c>
    </row>
    <row r="202" spans="1:14" x14ac:dyDescent="0.25">
      <c r="A202" s="1" t="s">
        <v>3620</v>
      </c>
      <c r="B202" s="2" t="s">
        <v>10</v>
      </c>
      <c r="C202" s="2" t="s">
        <v>3419</v>
      </c>
      <c r="D202" s="21">
        <v>7856992</v>
      </c>
      <c r="E202" s="21">
        <v>0</v>
      </c>
      <c r="F202" s="21">
        <v>7856992</v>
      </c>
      <c r="G202" s="39">
        <v>1.04</v>
      </c>
      <c r="H202" s="21">
        <v>8171272</v>
      </c>
      <c r="I202" s="21">
        <v>0</v>
      </c>
      <c r="J202" s="21">
        <v>8171272</v>
      </c>
      <c r="K202" s="21">
        <v>668135</v>
      </c>
      <c r="L202" s="21">
        <v>0</v>
      </c>
      <c r="M202" s="21">
        <v>0</v>
      </c>
      <c r="N202" s="21">
        <v>8839407</v>
      </c>
    </row>
    <row r="203" spans="1:14" x14ac:dyDescent="0.25">
      <c r="A203" s="1" t="s">
        <v>3621</v>
      </c>
      <c r="B203" s="2" t="s">
        <v>10</v>
      </c>
      <c r="C203" s="2" t="s">
        <v>3419</v>
      </c>
      <c r="D203" s="21">
        <v>144869</v>
      </c>
      <c r="E203" s="21">
        <v>0</v>
      </c>
      <c r="F203" s="21">
        <v>144869</v>
      </c>
      <c r="G203" s="39">
        <v>1.04</v>
      </c>
      <c r="H203" s="21">
        <v>150664</v>
      </c>
      <c r="I203" s="21">
        <v>0</v>
      </c>
      <c r="J203" s="21">
        <v>150664</v>
      </c>
      <c r="K203" s="21">
        <v>7610</v>
      </c>
      <c r="L203" s="21">
        <v>0</v>
      </c>
      <c r="M203" s="21">
        <v>0</v>
      </c>
      <c r="N203" s="21">
        <v>158274</v>
      </c>
    </row>
    <row r="204" spans="1:14" x14ac:dyDescent="0.25">
      <c r="A204" s="1" t="s">
        <v>3622</v>
      </c>
      <c r="B204" s="2" t="s">
        <v>174</v>
      </c>
      <c r="C204" s="2" t="s">
        <v>200</v>
      </c>
      <c r="D204" s="21">
        <v>156635</v>
      </c>
      <c r="E204" s="21">
        <v>0</v>
      </c>
      <c r="F204" s="21">
        <v>156635</v>
      </c>
      <c r="G204" s="39">
        <v>1.04</v>
      </c>
      <c r="H204" s="21">
        <v>162900</v>
      </c>
      <c r="I204" s="21">
        <v>0</v>
      </c>
      <c r="J204" s="21">
        <v>162900</v>
      </c>
      <c r="K204" s="21">
        <v>22157</v>
      </c>
      <c r="L204" s="21">
        <v>0</v>
      </c>
      <c r="M204" s="21">
        <v>0</v>
      </c>
      <c r="N204" s="21">
        <v>185057</v>
      </c>
    </row>
    <row r="205" spans="1:14" x14ac:dyDescent="0.25">
      <c r="A205" s="1" t="s">
        <v>3623</v>
      </c>
      <c r="B205" s="2" t="s">
        <v>10</v>
      </c>
      <c r="C205" s="2" t="s">
        <v>3419</v>
      </c>
      <c r="D205" s="21">
        <v>254461</v>
      </c>
      <c r="E205" s="21">
        <v>0</v>
      </c>
      <c r="F205" s="21">
        <v>254461</v>
      </c>
      <c r="G205" s="39">
        <v>1.04</v>
      </c>
      <c r="H205" s="21">
        <v>264639</v>
      </c>
      <c r="I205" s="21">
        <v>0</v>
      </c>
      <c r="J205" s="21">
        <v>264639</v>
      </c>
      <c r="K205" s="21">
        <v>27155</v>
      </c>
      <c r="L205" s="21">
        <v>0</v>
      </c>
      <c r="M205" s="21">
        <v>0</v>
      </c>
      <c r="N205" s="21">
        <v>291794</v>
      </c>
    </row>
    <row r="206" spans="1:14" x14ac:dyDescent="0.25">
      <c r="A206" s="1" t="s">
        <v>3624</v>
      </c>
      <c r="B206" s="2" t="s">
        <v>10</v>
      </c>
      <c r="C206" s="2" t="s">
        <v>3419</v>
      </c>
      <c r="D206" s="21">
        <v>59625</v>
      </c>
      <c r="E206" s="21">
        <v>0</v>
      </c>
      <c r="F206" s="21">
        <v>59625</v>
      </c>
      <c r="G206" s="39">
        <v>1.04</v>
      </c>
      <c r="H206" s="21">
        <v>62010</v>
      </c>
      <c r="I206" s="21">
        <v>0</v>
      </c>
      <c r="J206" s="21">
        <v>62010</v>
      </c>
      <c r="K206" s="21">
        <v>6603</v>
      </c>
      <c r="L206" s="21">
        <v>0</v>
      </c>
      <c r="M206" s="21">
        <v>0</v>
      </c>
      <c r="N206" s="21">
        <v>68613</v>
      </c>
    </row>
    <row r="207" spans="1:14" x14ac:dyDescent="0.25">
      <c r="A207" s="1" t="s">
        <v>3625</v>
      </c>
      <c r="B207" s="2" t="s">
        <v>10</v>
      </c>
      <c r="C207" s="2" t="s">
        <v>3419</v>
      </c>
      <c r="D207" s="21">
        <v>16872304</v>
      </c>
      <c r="E207" s="21">
        <v>1500000</v>
      </c>
      <c r="F207" s="21">
        <v>18372304</v>
      </c>
      <c r="G207" s="39">
        <v>1.1000000000000001</v>
      </c>
      <c r="H207" s="21">
        <v>20209534</v>
      </c>
      <c r="I207" s="21">
        <v>0</v>
      </c>
      <c r="J207" s="21">
        <v>20209534</v>
      </c>
      <c r="K207" s="21">
        <v>336217</v>
      </c>
      <c r="L207" s="21">
        <v>0</v>
      </c>
      <c r="M207" s="21">
        <v>0</v>
      </c>
      <c r="N207" s="21">
        <v>20545751</v>
      </c>
    </row>
    <row r="208" spans="1:14" x14ac:dyDescent="0.25">
      <c r="A208" s="1" t="s">
        <v>3626</v>
      </c>
      <c r="B208" s="2" t="s">
        <v>10</v>
      </c>
      <c r="C208" s="2" t="s">
        <v>3419</v>
      </c>
      <c r="D208" s="21">
        <v>11660576</v>
      </c>
      <c r="E208" s="21">
        <v>1200019</v>
      </c>
      <c r="F208" s="21">
        <v>12860595</v>
      </c>
      <c r="G208" s="39">
        <v>1.04</v>
      </c>
      <c r="H208" s="21">
        <v>13375019</v>
      </c>
      <c r="I208" s="21">
        <v>0</v>
      </c>
      <c r="J208" s="21">
        <v>13375019</v>
      </c>
      <c r="K208" s="21">
        <v>2111024</v>
      </c>
      <c r="L208" s="21">
        <v>0</v>
      </c>
      <c r="M208" s="21">
        <v>0</v>
      </c>
      <c r="N208" s="21">
        <v>15486043</v>
      </c>
    </row>
    <row r="209" spans="1:14" x14ac:dyDescent="0.25">
      <c r="A209" s="1" t="s">
        <v>3627</v>
      </c>
      <c r="B209" s="2" t="s">
        <v>10</v>
      </c>
      <c r="C209" s="2" t="s">
        <v>3419</v>
      </c>
      <c r="D209" s="21">
        <v>4000359</v>
      </c>
      <c r="E209" s="21">
        <v>0</v>
      </c>
      <c r="F209" s="21">
        <v>4000359</v>
      </c>
      <c r="G209" s="39">
        <v>1.04</v>
      </c>
      <c r="H209" s="21">
        <v>4160373</v>
      </c>
      <c r="I209" s="21">
        <v>0</v>
      </c>
      <c r="J209" s="21">
        <v>4160373</v>
      </c>
      <c r="K209" s="21">
        <v>0</v>
      </c>
      <c r="L209" s="21">
        <v>0</v>
      </c>
      <c r="M209" s="21">
        <v>0</v>
      </c>
      <c r="N209" s="21">
        <v>4160373</v>
      </c>
    </row>
    <row r="210" spans="1:14" x14ac:dyDescent="0.25">
      <c r="A210" s="1" t="s">
        <v>3628</v>
      </c>
      <c r="B210" s="2" t="s">
        <v>10</v>
      </c>
      <c r="C210" s="2" t="s">
        <v>3419</v>
      </c>
      <c r="D210" s="21">
        <v>11466821</v>
      </c>
      <c r="E210" s="21">
        <v>0</v>
      </c>
      <c r="F210" s="21">
        <v>11466821</v>
      </c>
      <c r="G210" s="39">
        <v>1.04</v>
      </c>
      <c r="H210" s="21">
        <v>11925494</v>
      </c>
      <c r="I210" s="21">
        <v>1</v>
      </c>
      <c r="J210" s="21">
        <v>11925495</v>
      </c>
      <c r="K210" s="21">
        <v>0</v>
      </c>
      <c r="L210" s="21">
        <v>0</v>
      </c>
      <c r="M210" s="21">
        <v>0</v>
      </c>
      <c r="N210" s="21">
        <v>11925495</v>
      </c>
    </row>
    <row r="211" spans="1:14" x14ac:dyDescent="0.25">
      <c r="A211" s="1" t="s">
        <v>3629</v>
      </c>
      <c r="B211" s="2" t="s">
        <v>10</v>
      </c>
      <c r="C211" s="2" t="s">
        <v>3419</v>
      </c>
      <c r="D211" s="21">
        <v>7335788</v>
      </c>
      <c r="E211" s="21">
        <v>0</v>
      </c>
      <c r="F211" s="21">
        <v>7335788</v>
      </c>
      <c r="G211" s="39">
        <v>1.04</v>
      </c>
      <c r="H211" s="21">
        <v>7629220</v>
      </c>
      <c r="I211" s="21">
        <v>0</v>
      </c>
      <c r="J211" s="21">
        <v>7629220</v>
      </c>
      <c r="K211" s="21">
        <v>0</v>
      </c>
      <c r="L211" s="21">
        <v>0</v>
      </c>
      <c r="M211" s="21">
        <v>0</v>
      </c>
      <c r="N211" s="21">
        <v>7629220</v>
      </c>
    </row>
    <row r="212" spans="1:14" x14ac:dyDescent="0.25">
      <c r="A212" s="1" t="s">
        <v>3630</v>
      </c>
      <c r="B212" s="2" t="s">
        <v>174</v>
      </c>
      <c r="C212" s="2" t="s">
        <v>1007</v>
      </c>
      <c r="D212" s="21">
        <v>2369856</v>
      </c>
      <c r="E212" s="21">
        <v>0</v>
      </c>
      <c r="F212" s="21">
        <v>2369856</v>
      </c>
      <c r="G212" s="39">
        <v>1.04</v>
      </c>
      <c r="H212" s="21">
        <v>2464650</v>
      </c>
      <c r="I212" s="21">
        <v>0</v>
      </c>
      <c r="J212" s="21">
        <v>2464650</v>
      </c>
      <c r="K212" s="21">
        <v>0</v>
      </c>
      <c r="L212" s="21">
        <v>0</v>
      </c>
      <c r="M212" s="21">
        <v>0</v>
      </c>
      <c r="N212" s="21">
        <v>2464650</v>
      </c>
    </row>
    <row r="213" spans="1:14" x14ac:dyDescent="0.25">
      <c r="A213" s="1" t="s">
        <v>3631</v>
      </c>
      <c r="B213" s="2" t="s">
        <v>10</v>
      </c>
      <c r="C213" s="2" t="s">
        <v>3419</v>
      </c>
      <c r="D213" s="21">
        <v>634622</v>
      </c>
      <c r="E213" s="21">
        <v>0</v>
      </c>
      <c r="F213" s="21">
        <v>634622</v>
      </c>
      <c r="G213" s="39">
        <v>1.04</v>
      </c>
      <c r="H213" s="21">
        <v>660007</v>
      </c>
      <c r="I213" s="21">
        <v>0</v>
      </c>
      <c r="J213" s="21">
        <v>660007</v>
      </c>
      <c r="K213" s="21">
        <v>0</v>
      </c>
      <c r="L213" s="21">
        <v>0</v>
      </c>
      <c r="M213" s="21">
        <v>0</v>
      </c>
      <c r="N213" s="21">
        <v>660007</v>
      </c>
    </row>
    <row r="214" spans="1:14" x14ac:dyDescent="0.25">
      <c r="A214" s="1" t="s">
        <v>3632</v>
      </c>
      <c r="B214" s="2" t="s">
        <v>10</v>
      </c>
      <c r="C214" s="2" t="s">
        <v>3419</v>
      </c>
      <c r="D214" s="21">
        <v>407581</v>
      </c>
      <c r="E214" s="21">
        <v>0</v>
      </c>
      <c r="F214" s="21">
        <v>407581</v>
      </c>
      <c r="G214" s="39">
        <v>1.04</v>
      </c>
      <c r="H214" s="21">
        <v>423884</v>
      </c>
      <c r="I214" s="21">
        <v>0</v>
      </c>
      <c r="J214" s="21">
        <v>423884</v>
      </c>
      <c r="K214" s="21">
        <v>0</v>
      </c>
      <c r="L214" s="21">
        <v>0</v>
      </c>
      <c r="M214" s="21">
        <v>0</v>
      </c>
      <c r="N214" s="21">
        <v>423884</v>
      </c>
    </row>
    <row r="215" spans="1:14" x14ac:dyDescent="0.25">
      <c r="A215" s="1" t="s">
        <v>3633</v>
      </c>
      <c r="B215" s="2" t="s">
        <v>10</v>
      </c>
      <c r="C215" s="2" t="s">
        <v>3419</v>
      </c>
      <c r="D215" s="21">
        <v>2495431</v>
      </c>
      <c r="E215" s="21">
        <v>-198455</v>
      </c>
      <c r="F215" s="21">
        <v>2296976</v>
      </c>
      <c r="G215" s="39">
        <v>1.04</v>
      </c>
      <c r="H215" s="21">
        <v>2388855</v>
      </c>
      <c r="I215" s="21">
        <v>0</v>
      </c>
      <c r="J215" s="21">
        <v>2388855</v>
      </c>
      <c r="K215" s="21">
        <v>0</v>
      </c>
      <c r="L215" s="21">
        <v>0</v>
      </c>
      <c r="M215" s="21">
        <v>0</v>
      </c>
      <c r="N215" s="21">
        <v>2388855</v>
      </c>
    </row>
    <row r="216" spans="1:14" x14ac:dyDescent="0.25">
      <c r="A216" s="1" t="s">
        <v>3634</v>
      </c>
      <c r="B216" s="2" t="s">
        <v>10</v>
      </c>
      <c r="C216" s="2" t="s">
        <v>3419</v>
      </c>
      <c r="D216" s="21">
        <v>0</v>
      </c>
      <c r="E216" s="21">
        <v>0</v>
      </c>
      <c r="F216" s="21">
        <v>0</v>
      </c>
      <c r="G216" s="39">
        <v>1.04</v>
      </c>
      <c r="H216" s="21">
        <v>0</v>
      </c>
      <c r="I216" s="21">
        <v>0</v>
      </c>
      <c r="J216" s="21">
        <v>0</v>
      </c>
      <c r="K216" s="21">
        <v>0</v>
      </c>
      <c r="L216" s="21">
        <v>0</v>
      </c>
      <c r="M216" s="21">
        <v>0</v>
      </c>
      <c r="N216" s="21">
        <v>0</v>
      </c>
    </row>
    <row r="217" spans="1:14" x14ac:dyDescent="0.25">
      <c r="A217" s="1" t="s">
        <v>3635</v>
      </c>
      <c r="B217" s="2" t="s">
        <v>10</v>
      </c>
      <c r="C217" s="2" t="s">
        <v>3419</v>
      </c>
      <c r="D217" s="21">
        <v>3672746</v>
      </c>
      <c r="E217" s="21">
        <v>0</v>
      </c>
      <c r="F217" s="21">
        <v>3672746</v>
      </c>
      <c r="G217" s="39">
        <v>1.04</v>
      </c>
      <c r="H217" s="21">
        <v>3819656</v>
      </c>
      <c r="I217" s="21">
        <v>0</v>
      </c>
      <c r="J217" s="21">
        <v>3819656</v>
      </c>
      <c r="K217" s="21">
        <v>623681</v>
      </c>
      <c r="L217" s="21">
        <v>123941.77018713976</v>
      </c>
      <c r="M217" s="21">
        <v>589652</v>
      </c>
      <c r="N217" s="21">
        <v>5156930.7701871395</v>
      </c>
    </row>
    <row r="218" spans="1:14" x14ac:dyDescent="0.25">
      <c r="A218" s="1" t="s">
        <v>3636</v>
      </c>
      <c r="B218" s="2" t="s">
        <v>10</v>
      </c>
      <c r="C218" s="2" t="s">
        <v>3419</v>
      </c>
      <c r="D218" s="21">
        <v>15265</v>
      </c>
      <c r="E218" s="21">
        <v>0</v>
      </c>
      <c r="F218" s="21">
        <v>15265</v>
      </c>
      <c r="G218" s="39">
        <v>1.04</v>
      </c>
      <c r="H218" s="21">
        <v>15876</v>
      </c>
      <c r="I218" s="21">
        <v>0</v>
      </c>
      <c r="J218" s="21">
        <v>15876</v>
      </c>
      <c r="K218" s="21">
        <v>0</v>
      </c>
      <c r="L218" s="21">
        <v>0</v>
      </c>
      <c r="M218" s="21">
        <v>0</v>
      </c>
      <c r="N218" s="21">
        <v>15876</v>
      </c>
    </row>
    <row r="219" spans="1:14" x14ac:dyDescent="0.25">
      <c r="A219" s="1" t="s">
        <v>3637</v>
      </c>
      <c r="B219" s="2" t="s">
        <v>10</v>
      </c>
      <c r="C219" s="2" t="s">
        <v>3419</v>
      </c>
      <c r="D219" s="21">
        <v>24228</v>
      </c>
      <c r="E219" s="21">
        <v>0</v>
      </c>
      <c r="F219" s="21">
        <v>24228</v>
      </c>
      <c r="G219" s="39">
        <v>1.04</v>
      </c>
      <c r="H219" s="21">
        <v>25197</v>
      </c>
      <c r="I219" s="21">
        <v>0</v>
      </c>
      <c r="J219" s="21">
        <v>25197</v>
      </c>
      <c r="K219" s="21">
        <v>0</v>
      </c>
      <c r="L219" s="21">
        <v>0</v>
      </c>
      <c r="M219" s="21">
        <v>0</v>
      </c>
      <c r="N219" s="21">
        <v>25197</v>
      </c>
    </row>
    <row r="220" spans="1:14" x14ac:dyDescent="0.25">
      <c r="A220" s="1" t="s">
        <v>3638</v>
      </c>
      <c r="B220" s="2" t="s">
        <v>10</v>
      </c>
      <c r="C220" s="2" t="s">
        <v>3419</v>
      </c>
      <c r="D220" s="21">
        <v>23839</v>
      </c>
      <c r="E220" s="21">
        <v>0</v>
      </c>
      <c r="F220" s="21">
        <v>23839</v>
      </c>
      <c r="G220" s="39">
        <v>1.04</v>
      </c>
      <c r="H220" s="21">
        <v>24793</v>
      </c>
      <c r="I220" s="21">
        <v>0</v>
      </c>
      <c r="J220" s="21">
        <v>24793</v>
      </c>
      <c r="K220" s="21">
        <v>0</v>
      </c>
      <c r="L220" s="21">
        <v>0</v>
      </c>
      <c r="M220" s="21">
        <v>0</v>
      </c>
      <c r="N220" s="21">
        <v>24793</v>
      </c>
    </row>
    <row r="221" spans="1:14" x14ac:dyDescent="0.25">
      <c r="A221" s="1" t="s">
        <v>3639</v>
      </c>
      <c r="B221" s="2" t="s">
        <v>10</v>
      </c>
      <c r="C221" s="2" t="s">
        <v>3419</v>
      </c>
      <c r="D221" s="21">
        <v>22601</v>
      </c>
      <c r="E221" s="21">
        <v>0</v>
      </c>
      <c r="F221" s="21">
        <v>22601</v>
      </c>
      <c r="G221" s="39">
        <v>1.04</v>
      </c>
      <c r="H221" s="21">
        <v>23505</v>
      </c>
      <c r="I221" s="21">
        <v>0</v>
      </c>
      <c r="J221" s="21">
        <v>23505</v>
      </c>
      <c r="K221" s="21">
        <v>0</v>
      </c>
      <c r="L221" s="21">
        <v>0</v>
      </c>
      <c r="M221" s="21">
        <v>0</v>
      </c>
      <c r="N221" s="21">
        <v>23505</v>
      </c>
    </row>
    <row r="222" spans="1:14" x14ac:dyDescent="0.25">
      <c r="A222" s="1" t="s">
        <v>3640</v>
      </c>
      <c r="B222" s="2" t="s">
        <v>10</v>
      </c>
      <c r="C222" s="2" t="s">
        <v>3419</v>
      </c>
      <c r="D222" s="21">
        <v>6561</v>
      </c>
      <c r="E222" s="21">
        <v>0</v>
      </c>
      <c r="F222" s="21">
        <v>6561</v>
      </c>
      <c r="G222" s="39">
        <v>1.04</v>
      </c>
      <c r="H222" s="21">
        <v>6823</v>
      </c>
      <c r="I222" s="21">
        <v>0</v>
      </c>
      <c r="J222" s="21">
        <v>6823</v>
      </c>
      <c r="K222" s="21">
        <v>0</v>
      </c>
      <c r="L222" s="21">
        <v>0</v>
      </c>
      <c r="M222" s="21">
        <v>0</v>
      </c>
      <c r="N222" s="21">
        <v>6823</v>
      </c>
    </row>
    <row r="223" spans="1:14" x14ac:dyDescent="0.25">
      <c r="A223" s="1" t="s">
        <v>3641</v>
      </c>
      <c r="B223" s="2" t="s">
        <v>10</v>
      </c>
      <c r="C223" s="2" t="s">
        <v>3419</v>
      </c>
      <c r="D223" s="21">
        <v>21096</v>
      </c>
      <c r="E223" s="21">
        <v>0</v>
      </c>
      <c r="F223" s="21">
        <v>21096</v>
      </c>
      <c r="G223" s="39">
        <v>1.04</v>
      </c>
      <c r="H223" s="21">
        <v>21940</v>
      </c>
      <c r="I223" s="21">
        <v>0</v>
      </c>
      <c r="J223" s="21">
        <v>21940</v>
      </c>
      <c r="K223" s="21">
        <v>0</v>
      </c>
      <c r="L223" s="21">
        <v>0</v>
      </c>
      <c r="M223" s="21">
        <v>0</v>
      </c>
      <c r="N223" s="21">
        <v>21940</v>
      </c>
    </row>
    <row r="224" spans="1:14" x14ac:dyDescent="0.25">
      <c r="A224" s="1" t="s">
        <v>3642</v>
      </c>
      <c r="B224" s="2" t="s">
        <v>10</v>
      </c>
      <c r="C224" s="2" t="s">
        <v>3419</v>
      </c>
      <c r="D224" s="21">
        <v>11506</v>
      </c>
      <c r="E224" s="21">
        <v>0</v>
      </c>
      <c r="F224" s="21">
        <v>11506</v>
      </c>
      <c r="G224" s="39">
        <v>1.04</v>
      </c>
      <c r="H224" s="21">
        <v>11966</v>
      </c>
      <c r="I224" s="21">
        <v>0</v>
      </c>
      <c r="J224" s="21">
        <v>11966</v>
      </c>
      <c r="K224" s="21">
        <v>0</v>
      </c>
      <c r="L224" s="21">
        <v>0</v>
      </c>
      <c r="M224" s="21">
        <v>0</v>
      </c>
      <c r="N224" s="21">
        <v>11966</v>
      </c>
    </row>
    <row r="225" spans="1:14" x14ac:dyDescent="0.25">
      <c r="A225" s="1" t="s">
        <v>3643</v>
      </c>
      <c r="B225" s="2" t="s">
        <v>10</v>
      </c>
      <c r="C225" s="2" t="s">
        <v>3419</v>
      </c>
      <c r="D225" s="21">
        <v>34085</v>
      </c>
      <c r="E225" s="21">
        <v>0</v>
      </c>
      <c r="F225" s="21">
        <v>34085</v>
      </c>
      <c r="G225" s="39">
        <v>1.04</v>
      </c>
      <c r="H225" s="21">
        <v>35448</v>
      </c>
      <c r="I225" s="21">
        <v>0</v>
      </c>
      <c r="J225" s="21">
        <v>35448</v>
      </c>
      <c r="K225" s="21">
        <v>0</v>
      </c>
      <c r="L225" s="21">
        <v>0</v>
      </c>
      <c r="M225" s="21">
        <v>0</v>
      </c>
      <c r="N225" s="21">
        <v>35448</v>
      </c>
    </row>
    <row r="226" spans="1:14" x14ac:dyDescent="0.25">
      <c r="A226" s="1" t="s">
        <v>3644</v>
      </c>
      <c r="B226" s="2" t="s">
        <v>10</v>
      </c>
      <c r="C226" s="2" t="s">
        <v>3419</v>
      </c>
      <c r="D226" s="21">
        <v>479903</v>
      </c>
      <c r="E226" s="21">
        <v>0</v>
      </c>
      <c r="F226" s="21">
        <v>479903</v>
      </c>
      <c r="G226" s="39">
        <v>1.04</v>
      </c>
      <c r="H226" s="21">
        <v>499099</v>
      </c>
      <c r="I226" s="21">
        <v>0</v>
      </c>
      <c r="J226" s="21">
        <v>499099</v>
      </c>
      <c r="K226" s="21">
        <v>72278</v>
      </c>
      <c r="L226" s="21">
        <v>0</v>
      </c>
      <c r="M226" s="21">
        <v>0</v>
      </c>
      <c r="N226" s="21">
        <v>571377</v>
      </c>
    </row>
    <row r="227" spans="1:14" x14ac:dyDescent="0.25">
      <c r="A227" s="1" t="s">
        <v>3645</v>
      </c>
      <c r="B227" s="2" t="s">
        <v>10</v>
      </c>
      <c r="C227" s="2" t="s">
        <v>3419</v>
      </c>
      <c r="D227" s="21">
        <v>5775562</v>
      </c>
      <c r="E227" s="21">
        <v>0</v>
      </c>
      <c r="F227" s="21">
        <v>5775562</v>
      </c>
      <c r="G227" s="39">
        <v>1.04</v>
      </c>
      <c r="H227" s="21">
        <v>6006584</v>
      </c>
      <c r="I227" s="21">
        <v>0</v>
      </c>
      <c r="J227" s="21">
        <v>6006584</v>
      </c>
      <c r="K227" s="21">
        <v>0</v>
      </c>
      <c r="L227" s="21">
        <v>0</v>
      </c>
      <c r="M227" s="21">
        <v>0</v>
      </c>
      <c r="N227" s="21">
        <v>6006584</v>
      </c>
    </row>
    <row r="228" spans="1:14" x14ac:dyDescent="0.25">
      <c r="A228" s="1" t="s">
        <v>3646</v>
      </c>
      <c r="B228" s="2" t="s">
        <v>10</v>
      </c>
      <c r="C228" s="2" t="s">
        <v>3419</v>
      </c>
      <c r="D228" s="21">
        <v>280732</v>
      </c>
      <c r="E228" s="21">
        <v>0</v>
      </c>
      <c r="F228" s="21">
        <v>280732</v>
      </c>
      <c r="G228" s="39">
        <v>1.04</v>
      </c>
      <c r="H228" s="21">
        <v>291961</v>
      </c>
      <c r="I228" s="21">
        <v>0</v>
      </c>
      <c r="J228" s="21">
        <v>291961</v>
      </c>
      <c r="K228" s="21">
        <v>0</v>
      </c>
      <c r="L228" s="21">
        <v>0</v>
      </c>
      <c r="M228" s="21">
        <v>0</v>
      </c>
      <c r="N228" s="21">
        <v>291961</v>
      </c>
    </row>
    <row r="229" spans="1:14" x14ac:dyDescent="0.25">
      <c r="A229" s="1" t="s">
        <v>3647</v>
      </c>
      <c r="B229" s="2" t="s">
        <v>10</v>
      </c>
      <c r="C229" s="2" t="s">
        <v>3419</v>
      </c>
      <c r="D229" s="21">
        <v>40184</v>
      </c>
      <c r="E229" s="21">
        <v>0</v>
      </c>
      <c r="F229" s="21">
        <v>40184</v>
      </c>
      <c r="G229" s="39">
        <v>1.04</v>
      </c>
      <c r="H229" s="21">
        <v>41791</v>
      </c>
      <c r="I229" s="21">
        <v>0</v>
      </c>
      <c r="J229" s="21">
        <v>41791</v>
      </c>
      <c r="K229" s="21">
        <v>0</v>
      </c>
      <c r="L229" s="21">
        <v>0</v>
      </c>
      <c r="M229" s="21">
        <v>0</v>
      </c>
      <c r="N229" s="21">
        <v>41791</v>
      </c>
    </row>
    <row r="230" spans="1:14" x14ac:dyDescent="0.25">
      <c r="A230" s="1" t="s">
        <v>3648</v>
      </c>
      <c r="B230" s="2" t="s">
        <v>10</v>
      </c>
      <c r="C230" s="2" t="s">
        <v>3419</v>
      </c>
      <c r="D230" s="21">
        <v>322131</v>
      </c>
      <c r="E230" s="21">
        <v>0</v>
      </c>
      <c r="F230" s="21">
        <v>322131</v>
      </c>
      <c r="G230" s="39">
        <v>1.04</v>
      </c>
      <c r="H230" s="21">
        <v>335016</v>
      </c>
      <c r="I230" s="21">
        <v>0</v>
      </c>
      <c r="J230" s="21">
        <v>335016</v>
      </c>
      <c r="K230" s="21">
        <v>0</v>
      </c>
      <c r="L230" s="21">
        <v>0</v>
      </c>
      <c r="M230" s="21">
        <v>0</v>
      </c>
      <c r="N230" s="21">
        <v>335016</v>
      </c>
    </row>
    <row r="231" spans="1:14" x14ac:dyDescent="0.25">
      <c r="A231" s="1" t="s">
        <v>3649</v>
      </c>
      <c r="B231" s="2" t="s">
        <v>10</v>
      </c>
      <c r="C231" s="2" t="s">
        <v>3419</v>
      </c>
      <c r="D231" s="21">
        <v>3278731</v>
      </c>
      <c r="E231" s="21">
        <v>0</v>
      </c>
      <c r="F231" s="21">
        <v>3278731</v>
      </c>
      <c r="G231" s="39">
        <v>1</v>
      </c>
      <c r="H231" s="21">
        <v>3278731</v>
      </c>
      <c r="I231" s="21">
        <v>0</v>
      </c>
      <c r="J231" s="21">
        <v>3278731</v>
      </c>
      <c r="K231" s="21">
        <v>508362</v>
      </c>
      <c r="L231" s="21">
        <v>183226.59780241552</v>
      </c>
      <c r="M231" s="21">
        <v>550702</v>
      </c>
      <c r="N231" s="21">
        <v>4521021.5978024155</v>
      </c>
    </row>
    <row r="232" spans="1:14" x14ac:dyDescent="0.25">
      <c r="A232" s="1" t="s">
        <v>3650</v>
      </c>
      <c r="B232" s="2" t="s">
        <v>10</v>
      </c>
      <c r="C232" s="2" t="s">
        <v>3419</v>
      </c>
      <c r="D232" s="21">
        <v>6100</v>
      </c>
      <c r="E232" s="21">
        <v>0</v>
      </c>
      <c r="F232" s="21">
        <v>6100</v>
      </c>
      <c r="G232" s="39">
        <v>1</v>
      </c>
      <c r="H232" s="21">
        <v>6100</v>
      </c>
      <c r="I232" s="21">
        <v>0</v>
      </c>
      <c r="J232" s="21">
        <v>6100</v>
      </c>
      <c r="K232" s="21">
        <v>0</v>
      </c>
      <c r="L232" s="21">
        <v>0</v>
      </c>
      <c r="M232" s="21">
        <v>0</v>
      </c>
      <c r="N232" s="21">
        <v>6100</v>
      </c>
    </row>
    <row r="233" spans="1:14" x14ac:dyDescent="0.25">
      <c r="A233" s="1" t="s">
        <v>3651</v>
      </c>
      <c r="B233" s="2" t="s">
        <v>10</v>
      </c>
      <c r="C233" s="2" t="s">
        <v>3419</v>
      </c>
      <c r="D233" s="21">
        <v>4314</v>
      </c>
      <c r="E233" s="21">
        <v>0</v>
      </c>
      <c r="F233" s="21">
        <v>4314</v>
      </c>
      <c r="G233" s="39">
        <v>1</v>
      </c>
      <c r="H233" s="21">
        <v>4314</v>
      </c>
      <c r="I233" s="21">
        <v>0</v>
      </c>
      <c r="J233" s="21">
        <v>4314</v>
      </c>
      <c r="K233" s="21">
        <v>0</v>
      </c>
      <c r="L233" s="21">
        <v>0</v>
      </c>
      <c r="M233" s="21">
        <v>0</v>
      </c>
      <c r="N233" s="21">
        <v>4314</v>
      </c>
    </row>
    <row r="234" spans="1:14" x14ac:dyDescent="0.25">
      <c r="A234" s="1" t="s">
        <v>3652</v>
      </c>
      <c r="B234" s="2" t="s">
        <v>10</v>
      </c>
      <c r="C234" s="2" t="s">
        <v>3419</v>
      </c>
      <c r="D234" s="21">
        <v>27533</v>
      </c>
      <c r="E234" s="21">
        <v>0</v>
      </c>
      <c r="F234" s="21">
        <v>27533</v>
      </c>
      <c r="G234" s="39">
        <v>1</v>
      </c>
      <c r="H234" s="21">
        <v>27533</v>
      </c>
      <c r="I234" s="21">
        <v>0</v>
      </c>
      <c r="J234" s="21">
        <v>27533</v>
      </c>
      <c r="K234" s="21">
        <v>0</v>
      </c>
      <c r="L234" s="21">
        <v>0</v>
      </c>
      <c r="M234" s="21">
        <v>0</v>
      </c>
      <c r="N234" s="21">
        <v>27533</v>
      </c>
    </row>
    <row r="235" spans="1:14" x14ac:dyDescent="0.25">
      <c r="A235" s="1" t="s">
        <v>3653</v>
      </c>
      <c r="B235" s="2" t="s">
        <v>10</v>
      </c>
      <c r="C235" s="2" t="s">
        <v>3419</v>
      </c>
      <c r="D235" s="21">
        <v>69039</v>
      </c>
      <c r="E235" s="21">
        <v>0</v>
      </c>
      <c r="F235" s="21">
        <v>69039</v>
      </c>
      <c r="G235" s="39">
        <v>1</v>
      </c>
      <c r="H235" s="21">
        <v>69039</v>
      </c>
      <c r="I235" s="21">
        <v>0</v>
      </c>
      <c r="J235" s="21">
        <v>69039</v>
      </c>
      <c r="K235" s="21">
        <v>0</v>
      </c>
      <c r="L235" s="21">
        <v>0</v>
      </c>
      <c r="M235" s="21">
        <v>0</v>
      </c>
      <c r="N235" s="21">
        <v>69039</v>
      </c>
    </row>
    <row r="236" spans="1:14" x14ac:dyDescent="0.25">
      <c r="A236" s="1" t="s">
        <v>3654</v>
      </c>
      <c r="B236" s="2" t="s">
        <v>10</v>
      </c>
      <c r="C236" s="2" t="s">
        <v>3419</v>
      </c>
      <c r="D236" s="21">
        <v>5800</v>
      </c>
      <c r="E236" s="21">
        <v>0</v>
      </c>
      <c r="F236" s="21">
        <v>5800</v>
      </c>
      <c r="G236" s="39">
        <v>1</v>
      </c>
      <c r="H236" s="21">
        <v>5800</v>
      </c>
      <c r="I236" s="21">
        <v>0</v>
      </c>
      <c r="J236" s="21">
        <v>5800</v>
      </c>
      <c r="K236" s="21">
        <v>0</v>
      </c>
      <c r="L236" s="21">
        <v>0</v>
      </c>
      <c r="M236" s="21">
        <v>0</v>
      </c>
      <c r="N236" s="21">
        <v>5800</v>
      </c>
    </row>
    <row r="237" spans="1:14" x14ac:dyDescent="0.25">
      <c r="A237" s="1" t="s">
        <v>3655</v>
      </c>
      <c r="B237" s="2" t="s">
        <v>10</v>
      </c>
      <c r="C237" s="2" t="s">
        <v>3419</v>
      </c>
      <c r="D237" s="21">
        <v>7810</v>
      </c>
      <c r="E237" s="21">
        <v>0</v>
      </c>
      <c r="F237" s="21">
        <v>7810</v>
      </c>
      <c r="G237" s="39">
        <v>1</v>
      </c>
      <c r="H237" s="21">
        <v>7810</v>
      </c>
      <c r="I237" s="21">
        <v>0</v>
      </c>
      <c r="J237" s="21">
        <v>7810</v>
      </c>
      <c r="K237" s="21">
        <v>0</v>
      </c>
      <c r="L237" s="21">
        <v>0</v>
      </c>
      <c r="M237" s="21">
        <v>0</v>
      </c>
      <c r="N237" s="21">
        <v>7810</v>
      </c>
    </row>
    <row r="238" spans="1:14" x14ac:dyDescent="0.25">
      <c r="A238" s="1" t="s">
        <v>3656</v>
      </c>
      <c r="B238" s="2" t="s">
        <v>10</v>
      </c>
      <c r="C238" s="2" t="s">
        <v>3419</v>
      </c>
      <c r="D238" s="21">
        <v>13909</v>
      </c>
      <c r="E238" s="21">
        <v>0</v>
      </c>
      <c r="F238" s="21">
        <v>13909</v>
      </c>
      <c r="G238" s="39">
        <v>1</v>
      </c>
      <c r="H238" s="21">
        <v>13909</v>
      </c>
      <c r="I238" s="21">
        <v>0</v>
      </c>
      <c r="J238" s="21">
        <v>13909</v>
      </c>
      <c r="K238" s="21">
        <v>0</v>
      </c>
      <c r="L238" s="21">
        <v>0</v>
      </c>
      <c r="M238" s="21">
        <v>0</v>
      </c>
      <c r="N238" s="21">
        <v>13909</v>
      </c>
    </row>
    <row r="239" spans="1:14" x14ac:dyDescent="0.25">
      <c r="A239" s="1" t="s">
        <v>3657</v>
      </c>
      <c r="B239" s="2" t="s">
        <v>10</v>
      </c>
      <c r="C239" s="2" t="s">
        <v>3419</v>
      </c>
      <c r="D239" s="21">
        <v>11994</v>
      </c>
      <c r="E239" s="21">
        <v>0</v>
      </c>
      <c r="F239" s="21">
        <v>11994</v>
      </c>
      <c r="G239" s="39">
        <v>1</v>
      </c>
      <c r="H239" s="21">
        <v>11994</v>
      </c>
      <c r="I239" s="21">
        <v>0</v>
      </c>
      <c r="J239" s="21">
        <v>11994</v>
      </c>
      <c r="K239" s="21">
        <v>0</v>
      </c>
      <c r="L239" s="21">
        <v>0</v>
      </c>
      <c r="M239" s="21">
        <v>0</v>
      </c>
      <c r="N239" s="21">
        <v>11994</v>
      </c>
    </row>
    <row r="240" spans="1:14" x14ac:dyDescent="0.25">
      <c r="A240" s="1" t="s">
        <v>3658</v>
      </c>
      <c r="B240" s="2" t="s">
        <v>10</v>
      </c>
      <c r="C240" s="2" t="s">
        <v>3419</v>
      </c>
      <c r="D240" s="21">
        <v>67130</v>
      </c>
      <c r="E240" s="21">
        <v>0</v>
      </c>
      <c r="F240" s="21">
        <v>67130</v>
      </c>
      <c r="G240" s="39">
        <v>1</v>
      </c>
      <c r="H240" s="21">
        <v>67130</v>
      </c>
      <c r="I240" s="21">
        <v>0</v>
      </c>
      <c r="J240" s="21">
        <v>67130</v>
      </c>
      <c r="K240" s="21">
        <v>0</v>
      </c>
      <c r="L240" s="21">
        <v>0</v>
      </c>
      <c r="M240" s="21">
        <v>0</v>
      </c>
      <c r="N240" s="21">
        <v>67130</v>
      </c>
    </row>
    <row r="241" spans="1:14" x14ac:dyDescent="0.25">
      <c r="A241" s="1" t="s">
        <v>3659</v>
      </c>
      <c r="B241" s="2" t="s">
        <v>10</v>
      </c>
      <c r="C241" s="2" t="s">
        <v>3419</v>
      </c>
      <c r="D241" s="21">
        <v>22644</v>
      </c>
      <c r="E241" s="21">
        <v>0</v>
      </c>
      <c r="F241" s="21">
        <v>22644</v>
      </c>
      <c r="G241" s="39">
        <v>1</v>
      </c>
      <c r="H241" s="21">
        <v>22644</v>
      </c>
      <c r="I241" s="21">
        <v>0</v>
      </c>
      <c r="J241" s="21">
        <v>22644</v>
      </c>
      <c r="K241" s="21">
        <v>0</v>
      </c>
      <c r="L241" s="21">
        <v>0</v>
      </c>
      <c r="M241" s="21">
        <v>0</v>
      </c>
      <c r="N241" s="21">
        <v>22644</v>
      </c>
    </row>
    <row r="242" spans="1:14" x14ac:dyDescent="0.25">
      <c r="A242" s="1" t="s">
        <v>3660</v>
      </c>
      <c r="B242" s="2" t="s">
        <v>10</v>
      </c>
      <c r="C242" s="2" t="s">
        <v>3419</v>
      </c>
      <c r="D242" s="21">
        <v>12330</v>
      </c>
      <c r="E242" s="21">
        <v>0</v>
      </c>
      <c r="F242" s="21">
        <v>12330</v>
      </c>
      <c r="G242" s="39">
        <v>1</v>
      </c>
      <c r="H242" s="21">
        <v>12330</v>
      </c>
      <c r="I242" s="21">
        <v>0</v>
      </c>
      <c r="J242" s="21">
        <v>12330</v>
      </c>
      <c r="K242" s="21">
        <v>0</v>
      </c>
      <c r="L242" s="21">
        <v>0</v>
      </c>
      <c r="M242" s="21">
        <v>0</v>
      </c>
      <c r="N242" s="21">
        <v>12330</v>
      </c>
    </row>
    <row r="243" spans="1:14" x14ac:dyDescent="0.25">
      <c r="A243" s="1" t="s">
        <v>3661</v>
      </c>
      <c r="B243" s="2" t="s">
        <v>10</v>
      </c>
      <c r="C243" s="2" t="s">
        <v>3419</v>
      </c>
      <c r="D243" s="21">
        <v>19648</v>
      </c>
      <c r="E243" s="21">
        <v>0</v>
      </c>
      <c r="F243" s="21">
        <v>19648</v>
      </c>
      <c r="G243" s="39">
        <v>1</v>
      </c>
      <c r="H243" s="21">
        <v>19648</v>
      </c>
      <c r="I243" s="21">
        <v>0</v>
      </c>
      <c r="J243" s="21">
        <v>19648</v>
      </c>
      <c r="K243" s="21">
        <v>0</v>
      </c>
      <c r="L243" s="21">
        <v>0</v>
      </c>
      <c r="M243" s="21">
        <v>0</v>
      </c>
      <c r="N243" s="21">
        <v>19648</v>
      </c>
    </row>
    <row r="244" spans="1:14" x14ac:dyDescent="0.25">
      <c r="A244" s="1" t="s">
        <v>3662</v>
      </c>
      <c r="B244" s="2" t="s">
        <v>10</v>
      </c>
      <c r="C244" s="2" t="s">
        <v>3419</v>
      </c>
      <c r="D244" s="21">
        <v>42583</v>
      </c>
      <c r="E244" s="21">
        <v>0</v>
      </c>
      <c r="F244" s="21">
        <v>42583</v>
      </c>
      <c r="G244" s="39">
        <v>1</v>
      </c>
      <c r="H244" s="21">
        <v>42583</v>
      </c>
      <c r="I244" s="21">
        <v>0</v>
      </c>
      <c r="J244" s="21">
        <v>42583</v>
      </c>
      <c r="K244" s="21">
        <v>0</v>
      </c>
      <c r="L244" s="21">
        <v>0</v>
      </c>
      <c r="M244" s="21">
        <v>0</v>
      </c>
      <c r="N244" s="21">
        <v>42583</v>
      </c>
    </row>
    <row r="245" spans="1:14" x14ac:dyDescent="0.25">
      <c r="A245" s="1" t="s">
        <v>3663</v>
      </c>
      <c r="B245" s="2" t="s">
        <v>10</v>
      </c>
      <c r="C245" s="2" t="s">
        <v>3419</v>
      </c>
      <c r="D245" s="21">
        <v>49630</v>
      </c>
      <c r="E245" s="21">
        <v>0</v>
      </c>
      <c r="F245" s="21">
        <v>49630</v>
      </c>
      <c r="G245" s="39">
        <v>1</v>
      </c>
      <c r="H245" s="21">
        <v>49630</v>
      </c>
      <c r="I245" s="21">
        <v>0</v>
      </c>
      <c r="J245" s="21">
        <v>49630</v>
      </c>
      <c r="K245" s="21">
        <v>0</v>
      </c>
      <c r="L245" s="21">
        <v>0</v>
      </c>
      <c r="M245" s="21">
        <v>0</v>
      </c>
      <c r="N245" s="21">
        <v>49630</v>
      </c>
    </row>
    <row r="246" spans="1:14" x14ac:dyDescent="0.25">
      <c r="A246" s="1" t="s">
        <v>3664</v>
      </c>
      <c r="B246" s="2" t="s">
        <v>10</v>
      </c>
      <c r="C246" s="2" t="s">
        <v>3419</v>
      </c>
      <c r="D246" s="21">
        <v>1845</v>
      </c>
      <c r="E246" s="21">
        <v>0</v>
      </c>
      <c r="F246" s="21">
        <v>1845</v>
      </c>
      <c r="G246" s="39">
        <v>1</v>
      </c>
      <c r="H246" s="21">
        <v>1845</v>
      </c>
      <c r="I246" s="21">
        <v>0</v>
      </c>
      <c r="J246" s="21">
        <v>1845</v>
      </c>
      <c r="K246" s="21">
        <v>0</v>
      </c>
      <c r="L246" s="21">
        <v>0</v>
      </c>
      <c r="M246" s="21">
        <v>0</v>
      </c>
      <c r="N246" s="21">
        <v>1845</v>
      </c>
    </row>
    <row r="247" spans="1:14" x14ac:dyDescent="0.25">
      <c r="A247" s="1" t="s">
        <v>3665</v>
      </c>
      <c r="B247" s="2" t="s">
        <v>10</v>
      </c>
      <c r="C247" s="2" t="s">
        <v>3419</v>
      </c>
      <c r="D247" s="21">
        <v>18689</v>
      </c>
      <c r="E247" s="21">
        <v>0</v>
      </c>
      <c r="F247" s="21">
        <v>18689</v>
      </c>
      <c r="G247" s="39">
        <v>1</v>
      </c>
      <c r="H247" s="21">
        <v>18689</v>
      </c>
      <c r="I247" s="21">
        <v>0</v>
      </c>
      <c r="J247" s="21">
        <v>18689</v>
      </c>
      <c r="K247" s="21">
        <v>0</v>
      </c>
      <c r="L247" s="21">
        <v>0</v>
      </c>
      <c r="M247" s="21">
        <v>0</v>
      </c>
      <c r="N247" s="21">
        <v>18689</v>
      </c>
    </row>
    <row r="248" spans="1:14" x14ac:dyDescent="0.25">
      <c r="A248" s="1" t="s">
        <v>3666</v>
      </c>
      <c r="B248" s="2" t="s">
        <v>10</v>
      </c>
      <c r="C248" s="2" t="s">
        <v>3419</v>
      </c>
      <c r="D248" s="21">
        <v>11416</v>
      </c>
      <c r="E248" s="21">
        <v>0</v>
      </c>
      <c r="F248" s="21">
        <v>11416</v>
      </c>
      <c r="G248" s="39">
        <v>1</v>
      </c>
      <c r="H248" s="21">
        <v>11416</v>
      </c>
      <c r="I248" s="21">
        <v>0</v>
      </c>
      <c r="J248" s="21">
        <v>11416</v>
      </c>
      <c r="K248" s="21">
        <v>0</v>
      </c>
      <c r="L248" s="21">
        <v>0</v>
      </c>
      <c r="M248" s="21">
        <v>0</v>
      </c>
      <c r="N248" s="21">
        <v>11416</v>
      </c>
    </row>
    <row r="249" spans="1:14" x14ac:dyDescent="0.25">
      <c r="A249" s="1" t="s">
        <v>3667</v>
      </c>
      <c r="B249" s="2" t="s">
        <v>10</v>
      </c>
      <c r="C249" s="2" t="s">
        <v>3419</v>
      </c>
      <c r="D249" s="21">
        <v>5294</v>
      </c>
      <c r="E249" s="21">
        <v>0</v>
      </c>
      <c r="F249" s="21">
        <v>5294</v>
      </c>
      <c r="G249" s="39">
        <v>1</v>
      </c>
      <c r="H249" s="21">
        <v>5294</v>
      </c>
      <c r="I249" s="21">
        <v>0</v>
      </c>
      <c r="J249" s="21">
        <v>5294</v>
      </c>
      <c r="K249" s="21">
        <v>0</v>
      </c>
      <c r="L249" s="21">
        <v>0</v>
      </c>
      <c r="M249" s="21">
        <v>0</v>
      </c>
      <c r="N249" s="21">
        <v>5294</v>
      </c>
    </row>
    <row r="250" spans="1:14" x14ac:dyDescent="0.25">
      <c r="A250" s="1" t="s">
        <v>3668</v>
      </c>
      <c r="B250" s="2" t="s">
        <v>10</v>
      </c>
      <c r="C250" s="2" t="s">
        <v>3419</v>
      </c>
      <c r="D250" s="21">
        <v>3011</v>
      </c>
      <c r="E250" s="21">
        <v>0</v>
      </c>
      <c r="F250" s="21">
        <v>3011</v>
      </c>
      <c r="G250" s="39">
        <v>1</v>
      </c>
      <c r="H250" s="21">
        <v>3011</v>
      </c>
      <c r="I250" s="21">
        <v>0</v>
      </c>
      <c r="J250" s="21">
        <v>3011</v>
      </c>
      <c r="K250" s="21">
        <v>0</v>
      </c>
      <c r="L250" s="21">
        <v>0</v>
      </c>
      <c r="M250" s="21">
        <v>0</v>
      </c>
      <c r="N250" s="21">
        <v>3011</v>
      </c>
    </row>
    <row r="251" spans="1:14" x14ac:dyDescent="0.25">
      <c r="A251" s="1" t="s">
        <v>3669</v>
      </c>
      <c r="B251" s="2" t="s">
        <v>10</v>
      </c>
      <c r="C251" s="2" t="s">
        <v>3419</v>
      </c>
      <c r="D251" s="21">
        <v>30789</v>
      </c>
      <c r="E251" s="21">
        <v>0</v>
      </c>
      <c r="F251" s="21">
        <v>30789</v>
      </c>
      <c r="G251" s="39">
        <v>1</v>
      </c>
      <c r="H251" s="21">
        <v>30789</v>
      </c>
      <c r="I251" s="21">
        <v>0</v>
      </c>
      <c r="J251" s="21">
        <v>30789</v>
      </c>
      <c r="K251" s="21">
        <v>0</v>
      </c>
      <c r="L251" s="21">
        <v>0</v>
      </c>
      <c r="M251" s="21">
        <v>0</v>
      </c>
      <c r="N251" s="21">
        <v>30789</v>
      </c>
    </row>
    <row r="252" spans="1:14" x14ac:dyDescent="0.25">
      <c r="A252" s="1" t="s">
        <v>3670</v>
      </c>
      <c r="B252" s="2" t="s">
        <v>10</v>
      </c>
      <c r="C252" s="2" t="s">
        <v>3419</v>
      </c>
      <c r="D252" s="21">
        <v>9548</v>
      </c>
      <c r="E252" s="21">
        <v>0</v>
      </c>
      <c r="F252" s="21">
        <v>9548</v>
      </c>
      <c r="G252" s="39">
        <v>1</v>
      </c>
      <c r="H252" s="21">
        <v>9548</v>
      </c>
      <c r="I252" s="21">
        <v>0</v>
      </c>
      <c r="J252" s="21">
        <v>9548</v>
      </c>
      <c r="K252" s="21">
        <v>0</v>
      </c>
      <c r="L252" s="21">
        <v>0</v>
      </c>
      <c r="M252" s="21">
        <v>0</v>
      </c>
      <c r="N252" s="21">
        <v>9548</v>
      </c>
    </row>
    <row r="253" spans="1:14" x14ac:dyDescent="0.25">
      <c r="A253" s="1" t="s">
        <v>3671</v>
      </c>
      <c r="B253" s="2" t="s">
        <v>10</v>
      </c>
      <c r="C253" s="2" t="s">
        <v>3419</v>
      </c>
      <c r="D253" s="21">
        <v>23034</v>
      </c>
      <c r="E253" s="21">
        <v>0</v>
      </c>
      <c r="F253" s="21">
        <v>23034</v>
      </c>
      <c r="G253" s="39">
        <v>1</v>
      </c>
      <c r="H253" s="21">
        <v>23034</v>
      </c>
      <c r="I253" s="21">
        <v>0</v>
      </c>
      <c r="J253" s="21">
        <v>23034</v>
      </c>
      <c r="K253" s="21">
        <v>0</v>
      </c>
      <c r="L253" s="21">
        <v>0</v>
      </c>
      <c r="M253" s="21">
        <v>0</v>
      </c>
      <c r="N253" s="21">
        <v>23034</v>
      </c>
    </row>
    <row r="254" spans="1:14" x14ac:dyDescent="0.25">
      <c r="A254" s="1" t="s">
        <v>3672</v>
      </c>
      <c r="B254" s="2" t="s">
        <v>10</v>
      </c>
      <c r="C254" s="2" t="s">
        <v>3419</v>
      </c>
      <c r="D254" s="21">
        <v>21421</v>
      </c>
      <c r="E254" s="21">
        <v>0</v>
      </c>
      <c r="F254" s="21">
        <v>21421</v>
      </c>
      <c r="G254" s="39">
        <v>1</v>
      </c>
      <c r="H254" s="21">
        <v>21421</v>
      </c>
      <c r="I254" s="21">
        <v>0</v>
      </c>
      <c r="J254" s="21">
        <v>21421</v>
      </c>
      <c r="K254" s="21">
        <v>0</v>
      </c>
      <c r="L254" s="21">
        <v>0</v>
      </c>
      <c r="M254" s="21">
        <v>0</v>
      </c>
      <c r="N254" s="21">
        <v>21421</v>
      </c>
    </row>
    <row r="255" spans="1:14" x14ac:dyDescent="0.25">
      <c r="A255" s="1" t="s">
        <v>3673</v>
      </c>
      <c r="B255" s="2" t="s">
        <v>10</v>
      </c>
      <c r="C255" s="2" t="s">
        <v>3419</v>
      </c>
      <c r="D255" s="21">
        <v>2264</v>
      </c>
      <c r="E255" s="21">
        <v>0</v>
      </c>
      <c r="F255" s="21">
        <v>2264</v>
      </c>
      <c r="G255" s="39">
        <v>1</v>
      </c>
      <c r="H255" s="21">
        <v>2264</v>
      </c>
      <c r="I255" s="21">
        <v>0</v>
      </c>
      <c r="J255" s="21">
        <v>2264</v>
      </c>
      <c r="K255" s="21">
        <v>0</v>
      </c>
      <c r="L255" s="21">
        <v>0</v>
      </c>
      <c r="M255" s="21">
        <v>0</v>
      </c>
      <c r="N255" s="21">
        <v>2264</v>
      </c>
    </row>
    <row r="256" spans="1:14" x14ac:dyDescent="0.25">
      <c r="A256" s="1" t="s">
        <v>3674</v>
      </c>
      <c r="B256" s="2" t="s">
        <v>10</v>
      </c>
      <c r="C256" s="2" t="s">
        <v>3419</v>
      </c>
      <c r="D256" s="21">
        <v>6287</v>
      </c>
      <c r="E256" s="21">
        <v>0</v>
      </c>
      <c r="F256" s="21">
        <v>6287</v>
      </c>
      <c r="G256" s="39">
        <v>1</v>
      </c>
      <c r="H256" s="21">
        <v>6287</v>
      </c>
      <c r="I256" s="21">
        <v>0</v>
      </c>
      <c r="J256" s="21">
        <v>6287</v>
      </c>
      <c r="K256" s="21">
        <v>0</v>
      </c>
      <c r="L256" s="21">
        <v>0</v>
      </c>
      <c r="M256" s="21">
        <v>0</v>
      </c>
      <c r="N256" s="21">
        <v>6287</v>
      </c>
    </row>
    <row r="257" spans="1:14" x14ac:dyDescent="0.25">
      <c r="A257" s="1" t="s">
        <v>3675</v>
      </c>
      <c r="B257" s="2" t="s">
        <v>10</v>
      </c>
      <c r="C257" s="2" t="s">
        <v>3419</v>
      </c>
      <c r="D257" s="21">
        <v>154083</v>
      </c>
      <c r="E257" s="21">
        <v>0</v>
      </c>
      <c r="F257" s="21">
        <v>154083</v>
      </c>
      <c r="G257" s="39">
        <v>1</v>
      </c>
      <c r="H257" s="21">
        <v>154083</v>
      </c>
      <c r="I257" s="21">
        <v>0</v>
      </c>
      <c r="J257" s="21">
        <v>154083</v>
      </c>
      <c r="K257" s="21">
        <v>0</v>
      </c>
      <c r="L257" s="21">
        <v>0</v>
      </c>
      <c r="M257" s="21">
        <v>0</v>
      </c>
      <c r="N257" s="21">
        <v>154083</v>
      </c>
    </row>
    <row r="258" spans="1:14" x14ac:dyDescent="0.25">
      <c r="A258" s="1" t="s">
        <v>3676</v>
      </c>
      <c r="B258" s="2" t="s">
        <v>10</v>
      </c>
      <c r="C258" s="2" t="s">
        <v>3419</v>
      </c>
      <c r="D258" s="21">
        <v>1298081</v>
      </c>
      <c r="E258" s="21">
        <v>0</v>
      </c>
      <c r="F258" s="21">
        <v>1298081</v>
      </c>
      <c r="G258" s="39">
        <v>1</v>
      </c>
      <c r="H258" s="21">
        <v>1298081</v>
      </c>
      <c r="I258" s="21">
        <v>0</v>
      </c>
      <c r="J258" s="21">
        <v>1298081</v>
      </c>
      <c r="K258" s="21">
        <v>0</v>
      </c>
      <c r="L258" s="21">
        <v>0</v>
      </c>
      <c r="M258" s="21">
        <v>0</v>
      </c>
      <c r="N258" s="21">
        <v>1298081</v>
      </c>
    </row>
    <row r="259" spans="1:14" x14ac:dyDescent="0.25">
      <c r="A259" s="1" t="s">
        <v>3677</v>
      </c>
      <c r="B259" s="2" t="s">
        <v>10</v>
      </c>
      <c r="C259" s="2" t="s">
        <v>3419</v>
      </c>
      <c r="D259" s="21">
        <v>105362</v>
      </c>
      <c r="E259" s="21">
        <v>0</v>
      </c>
      <c r="F259" s="21">
        <v>105362</v>
      </c>
      <c r="G259" s="39">
        <v>1</v>
      </c>
      <c r="H259" s="21">
        <v>105362</v>
      </c>
      <c r="I259" s="21">
        <v>0</v>
      </c>
      <c r="J259" s="21">
        <v>105362</v>
      </c>
      <c r="K259" s="21">
        <v>9571</v>
      </c>
      <c r="L259" s="21">
        <v>0</v>
      </c>
      <c r="M259" s="21">
        <v>0</v>
      </c>
      <c r="N259" s="21">
        <v>114933</v>
      </c>
    </row>
    <row r="260" spans="1:14" x14ac:dyDescent="0.25">
      <c r="A260" s="1" t="s">
        <v>3678</v>
      </c>
      <c r="B260" s="2" t="s">
        <v>10</v>
      </c>
      <c r="C260" s="2" t="s">
        <v>3419</v>
      </c>
      <c r="D260" s="21">
        <v>123046</v>
      </c>
      <c r="E260" s="21">
        <v>0</v>
      </c>
      <c r="F260" s="21">
        <v>123046</v>
      </c>
      <c r="G260" s="39">
        <v>1</v>
      </c>
      <c r="H260" s="21">
        <v>123046</v>
      </c>
      <c r="I260" s="21">
        <v>0</v>
      </c>
      <c r="J260" s="21">
        <v>123046</v>
      </c>
      <c r="K260" s="21">
        <v>1846</v>
      </c>
      <c r="L260" s="21">
        <v>0</v>
      </c>
      <c r="M260" s="21">
        <v>0</v>
      </c>
      <c r="N260" s="21">
        <v>124892</v>
      </c>
    </row>
    <row r="261" spans="1:14" x14ac:dyDescent="0.25">
      <c r="A261" s="1" t="s">
        <v>3679</v>
      </c>
      <c r="B261" s="2" t="s">
        <v>10</v>
      </c>
      <c r="C261" s="2" t="s">
        <v>3419</v>
      </c>
      <c r="D261" s="21">
        <v>621715</v>
      </c>
      <c r="E261" s="21">
        <v>0</v>
      </c>
      <c r="F261" s="21">
        <v>621715</v>
      </c>
      <c r="G261" s="39">
        <v>1</v>
      </c>
      <c r="H261" s="21">
        <v>621715</v>
      </c>
      <c r="I261" s="21">
        <v>0</v>
      </c>
      <c r="J261" s="21">
        <v>621715</v>
      </c>
      <c r="K261" s="21">
        <v>25967</v>
      </c>
      <c r="L261" s="21">
        <v>0</v>
      </c>
      <c r="M261" s="21">
        <v>0</v>
      </c>
      <c r="N261" s="21">
        <v>647682</v>
      </c>
    </row>
    <row r="262" spans="1:14" x14ac:dyDescent="0.25">
      <c r="A262" s="1" t="s">
        <v>3680</v>
      </c>
      <c r="B262" s="2" t="s">
        <v>10</v>
      </c>
      <c r="C262" s="2" t="s">
        <v>3419</v>
      </c>
      <c r="D262" s="21">
        <v>8827</v>
      </c>
      <c r="E262" s="21">
        <v>0</v>
      </c>
      <c r="F262" s="21">
        <v>8827</v>
      </c>
      <c r="G262" s="39">
        <v>1</v>
      </c>
      <c r="H262" s="21">
        <v>8827</v>
      </c>
      <c r="I262" s="21">
        <v>0</v>
      </c>
      <c r="J262" s="21">
        <v>8827</v>
      </c>
      <c r="K262" s="21">
        <v>0</v>
      </c>
      <c r="L262" s="21">
        <v>0</v>
      </c>
      <c r="M262" s="21">
        <v>0</v>
      </c>
      <c r="N262" s="21">
        <v>8827</v>
      </c>
    </row>
    <row r="263" spans="1:14" x14ac:dyDescent="0.25">
      <c r="A263" s="1" t="s">
        <v>3681</v>
      </c>
      <c r="B263" s="2" t="s">
        <v>10</v>
      </c>
      <c r="C263" s="2" t="s">
        <v>3419</v>
      </c>
      <c r="D263" s="21">
        <v>2138524</v>
      </c>
      <c r="E263" s="21">
        <v>0</v>
      </c>
      <c r="F263" s="21">
        <v>2138524</v>
      </c>
      <c r="G263" s="39">
        <v>1.04</v>
      </c>
      <c r="H263" s="21">
        <v>2224065</v>
      </c>
      <c r="I263" s="21">
        <v>0</v>
      </c>
      <c r="J263" s="21">
        <v>2224065</v>
      </c>
      <c r="K263" s="21">
        <v>0</v>
      </c>
      <c r="L263" s="21">
        <v>0</v>
      </c>
      <c r="M263" s="21">
        <v>0</v>
      </c>
      <c r="N263" s="21">
        <v>2224065</v>
      </c>
    </row>
    <row r="264" spans="1:14" x14ac:dyDescent="0.25">
      <c r="A264" s="1" t="s">
        <v>3682</v>
      </c>
      <c r="B264" s="2" t="s">
        <v>10</v>
      </c>
      <c r="C264" s="2" t="s">
        <v>3419</v>
      </c>
      <c r="D264" s="21">
        <v>3784200</v>
      </c>
      <c r="E264" s="21">
        <v>0</v>
      </c>
      <c r="F264" s="21">
        <v>3784200</v>
      </c>
      <c r="G264" s="39">
        <v>1.04</v>
      </c>
      <c r="H264" s="21">
        <v>3935568</v>
      </c>
      <c r="I264" s="21">
        <v>0</v>
      </c>
      <c r="J264" s="21">
        <v>3935568</v>
      </c>
      <c r="K264" s="21">
        <v>0</v>
      </c>
      <c r="L264" s="21">
        <v>0</v>
      </c>
      <c r="M264" s="21">
        <v>0</v>
      </c>
      <c r="N264" s="21">
        <v>3935568</v>
      </c>
    </row>
    <row r="265" spans="1:14" x14ac:dyDescent="0.25">
      <c r="A265" s="1" t="s">
        <v>3683</v>
      </c>
      <c r="B265" s="2" t="s">
        <v>174</v>
      </c>
      <c r="C265" s="2" t="s">
        <v>395</v>
      </c>
      <c r="D265" s="21">
        <v>1471419</v>
      </c>
      <c r="E265" s="21">
        <v>0</v>
      </c>
      <c r="F265" s="21">
        <v>1471419</v>
      </c>
      <c r="G265" s="39">
        <v>1.04</v>
      </c>
      <c r="H265" s="21">
        <v>1530276</v>
      </c>
      <c r="I265" s="21">
        <v>0</v>
      </c>
      <c r="J265" s="21">
        <v>1530276</v>
      </c>
      <c r="K265" s="21">
        <v>0</v>
      </c>
      <c r="L265" s="21">
        <v>0</v>
      </c>
      <c r="M265" s="21">
        <v>0</v>
      </c>
      <c r="N265" s="21">
        <v>1530276</v>
      </c>
    </row>
    <row r="266" spans="1:14" x14ac:dyDescent="0.25">
      <c r="A266" s="1" t="s">
        <v>3684</v>
      </c>
      <c r="B266" s="2" t="s">
        <v>174</v>
      </c>
      <c r="C266" s="2" t="s">
        <v>3135</v>
      </c>
      <c r="D266" s="21">
        <v>5625096</v>
      </c>
      <c r="E266" s="21">
        <v>0</v>
      </c>
      <c r="F266" s="21">
        <v>5625096</v>
      </c>
      <c r="G266" s="39">
        <v>1.04</v>
      </c>
      <c r="H266" s="21">
        <v>5850100</v>
      </c>
      <c r="I266" s="21">
        <v>0</v>
      </c>
      <c r="J266" s="21">
        <v>5850100</v>
      </c>
      <c r="K266" s="21">
        <v>0</v>
      </c>
      <c r="L266" s="21">
        <v>0</v>
      </c>
      <c r="M266" s="21">
        <v>0</v>
      </c>
      <c r="N266" s="21">
        <v>5850100</v>
      </c>
    </row>
    <row r="267" spans="1:14" x14ac:dyDescent="0.25">
      <c r="A267" s="1" t="s">
        <v>3685</v>
      </c>
      <c r="B267" s="2" t="s">
        <v>10</v>
      </c>
      <c r="C267" s="2" t="s">
        <v>3419</v>
      </c>
      <c r="D267" s="21">
        <v>33793</v>
      </c>
      <c r="E267" s="21">
        <v>0</v>
      </c>
      <c r="F267" s="21">
        <v>33793</v>
      </c>
      <c r="G267" s="39">
        <v>1</v>
      </c>
      <c r="H267" s="21">
        <v>33793</v>
      </c>
      <c r="I267" s="21">
        <v>0</v>
      </c>
      <c r="J267" s="21">
        <v>33793</v>
      </c>
      <c r="K267" s="21">
        <v>0</v>
      </c>
      <c r="L267" s="21">
        <v>0</v>
      </c>
      <c r="M267" s="21">
        <v>0</v>
      </c>
      <c r="N267" s="21">
        <v>33793</v>
      </c>
    </row>
    <row r="268" spans="1:14" x14ac:dyDescent="0.25">
      <c r="A268" s="1" t="s">
        <v>3686</v>
      </c>
      <c r="B268" s="2" t="s">
        <v>10</v>
      </c>
      <c r="C268" s="2" t="s">
        <v>3419</v>
      </c>
      <c r="D268" s="21">
        <v>454163</v>
      </c>
      <c r="E268" s="21">
        <v>0</v>
      </c>
      <c r="F268" s="21">
        <v>454163</v>
      </c>
      <c r="G268" s="39">
        <v>1</v>
      </c>
      <c r="H268" s="21">
        <v>454163</v>
      </c>
      <c r="I268" s="21">
        <v>0</v>
      </c>
      <c r="J268" s="21">
        <v>454163</v>
      </c>
      <c r="K268" s="21">
        <v>0</v>
      </c>
      <c r="L268" s="21">
        <v>0</v>
      </c>
      <c r="M268" s="21">
        <v>0</v>
      </c>
      <c r="N268" s="21">
        <v>454163</v>
      </c>
    </row>
    <row r="269" spans="1:14" x14ac:dyDescent="0.25">
      <c r="A269" s="1" t="s">
        <v>3687</v>
      </c>
      <c r="B269" s="2" t="s">
        <v>10</v>
      </c>
      <c r="C269" s="2" t="s">
        <v>3419</v>
      </c>
      <c r="D269" s="21">
        <v>86384</v>
      </c>
      <c r="E269" s="21">
        <v>0</v>
      </c>
      <c r="F269" s="21">
        <v>86384</v>
      </c>
      <c r="G269" s="39">
        <v>1</v>
      </c>
      <c r="H269" s="21">
        <v>86384</v>
      </c>
      <c r="I269" s="21">
        <v>0</v>
      </c>
      <c r="J269" s="21">
        <v>86384</v>
      </c>
      <c r="K269" s="21">
        <v>0</v>
      </c>
      <c r="L269" s="21">
        <v>0</v>
      </c>
      <c r="M269" s="21">
        <v>0</v>
      </c>
      <c r="N269" s="21">
        <v>86384</v>
      </c>
    </row>
    <row r="270" spans="1:14" x14ac:dyDescent="0.25">
      <c r="A270" s="1" t="s">
        <v>3688</v>
      </c>
      <c r="B270" s="2" t="s">
        <v>10</v>
      </c>
      <c r="C270" s="2" t="s">
        <v>3419</v>
      </c>
      <c r="D270" s="21">
        <v>11516034</v>
      </c>
      <c r="E270" s="21">
        <v>0</v>
      </c>
      <c r="F270" s="21">
        <v>11516034</v>
      </c>
      <c r="G270" s="39">
        <v>1.04</v>
      </c>
      <c r="H270" s="21">
        <v>11976675</v>
      </c>
      <c r="I270" s="21">
        <v>0</v>
      </c>
      <c r="J270" s="21">
        <v>11976675</v>
      </c>
      <c r="K270" s="21">
        <v>537328</v>
      </c>
      <c r="L270" s="21">
        <v>271771.33919166733</v>
      </c>
      <c r="M270" s="21">
        <v>627886</v>
      </c>
      <c r="N270" s="21">
        <v>13413660.339191668</v>
      </c>
    </row>
    <row r="271" spans="1:14" x14ac:dyDescent="0.25">
      <c r="A271" s="1" t="s">
        <v>3689</v>
      </c>
      <c r="B271" s="2" t="s">
        <v>10</v>
      </c>
      <c r="C271" s="2" t="s">
        <v>3419</v>
      </c>
      <c r="D271" s="21">
        <v>20916</v>
      </c>
      <c r="E271" s="21">
        <v>0</v>
      </c>
      <c r="F271" s="21">
        <v>20916</v>
      </c>
      <c r="G271" s="39">
        <v>1.04</v>
      </c>
      <c r="H271" s="21">
        <v>21753</v>
      </c>
      <c r="I271" s="21">
        <v>0</v>
      </c>
      <c r="J271" s="21">
        <v>21753</v>
      </c>
      <c r="K271" s="21">
        <v>0</v>
      </c>
      <c r="L271" s="21">
        <v>0</v>
      </c>
      <c r="M271" s="21">
        <v>0</v>
      </c>
      <c r="N271" s="21">
        <v>21753</v>
      </c>
    </row>
    <row r="272" spans="1:14" x14ac:dyDescent="0.25">
      <c r="A272" s="1" t="s">
        <v>3690</v>
      </c>
      <c r="B272" s="2" t="s">
        <v>10</v>
      </c>
      <c r="C272" s="2" t="s">
        <v>3419</v>
      </c>
      <c r="D272" s="21">
        <v>16707</v>
      </c>
      <c r="E272" s="21">
        <v>0</v>
      </c>
      <c r="F272" s="21">
        <v>16707</v>
      </c>
      <c r="G272" s="39">
        <v>1.04</v>
      </c>
      <c r="H272" s="21">
        <v>17375</v>
      </c>
      <c r="I272" s="21">
        <v>0</v>
      </c>
      <c r="J272" s="21">
        <v>17375</v>
      </c>
      <c r="K272" s="21">
        <v>0</v>
      </c>
      <c r="L272" s="21">
        <v>0</v>
      </c>
      <c r="M272" s="21">
        <v>0</v>
      </c>
      <c r="N272" s="21">
        <v>17375</v>
      </c>
    </row>
    <row r="273" spans="1:14" x14ac:dyDescent="0.25">
      <c r="A273" s="1" t="s">
        <v>3691</v>
      </c>
      <c r="B273" s="2" t="s">
        <v>10</v>
      </c>
      <c r="C273" s="2" t="s">
        <v>3419</v>
      </c>
      <c r="D273" s="21">
        <v>26482</v>
      </c>
      <c r="E273" s="21">
        <v>0</v>
      </c>
      <c r="F273" s="21">
        <v>26482</v>
      </c>
      <c r="G273" s="39">
        <v>1.04</v>
      </c>
      <c r="H273" s="21">
        <v>27541</v>
      </c>
      <c r="I273" s="21">
        <v>0</v>
      </c>
      <c r="J273" s="21">
        <v>27541</v>
      </c>
      <c r="K273" s="21">
        <v>0</v>
      </c>
      <c r="L273" s="21">
        <v>0</v>
      </c>
      <c r="M273" s="21">
        <v>0</v>
      </c>
      <c r="N273" s="21">
        <v>27541</v>
      </c>
    </row>
    <row r="274" spans="1:14" x14ac:dyDescent="0.25">
      <c r="A274" s="1" t="s">
        <v>3692</v>
      </c>
      <c r="B274" s="2" t="s">
        <v>10</v>
      </c>
      <c r="C274" s="2" t="s">
        <v>3419</v>
      </c>
      <c r="D274" s="21">
        <v>10744</v>
      </c>
      <c r="E274" s="21">
        <v>0</v>
      </c>
      <c r="F274" s="21">
        <v>10744</v>
      </c>
      <c r="G274" s="39">
        <v>1.04</v>
      </c>
      <c r="H274" s="21">
        <v>11174</v>
      </c>
      <c r="I274" s="21">
        <v>0</v>
      </c>
      <c r="J274" s="21">
        <v>11174</v>
      </c>
      <c r="K274" s="21">
        <v>0</v>
      </c>
      <c r="L274" s="21">
        <v>0</v>
      </c>
      <c r="M274" s="21">
        <v>0</v>
      </c>
      <c r="N274" s="21">
        <v>11174</v>
      </c>
    </row>
    <row r="275" spans="1:14" x14ac:dyDescent="0.25">
      <c r="A275" s="1" t="s">
        <v>3693</v>
      </c>
      <c r="B275" s="2" t="s">
        <v>10</v>
      </c>
      <c r="C275" s="2" t="s">
        <v>3419</v>
      </c>
      <c r="D275" s="21">
        <v>7470</v>
      </c>
      <c r="E275" s="21">
        <v>0</v>
      </c>
      <c r="F275" s="21">
        <v>7470</v>
      </c>
      <c r="G275" s="39">
        <v>1.04</v>
      </c>
      <c r="H275" s="21">
        <v>7769</v>
      </c>
      <c r="I275" s="21">
        <v>0</v>
      </c>
      <c r="J275" s="21">
        <v>7769</v>
      </c>
      <c r="K275" s="21">
        <v>0</v>
      </c>
      <c r="L275" s="21">
        <v>0</v>
      </c>
      <c r="M275" s="21">
        <v>0</v>
      </c>
      <c r="N275" s="21">
        <v>7769</v>
      </c>
    </row>
    <row r="276" spans="1:14" x14ac:dyDescent="0.25">
      <c r="A276" s="1" t="s">
        <v>3694</v>
      </c>
      <c r="B276" s="2" t="s">
        <v>10</v>
      </c>
      <c r="C276" s="2" t="s">
        <v>3419</v>
      </c>
      <c r="D276" s="21">
        <v>34247</v>
      </c>
      <c r="E276" s="21">
        <v>0</v>
      </c>
      <c r="F276" s="21">
        <v>34247</v>
      </c>
      <c r="G276" s="39">
        <v>1.04</v>
      </c>
      <c r="H276" s="21">
        <v>35617</v>
      </c>
      <c r="I276" s="21">
        <v>0</v>
      </c>
      <c r="J276" s="21">
        <v>35617</v>
      </c>
      <c r="K276" s="21">
        <v>0</v>
      </c>
      <c r="L276" s="21">
        <v>0</v>
      </c>
      <c r="M276" s="21">
        <v>0</v>
      </c>
      <c r="N276" s="21">
        <v>35617</v>
      </c>
    </row>
    <row r="277" spans="1:14" x14ac:dyDescent="0.25">
      <c r="A277" s="1" t="s">
        <v>3695</v>
      </c>
      <c r="B277" s="2" t="s">
        <v>10</v>
      </c>
      <c r="C277" s="2" t="s">
        <v>3419</v>
      </c>
      <c r="D277" s="21">
        <v>28230</v>
      </c>
      <c r="E277" s="21">
        <v>0</v>
      </c>
      <c r="F277" s="21">
        <v>28230</v>
      </c>
      <c r="G277" s="39">
        <v>1.04</v>
      </c>
      <c r="H277" s="21">
        <v>29359</v>
      </c>
      <c r="I277" s="21">
        <v>0</v>
      </c>
      <c r="J277" s="21">
        <v>29359</v>
      </c>
      <c r="K277" s="21">
        <v>0</v>
      </c>
      <c r="L277" s="21">
        <v>0</v>
      </c>
      <c r="M277" s="21">
        <v>0</v>
      </c>
      <c r="N277" s="21">
        <v>29359</v>
      </c>
    </row>
    <row r="278" spans="1:14" x14ac:dyDescent="0.25">
      <c r="A278" s="1" t="s">
        <v>3696</v>
      </c>
      <c r="B278" s="2" t="s">
        <v>10</v>
      </c>
      <c r="C278" s="2" t="s">
        <v>3419</v>
      </c>
      <c r="D278" s="21">
        <v>32583</v>
      </c>
      <c r="E278" s="21">
        <v>0</v>
      </c>
      <c r="F278" s="21">
        <v>32583</v>
      </c>
      <c r="G278" s="39">
        <v>1.04</v>
      </c>
      <c r="H278" s="21">
        <v>33886</v>
      </c>
      <c r="I278" s="21">
        <v>0</v>
      </c>
      <c r="J278" s="21">
        <v>33886</v>
      </c>
      <c r="K278" s="21">
        <v>0</v>
      </c>
      <c r="L278" s="21">
        <v>0</v>
      </c>
      <c r="M278" s="21">
        <v>0</v>
      </c>
      <c r="N278" s="21">
        <v>33886</v>
      </c>
    </row>
    <row r="279" spans="1:14" x14ac:dyDescent="0.25">
      <c r="A279" s="1" t="s">
        <v>3697</v>
      </c>
      <c r="B279" s="2" t="s">
        <v>10</v>
      </c>
      <c r="C279" s="2" t="s">
        <v>3419</v>
      </c>
      <c r="D279" s="21">
        <v>32882</v>
      </c>
      <c r="E279" s="21">
        <v>0</v>
      </c>
      <c r="F279" s="21">
        <v>32882</v>
      </c>
      <c r="G279" s="39">
        <v>1.04</v>
      </c>
      <c r="H279" s="21">
        <v>34197</v>
      </c>
      <c r="I279" s="21">
        <v>0</v>
      </c>
      <c r="J279" s="21">
        <v>34197</v>
      </c>
      <c r="K279" s="21">
        <v>0</v>
      </c>
      <c r="L279" s="21">
        <v>0</v>
      </c>
      <c r="M279" s="21">
        <v>0</v>
      </c>
      <c r="N279" s="21">
        <v>34197</v>
      </c>
    </row>
    <row r="280" spans="1:14" x14ac:dyDescent="0.25">
      <c r="A280" s="1" t="s">
        <v>3698</v>
      </c>
      <c r="B280" s="2" t="s">
        <v>10</v>
      </c>
      <c r="C280" s="2" t="s">
        <v>3419</v>
      </c>
      <c r="D280" s="21">
        <v>48029</v>
      </c>
      <c r="E280" s="21">
        <v>0</v>
      </c>
      <c r="F280" s="21">
        <v>48029</v>
      </c>
      <c r="G280" s="39">
        <v>1.04</v>
      </c>
      <c r="H280" s="21">
        <v>49950</v>
      </c>
      <c r="I280" s="21">
        <v>0</v>
      </c>
      <c r="J280" s="21">
        <v>49950</v>
      </c>
      <c r="K280" s="21">
        <v>0</v>
      </c>
      <c r="L280" s="21">
        <v>0</v>
      </c>
      <c r="M280" s="21">
        <v>0</v>
      </c>
      <c r="N280" s="21">
        <v>49950</v>
      </c>
    </row>
    <row r="281" spans="1:14" x14ac:dyDescent="0.25">
      <c r="A281" s="1" t="s">
        <v>3699</v>
      </c>
      <c r="B281" s="2" t="s">
        <v>10</v>
      </c>
      <c r="C281" s="2" t="s">
        <v>3419</v>
      </c>
      <c r="D281" s="21">
        <v>27247</v>
      </c>
      <c r="E281" s="21">
        <v>0</v>
      </c>
      <c r="F281" s="21">
        <v>27247</v>
      </c>
      <c r="G281" s="39">
        <v>1.04</v>
      </c>
      <c r="H281" s="21">
        <v>28337</v>
      </c>
      <c r="I281" s="21">
        <v>0</v>
      </c>
      <c r="J281" s="21">
        <v>28337</v>
      </c>
      <c r="K281" s="21">
        <v>0</v>
      </c>
      <c r="L281" s="21">
        <v>0</v>
      </c>
      <c r="M281" s="21">
        <v>0</v>
      </c>
      <c r="N281" s="21">
        <v>28337</v>
      </c>
    </row>
    <row r="282" spans="1:14" x14ac:dyDescent="0.25">
      <c r="A282" s="1" t="s">
        <v>3700</v>
      </c>
      <c r="B282" s="2" t="s">
        <v>10</v>
      </c>
      <c r="C282" s="2" t="s">
        <v>3419</v>
      </c>
      <c r="D282" s="21">
        <v>358386</v>
      </c>
      <c r="E282" s="21">
        <v>0</v>
      </c>
      <c r="F282" s="21">
        <v>358386</v>
      </c>
      <c r="G282" s="39">
        <v>1.04</v>
      </c>
      <c r="H282" s="21">
        <v>372721</v>
      </c>
      <c r="I282" s="21">
        <v>0</v>
      </c>
      <c r="J282" s="21">
        <v>372721</v>
      </c>
      <c r="K282" s="21">
        <v>0</v>
      </c>
      <c r="L282" s="21">
        <v>0</v>
      </c>
      <c r="M282" s="21">
        <v>0</v>
      </c>
      <c r="N282" s="21">
        <v>372721</v>
      </c>
    </row>
    <row r="283" spans="1:14" x14ac:dyDescent="0.25">
      <c r="A283" s="1" t="s">
        <v>3701</v>
      </c>
      <c r="B283" s="2" t="s">
        <v>10</v>
      </c>
      <c r="C283" s="2" t="s">
        <v>3419</v>
      </c>
      <c r="D283" s="21">
        <v>42626</v>
      </c>
      <c r="E283" s="21">
        <v>0</v>
      </c>
      <c r="F283" s="21">
        <v>42626</v>
      </c>
      <c r="G283" s="39">
        <v>1.04</v>
      </c>
      <c r="H283" s="21">
        <v>44331</v>
      </c>
      <c r="I283" s="21">
        <v>0</v>
      </c>
      <c r="J283" s="21">
        <v>44331</v>
      </c>
      <c r="K283" s="21">
        <v>0</v>
      </c>
      <c r="L283" s="21">
        <v>0</v>
      </c>
      <c r="M283" s="21">
        <v>0</v>
      </c>
      <c r="N283" s="21">
        <v>44331</v>
      </c>
    </row>
    <row r="284" spans="1:14" x14ac:dyDescent="0.25">
      <c r="A284" s="1" t="s">
        <v>3702</v>
      </c>
      <c r="B284" s="2" t="s">
        <v>10</v>
      </c>
      <c r="C284" s="2" t="s">
        <v>3419</v>
      </c>
      <c r="D284" s="21">
        <v>12584</v>
      </c>
      <c r="E284" s="21">
        <v>0</v>
      </c>
      <c r="F284" s="21">
        <v>12584</v>
      </c>
      <c r="G284" s="39">
        <v>1.04</v>
      </c>
      <c r="H284" s="21">
        <v>13087</v>
      </c>
      <c r="I284" s="21">
        <v>0</v>
      </c>
      <c r="J284" s="21">
        <v>13087</v>
      </c>
      <c r="K284" s="21">
        <v>0</v>
      </c>
      <c r="L284" s="21">
        <v>0</v>
      </c>
      <c r="M284" s="21">
        <v>0</v>
      </c>
      <c r="N284" s="21">
        <v>13087</v>
      </c>
    </row>
    <row r="285" spans="1:14" x14ac:dyDescent="0.25">
      <c r="A285" s="1" t="s">
        <v>3703</v>
      </c>
      <c r="B285" s="2" t="s">
        <v>10</v>
      </c>
      <c r="C285" s="2" t="s">
        <v>3419</v>
      </c>
      <c r="D285" s="21">
        <v>31714</v>
      </c>
      <c r="E285" s="21">
        <v>0</v>
      </c>
      <c r="F285" s="21">
        <v>31714</v>
      </c>
      <c r="G285" s="39">
        <v>1.04</v>
      </c>
      <c r="H285" s="21">
        <v>32983</v>
      </c>
      <c r="I285" s="21">
        <v>0</v>
      </c>
      <c r="J285" s="21">
        <v>32983</v>
      </c>
      <c r="K285" s="21">
        <v>0</v>
      </c>
      <c r="L285" s="21">
        <v>0</v>
      </c>
      <c r="M285" s="21">
        <v>0</v>
      </c>
      <c r="N285" s="21">
        <v>32983</v>
      </c>
    </row>
    <row r="286" spans="1:14" x14ac:dyDescent="0.25">
      <c r="A286" s="1" t="s">
        <v>3704</v>
      </c>
      <c r="B286" s="2" t="s">
        <v>10</v>
      </c>
      <c r="C286" s="2" t="s">
        <v>3419</v>
      </c>
      <c r="D286" s="21">
        <v>33593</v>
      </c>
      <c r="E286" s="21">
        <v>0</v>
      </c>
      <c r="F286" s="21">
        <v>33593</v>
      </c>
      <c r="G286" s="39">
        <v>1.04</v>
      </c>
      <c r="H286" s="21">
        <v>34937</v>
      </c>
      <c r="I286" s="21">
        <v>0</v>
      </c>
      <c r="J286" s="21">
        <v>34937</v>
      </c>
      <c r="K286" s="21">
        <v>0</v>
      </c>
      <c r="L286" s="21">
        <v>0</v>
      </c>
      <c r="M286" s="21">
        <v>0</v>
      </c>
      <c r="N286" s="21">
        <v>34937</v>
      </c>
    </row>
    <row r="287" spans="1:14" x14ac:dyDescent="0.25">
      <c r="A287" s="1" t="s">
        <v>3705</v>
      </c>
      <c r="B287" s="2" t="s">
        <v>10</v>
      </c>
      <c r="C287" s="2" t="s">
        <v>3419</v>
      </c>
      <c r="D287" s="21">
        <v>24171</v>
      </c>
      <c r="E287" s="21">
        <v>0</v>
      </c>
      <c r="F287" s="21">
        <v>24171</v>
      </c>
      <c r="G287" s="39">
        <v>1.04</v>
      </c>
      <c r="H287" s="21">
        <v>25138</v>
      </c>
      <c r="I287" s="21">
        <v>0</v>
      </c>
      <c r="J287" s="21">
        <v>25138</v>
      </c>
      <c r="K287" s="21">
        <v>0</v>
      </c>
      <c r="L287" s="21">
        <v>0</v>
      </c>
      <c r="M287" s="21">
        <v>0</v>
      </c>
      <c r="N287" s="21">
        <v>25138</v>
      </c>
    </row>
    <row r="288" spans="1:14" x14ac:dyDescent="0.25">
      <c r="A288" s="1" t="s">
        <v>3706</v>
      </c>
      <c r="B288" s="2" t="s">
        <v>10</v>
      </c>
      <c r="C288" s="2" t="s">
        <v>3419</v>
      </c>
      <c r="D288" s="21">
        <v>9799</v>
      </c>
      <c r="E288" s="21">
        <v>0</v>
      </c>
      <c r="F288" s="21">
        <v>9799</v>
      </c>
      <c r="G288" s="39">
        <v>1.04</v>
      </c>
      <c r="H288" s="21">
        <v>10191</v>
      </c>
      <c r="I288" s="21">
        <v>0</v>
      </c>
      <c r="J288" s="21">
        <v>10191</v>
      </c>
      <c r="K288" s="21">
        <v>0</v>
      </c>
      <c r="L288" s="21">
        <v>0</v>
      </c>
      <c r="M288" s="21">
        <v>0</v>
      </c>
      <c r="N288" s="21">
        <v>10191</v>
      </c>
    </row>
    <row r="289" spans="1:14" x14ac:dyDescent="0.25">
      <c r="A289" s="1" t="s">
        <v>3707</v>
      </c>
      <c r="B289" s="2" t="s">
        <v>10</v>
      </c>
      <c r="C289" s="2" t="s">
        <v>3419</v>
      </c>
      <c r="D289" s="21">
        <v>285072</v>
      </c>
      <c r="E289" s="21">
        <v>0</v>
      </c>
      <c r="F289" s="21">
        <v>285072</v>
      </c>
      <c r="G289" s="39">
        <v>1.04</v>
      </c>
      <c r="H289" s="21">
        <v>296475</v>
      </c>
      <c r="I289" s="21">
        <v>0</v>
      </c>
      <c r="J289" s="21">
        <v>296475</v>
      </c>
      <c r="K289" s="21">
        <v>0</v>
      </c>
      <c r="L289" s="21">
        <v>0</v>
      </c>
      <c r="M289" s="21">
        <v>0</v>
      </c>
      <c r="N289" s="21">
        <v>296475</v>
      </c>
    </row>
    <row r="290" spans="1:14" x14ac:dyDescent="0.25">
      <c r="A290" s="1" t="s">
        <v>3708</v>
      </c>
      <c r="B290" s="2" t="s">
        <v>10</v>
      </c>
      <c r="C290" s="2" t="s">
        <v>3419</v>
      </c>
      <c r="D290" s="21">
        <v>1917</v>
      </c>
      <c r="E290" s="21">
        <v>0</v>
      </c>
      <c r="F290" s="21">
        <v>1917</v>
      </c>
      <c r="G290" s="39">
        <v>1.04</v>
      </c>
      <c r="H290" s="21">
        <v>1994</v>
      </c>
      <c r="I290" s="21">
        <v>0</v>
      </c>
      <c r="J290" s="21">
        <v>1994</v>
      </c>
      <c r="K290" s="21">
        <v>0</v>
      </c>
      <c r="L290" s="21">
        <v>0</v>
      </c>
      <c r="M290" s="21">
        <v>0</v>
      </c>
      <c r="N290" s="21">
        <v>1994</v>
      </c>
    </row>
    <row r="291" spans="1:14" x14ac:dyDescent="0.25">
      <c r="A291" s="1" t="s">
        <v>3709</v>
      </c>
      <c r="B291" s="2" t="s">
        <v>10</v>
      </c>
      <c r="C291" s="2" t="s">
        <v>3419</v>
      </c>
      <c r="D291" s="21">
        <v>28742</v>
      </c>
      <c r="E291" s="21">
        <v>0</v>
      </c>
      <c r="F291" s="21">
        <v>28742</v>
      </c>
      <c r="G291" s="39">
        <v>1.04</v>
      </c>
      <c r="H291" s="21">
        <v>29892</v>
      </c>
      <c r="I291" s="21">
        <v>0</v>
      </c>
      <c r="J291" s="21">
        <v>29892</v>
      </c>
      <c r="K291" s="21">
        <v>0</v>
      </c>
      <c r="L291" s="21">
        <v>0</v>
      </c>
      <c r="M291" s="21">
        <v>0</v>
      </c>
      <c r="N291" s="21">
        <v>29892</v>
      </c>
    </row>
    <row r="292" spans="1:14" x14ac:dyDescent="0.25">
      <c r="A292" s="1" t="s">
        <v>3710</v>
      </c>
      <c r="B292" s="2" t="s">
        <v>10</v>
      </c>
      <c r="C292" s="2" t="s">
        <v>3419</v>
      </c>
      <c r="D292" s="21">
        <v>36798</v>
      </c>
      <c r="E292" s="21">
        <v>0</v>
      </c>
      <c r="F292" s="21">
        <v>36798</v>
      </c>
      <c r="G292" s="39">
        <v>1.04</v>
      </c>
      <c r="H292" s="21">
        <v>38270</v>
      </c>
      <c r="I292" s="21">
        <v>0</v>
      </c>
      <c r="J292" s="21">
        <v>38270</v>
      </c>
      <c r="K292" s="21">
        <v>0</v>
      </c>
      <c r="L292" s="21">
        <v>0</v>
      </c>
      <c r="M292" s="21">
        <v>0</v>
      </c>
      <c r="N292" s="21">
        <v>38270</v>
      </c>
    </row>
    <row r="293" spans="1:14" x14ac:dyDescent="0.25">
      <c r="A293" s="1" t="s">
        <v>3711</v>
      </c>
      <c r="B293" s="2" t="s">
        <v>10</v>
      </c>
      <c r="C293" s="2" t="s">
        <v>3419</v>
      </c>
      <c r="D293" s="21">
        <v>17960</v>
      </c>
      <c r="E293" s="21">
        <v>0</v>
      </c>
      <c r="F293" s="21">
        <v>17960</v>
      </c>
      <c r="G293" s="39">
        <v>1.04</v>
      </c>
      <c r="H293" s="21">
        <v>18678</v>
      </c>
      <c r="I293" s="21">
        <v>0</v>
      </c>
      <c r="J293" s="21">
        <v>18678</v>
      </c>
      <c r="K293" s="21">
        <v>0</v>
      </c>
      <c r="L293" s="21">
        <v>0</v>
      </c>
      <c r="M293" s="21">
        <v>0</v>
      </c>
      <c r="N293" s="21">
        <v>18678</v>
      </c>
    </row>
    <row r="294" spans="1:14" x14ac:dyDescent="0.25">
      <c r="A294" s="1" t="s">
        <v>3712</v>
      </c>
      <c r="B294" s="2" t="s">
        <v>10</v>
      </c>
      <c r="C294" s="2" t="s">
        <v>3419</v>
      </c>
      <c r="D294" s="21">
        <v>99884</v>
      </c>
      <c r="E294" s="21">
        <v>0</v>
      </c>
      <c r="F294" s="21">
        <v>99884</v>
      </c>
      <c r="G294" s="39">
        <v>1.04</v>
      </c>
      <c r="H294" s="21">
        <v>103879</v>
      </c>
      <c r="I294" s="21">
        <v>0</v>
      </c>
      <c r="J294" s="21">
        <v>103879</v>
      </c>
      <c r="K294" s="21">
        <v>0</v>
      </c>
      <c r="L294" s="21">
        <v>0</v>
      </c>
      <c r="M294" s="21">
        <v>0</v>
      </c>
      <c r="N294" s="21">
        <v>103879</v>
      </c>
    </row>
    <row r="295" spans="1:14" x14ac:dyDescent="0.25">
      <c r="A295" s="1" t="s">
        <v>3713</v>
      </c>
      <c r="B295" s="2" t="s">
        <v>10</v>
      </c>
      <c r="C295" s="2" t="s">
        <v>3419</v>
      </c>
      <c r="D295" s="21">
        <v>67352</v>
      </c>
      <c r="E295" s="21">
        <v>0</v>
      </c>
      <c r="F295" s="21">
        <v>67352</v>
      </c>
      <c r="G295" s="39">
        <v>1.04</v>
      </c>
      <c r="H295" s="21">
        <v>70046</v>
      </c>
      <c r="I295" s="21">
        <v>0</v>
      </c>
      <c r="J295" s="21">
        <v>70046</v>
      </c>
      <c r="K295" s="21">
        <v>0</v>
      </c>
      <c r="L295" s="21">
        <v>0</v>
      </c>
      <c r="M295" s="21">
        <v>0</v>
      </c>
      <c r="N295" s="21">
        <v>70046</v>
      </c>
    </row>
    <row r="296" spans="1:14" x14ac:dyDescent="0.25">
      <c r="A296" s="1" t="s">
        <v>3714</v>
      </c>
      <c r="B296" s="2" t="s">
        <v>10</v>
      </c>
      <c r="C296" s="2" t="s">
        <v>3419</v>
      </c>
      <c r="D296" s="21">
        <v>12623717</v>
      </c>
      <c r="E296" s="21">
        <v>0</v>
      </c>
      <c r="F296" s="21">
        <v>12623717</v>
      </c>
      <c r="G296" s="39">
        <v>1.04</v>
      </c>
      <c r="H296" s="21">
        <v>13128666</v>
      </c>
      <c r="I296" s="21">
        <v>0</v>
      </c>
      <c r="J296" s="21">
        <v>13128666</v>
      </c>
      <c r="K296" s="21">
        <v>0</v>
      </c>
      <c r="L296" s="21">
        <v>0</v>
      </c>
      <c r="M296" s="21">
        <v>0</v>
      </c>
      <c r="N296" s="21">
        <v>13128666</v>
      </c>
    </row>
    <row r="297" spans="1:14" x14ac:dyDescent="0.25">
      <c r="A297" s="1" t="s">
        <v>3715</v>
      </c>
      <c r="B297" s="2" t="s">
        <v>10</v>
      </c>
      <c r="C297" s="2" t="s">
        <v>3419</v>
      </c>
      <c r="D297" s="21">
        <v>398812</v>
      </c>
      <c r="E297" s="21">
        <v>0</v>
      </c>
      <c r="F297" s="21">
        <v>398812</v>
      </c>
      <c r="G297" s="39">
        <v>1.04</v>
      </c>
      <c r="H297" s="21">
        <v>414764</v>
      </c>
      <c r="I297" s="21">
        <v>0</v>
      </c>
      <c r="J297" s="21">
        <v>414764</v>
      </c>
      <c r="K297" s="21">
        <v>13764</v>
      </c>
      <c r="L297" s="21">
        <v>0</v>
      </c>
      <c r="M297" s="21">
        <v>0</v>
      </c>
      <c r="N297" s="21">
        <v>428528</v>
      </c>
    </row>
    <row r="298" spans="1:14" x14ac:dyDescent="0.25">
      <c r="A298" s="1" t="s">
        <v>3716</v>
      </c>
      <c r="B298" s="2" t="s">
        <v>10</v>
      </c>
      <c r="C298" s="2" t="s">
        <v>3419</v>
      </c>
      <c r="D298" s="21">
        <v>15490</v>
      </c>
      <c r="E298" s="21">
        <v>0</v>
      </c>
      <c r="F298" s="21">
        <v>15490</v>
      </c>
      <c r="G298" s="39">
        <v>1.04</v>
      </c>
      <c r="H298" s="21">
        <v>16110</v>
      </c>
      <c r="I298" s="21">
        <v>0</v>
      </c>
      <c r="J298" s="21">
        <v>16110</v>
      </c>
      <c r="K298" s="21">
        <v>0</v>
      </c>
      <c r="L298" s="21">
        <v>0</v>
      </c>
      <c r="M298" s="21">
        <v>0</v>
      </c>
      <c r="N298" s="21">
        <v>16110</v>
      </c>
    </row>
    <row r="299" spans="1:14" x14ac:dyDescent="0.25">
      <c r="A299" s="1" t="s">
        <v>3717</v>
      </c>
      <c r="B299" s="2" t="s">
        <v>10</v>
      </c>
      <c r="C299" s="2" t="s">
        <v>3419</v>
      </c>
      <c r="D299" s="21">
        <v>279259</v>
      </c>
      <c r="E299" s="21">
        <v>0</v>
      </c>
      <c r="F299" s="21">
        <v>279259</v>
      </c>
      <c r="G299" s="39">
        <v>1.04</v>
      </c>
      <c r="H299" s="21">
        <v>290429</v>
      </c>
      <c r="I299" s="21">
        <v>0</v>
      </c>
      <c r="J299" s="21">
        <v>290429</v>
      </c>
      <c r="K299" s="21">
        <v>9340</v>
      </c>
      <c r="L299" s="21">
        <v>0</v>
      </c>
      <c r="M299" s="21">
        <v>0</v>
      </c>
      <c r="N299" s="21">
        <v>299769</v>
      </c>
    </row>
    <row r="300" spans="1:14" x14ac:dyDescent="0.25">
      <c r="A300" s="1" t="s">
        <v>3718</v>
      </c>
      <c r="B300" s="2" t="s">
        <v>10</v>
      </c>
      <c r="C300" s="2" t="s">
        <v>3419</v>
      </c>
      <c r="D300" s="21">
        <v>241239</v>
      </c>
      <c r="E300" s="21">
        <v>0</v>
      </c>
      <c r="F300" s="21">
        <v>241239</v>
      </c>
      <c r="G300" s="39">
        <v>1.04</v>
      </c>
      <c r="H300" s="21">
        <v>250889</v>
      </c>
      <c r="I300" s="21">
        <v>0</v>
      </c>
      <c r="J300" s="21">
        <v>250889</v>
      </c>
      <c r="K300" s="21">
        <v>7751</v>
      </c>
      <c r="L300" s="21">
        <v>0</v>
      </c>
      <c r="M300" s="21">
        <v>0</v>
      </c>
      <c r="N300" s="21">
        <v>258640</v>
      </c>
    </row>
    <row r="301" spans="1:14" x14ac:dyDescent="0.25">
      <c r="A301" s="1" t="s">
        <v>3719</v>
      </c>
      <c r="B301" s="2" t="s">
        <v>174</v>
      </c>
      <c r="C301" s="2" t="s">
        <v>273</v>
      </c>
      <c r="D301" s="21">
        <v>2395698</v>
      </c>
      <c r="E301" s="21">
        <v>0</v>
      </c>
      <c r="F301" s="21">
        <v>2395698</v>
      </c>
      <c r="G301" s="39">
        <v>1.04</v>
      </c>
      <c r="H301" s="21">
        <v>2491526</v>
      </c>
      <c r="I301" s="21">
        <v>0</v>
      </c>
      <c r="J301" s="21">
        <v>2491526</v>
      </c>
      <c r="K301" s="21">
        <v>0</v>
      </c>
      <c r="L301" s="21">
        <v>0</v>
      </c>
      <c r="M301" s="21">
        <v>0</v>
      </c>
      <c r="N301" s="21">
        <v>2491526</v>
      </c>
    </row>
    <row r="302" spans="1:14" x14ac:dyDescent="0.25">
      <c r="A302" s="1" t="s">
        <v>3720</v>
      </c>
      <c r="B302" s="2" t="s">
        <v>10</v>
      </c>
      <c r="C302" s="2" t="s">
        <v>3419</v>
      </c>
      <c r="D302" s="21">
        <v>3082212</v>
      </c>
      <c r="E302" s="21">
        <v>0</v>
      </c>
      <c r="F302" s="21">
        <v>3082212</v>
      </c>
      <c r="G302" s="39">
        <v>1.04</v>
      </c>
      <c r="H302" s="21">
        <v>3205500</v>
      </c>
      <c r="I302" s="21">
        <v>0</v>
      </c>
      <c r="J302" s="21">
        <v>3205500</v>
      </c>
      <c r="K302" s="21">
        <v>0</v>
      </c>
      <c r="L302" s="21">
        <v>0</v>
      </c>
      <c r="M302" s="21">
        <v>0</v>
      </c>
      <c r="N302" s="21">
        <v>3205500</v>
      </c>
    </row>
    <row r="303" spans="1:14" x14ac:dyDescent="0.25">
      <c r="A303" s="1" t="s">
        <v>3721</v>
      </c>
      <c r="B303" s="2" t="s">
        <v>10</v>
      </c>
      <c r="C303" s="2" t="s">
        <v>3419</v>
      </c>
      <c r="D303" s="21">
        <v>5243832</v>
      </c>
      <c r="E303" s="21">
        <v>0</v>
      </c>
      <c r="F303" s="21">
        <v>5243832</v>
      </c>
      <c r="G303" s="39">
        <v>1.04</v>
      </c>
      <c r="H303" s="21">
        <v>5453585</v>
      </c>
      <c r="I303" s="21">
        <v>0</v>
      </c>
      <c r="J303" s="21">
        <v>5453585</v>
      </c>
      <c r="K303" s="21">
        <v>0</v>
      </c>
      <c r="L303" s="21">
        <v>0</v>
      </c>
      <c r="M303" s="21">
        <v>0</v>
      </c>
      <c r="N303" s="21">
        <v>5453585</v>
      </c>
    </row>
    <row r="304" spans="1:14" x14ac:dyDescent="0.25">
      <c r="A304" s="1" t="s">
        <v>3722</v>
      </c>
      <c r="B304" s="2" t="s">
        <v>174</v>
      </c>
      <c r="C304" s="2" t="s">
        <v>844</v>
      </c>
      <c r="D304" s="21">
        <v>2338084</v>
      </c>
      <c r="E304" s="21">
        <v>0</v>
      </c>
      <c r="F304" s="21">
        <v>2338084</v>
      </c>
      <c r="G304" s="39">
        <v>1.04</v>
      </c>
      <c r="H304" s="21">
        <v>2431607</v>
      </c>
      <c r="I304" s="21">
        <v>0</v>
      </c>
      <c r="J304" s="21">
        <v>2431607</v>
      </c>
      <c r="K304" s="21">
        <v>0</v>
      </c>
      <c r="L304" s="21">
        <v>0</v>
      </c>
      <c r="M304" s="21">
        <v>0</v>
      </c>
      <c r="N304" s="21">
        <v>2431607</v>
      </c>
    </row>
    <row r="305" spans="1:14" x14ac:dyDescent="0.25">
      <c r="A305" s="1" t="s">
        <v>3723</v>
      </c>
      <c r="B305" s="2" t="s">
        <v>10</v>
      </c>
      <c r="C305" s="2" t="s">
        <v>3419</v>
      </c>
      <c r="D305" s="21">
        <v>1558509</v>
      </c>
      <c r="E305" s="21">
        <v>0</v>
      </c>
      <c r="F305" s="21">
        <v>1558509</v>
      </c>
      <c r="G305" s="39">
        <v>1.04</v>
      </c>
      <c r="H305" s="21">
        <v>1620849</v>
      </c>
      <c r="I305" s="21">
        <v>0</v>
      </c>
      <c r="J305" s="21">
        <v>1620849</v>
      </c>
      <c r="K305" s="21">
        <v>0</v>
      </c>
      <c r="L305" s="21">
        <v>0</v>
      </c>
      <c r="M305" s="21">
        <v>0</v>
      </c>
      <c r="N305" s="21">
        <v>1620849</v>
      </c>
    </row>
    <row r="306" spans="1:14" x14ac:dyDescent="0.25">
      <c r="A306" s="1" t="s">
        <v>3724</v>
      </c>
      <c r="B306" s="2" t="s">
        <v>10</v>
      </c>
      <c r="C306" s="2" t="s">
        <v>3419</v>
      </c>
      <c r="D306" s="21">
        <v>124733</v>
      </c>
      <c r="E306" s="21">
        <v>0</v>
      </c>
      <c r="F306" s="21">
        <v>124733</v>
      </c>
      <c r="G306" s="39">
        <v>1.04</v>
      </c>
      <c r="H306" s="21">
        <v>129722</v>
      </c>
      <c r="I306" s="21">
        <v>0</v>
      </c>
      <c r="J306" s="21">
        <v>129722</v>
      </c>
      <c r="K306" s="21">
        <v>0</v>
      </c>
      <c r="L306" s="21">
        <v>0</v>
      </c>
      <c r="M306" s="21">
        <v>0</v>
      </c>
      <c r="N306" s="21">
        <v>129722</v>
      </c>
    </row>
    <row r="307" spans="1:14" x14ac:dyDescent="0.25">
      <c r="A307" s="1" t="s">
        <v>3725</v>
      </c>
      <c r="B307" s="2" t="s">
        <v>10</v>
      </c>
      <c r="C307" s="2" t="s">
        <v>3419</v>
      </c>
      <c r="D307" s="21">
        <v>128116</v>
      </c>
      <c r="E307" s="21">
        <v>0</v>
      </c>
      <c r="F307" s="21">
        <v>128116</v>
      </c>
      <c r="G307" s="39">
        <v>1.04</v>
      </c>
      <c r="H307" s="21">
        <v>133241</v>
      </c>
      <c r="I307" s="21">
        <v>0</v>
      </c>
      <c r="J307" s="21">
        <v>133241</v>
      </c>
      <c r="K307" s="21">
        <v>0</v>
      </c>
      <c r="L307" s="21">
        <v>0</v>
      </c>
      <c r="M307" s="21">
        <v>0</v>
      </c>
      <c r="N307" s="21">
        <v>133241</v>
      </c>
    </row>
    <row r="308" spans="1:14" x14ac:dyDescent="0.25">
      <c r="A308" s="1" t="s">
        <v>3726</v>
      </c>
      <c r="B308" s="2" t="s">
        <v>10</v>
      </c>
      <c r="C308" s="2" t="s">
        <v>3419</v>
      </c>
      <c r="D308" s="21">
        <v>0</v>
      </c>
      <c r="E308" s="21">
        <v>0</v>
      </c>
      <c r="F308" s="21">
        <v>0</v>
      </c>
      <c r="G308" s="39">
        <v>1.04</v>
      </c>
      <c r="H308" s="21">
        <v>0</v>
      </c>
      <c r="I308" s="21">
        <v>0</v>
      </c>
      <c r="J308" s="21">
        <v>0</v>
      </c>
      <c r="K308" s="21">
        <v>0</v>
      </c>
      <c r="L308" s="21">
        <v>0</v>
      </c>
      <c r="M308" s="21">
        <v>0</v>
      </c>
      <c r="N308" s="21">
        <v>0</v>
      </c>
    </row>
    <row r="309" spans="1:14" x14ac:dyDescent="0.25">
      <c r="A309" s="1" t="s">
        <v>3727</v>
      </c>
      <c r="B309" s="2" t="s">
        <v>10</v>
      </c>
      <c r="C309" s="2" t="s">
        <v>3419</v>
      </c>
      <c r="D309" s="21">
        <v>656844</v>
      </c>
      <c r="E309" s="21">
        <v>0</v>
      </c>
      <c r="F309" s="21">
        <v>656844</v>
      </c>
      <c r="G309" s="39">
        <v>1.04</v>
      </c>
      <c r="H309" s="21">
        <v>683118</v>
      </c>
      <c r="I309" s="21">
        <v>0</v>
      </c>
      <c r="J309" s="21">
        <v>683118</v>
      </c>
      <c r="K309" s="21">
        <v>0</v>
      </c>
      <c r="L309" s="21">
        <v>0</v>
      </c>
      <c r="M309" s="21">
        <v>0</v>
      </c>
      <c r="N309" s="21">
        <v>683118</v>
      </c>
    </row>
    <row r="310" spans="1:14" x14ac:dyDescent="0.25">
      <c r="A310" s="1" t="s">
        <v>3728</v>
      </c>
      <c r="B310" s="2" t="s">
        <v>10</v>
      </c>
      <c r="C310" s="2" t="s">
        <v>3419</v>
      </c>
      <c r="D310" s="21">
        <v>779492</v>
      </c>
      <c r="E310" s="21">
        <v>0</v>
      </c>
      <c r="F310" s="21">
        <v>779492</v>
      </c>
      <c r="G310" s="39">
        <v>1.04</v>
      </c>
      <c r="H310" s="21">
        <v>810672</v>
      </c>
      <c r="I310" s="21">
        <v>0</v>
      </c>
      <c r="J310" s="21">
        <v>810672</v>
      </c>
      <c r="K310" s="21">
        <v>0</v>
      </c>
      <c r="L310" s="21">
        <v>0</v>
      </c>
      <c r="M310" s="21">
        <v>0</v>
      </c>
      <c r="N310" s="21">
        <v>810672</v>
      </c>
    </row>
    <row r="311" spans="1:14" x14ac:dyDescent="0.25">
      <c r="A311" s="1" t="s">
        <v>3729</v>
      </c>
      <c r="B311" s="2" t="s">
        <v>10</v>
      </c>
      <c r="C311" s="2" t="s">
        <v>3419</v>
      </c>
      <c r="D311" s="21">
        <v>22132527</v>
      </c>
      <c r="E311" s="21">
        <v>0</v>
      </c>
      <c r="F311" s="21">
        <v>22132527</v>
      </c>
      <c r="G311" s="39">
        <v>1.04</v>
      </c>
      <c r="H311" s="21">
        <v>23017828</v>
      </c>
      <c r="I311" s="21">
        <v>0</v>
      </c>
      <c r="J311" s="21">
        <v>23017828</v>
      </c>
      <c r="K311" s="21">
        <v>1664508</v>
      </c>
      <c r="L311" s="21">
        <v>725062.31087140366</v>
      </c>
      <c r="M311" s="21">
        <v>1870747</v>
      </c>
      <c r="N311" s="21">
        <v>27278145.310871404</v>
      </c>
    </row>
    <row r="312" spans="1:14" x14ac:dyDescent="0.25">
      <c r="A312" s="1" t="s">
        <v>3730</v>
      </c>
      <c r="B312" s="2" t="s">
        <v>10</v>
      </c>
      <c r="C312" s="2" t="s">
        <v>3419</v>
      </c>
      <c r="D312" s="21">
        <v>8952</v>
      </c>
      <c r="E312" s="21">
        <v>0</v>
      </c>
      <c r="F312" s="21">
        <v>8952</v>
      </c>
      <c r="G312" s="39">
        <v>1.04</v>
      </c>
      <c r="H312" s="21">
        <v>9310</v>
      </c>
      <c r="I312" s="21">
        <v>0</v>
      </c>
      <c r="J312" s="21">
        <v>9310</v>
      </c>
      <c r="K312" s="21">
        <v>0</v>
      </c>
      <c r="L312" s="21">
        <v>0</v>
      </c>
      <c r="M312" s="21">
        <v>0</v>
      </c>
      <c r="N312" s="21">
        <v>9310</v>
      </c>
    </row>
    <row r="313" spans="1:14" x14ac:dyDescent="0.25">
      <c r="A313" s="1" t="s">
        <v>3731</v>
      </c>
      <c r="B313" s="2" t="s">
        <v>10</v>
      </c>
      <c r="C313" s="2" t="s">
        <v>3419</v>
      </c>
      <c r="D313" s="21">
        <v>56175</v>
      </c>
      <c r="E313" s="21">
        <v>0</v>
      </c>
      <c r="F313" s="21">
        <v>56175</v>
      </c>
      <c r="G313" s="39">
        <v>1.04</v>
      </c>
      <c r="H313" s="21">
        <v>58422</v>
      </c>
      <c r="I313" s="21">
        <v>0</v>
      </c>
      <c r="J313" s="21">
        <v>58422</v>
      </c>
      <c r="K313" s="21">
        <v>0</v>
      </c>
      <c r="L313" s="21">
        <v>0</v>
      </c>
      <c r="M313" s="21">
        <v>0</v>
      </c>
      <c r="N313" s="21">
        <v>58422</v>
      </c>
    </row>
    <row r="314" spans="1:14" x14ac:dyDescent="0.25">
      <c r="A314" s="1" t="s">
        <v>3732</v>
      </c>
      <c r="B314" s="2" t="s">
        <v>10</v>
      </c>
      <c r="C314" s="2" t="s">
        <v>3419</v>
      </c>
      <c r="D314" s="21">
        <v>211139</v>
      </c>
      <c r="E314" s="21">
        <v>0</v>
      </c>
      <c r="F314" s="21">
        <v>211139</v>
      </c>
      <c r="G314" s="39">
        <v>1.04</v>
      </c>
      <c r="H314" s="21">
        <v>219585</v>
      </c>
      <c r="I314" s="21">
        <v>0</v>
      </c>
      <c r="J314" s="21">
        <v>219585</v>
      </c>
      <c r="K314" s="21">
        <v>0</v>
      </c>
      <c r="L314" s="21">
        <v>0</v>
      </c>
      <c r="M314" s="21">
        <v>0</v>
      </c>
      <c r="N314" s="21">
        <v>219585</v>
      </c>
    </row>
    <row r="315" spans="1:14" x14ac:dyDescent="0.25">
      <c r="A315" s="1" t="s">
        <v>3733</v>
      </c>
      <c r="B315" s="2" t="s">
        <v>10</v>
      </c>
      <c r="C315" s="2" t="s">
        <v>3419</v>
      </c>
      <c r="D315" s="21">
        <v>608970</v>
      </c>
      <c r="E315" s="21">
        <v>0</v>
      </c>
      <c r="F315" s="21">
        <v>608970</v>
      </c>
      <c r="G315" s="39">
        <v>1.04</v>
      </c>
      <c r="H315" s="21">
        <v>633329</v>
      </c>
      <c r="I315" s="21">
        <v>0</v>
      </c>
      <c r="J315" s="21">
        <v>633329</v>
      </c>
      <c r="K315" s="21">
        <v>0</v>
      </c>
      <c r="L315" s="21">
        <v>0</v>
      </c>
      <c r="M315" s="21">
        <v>0</v>
      </c>
      <c r="N315" s="21">
        <v>633329</v>
      </c>
    </row>
    <row r="316" spans="1:14" x14ac:dyDescent="0.25">
      <c r="A316" s="1" t="s">
        <v>3734</v>
      </c>
      <c r="B316" s="2" t="s">
        <v>10</v>
      </c>
      <c r="C316" s="2" t="s">
        <v>3419</v>
      </c>
      <c r="D316" s="21">
        <v>83916</v>
      </c>
      <c r="E316" s="21">
        <v>0</v>
      </c>
      <c r="F316" s="21">
        <v>83916</v>
      </c>
      <c r="G316" s="39">
        <v>1.04</v>
      </c>
      <c r="H316" s="21">
        <v>87273</v>
      </c>
      <c r="I316" s="21">
        <v>0</v>
      </c>
      <c r="J316" s="21">
        <v>87273</v>
      </c>
      <c r="K316" s="21">
        <v>0</v>
      </c>
      <c r="L316" s="21">
        <v>0</v>
      </c>
      <c r="M316" s="21">
        <v>0</v>
      </c>
      <c r="N316" s="21">
        <v>87273</v>
      </c>
    </row>
    <row r="317" spans="1:14" x14ac:dyDescent="0.25">
      <c r="A317" s="1" t="s">
        <v>3735</v>
      </c>
      <c r="B317" s="2" t="s">
        <v>10</v>
      </c>
      <c r="C317" s="2" t="s">
        <v>3419</v>
      </c>
      <c r="D317" s="21">
        <v>20451</v>
      </c>
      <c r="E317" s="21">
        <v>0</v>
      </c>
      <c r="F317" s="21">
        <v>20451</v>
      </c>
      <c r="G317" s="39">
        <v>1.04</v>
      </c>
      <c r="H317" s="21">
        <v>21269</v>
      </c>
      <c r="I317" s="21">
        <v>0</v>
      </c>
      <c r="J317" s="21">
        <v>21269</v>
      </c>
      <c r="K317" s="21">
        <v>0</v>
      </c>
      <c r="L317" s="21">
        <v>0</v>
      </c>
      <c r="M317" s="21">
        <v>0</v>
      </c>
      <c r="N317" s="21">
        <v>21269</v>
      </c>
    </row>
    <row r="318" spans="1:14" x14ac:dyDescent="0.25">
      <c r="A318" s="1" t="s">
        <v>3736</v>
      </c>
      <c r="B318" s="2" t="s">
        <v>10</v>
      </c>
      <c r="C318" s="2" t="s">
        <v>3419</v>
      </c>
      <c r="D318" s="21">
        <v>26555</v>
      </c>
      <c r="E318" s="21">
        <v>0</v>
      </c>
      <c r="F318" s="21">
        <v>26555</v>
      </c>
      <c r="G318" s="39">
        <v>1.04</v>
      </c>
      <c r="H318" s="21">
        <v>27617</v>
      </c>
      <c r="I318" s="21">
        <v>0</v>
      </c>
      <c r="J318" s="21">
        <v>27617</v>
      </c>
      <c r="K318" s="21">
        <v>0</v>
      </c>
      <c r="L318" s="21">
        <v>0</v>
      </c>
      <c r="M318" s="21">
        <v>0</v>
      </c>
      <c r="N318" s="21">
        <v>27617</v>
      </c>
    </row>
    <row r="319" spans="1:14" x14ac:dyDescent="0.25">
      <c r="A319" s="1" t="s">
        <v>3737</v>
      </c>
      <c r="B319" s="2" t="s">
        <v>10</v>
      </c>
      <c r="C319" s="2" t="s">
        <v>3419</v>
      </c>
      <c r="D319" s="21">
        <v>182583</v>
      </c>
      <c r="E319" s="21">
        <v>0</v>
      </c>
      <c r="F319" s="21">
        <v>182583</v>
      </c>
      <c r="G319" s="39">
        <v>1.04</v>
      </c>
      <c r="H319" s="21">
        <v>189886</v>
      </c>
      <c r="I319" s="21">
        <v>0</v>
      </c>
      <c r="J319" s="21">
        <v>189886</v>
      </c>
      <c r="K319" s="21">
        <v>0</v>
      </c>
      <c r="L319" s="21">
        <v>0</v>
      </c>
      <c r="M319" s="21">
        <v>0</v>
      </c>
      <c r="N319" s="21">
        <v>189886</v>
      </c>
    </row>
    <row r="320" spans="1:14" x14ac:dyDescent="0.25">
      <c r="A320" s="1" t="s">
        <v>3738</v>
      </c>
      <c r="B320" s="2" t="s">
        <v>10</v>
      </c>
      <c r="C320" s="2" t="s">
        <v>3419</v>
      </c>
      <c r="D320" s="21">
        <v>24793</v>
      </c>
      <c r="E320" s="21">
        <v>0</v>
      </c>
      <c r="F320" s="21">
        <v>24793</v>
      </c>
      <c r="G320" s="39">
        <v>1.04</v>
      </c>
      <c r="H320" s="21">
        <v>25785</v>
      </c>
      <c r="I320" s="21">
        <v>0</v>
      </c>
      <c r="J320" s="21">
        <v>25785</v>
      </c>
      <c r="K320" s="21">
        <v>0</v>
      </c>
      <c r="L320" s="21">
        <v>0</v>
      </c>
      <c r="M320" s="21">
        <v>0</v>
      </c>
      <c r="N320" s="21">
        <v>25785</v>
      </c>
    </row>
    <row r="321" spans="1:14" x14ac:dyDescent="0.25">
      <c r="A321" s="1" t="s">
        <v>3739</v>
      </c>
      <c r="B321" s="2" t="s">
        <v>10</v>
      </c>
      <c r="C321" s="2" t="s">
        <v>3419</v>
      </c>
      <c r="D321" s="21">
        <v>65460</v>
      </c>
      <c r="E321" s="21">
        <v>0</v>
      </c>
      <c r="F321" s="21">
        <v>65460</v>
      </c>
      <c r="G321" s="39">
        <v>1.04</v>
      </c>
      <c r="H321" s="21">
        <v>68078</v>
      </c>
      <c r="I321" s="21">
        <v>0</v>
      </c>
      <c r="J321" s="21">
        <v>68078</v>
      </c>
      <c r="K321" s="21">
        <v>0</v>
      </c>
      <c r="L321" s="21">
        <v>0</v>
      </c>
      <c r="M321" s="21">
        <v>0</v>
      </c>
      <c r="N321" s="21">
        <v>68078</v>
      </c>
    </row>
    <row r="322" spans="1:14" x14ac:dyDescent="0.25">
      <c r="A322" s="1" t="s">
        <v>3740</v>
      </c>
      <c r="B322" s="2" t="s">
        <v>10</v>
      </c>
      <c r="C322" s="2" t="s">
        <v>3419</v>
      </c>
      <c r="D322" s="21">
        <v>26408</v>
      </c>
      <c r="E322" s="21">
        <v>0</v>
      </c>
      <c r="F322" s="21">
        <v>26408</v>
      </c>
      <c r="G322" s="39">
        <v>1.04</v>
      </c>
      <c r="H322" s="21">
        <v>27464</v>
      </c>
      <c r="I322" s="21">
        <v>0</v>
      </c>
      <c r="J322" s="21">
        <v>27464</v>
      </c>
      <c r="K322" s="21">
        <v>0</v>
      </c>
      <c r="L322" s="21">
        <v>0</v>
      </c>
      <c r="M322" s="21">
        <v>0</v>
      </c>
      <c r="N322" s="21">
        <v>27464</v>
      </c>
    </row>
    <row r="323" spans="1:14" x14ac:dyDescent="0.25">
      <c r="A323" s="1" t="s">
        <v>3741</v>
      </c>
      <c r="B323" s="2" t="s">
        <v>10</v>
      </c>
      <c r="C323" s="2" t="s">
        <v>3419</v>
      </c>
      <c r="D323" s="21">
        <v>31780</v>
      </c>
      <c r="E323" s="21">
        <v>0</v>
      </c>
      <c r="F323" s="21">
        <v>31780</v>
      </c>
      <c r="G323" s="39">
        <v>1.04</v>
      </c>
      <c r="H323" s="21">
        <v>33051</v>
      </c>
      <c r="I323" s="21">
        <v>0</v>
      </c>
      <c r="J323" s="21">
        <v>33051</v>
      </c>
      <c r="K323" s="21">
        <v>0</v>
      </c>
      <c r="L323" s="21">
        <v>0</v>
      </c>
      <c r="M323" s="21">
        <v>0</v>
      </c>
      <c r="N323" s="21">
        <v>33051</v>
      </c>
    </row>
    <row r="324" spans="1:14" x14ac:dyDescent="0.25">
      <c r="A324" s="1" t="s">
        <v>3742</v>
      </c>
      <c r="B324" s="2" t="s">
        <v>10</v>
      </c>
      <c r="C324" s="2" t="s">
        <v>3419</v>
      </c>
      <c r="D324" s="21">
        <v>62799</v>
      </c>
      <c r="E324" s="21">
        <v>0</v>
      </c>
      <c r="F324" s="21">
        <v>62799</v>
      </c>
      <c r="G324" s="39">
        <v>1.04</v>
      </c>
      <c r="H324" s="21">
        <v>65311</v>
      </c>
      <c r="I324" s="21">
        <v>0</v>
      </c>
      <c r="J324" s="21">
        <v>65311</v>
      </c>
      <c r="K324" s="21">
        <v>0</v>
      </c>
      <c r="L324" s="21">
        <v>0</v>
      </c>
      <c r="M324" s="21">
        <v>0</v>
      </c>
      <c r="N324" s="21">
        <v>65311</v>
      </c>
    </row>
    <row r="325" spans="1:14" x14ac:dyDescent="0.25">
      <c r="A325" s="1" t="s">
        <v>3743</v>
      </c>
      <c r="B325" s="2" t="s">
        <v>10</v>
      </c>
      <c r="C325" s="2" t="s">
        <v>3419</v>
      </c>
      <c r="D325" s="21">
        <v>34240072</v>
      </c>
      <c r="E325" s="21">
        <v>0</v>
      </c>
      <c r="F325" s="21">
        <v>34240072</v>
      </c>
      <c r="G325" s="39">
        <v>1.04</v>
      </c>
      <c r="H325" s="21">
        <v>35609675</v>
      </c>
      <c r="I325" s="21">
        <v>2623000</v>
      </c>
      <c r="J325" s="21">
        <v>38232675</v>
      </c>
      <c r="K325" s="21">
        <v>1097132</v>
      </c>
      <c r="L325" s="21">
        <v>0</v>
      </c>
      <c r="M325" s="21">
        <v>0</v>
      </c>
      <c r="N325" s="21">
        <v>39329807</v>
      </c>
    </row>
    <row r="326" spans="1:14" x14ac:dyDescent="0.25">
      <c r="A326" s="1" t="s">
        <v>3744</v>
      </c>
      <c r="B326" s="2" t="s">
        <v>10</v>
      </c>
      <c r="C326" s="2" t="s">
        <v>3419</v>
      </c>
      <c r="D326" s="21">
        <v>3185168</v>
      </c>
      <c r="E326" s="21">
        <v>388383</v>
      </c>
      <c r="F326" s="21">
        <v>3573551</v>
      </c>
      <c r="G326" s="39">
        <v>1.04</v>
      </c>
      <c r="H326" s="21">
        <v>3716493</v>
      </c>
      <c r="I326" s="21">
        <v>0</v>
      </c>
      <c r="J326" s="21">
        <v>3716493</v>
      </c>
      <c r="K326" s="21">
        <v>66456</v>
      </c>
      <c r="L326" s="21">
        <v>0</v>
      </c>
      <c r="M326" s="21">
        <v>0</v>
      </c>
      <c r="N326" s="21">
        <v>3782949</v>
      </c>
    </row>
    <row r="327" spans="1:14" x14ac:dyDescent="0.25">
      <c r="A327" s="1" t="s">
        <v>3745</v>
      </c>
      <c r="B327" s="2" t="s">
        <v>10</v>
      </c>
      <c r="C327" s="2" t="s">
        <v>3419</v>
      </c>
      <c r="D327" s="21">
        <v>9000091</v>
      </c>
      <c r="E327" s="21">
        <v>0</v>
      </c>
      <c r="F327" s="21">
        <v>9000091</v>
      </c>
      <c r="G327" s="39">
        <v>1.04</v>
      </c>
      <c r="H327" s="21">
        <v>9360095</v>
      </c>
      <c r="I327" s="21">
        <v>0</v>
      </c>
      <c r="J327" s="21">
        <v>9360095</v>
      </c>
      <c r="K327" s="21">
        <v>0</v>
      </c>
      <c r="L327" s="21">
        <v>0</v>
      </c>
      <c r="M327" s="21">
        <v>0</v>
      </c>
      <c r="N327" s="21">
        <v>9360095</v>
      </c>
    </row>
    <row r="328" spans="1:14" x14ac:dyDescent="0.25">
      <c r="A328" s="1" t="s">
        <v>3746</v>
      </c>
      <c r="B328" s="2" t="s">
        <v>10</v>
      </c>
      <c r="C328" s="2" t="s">
        <v>3419</v>
      </c>
      <c r="D328" s="21">
        <v>11088867</v>
      </c>
      <c r="E328" s="21">
        <v>730135</v>
      </c>
      <c r="F328" s="21">
        <v>11819002</v>
      </c>
      <c r="G328" s="39">
        <v>1.04</v>
      </c>
      <c r="H328" s="21">
        <v>12291762</v>
      </c>
      <c r="I328" s="21">
        <v>0</v>
      </c>
      <c r="J328" s="21">
        <v>12291762</v>
      </c>
      <c r="K328" s="21">
        <v>567543</v>
      </c>
      <c r="L328" s="21">
        <v>0</v>
      </c>
      <c r="M328" s="21">
        <v>0</v>
      </c>
      <c r="N328" s="21">
        <v>12859305</v>
      </c>
    </row>
    <row r="329" spans="1:14" x14ac:dyDescent="0.25">
      <c r="A329" s="1" t="s">
        <v>3747</v>
      </c>
      <c r="B329" s="2" t="s">
        <v>10</v>
      </c>
      <c r="C329" s="2" t="s">
        <v>3419</v>
      </c>
      <c r="D329" s="21">
        <v>212664</v>
      </c>
      <c r="E329" s="21">
        <v>0</v>
      </c>
      <c r="F329" s="21">
        <v>212664</v>
      </c>
      <c r="G329" s="39">
        <v>1.04</v>
      </c>
      <c r="H329" s="21">
        <v>221171</v>
      </c>
      <c r="I329" s="21">
        <v>0</v>
      </c>
      <c r="J329" s="21">
        <v>221171</v>
      </c>
      <c r="K329" s="21">
        <v>0</v>
      </c>
      <c r="L329" s="21">
        <v>0</v>
      </c>
      <c r="M329" s="21">
        <v>0</v>
      </c>
      <c r="N329" s="21">
        <v>221171</v>
      </c>
    </row>
    <row r="330" spans="1:14" x14ac:dyDescent="0.25">
      <c r="A330" s="1" t="s">
        <v>3748</v>
      </c>
      <c r="B330" s="2" t="s">
        <v>10</v>
      </c>
      <c r="C330" s="2" t="s">
        <v>3419</v>
      </c>
      <c r="D330" s="21">
        <v>2760473</v>
      </c>
      <c r="E330" s="21">
        <v>0</v>
      </c>
      <c r="F330" s="21">
        <v>2760473</v>
      </c>
      <c r="G330" s="39">
        <v>1.04</v>
      </c>
      <c r="H330" s="21">
        <v>2870892</v>
      </c>
      <c r="I330" s="21">
        <v>0</v>
      </c>
      <c r="J330" s="21">
        <v>2870892</v>
      </c>
      <c r="K330" s="21">
        <v>0</v>
      </c>
      <c r="L330" s="21">
        <v>0</v>
      </c>
      <c r="M330" s="21">
        <v>0</v>
      </c>
      <c r="N330" s="21">
        <v>2870892</v>
      </c>
    </row>
    <row r="331" spans="1:14" x14ac:dyDescent="0.25">
      <c r="A331" s="1" t="s">
        <v>3749</v>
      </c>
      <c r="B331" s="2" t="s">
        <v>10</v>
      </c>
      <c r="C331" s="2" t="s">
        <v>3419</v>
      </c>
      <c r="D331" s="21">
        <v>182705</v>
      </c>
      <c r="E331" s="21">
        <v>0</v>
      </c>
      <c r="F331" s="21">
        <v>182705</v>
      </c>
      <c r="G331" s="39">
        <v>1.04</v>
      </c>
      <c r="H331" s="21">
        <v>190013</v>
      </c>
      <c r="I331" s="21">
        <v>0</v>
      </c>
      <c r="J331" s="21">
        <v>190013</v>
      </c>
      <c r="K331" s="21">
        <v>0</v>
      </c>
      <c r="L331" s="21">
        <v>0</v>
      </c>
      <c r="M331" s="21">
        <v>0</v>
      </c>
      <c r="N331" s="21">
        <v>190013</v>
      </c>
    </row>
    <row r="332" spans="1:14" x14ac:dyDescent="0.25">
      <c r="A332" s="1" t="s">
        <v>3750</v>
      </c>
      <c r="B332" s="2" t="s">
        <v>10</v>
      </c>
      <c r="C332" s="2" t="s">
        <v>3419</v>
      </c>
      <c r="D332" s="21">
        <v>3361957</v>
      </c>
      <c r="E332" s="21">
        <v>0</v>
      </c>
      <c r="F332" s="21">
        <v>3361957</v>
      </c>
      <c r="G332" s="39">
        <v>1.04</v>
      </c>
      <c r="H332" s="21">
        <v>3496435</v>
      </c>
      <c r="I332" s="21">
        <v>0</v>
      </c>
      <c r="J332" s="21">
        <v>3496435</v>
      </c>
      <c r="K332" s="21">
        <v>0</v>
      </c>
      <c r="L332" s="21">
        <v>0</v>
      </c>
      <c r="M332" s="21">
        <v>0</v>
      </c>
      <c r="N332" s="21">
        <v>3496435</v>
      </c>
    </row>
    <row r="333" spans="1:14" x14ac:dyDescent="0.25">
      <c r="A333" s="1" t="s">
        <v>3751</v>
      </c>
      <c r="B333" s="2" t="s">
        <v>10</v>
      </c>
      <c r="C333" s="2" t="s">
        <v>3419</v>
      </c>
      <c r="D333" s="21">
        <v>4011485</v>
      </c>
      <c r="E333" s="21">
        <v>0</v>
      </c>
      <c r="F333" s="21">
        <v>4011485</v>
      </c>
      <c r="G333" s="39">
        <v>1.04</v>
      </c>
      <c r="H333" s="21">
        <v>4171944</v>
      </c>
      <c r="I333" s="21">
        <v>0</v>
      </c>
      <c r="J333" s="21">
        <v>4171944</v>
      </c>
      <c r="K333" s="21">
        <v>0</v>
      </c>
      <c r="L333" s="21">
        <v>0</v>
      </c>
      <c r="M333" s="21">
        <v>0</v>
      </c>
      <c r="N333" s="21">
        <v>4171944</v>
      </c>
    </row>
    <row r="334" spans="1:14" x14ac:dyDescent="0.25">
      <c r="A334" s="1" t="s">
        <v>3752</v>
      </c>
      <c r="B334" s="2" t="s">
        <v>10</v>
      </c>
      <c r="C334" s="2" t="s">
        <v>3419</v>
      </c>
      <c r="D334" s="21">
        <v>2861034</v>
      </c>
      <c r="E334" s="21">
        <v>0</v>
      </c>
      <c r="F334" s="21">
        <v>2861034</v>
      </c>
      <c r="G334" s="39">
        <v>1.04</v>
      </c>
      <c r="H334" s="21">
        <v>2975475</v>
      </c>
      <c r="I334" s="21">
        <v>0</v>
      </c>
      <c r="J334" s="21">
        <v>2975475</v>
      </c>
      <c r="K334" s="21">
        <v>0</v>
      </c>
      <c r="L334" s="21">
        <v>0</v>
      </c>
      <c r="M334" s="21">
        <v>0</v>
      </c>
      <c r="N334" s="21">
        <v>2975475</v>
      </c>
    </row>
    <row r="335" spans="1:14" x14ac:dyDescent="0.25">
      <c r="A335" s="1" t="s">
        <v>3753</v>
      </c>
      <c r="B335" s="2" t="s">
        <v>10</v>
      </c>
      <c r="C335" s="2" t="s">
        <v>3419</v>
      </c>
      <c r="D335" s="21">
        <v>19171730</v>
      </c>
      <c r="E335" s="21">
        <v>0</v>
      </c>
      <c r="F335" s="21">
        <v>19171730</v>
      </c>
      <c r="G335" s="39">
        <v>1.04</v>
      </c>
      <c r="H335" s="21">
        <v>19938599</v>
      </c>
      <c r="I335" s="21">
        <v>0</v>
      </c>
      <c r="J335" s="21">
        <v>19938599</v>
      </c>
      <c r="K335" s="21">
        <v>0</v>
      </c>
      <c r="L335" s="21">
        <v>0</v>
      </c>
      <c r="M335" s="21">
        <v>0</v>
      </c>
      <c r="N335" s="21">
        <v>19938599</v>
      </c>
    </row>
    <row r="336" spans="1:14" x14ac:dyDescent="0.25">
      <c r="A336" s="1" t="s">
        <v>3754</v>
      </c>
      <c r="B336" s="2" t="s">
        <v>10</v>
      </c>
      <c r="C336" s="2" t="s">
        <v>3419</v>
      </c>
      <c r="D336" s="21">
        <v>2045638</v>
      </c>
      <c r="E336" s="21">
        <v>153617</v>
      </c>
      <c r="F336" s="21">
        <v>2199255</v>
      </c>
      <c r="G336" s="39">
        <v>1.04</v>
      </c>
      <c r="H336" s="21">
        <v>2287225</v>
      </c>
      <c r="I336" s="21">
        <v>0</v>
      </c>
      <c r="J336" s="21">
        <v>2287225</v>
      </c>
      <c r="K336" s="21">
        <v>0</v>
      </c>
      <c r="L336" s="21">
        <v>0</v>
      </c>
      <c r="M336" s="21">
        <v>0</v>
      </c>
      <c r="N336" s="21">
        <v>2287225</v>
      </c>
    </row>
    <row r="337" spans="1:15" x14ac:dyDescent="0.25">
      <c r="A337" s="1" t="s">
        <v>3755</v>
      </c>
      <c r="B337" s="2" t="s">
        <v>10</v>
      </c>
      <c r="C337" s="2" t="s">
        <v>3419</v>
      </c>
      <c r="D337" s="21">
        <v>1564209</v>
      </c>
      <c r="E337" s="21">
        <v>0</v>
      </c>
      <c r="F337" s="21">
        <v>1564209</v>
      </c>
      <c r="G337" s="39">
        <v>1.04</v>
      </c>
      <c r="H337" s="21">
        <v>1626777</v>
      </c>
      <c r="I337" s="21">
        <v>0</v>
      </c>
      <c r="J337" s="21">
        <v>1626777</v>
      </c>
      <c r="K337" s="21">
        <v>0</v>
      </c>
      <c r="L337" s="21">
        <v>0</v>
      </c>
      <c r="M337" s="21">
        <v>0</v>
      </c>
      <c r="N337" s="21">
        <v>1626777</v>
      </c>
    </row>
    <row r="338" spans="1:15" x14ac:dyDescent="0.25">
      <c r="A338" s="1" t="s">
        <v>3756</v>
      </c>
      <c r="B338" s="2" t="s">
        <v>10</v>
      </c>
      <c r="C338" s="2" t="s">
        <v>3419</v>
      </c>
      <c r="D338" s="21">
        <v>1087977</v>
      </c>
      <c r="E338" s="21">
        <v>0</v>
      </c>
      <c r="F338" s="21">
        <v>1087977</v>
      </c>
      <c r="G338" s="39">
        <v>1.04</v>
      </c>
      <c r="H338" s="21">
        <v>1131496</v>
      </c>
      <c r="I338" s="21">
        <v>0</v>
      </c>
      <c r="J338" s="21">
        <v>1131496</v>
      </c>
      <c r="K338" s="21">
        <v>0</v>
      </c>
      <c r="L338" s="21">
        <v>0</v>
      </c>
      <c r="M338" s="21">
        <v>0</v>
      </c>
      <c r="N338" s="21">
        <v>1131496</v>
      </c>
    </row>
    <row r="339" spans="1:15" x14ac:dyDescent="0.25">
      <c r="A339" s="1" t="s">
        <v>3757</v>
      </c>
      <c r="B339" s="2" t="s">
        <v>10</v>
      </c>
      <c r="C339" s="2" t="s">
        <v>3419</v>
      </c>
      <c r="D339" s="21">
        <v>1324839</v>
      </c>
      <c r="E339" s="21">
        <v>2508860</v>
      </c>
      <c r="F339" s="21">
        <v>3833699</v>
      </c>
      <c r="G339" s="39">
        <v>1.04</v>
      </c>
      <c r="H339" s="21">
        <v>3987047</v>
      </c>
      <c r="I339" s="21">
        <v>0</v>
      </c>
      <c r="J339" s="21">
        <v>3987047</v>
      </c>
      <c r="K339" s="21">
        <v>0</v>
      </c>
      <c r="L339" s="21">
        <v>0</v>
      </c>
      <c r="M339" s="21">
        <v>0</v>
      </c>
      <c r="N339" s="21">
        <v>3987047</v>
      </c>
      <c r="O339" t="s">
        <v>3506</v>
      </c>
    </row>
    <row r="340" spans="1:15" x14ac:dyDescent="0.25">
      <c r="A340" s="1" t="s">
        <v>3758</v>
      </c>
      <c r="B340" s="2" t="s">
        <v>10</v>
      </c>
      <c r="C340" s="2" t="s">
        <v>3419</v>
      </c>
      <c r="D340" s="21">
        <v>249956</v>
      </c>
      <c r="E340" s="21">
        <v>0</v>
      </c>
      <c r="F340" s="21">
        <v>249956</v>
      </c>
      <c r="G340" s="39">
        <v>1.04</v>
      </c>
      <c r="H340" s="21">
        <v>259954</v>
      </c>
      <c r="I340" s="21">
        <v>0</v>
      </c>
      <c r="J340" s="21">
        <v>259954</v>
      </c>
      <c r="K340" s="21">
        <v>0</v>
      </c>
      <c r="L340" s="21">
        <v>0</v>
      </c>
      <c r="M340" s="21">
        <v>0</v>
      </c>
      <c r="N340" s="21">
        <v>259954</v>
      </c>
    </row>
    <row r="341" spans="1:15" x14ac:dyDescent="0.25">
      <c r="A341" s="1" t="s">
        <v>3759</v>
      </c>
      <c r="B341" s="2" t="s">
        <v>10</v>
      </c>
      <c r="C341" s="2" t="s">
        <v>3419</v>
      </c>
      <c r="D341" s="21">
        <v>117016</v>
      </c>
      <c r="E341" s="21">
        <v>0</v>
      </c>
      <c r="F341" s="21">
        <v>117016</v>
      </c>
      <c r="G341" s="39">
        <v>1.04</v>
      </c>
      <c r="H341" s="21">
        <v>121697</v>
      </c>
      <c r="I341" s="21">
        <v>0</v>
      </c>
      <c r="J341" s="21">
        <v>121697</v>
      </c>
      <c r="K341" s="21">
        <v>0</v>
      </c>
      <c r="L341" s="21">
        <v>0</v>
      </c>
      <c r="M341" s="21">
        <v>0</v>
      </c>
      <c r="N341" s="21">
        <v>121697</v>
      </c>
    </row>
    <row r="342" spans="1:15" x14ac:dyDescent="0.25">
      <c r="A342" s="1" t="s">
        <v>3760</v>
      </c>
      <c r="B342" s="2" t="s">
        <v>10</v>
      </c>
      <c r="C342" s="2" t="s">
        <v>3419</v>
      </c>
      <c r="D342" s="21">
        <v>236061</v>
      </c>
      <c r="E342" s="21">
        <v>0</v>
      </c>
      <c r="F342" s="21">
        <v>236061</v>
      </c>
      <c r="G342" s="39">
        <v>1.04</v>
      </c>
      <c r="H342" s="21">
        <v>245503</v>
      </c>
      <c r="I342" s="21">
        <v>0</v>
      </c>
      <c r="J342" s="21">
        <v>245503</v>
      </c>
      <c r="K342" s="21">
        <v>0</v>
      </c>
      <c r="L342" s="21">
        <v>0</v>
      </c>
      <c r="M342" s="21">
        <v>0</v>
      </c>
      <c r="N342" s="21">
        <v>245503</v>
      </c>
    </row>
    <row r="343" spans="1:15" x14ac:dyDescent="0.25">
      <c r="A343" s="1" t="s">
        <v>3761</v>
      </c>
      <c r="B343" s="2" t="s">
        <v>10</v>
      </c>
      <c r="C343" s="2" t="s">
        <v>3419</v>
      </c>
      <c r="D343" s="21">
        <v>4520441</v>
      </c>
      <c r="E343" s="21">
        <v>0</v>
      </c>
      <c r="F343" s="21">
        <v>4520441</v>
      </c>
      <c r="G343" s="39">
        <v>1.04</v>
      </c>
      <c r="H343" s="21">
        <v>4701259</v>
      </c>
      <c r="I343" s="21">
        <v>0</v>
      </c>
      <c r="J343" s="21">
        <v>4701259</v>
      </c>
      <c r="K343" s="21">
        <v>366214</v>
      </c>
      <c r="L343" s="21">
        <v>180723.56203942109</v>
      </c>
      <c r="M343" s="21">
        <v>455310</v>
      </c>
      <c r="N343" s="21">
        <v>5703506.5620394209</v>
      </c>
    </row>
    <row r="344" spans="1:15" x14ac:dyDescent="0.25">
      <c r="A344" s="1" t="s">
        <v>3762</v>
      </c>
      <c r="B344" s="2" t="s">
        <v>10</v>
      </c>
      <c r="C344" s="2" t="s">
        <v>3419</v>
      </c>
      <c r="D344" s="21">
        <v>22709</v>
      </c>
      <c r="E344" s="21">
        <v>0</v>
      </c>
      <c r="F344" s="21">
        <v>22709</v>
      </c>
      <c r="G344" s="39">
        <v>1.04</v>
      </c>
      <c r="H344" s="21">
        <v>23617</v>
      </c>
      <c r="I344" s="21">
        <v>0</v>
      </c>
      <c r="J344" s="21">
        <v>23617</v>
      </c>
      <c r="K344" s="21">
        <v>0</v>
      </c>
      <c r="L344" s="21">
        <v>0</v>
      </c>
      <c r="M344" s="21">
        <v>0</v>
      </c>
      <c r="N344" s="21">
        <v>23617</v>
      </c>
    </row>
    <row r="345" spans="1:15" x14ac:dyDescent="0.25">
      <c r="A345" s="1" t="s">
        <v>3763</v>
      </c>
      <c r="B345" s="2" t="s">
        <v>10</v>
      </c>
      <c r="C345" s="2" t="s">
        <v>3419</v>
      </c>
      <c r="D345" s="21">
        <v>143852</v>
      </c>
      <c r="E345" s="21">
        <v>0</v>
      </c>
      <c r="F345" s="21">
        <v>143852</v>
      </c>
      <c r="G345" s="39">
        <v>1.04</v>
      </c>
      <c r="H345" s="21">
        <v>149606</v>
      </c>
      <c r="I345" s="21">
        <v>0</v>
      </c>
      <c r="J345" s="21">
        <v>149606</v>
      </c>
      <c r="K345" s="21">
        <v>0</v>
      </c>
      <c r="L345" s="21">
        <v>0</v>
      </c>
      <c r="M345" s="21">
        <v>0</v>
      </c>
      <c r="N345" s="21">
        <v>149606</v>
      </c>
    </row>
    <row r="346" spans="1:15" x14ac:dyDescent="0.25">
      <c r="A346" s="1" t="s">
        <v>3764</v>
      </c>
      <c r="B346" s="2" t="s">
        <v>10</v>
      </c>
      <c r="C346" s="2" t="s">
        <v>3419</v>
      </c>
      <c r="D346" s="21">
        <v>4977</v>
      </c>
      <c r="E346" s="21">
        <v>0</v>
      </c>
      <c r="F346" s="21">
        <v>4977</v>
      </c>
      <c r="G346" s="39">
        <v>1.04</v>
      </c>
      <c r="H346" s="21">
        <v>5176</v>
      </c>
      <c r="I346" s="21">
        <v>0</v>
      </c>
      <c r="J346" s="21">
        <v>5176</v>
      </c>
      <c r="K346" s="21">
        <v>0</v>
      </c>
      <c r="L346" s="21">
        <v>0</v>
      </c>
      <c r="M346" s="21">
        <v>0</v>
      </c>
      <c r="N346" s="21">
        <v>5176</v>
      </c>
    </row>
    <row r="347" spans="1:15" x14ac:dyDescent="0.25">
      <c r="A347" s="1" t="s">
        <v>3765</v>
      </c>
      <c r="B347" s="2" t="s">
        <v>10</v>
      </c>
      <c r="C347" s="2" t="s">
        <v>3419</v>
      </c>
      <c r="D347" s="21">
        <v>44197</v>
      </c>
      <c r="E347" s="21">
        <v>0</v>
      </c>
      <c r="F347" s="21">
        <v>44197</v>
      </c>
      <c r="G347" s="39">
        <v>1.04</v>
      </c>
      <c r="H347" s="21">
        <v>45965</v>
      </c>
      <c r="I347" s="21">
        <v>0</v>
      </c>
      <c r="J347" s="21">
        <v>45965</v>
      </c>
      <c r="K347" s="21">
        <v>0</v>
      </c>
      <c r="L347" s="21">
        <v>0</v>
      </c>
      <c r="M347" s="21">
        <v>0</v>
      </c>
      <c r="N347" s="21">
        <v>45965</v>
      </c>
    </row>
    <row r="348" spans="1:15" x14ac:dyDescent="0.25">
      <c r="A348" s="1" t="s">
        <v>3766</v>
      </c>
      <c r="B348" s="2" t="s">
        <v>10</v>
      </c>
      <c r="C348" s="2" t="s">
        <v>3419</v>
      </c>
      <c r="D348" s="21">
        <v>9823</v>
      </c>
      <c r="E348" s="21">
        <v>0</v>
      </c>
      <c r="F348" s="21">
        <v>9823</v>
      </c>
      <c r="G348" s="39">
        <v>1.04</v>
      </c>
      <c r="H348" s="21">
        <v>10216</v>
      </c>
      <c r="I348" s="21">
        <v>0</v>
      </c>
      <c r="J348" s="21">
        <v>10216</v>
      </c>
      <c r="K348" s="21">
        <v>0</v>
      </c>
      <c r="L348" s="21">
        <v>0</v>
      </c>
      <c r="M348" s="21">
        <v>0</v>
      </c>
      <c r="N348" s="21">
        <v>10216</v>
      </c>
    </row>
    <row r="349" spans="1:15" x14ac:dyDescent="0.25">
      <c r="A349" s="1" t="s">
        <v>3767</v>
      </c>
      <c r="B349" s="2" t="s">
        <v>10</v>
      </c>
      <c r="C349" s="2" t="s">
        <v>3419</v>
      </c>
      <c r="D349" s="21">
        <v>16928</v>
      </c>
      <c r="E349" s="21">
        <v>0</v>
      </c>
      <c r="F349" s="21">
        <v>16928</v>
      </c>
      <c r="G349" s="39">
        <v>1.04</v>
      </c>
      <c r="H349" s="21">
        <v>17605</v>
      </c>
      <c r="I349" s="21">
        <v>0</v>
      </c>
      <c r="J349" s="21">
        <v>17605</v>
      </c>
      <c r="K349" s="21">
        <v>0</v>
      </c>
      <c r="L349" s="21">
        <v>0</v>
      </c>
      <c r="M349" s="21">
        <v>0</v>
      </c>
      <c r="N349" s="21">
        <v>17605</v>
      </c>
    </row>
    <row r="350" spans="1:15" x14ac:dyDescent="0.25">
      <c r="A350" s="1" t="s">
        <v>3768</v>
      </c>
      <c r="B350" s="2" t="s">
        <v>10</v>
      </c>
      <c r="C350" s="2" t="s">
        <v>3419</v>
      </c>
      <c r="D350" s="21">
        <v>33992</v>
      </c>
      <c r="E350" s="21">
        <v>0</v>
      </c>
      <c r="F350" s="21">
        <v>33992</v>
      </c>
      <c r="G350" s="39">
        <v>1.04</v>
      </c>
      <c r="H350" s="21">
        <v>35352</v>
      </c>
      <c r="I350" s="21">
        <v>0</v>
      </c>
      <c r="J350" s="21">
        <v>35352</v>
      </c>
      <c r="K350" s="21">
        <v>0</v>
      </c>
      <c r="L350" s="21">
        <v>0</v>
      </c>
      <c r="M350" s="21">
        <v>0</v>
      </c>
      <c r="N350" s="21">
        <v>35352</v>
      </c>
    </row>
    <row r="351" spans="1:15" x14ac:dyDescent="0.25">
      <c r="A351" s="1" t="s">
        <v>3769</v>
      </c>
      <c r="B351" s="2" t="s">
        <v>10</v>
      </c>
      <c r="C351" s="2" t="s">
        <v>3419</v>
      </c>
      <c r="D351" s="21">
        <v>35948</v>
      </c>
      <c r="E351" s="21">
        <v>0</v>
      </c>
      <c r="F351" s="21">
        <v>35948</v>
      </c>
      <c r="G351" s="39">
        <v>1.04</v>
      </c>
      <c r="H351" s="21">
        <v>37386</v>
      </c>
      <c r="I351" s="21">
        <v>0</v>
      </c>
      <c r="J351" s="21">
        <v>37386</v>
      </c>
      <c r="K351" s="21">
        <v>0</v>
      </c>
      <c r="L351" s="21">
        <v>0</v>
      </c>
      <c r="M351" s="21">
        <v>0</v>
      </c>
      <c r="N351" s="21">
        <v>37386</v>
      </c>
    </row>
    <row r="352" spans="1:15" x14ac:dyDescent="0.25">
      <c r="A352" s="1" t="s">
        <v>3770</v>
      </c>
      <c r="B352" s="2" t="s">
        <v>10</v>
      </c>
      <c r="C352" s="2" t="s">
        <v>3419</v>
      </c>
      <c r="D352" s="21">
        <v>3165</v>
      </c>
      <c r="E352" s="21">
        <v>0</v>
      </c>
      <c r="F352" s="21">
        <v>3165</v>
      </c>
      <c r="G352" s="39">
        <v>1.04</v>
      </c>
      <c r="H352" s="21">
        <v>3292</v>
      </c>
      <c r="I352" s="21">
        <v>0</v>
      </c>
      <c r="J352" s="21">
        <v>3292</v>
      </c>
      <c r="K352" s="21">
        <v>0</v>
      </c>
      <c r="L352" s="21">
        <v>0</v>
      </c>
      <c r="M352" s="21">
        <v>0</v>
      </c>
      <c r="N352" s="21">
        <v>3292</v>
      </c>
    </row>
    <row r="353" spans="1:14" x14ac:dyDescent="0.25">
      <c r="A353" s="1" t="s">
        <v>3771</v>
      </c>
      <c r="B353" s="2" t="s">
        <v>10</v>
      </c>
      <c r="C353" s="2" t="s">
        <v>3419</v>
      </c>
      <c r="D353" s="21">
        <v>13342</v>
      </c>
      <c r="E353" s="21">
        <v>0</v>
      </c>
      <c r="F353" s="21">
        <v>13342</v>
      </c>
      <c r="G353" s="39">
        <v>1.04</v>
      </c>
      <c r="H353" s="21">
        <v>13876</v>
      </c>
      <c r="I353" s="21">
        <v>0</v>
      </c>
      <c r="J353" s="21">
        <v>13876</v>
      </c>
      <c r="K353" s="21">
        <v>0</v>
      </c>
      <c r="L353" s="21">
        <v>0</v>
      </c>
      <c r="M353" s="21">
        <v>0</v>
      </c>
      <c r="N353" s="21">
        <v>13876</v>
      </c>
    </row>
    <row r="354" spans="1:14" x14ac:dyDescent="0.25">
      <c r="A354" s="1" t="s">
        <v>3772</v>
      </c>
      <c r="B354" s="2" t="s">
        <v>10</v>
      </c>
      <c r="C354" s="2" t="s">
        <v>3419</v>
      </c>
      <c r="D354" s="21">
        <v>14363</v>
      </c>
      <c r="E354" s="21">
        <v>0</v>
      </c>
      <c r="F354" s="21">
        <v>14363</v>
      </c>
      <c r="G354" s="39">
        <v>1.04</v>
      </c>
      <c r="H354" s="21">
        <v>14938</v>
      </c>
      <c r="I354" s="21">
        <v>0</v>
      </c>
      <c r="J354" s="21">
        <v>14938</v>
      </c>
      <c r="K354" s="21">
        <v>0</v>
      </c>
      <c r="L354" s="21">
        <v>0</v>
      </c>
      <c r="M354" s="21">
        <v>0</v>
      </c>
      <c r="N354" s="21">
        <v>14938</v>
      </c>
    </row>
    <row r="355" spans="1:14" x14ac:dyDescent="0.25">
      <c r="A355" s="1" t="s">
        <v>3773</v>
      </c>
      <c r="B355" s="2" t="s">
        <v>10</v>
      </c>
      <c r="C355" s="2" t="s">
        <v>3419</v>
      </c>
      <c r="D355" s="21">
        <v>19694</v>
      </c>
      <c r="E355" s="21">
        <v>0</v>
      </c>
      <c r="F355" s="21">
        <v>19694</v>
      </c>
      <c r="G355" s="39">
        <v>1.04</v>
      </c>
      <c r="H355" s="21">
        <v>20482</v>
      </c>
      <c r="I355" s="21">
        <v>0</v>
      </c>
      <c r="J355" s="21">
        <v>20482</v>
      </c>
      <c r="K355" s="21">
        <v>0</v>
      </c>
      <c r="L355" s="21">
        <v>0</v>
      </c>
      <c r="M355" s="21">
        <v>0</v>
      </c>
      <c r="N355" s="21">
        <v>20482</v>
      </c>
    </row>
    <row r="356" spans="1:14" x14ac:dyDescent="0.25">
      <c r="A356" s="1" t="s">
        <v>3774</v>
      </c>
      <c r="B356" s="2" t="s">
        <v>10</v>
      </c>
      <c r="C356" s="2" t="s">
        <v>3419</v>
      </c>
      <c r="D356" s="21">
        <v>43576</v>
      </c>
      <c r="E356" s="21">
        <v>0</v>
      </c>
      <c r="F356" s="21">
        <v>43576</v>
      </c>
      <c r="G356" s="39">
        <v>1.04</v>
      </c>
      <c r="H356" s="21">
        <v>45319</v>
      </c>
      <c r="I356" s="21">
        <v>0</v>
      </c>
      <c r="J356" s="21">
        <v>45319</v>
      </c>
      <c r="K356" s="21">
        <v>0</v>
      </c>
      <c r="L356" s="21">
        <v>0</v>
      </c>
      <c r="M356" s="21">
        <v>0</v>
      </c>
      <c r="N356" s="21">
        <v>45319</v>
      </c>
    </row>
    <row r="357" spans="1:14" x14ac:dyDescent="0.25">
      <c r="A357" s="1" t="s">
        <v>3775</v>
      </c>
      <c r="B357" s="2" t="s">
        <v>10</v>
      </c>
      <c r="C357" s="2" t="s">
        <v>3419</v>
      </c>
      <c r="D357" s="21">
        <v>13582</v>
      </c>
      <c r="E357" s="21">
        <v>0</v>
      </c>
      <c r="F357" s="21">
        <v>13582</v>
      </c>
      <c r="G357" s="39">
        <v>1.04</v>
      </c>
      <c r="H357" s="21">
        <v>14125</v>
      </c>
      <c r="I357" s="21">
        <v>0</v>
      </c>
      <c r="J357" s="21">
        <v>14125</v>
      </c>
      <c r="K357" s="21">
        <v>0</v>
      </c>
      <c r="L357" s="21">
        <v>0</v>
      </c>
      <c r="M357" s="21">
        <v>0</v>
      </c>
      <c r="N357" s="21">
        <v>14125</v>
      </c>
    </row>
    <row r="358" spans="1:14" x14ac:dyDescent="0.25">
      <c r="A358" s="1" t="s">
        <v>3776</v>
      </c>
      <c r="B358" s="2" t="s">
        <v>10</v>
      </c>
      <c r="C358" s="2" t="s">
        <v>3419</v>
      </c>
      <c r="D358" s="21">
        <v>16261</v>
      </c>
      <c r="E358" s="21">
        <v>0</v>
      </c>
      <c r="F358" s="21">
        <v>16261</v>
      </c>
      <c r="G358" s="39">
        <v>1.04</v>
      </c>
      <c r="H358" s="21">
        <v>16911</v>
      </c>
      <c r="I358" s="21">
        <v>0</v>
      </c>
      <c r="J358" s="21">
        <v>16911</v>
      </c>
      <c r="K358" s="21">
        <v>0</v>
      </c>
      <c r="L358" s="21">
        <v>0</v>
      </c>
      <c r="M358" s="21">
        <v>0</v>
      </c>
      <c r="N358" s="21">
        <v>16911</v>
      </c>
    </row>
    <row r="359" spans="1:14" x14ac:dyDescent="0.25">
      <c r="A359" s="1" t="s">
        <v>3777</v>
      </c>
      <c r="B359" s="2" t="s">
        <v>10</v>
      </c>
      <c r="C359" s="2" t="s">
        <v>3419</v>
      </c>
      <c r="D359" s="21">
        <v>44110</v>
      </c>
      <c r="E359" s="21">
        <v>0</v>
      </c>
      <c r="F359" s="21">
        <v>44110</v>
      </c>
      <c r="G359" s="39">
        <v>1.04</v>
      </c>
      <c r="H359" s="21">
        <v>45874</v>
      </c>
      <c r="I359" s="21">
        <v>0</v>
      </c>
      <c r="J359" s="21">
        <v>45874</v>
      </c>
      <c r="K359" s="21">
        <v>0</v>
      </c>
      <c r="L359" s="21">
        <v>0</v>
      </c>
      <c r="M359" s="21">
        <v>0</v>
      </c>
      <c r="N359" s="21">
        <v>45874</v>
      </c>
    </row>
    <row r="360" spans="1:14" x14ac:dyDescent="0.25">
      <c r="A360" s="1" t="s">
        <v>3778</v>
      </c>
      <c r="B360" s="2" t="s">
        <v>10</v>
      </c>
      <c r="C360" s="2" t="s">
        <v>3419</v>
      </c>
      <c r="D360" s="21">
        <v>10764</v>
      </c>
      <c r="E360" s="21">
        <v>0</v>
      </c>
      <c r="F360" s="21">
        <v>10764</v>
      </c>
      <c r="G360" s="39">
        <v>1.04</v>
      </c>
      <c r="H360" s="21">
        <v>11195</v>
      </c>
      <c r="I360" s="21">
        <v>0</v>
      </c>
      <c r="J360" s="21">
        <v>11195</v>
      </c>
      <c r="K360" s="21">
        <v>0</v>
      </c>
      <c r="L360" s="21">
        <v>0</v>
      </c>
      <c r="M360" s="21">
        <v>0</v>
      </c>
      <c r="N360" s="21">
        <v>11195</v>
      </c>
    </row>
    <row r="361" spans="1:14" x14ac:dyDescent="0.25">
      <c r="A361" s="1" t="s">
        <v>3779</v>
      </c>
      <c r="B361" s="2" t="s">
        <v>10</v>
      </c>
      <c r="C361" s="2" t="s">
        <v>3419</v>
      </c>
      <c r="D361" s="21">
        <v>4659</v>
      </c>
      <c r="E361" s="21">
        <v>0</v>
      </c>
      <c r="F361" s="21">
        <v>4659</v>
      </c>
      <c r="G361" s="39">
        <v>1.04</v>
      </c>
      <c r="H361" s="21">
        <v>4845</v>
      </c>
      <c r="I361" s="21">
        <v>0</v>
      </c>
      <c r="J361" s="21">
        <v>4845</v>
      </c>
      <c r="K361" s="21">
        <v>0</v>
      </c>
      <c r="L361" s="21">
        <v>0</v>
      </c>
      <c r="M361" s="21">
        <v>0</v>
      </c>
      <c r="N361" s="21">
        <v>4845</v>
      </c>
    </row>
    <row r="362" spans="1:14" x14ac:dyDescent="0.25">
      <c r="A362" s="1" t="s">
        <v>3780</v>
      </c>
      <c r="B362" s="2" t="s">
        <v>10</v>
      </c>
      <c r="C362" s="2" t="s">
        <v>3419</v>
      </c>
      <c r="D362" s="21">
        <v>2278099</v>
      </c>
      <c r="E362" s="21">
        <v>0</v>
      </c>
      <c r="F362" s="21">
        <v>2278099</v>
      </c>
      <c r="G362" s="39">
        <v>1.04</v>
      </c>
      <c r="H362" s="21">
        <v>2369223</v>
      </c>
      <c r="I362" s="21">
        <v>0</v>
      </c>
      <c r="J362" s="21">
        <v>2369223</v>
      </c>
      <c r="K362" s="21">
        <v>93401</v>
      </c>
      <c r="L362" s="21">
        <v>0</v>
      </c>
      <c r="M362" s="21">
        <v>0</v>
      </c>
      <c r="N362" s="21">
        <v>2462624</v>
      </c>
    </row>
    <row r="363" spans="1:14" x14ac:dyDescent="0.25">
      <c r="A363" s="1" t="s">
        <v>3781</v>
      </c>
      <c r="B363" s="2" t="s">
        <v>10</v>
      </c>
      <c r="C363" s="2" t="s">
        <v>3419</v>
      </c>
      <c r="D363" s="21">
        <v>13755</v>
      </c>
      <c r="E363" s="21">
        <v>0</v>
      </c>
      <c r="F363" s="21">
        <v>13755</v>
      </c>
      <c r="G363" s="39">
        <v>1.04</v>
      </c>
      <c r="H363" s="21">
        <v>14305</v>
      </c>
      <c r="I363" s="21">
        <v>0</v>
      </c>
      <c r="J363" s="21">
        <v>14305</v>
      </c>
      <c r="K363" s="21">
        <v>0</v>
      </c>
      <c r="L363" s="21">
        <v>0</v>
      </c>
      <c r="M363" s="21">
        <v>0</v>
      </c>
      <c r="N363" s="21">
        <v>14305</v>
      </c>
    </row>
    <row r="364" spans="1:14" x14ac:dyDescent="0.25">
      <c r="A364" s="1" t="s">
        <v>3782</v>
      </c>
      <c r="B364" s="2" t="s">
        <v>10</v>
      </c>
      <c r="C364" s="2" t="s">
        <v>3419</v>
      </c>
      <c r="D364" s="21">
        <v>19389</v>
      </c>
      <c r="E364" s="21">
        <v>0</v>
      </c>
      <c r="F364" s="21">
        <v>19389</v>
      </c>
      <c r="G364" s="39">
        <v>1.04</v>
      </c>
      <c r="H364" s="21">
        <v>20165</v>
      </c>
      <c r="I364" s="21">
        <v>0</v>
      </c>
      <c r="J364" s="21">
        <v>20165</v>
      </c>
      <c r="K364" s="21">
        <v>3241</v>
      </c>
      <c r="L364" s="21">
        <v>0</v>
      </c>
      <c r="M364" s="21">
        <v>0</v>
      </c>
      <c r="N364" s="21">
        <v>23406</v>
      </c>
    </row>
    <row r="365" spans="1:14" x14ac:dyDescent="0.25">
      <c r="A365" s="1" t="s">
        <v>3783</v>
      </c>
      <c r="B365" s="2" t="s">
        <v>10</v>
      </c>
      <c r="C365" s="2" t="s">
        <v>3419</v>
      </c>
      <c r="D365" s="21">
        <v>228431</v>
      </c>
      <c r="E365" s="21">
        <v>0</v>
      </c>
      <c r="F365" s="21">
        <v>228431</v>
      </c>
      <c r="G365" s="39">
        <v>1.04</v>
      </c>
      <c r="H365" s="21">
        <v>237568</v>
      </c>
      <c r="I365" s="21">
        <v>0</v>
      </c>
      <c r="J365" s="21">
        <v>237568</v>
      </c>
      <c r="K365" s="21">
        <v>0</v>
      </c>
      <c r="L365" s="21">
        <v>0</v>
      </c>
      <c r="M365" s="21">
        <v>0</v>
      </c>
      <c r="N365" s="21">
        <v>237568</v>
      </c>
    </row>
    <row r="366" spans="1:14" x14ac:dyDescent="0.25">
      <c r="A366" s="1" t="s">
        <v>3784</v>
      </c>
      <c r="B366" s="2" t="s">
        <v>10</v>
      </c>
      <c r="C366" s="2" t="s">
        <v>3419</v>
      </c>
      <c r="D366" s="21">
        <v>45264</v>
      </c>
      <c r="E366" s="21">
        <v>0</v>
      </c>
      <c r="F366" s="21">
        <v>45264</v>
      </c>
      <c r="G366" s="39">
        <v>1.04</v>
      </c>
      <c r="H366" s="21">
        <v>47075</v>
      </c>
      <c r="I366" s="21">
        <v>0</v>
      </c>
      <c r="J366" s="21">
        <v>47075</v>
      </c>
      <c r="K366" s="21">
        <v>5245</v>
      </c>
      <c r="L366" s="21">
        <v>0</v>
      </c>
      <c r="M366" s="21">
        <v>0</v>
      </c>
      <c r="N366" s="21">
        <v>52320</v>
      </c>
    </row>
    <row r="367" spans="1:14" x14ac:dyDescent="0.25">
      <c r="A367" s="1" t="s">
        <v>3785</v>
      </c>
      <c r="B367" s="2" t="s">
        <v>10</v>
      </c>
      <c r="C367" s="2" t="s">
        <v>3419</v>
      </c>
      <c r="D367" s="21">
        <v>37637</v>
      </c>
      <c r="E367" s="21">
        <v>0</v>
      </c>
      <c r="F367" s="21">
        <v>37637</v>
      </c>
      <c r="G367" s="39">
        <v>1.04</v>
      </c>
      <c r="H367" s="21">
        <v>39142</v>
      </c>
      <c r="I367" s="21">
        <v>0</v>
      </c>
      <c r="J367" s="21">
        <v>39142</v>
      </c>
      <c r="K367" s="21">
        <v>0</v>
      </c>
      <c r="L367" s="21">
        <v>0</v>
      </c>
      <c r="M367" s="21">
        <v>0</v>
      </c>
      <c r="N367" s="21">
        <v>39142</v>
      </c>
    </row>
    <row r="368" spans="1:14" x14ac:dyDescent="0.25">
      <c r="A368" s="1" t="s">
        <v>3786</v>
      </c>
      <c r="B368" s="2" t="s">
        <v>10</v>
      </c>
      <c r="C368" s="2" t="s">
        <v>3419</v>
      </c>
      <c r="D368" s="21">
        <v>61404</v>
      </c>
      <c r="E368" s="21">
        <v>0</v>
      </c>
      <c r="F368" s="21">
        <v>61404</v>
      </c>
      <c r="G368" s="39">
        <v>1.04</v>
      </c>
      <c r="H368" s="21">
        <v>63860</v>
      </c>
      <c r="I368" s="21">
        <v>0</v>
      </c>
      <c r="J368" s="21">
        <v>63860</v>
      </c>
      <c r="K368" s="21">
        <v>5264</v>
      </c>
      <c r="L368" s="21">
        <v>0</v>
      </c>
      <c r="M368" s="21">
        <v>0</v>
      </c>
      <c r="N368" s="21">
        <v>69124</v>
      </c>
    </row>
    <row r="369" spans="1:14" x14ac:dyDescent="0.25">
      <c r="A369" s="1" t="s">
        <v>3787</v>
      </c>
      <c r="B369" s="2" t="s">
        <v>174</v>
      </c>
      <c r="C369" s="2" t="s">
        <v>359</v>
      </c>
      <c r="D369" s="21">
        <v>7293119</v>
      </c>
      <c r="E369" s="21">
        <v>0</v>
      </c>
      <c r="F369" s="21">
        <v>7293119</v>
      </c>
      <c r="G369" s="39">
        <v>1.04</v>
      </c>
      <c r="H369" s="21">
        <v>7584844</v>
      </c>
      <c r="I369" s="21">
        <v>0</v>
      </c>
      <c r="J369" s="21">
        <v>7584844</v>
      </c>
      <c r="K369" s="21">
        <v>0</v>
      </c>
      <c r="L369" s="21">
        <v>0</v>
      </c>
      <c r="M369" s="21">
        <v>0</v>
      </c>
      <c r="N369" s="21">
        <v>7584844</v>
      </c>
    </row>
    <row r="370" spans="1:14" x14ac:dyDescent="0.25">
      <c r="A370" s="1" t="s">
        <v>3788</v>
      </c>
      <c r="B370" s="2" t="s">
        <v>174</v>
      </c>
      <c r="C370" s="2" t="s">
        <v>359</v>
      </c>
      <c r="D370" s="21">
        <v>1193490</v>
      </c>
      <c r="E370" s="21">
        <v>0</v>
      </c>
      <c r="F370" s="21">
        <v>1193490</v>
      </c>
      <c r="G370" s="39">
        <v>1.04</v>
      </c>
      <c r="H370" s="21">
        <v>1241230</v>
      </c>
      <c r="I370" s="21">
        <v>0</v>
      </c>
      <c r="J370" s="21">
        <v>1241230</v>
      </c>
      <c r="K370" s="21">
        <v>0</v>
      </c>
      <c r="L370" s="21">
        <v>0</v>
      </c>
      <c r="M370" s="21">
        <v>0</v>
      </c>
      <c r="N370" s="21">
        <v>1241230</v>
      </c>
    </row>
    <row r="371" spans="1:14" x14ac:dyDescent="0.25">
      <c r="A371" s="1" t="s">
        <v>3789</v>
      </c>
      <c r="B371" s="2" t="s">
        <v>10</v>
      </c>
      <c r="C371" s="2" t="s">
        <v>3419</v>
      </c>
      <c r="D371" s="21">
        <v>409706</v>
      </c>
      <c r="E371" s="21">
        <v>0</v>
      </c>
      <c r="F371" s="21">
        <v>409706</v>
      </c>
      <c r="G371" s="39">
        <v>1.04</v>
      </c>
      <c r="H371" s="21">
        <v>426094</v>
      </c>
      <c r="I371" s="21">
        <v>0</v>
      </c>
      <c r="J371" s="21">
        <v>426094</v>
      </c>
      <c r="K371" s="21">
        <v>0</v>
      </c>
      <c r="L371" s="21">
        <v>0</v>
      </c>
      <c r="M371" s="21">
        <v>0</v>
      </c>
      <c r="N371" s="21">
        <v>426094</v>
      </c>
    </row>
    <row r="372" spans="1:14" x14ac:dyDescent="0.25">
      <c r="A372" s="1" t="s">
        <v>3790</v>
      </c>
      <c r="B372" s="2" t="s">
        <v>10</v>
      </c>
      <c r="C372" s="2" t="s">
        <v>3419</v>
      </c>
      <c r="D372" s="21">
        <v>97520</v>
      </c>
      <c r="E372" s="21">
        <v>0</v>
      </c>
      <c r="F372" s="21">
        <v>97520</v>
      </c>
      <c r="G372" s="39">
        <v>1.04</v>
      </c>
      <c r="H372" s="21">
        <v>101421</v>
      </c>
      <c r="I372" s="21">
        <v>0</v>
      </c>
      <c r="J372" s="21">
        <v>101421</v>
      </c>
      <c r="K372" s="21">
        <v>0</v>
      </c>
      <c r="L372" s="21">
        <v>0</v>
      </c>
      <c r="M372" s="21">
        <v>0</v>
      </c>
      <c r="N372" s="21">
        <v>101421</v>
      </c>
    </row>
    <row r="373" spans="1:14" x14ac:dyDescent="0.25">
      <c r="A373" s="1" t="s">
        <v>3791</v>
      </c>
      <c r="B373" s="2" t="s">
        <v>174</v>
      </c>
      <c r="C373" s="2" t="s">
        <v>359</v>
      </c>
      <c r="D373" s="21">
        <v>0</v>
      </c>
      <c r="E373" s="21">
        <v>0</v>
      </c>
      <c r="F373" s="21">
        <v>0</v>
      </c>
      <c r="G373" s="39">
        <v>1.04</v>
      </c>
      <c r="H373" s="21">
        <v>0</v>
      </c>
      <c r="I373" s="21">
        <v>0</v>
      </c>
      <c r="J373" s="21">
        <v>0</v>
      </c>
      <c r="K373" s="21">
        <v>0</v>
      </c>
      <c r="L373" s="21">
        <v>0</v>
      </c>
      <c r="M373" s="21">
        <v>0</v>
      </c>
      <c r="N373" s="21">
        <v>0</v>
      </c>
    </row>
    <row r="374" spans="1:14" x14ac:dyDescent="0.25">
      <c r="A374" s="1" t="s">
        <v>3792</v>
      </c>
      <c r="B374" s="2" t="s">
        <v>10</v>
      </c>
      <c r="C374" s="2" t="s">
        <v>3419</v>
      </c>
      <c r="D374" s="21">
        <v>569828</v>
      </c>
      <c r="E374" s="21">
        <v>0</v>
      </c>
      <c r="F374" s="21">
        <v>569828</v>
      </c>
      <c r="G374" s="39">
        <v>1.04</v>
      </c>
      <c r="H374" s="21">
        <v>592621</v>
      </c>
      <c r="I374" s="21">
        <v>0</v>
      </c>
      <c r="J374" s="21">
        <v>592621</v>
      </c>
      <c r="K374" s="21">
        <v>0</v>
      </c>
      <c r="L374" s="21">
        <v>0</v>
      </c>
      <c r="M374" s="21">
        <v>0</v>
      </c>
      <c r="N374" s="21">
        <v>592621</v>
      </c>
    </row>
    <row r="375" spans="1:14" x14ac:dyDescent="0.25">
      <c r="A375" s="1" t="s">
        <v>3793</v>
      </c>
      <c r="B375" s="2" t="s">
        <v>10</v>
      </c>
      <c r="C375" s="2" t="s">
        <v>3419</v>
      </c>
      <c r="D375" s="21">
        <v>201535</v>
      </c>
      <c r="E375" s="21">
        <v>0</v>
      </c>
      <c r="F375" s="21">
        <v>201535</v>
      </c>
      <c r="G375" s="39">
        <v>1.04</v>
      </c>
      <c r="H375" s="21">
        <v>209596</v>
      </c>
      <c r="I375" s="21">
        <v>0</v>
      </c>
      <c r="J375" s="21">
        <v>209596</v>
      </c>
      <c r="K375" s="21">
        <v>0</v>
      </c>
      <c r="L375" s="21">
        <v>0</v>
      </c>
      <c r="M375" s="21">
        <v>0</v>
      </c>
      <c r="N375" s="21">
        <v>209596</v>
      </c>
    </row>
    <row r="376" spans="1:14" x14ac:dyDescent="0.25">
      <c r="A376" s="1" t="s">
        <v>3794</v>
      </c>
      <c r="B376" s="2" t="s">
        <v>174</v>
      </c>
      <c r="C376" s="2" t="s">
        <v>2268</v>
      </c>
      <c r="D376" s="21">
        <v>83194</v>
      </c>
      <c r="E376" s="21">
        <v>0</v>
      </c>
      <c r="F376" s="21">
        <v>83194</v>
      </c>
      <c r="G376" s="39">
        <v>1.04</v>
      </c>
      <c r="H376" s="21">
        <v>86522</v>
      </c>
      <c r="I376" s="21">
        <v>0</v>
      </c>
      <c r="J376" s="21">
        <v>86522</v>
      </c>
      <c r="K376" s="21">
        <v>0</v>
      </c>
      <c r="L376" s="21">
        <v>0</v>
      </c>
      <c r="M376" s="21">
        <v>0</v>
      </c>
      <c r="N376" s="21">
        <v>86522</v>
      </c>
    </row>
    <row r="377" spans="1:14" x14ac:dyDescent="0.25">
      <c r="A377" s="1" t="s">
        <v>3795</v>
      </c>
      <c r="B377" s="2" t="s">
        <v>10</v>
      </c>
      <c r="C377" s="2" t="s">
        <v>3419</v>
      </c>
      <c r="D377" s="21">
        <v>9550936</v>
      </c>
      <c r="E377" s="21">
        <v>0</v>
      </c>
      <c r="F377" s="21">
        <v>9550936</v>
      </c>
      <c r="G377" s="39">
        <v>1.04</v>
      </c>
      <c r="H377" s="21">
        <v>9932973</v>
      </c>
      <c r="I377" s="21">
        <v>0</v>
      </c>
      <c r="J377" s="21">
        <v>9932973</v>
      </c>
      <c r="K377" s="21">
        <v>284414</v>
      </c>
      <c r="L377" s="21">
        <v>258095.64187979666</v>
      </c>
      <c r="M377" s="21">
        <v>746657</v>
      </c>
      <c r="N377" s="21">
        <v>11222139.641879797</v>
      </c>
    </row>
    <row r="378" spans="1:14" x14ac:dyDescent="0.25">
      <c r="A378" s="1" t="s">
        <v>3796</v>
      </c>
      <c r="B378" s="2" t="s">
        <v>10</v>
      </c>
      <c r="C378" s="2" t="s">
        <v>3419</v>
      </c>
      <c r="D378" s="21">
        <v>106659</v>
      </c>
      <c r="E378" s="21">
        <v>128208</v>
      </c>
      <c r="F378" s="21">
        <v>234867</v>
      </c>
      <c r="G378" s="39">
        <v>1.04</v>
      </c>
      <c r="H378" s="21">
        <v>244262</v>
      </c>
      <c r="I378" s="21">
        <v>0</v>
      </c>
      <c r="J378" s="21">
        <v>244262</v>
      </c>
      <c r="K378" s="21">
        <v>0</v>
      </c>
      <c r="L378" s="21">
        <v>0</v>
      </c>
      <c r="M378" s="21">
        <v>0</v>
      </c>
      <c r="N378" s="21">
        <v>244262</v>
      </c>
    </row>
    <row r="379" spans="1:14" x14ac:dyDescent="0.25">
      <c r="A379" s="1" t="s">
        <v>3797</v>
      </c>
      <c r="B379" s="2" t="s">
        <v>10</v>
      </c>
      <c r="C379" s="2" t="s">
        <v>3419</v>
      </c>
      <c r="D379" s="21">
        <v>371025</v>
      </c>
      <c r="E379" s="21">
        <v>0</v>
      </c>
      <c r="F379" s="21">
        <v>371025</v>
      </c>
      <c r="G379" s="39">
        <v>1.04</v>
      </c>
      <c r="H379" s="21">
        <v>385866</v>
      </c>
      <c r="I379" s="21">
        <v>0</v>
      </c>
      <c r="J379" s="21">
        <v>385866</v>
      </c>
      <c r="K379" s="21">
        <v>0</v>
      </c>
      <c r="L379" s="21">
        <v>0</v>
      </c>
      <c r="M379" s="21">
        <v>0</v>
      </c>
      <c r="N379" s="21">
        <v>385866</v>
      </c>
    </row>
    <row r="380" spans="1:14" x14ac:dyDescent="0.25">
      <c r="A380" s="1" t="s">
        <v>3798</v>
      </c>
      <c r="B380" s="2" t="s">
        <v>10</v>
      </c>
      <c r="C380" s="2" t="s">
        <v>3419</v>
      </c>
      <c r="D380" s="21">
        <v>39199</v>
      </c>
      <c r="E380" s="21">
        <v>0</v>
      </c>
      <c r="F380" s="21">
        <v>39199</v>
      </c>
      <c r="G380" s="39">
        <v>1.04</v>
      </c>
      <c r="H380" s="21">
        <v>40767</v>
      </c>
      <c r="I380" s="21">
        <v>0</v>
      </c>
      <c r="J380" s="21">
        <v>40767</v>
      </c>
      <c r="K380" s="21">
        <v>0</v>
      </c>
      <c r="L380" s="21">
        <v>0</v>
      </c>
      <c r="M380" s="21">
        <v>0</v>
      </c>
      <c r="N380" s="21">
        <v>40767</v>
      </c>
    </row>
    <row r="381" spans="1:14" x14ac:dyDescent="0.25">
      <c r="A381" s="1" t="s">
        <v>3799</v>
      </c>
      <c r="B381" s="2" t="s">
        <v>10</v>
      </c>
      <c r="C381" s="2" t="s">
        <v>3419</v>
      </c>
      <c r="D381" s="21">
        <v>40306</v>
      </c>
      <c r="E381" s="21">
        <v>0</v>
      </c>
      <c r="F381" s="21">
        <v>40306</v>
      </c>
      <c r="G381" s="39">
        <v>1.04</v>
      </c>
      <c r="H381" s="21">
        <v>41918</v>
      </c>
      <c r="I381" s="21">
        <v>0</v>
      </c>
      <c r="J381" s="21">
        <v>41918</v>
      </c>
      <c r="K381" s="21">
        <v>0</v>
      </c>
      <c r="L381" s="21">
        <v>0</v>
      </c>
      <c r="M381" s="21">
        <v>0</v>
      </c>
      <c r="N381" s="21">
        <v>41918</v>
      </c>
    </row>
    <row r="382" spans="1:14" x14ac:dyDescent="0.25">
      <c r="A382" s="1" t="s">
        <v>3800</v>
      </c>
      <c r="B382" s="2" t="s">
        <v>10</v>
      </c>
      <c r="C382" s="2" t="s">
        <v>3419</v>
      </c>
      <c r="D382" s="21">
        <v>18882</v>
      </c>
      <c r="E382" s="21">
        <v>0</v>
      </c>
      <c r="F382" s="21">
        <v>18882</v>
      </c>
      <c r="G382" s="39">
        <v>1.04</v>
      </c>
      <c r="H382" s="21">
        <v>19637</v>
      </c>
      <c r="I382" s="21">
        <v>0</v>
      </c>
      <c r="J382" s="21">
        <v>19637</v>
      </c>
      <c r="K382" s="21">
        <v>0</v>
      </c>
      <c r="L382" s="21">
        <v>0</v>
      </c>
      <c r="M382" s="21">
        <v>0</v>
      </c>
      <c r="N382" s="21">
        <v>19637</v>
      </c>
    </row>
    <row r="383" spans="1:14" x14ac:dyDescent="0.25">
      <c r="A383" s="1" t="s">
        <v>3801</v>
      </c>
      <c r="B383" s="2" t="s">
        <v>10</v>
      </c>
      <c r="C383" s="2" t="s">
        <v>3419</v>
      </c>
      <c r="D383" s="21">
        <v>82749</v>
      </c>
      <c r="E383" s="21">
        <v>0</v>
      </c>
      <c r="F383" s="21">
        <v>82749</v>
      </c>
      <c r="G383" s="39">
        <v>1.04</v>
      </c>
      <c r="H383" s="21">
        <v>86059</v>
      </c>
      <c r="I383" s="21">
        <v>0</v>
      </c>
      <c r="J383" s="21">
        <v>86059</v>
      </c>
      <c r="K383" s="21">
        <v>0</v>
      </c>
      <c r="L383" s="21">
        <v>0</v>
      </c>
      <c r="M383" s="21">
        <v>0</v>
      </c>
      <c r="N383" s="21">
        <v>86059</v>
      </c>
    </row>
    <row r="384" spans="1:14" x14ac:dyDescent="0.25">
      <c r="A384" s="1" t="s">
        <v>3802</v>
      </c>
      <c r="B384" s="2" t="s">
        <v>10</v>
      </c>
      <c r="C384" s="2" t="s">
        <v>3419</v>
      </c>
      <c r="D384" s="21">
        <v>35047</v>
      </c>
      <c r="E384" s="21">
        <v>0</v>
      </c>
      <c r="F384" s="21">
        <v>35047</v>
      </c>
      <c r="G384" s="39">
        <v>1.04</v>
      </c>
      <c r="H384" s="21">
        <v>36449</v>
      </c>
      <c r="I384" s="21">
        <v>0</v>
      </c>
      <c r="J384" s="21">
        <v>36449</v>
      </c>
      <c r="K384" s="21">
        <v>0</v>
      </c>
      <c r="L384" s="21">
        <v>0</v>
      </c>
      <c r="M384" s="21">
        <v>0</v>
      </c>
      <c r="N384" s="21">
        <v>36449</v>
      </c>
    </row>
    <row r="385" spans="1:14" x14ac:dyDescent="0.25">
      <c r="A385" s="1" t="s">
        <v>3803</v>
      </c>
      <c r="B385" s="2" t="s">
        <v>10</v>
      </c>
      <c r="C385" s="2" t="s">
        <v>3419</v>
      </c>
      <c r="D385" s="21">
        <v>45977</v>
      </c>
      <c r="E385" s="21">
        <v>0</v>
      </c>
      <c r="F385" s="21">
        <v>45977</v>
      </c>
      <c r="G385" s="39">
        <v>1.04</v>
      </c>
      <c r="H385" s="21">
        <v>47816</v>
      </c>
      <c r="I385" s="21">
        <v>0</v>
      </c>
      <c r="J385" s="21">
        <v>47816</v>
      </c>
      <c r="K385" s="21">
        <v>0</v>
      </c>
      <c r="L385" s="21">
        <v>0</v>
      </c>
      <c r="M385" s="21">
        <v>0</v>
      </c>
      <c r="N385" s="21">
        <v>47816</v>
      </c>
    </row>
    <row r="386" spans="1:14" x14ac:dyDescent="0.25">
      <c r="A386" s="1" t="s">
        <v>3804</v>
      </c>
      <c r="B386" s="2" t="s">
        <v>10</v>
      </c>
      <c r="C386" s="2" t="s">
        <v>3419</v>
      </c>
      <c r="D386" s="21">
        <v>33954</v>
      </c>
      <c r="E386" s="21">
        <v>0</v>
      </c>
      <c r="F386" s="21">
        <v>33954</v>
      </c>
      <c r="G386" s="39">
        <v>1.04</v>
      </c>
      <c r="H386" s="21">
        <v>35312</v>
      </c>
      <c r="I386" s="21">
        <v>0</v>
      </c>
      <c r="J386" s="21">
        <v>35312</v>
      </c>
      <c r="K386" s="21">
        <v>0</v>
      </c>
      <c r="L386" s="21">
        <v>0</v>
      </c>
      <c r="M386" s="21">
        <v>0</v>
      </c>
      <c r="N386" s="21">
        <v>35312</v>
      </c>
    </row>
    <row r="387" spans="1:14" x14ac:dyDescent="0.25">
      <c r="A387" s="1" t="s">
        <v>3805</v>
      </c>
      <c r="B387" s="2" t="s">
        <v>10</v>
      </c>
      <c r="C387" s="2" t="s">
        <v>3419</v>
      </c>
      <c r="D387" s="21">
        <v>36232</v>
      </c>
      <c r="E387" s="21">
        <v>0</v>
      </c>
      <c r="F387" s="21">
        <v>36232</v>
      </c>
      <c r="G387" s="39">
        <v>1.04</v>
      </c>
      <c r="H387" s="21">
        <v>37681</v>
      </c>
      <c r="I387" s="21">
        <v>0</v>
      </c>
      <c r="J387" s="21">
        <v>37681</v>
      </c>
      <c r="K387" s="21">
        <v>0</v>
      </c>
      <c r="L387" s="21">
        <v>0</v>
      </c>
      <c r="M387" s="21">
        <v>0</v>
      </c>
      <c r="N387" s="21">
        <v>37681</v>
      </c>
    </row>
    <row r="388" spans="1:14" x14ac:dyDescent="0.25">
      <c r="A388" s="1" t="s">
        <v>3806</v>
      </c>
      <c r="B388" s="2" t="s">
        <v>10</v>
      </c>
      <c r="C388" s="2" t="s">
        <v>3419</v>
      </c>
      <c r="D388" s="21">
        <v>219772</v>
      </c>
      <c r="E388" s="21">
        <v>0</v>
      </c>
      <c r="F388" s="21">
        <v>219772</v>
      </c>
      <c r="G388" s="39">
        <v>1.04</v>
      </c>
      <c r="H388" s="21">
        <v>228563</v>
      </c>
      <c r="I388" s="21">
        <v>0</v>
      </c>
      <c r="J388" s="21">
        <v>228563</v>
      </c>
      <c r="K388" s="21">
        <v>0</v>
      </c>
      <c r="L388" s="21">
        <v>0</v>
      </c>
      <c r="M388" s="21">
        <v>0</v>
      </c>
      <c r="N388" s="21">
        <v>228563</v>
      </c>
    </row>
    <row r="389" spans="1:14" x14ac:dyDescent="0.25">
      <c r="A389" s="1" t="s">
        <v>3807</v>
      </c>
      <c r="B389" s="2" t="s">
        <v>10</v>
      </c>
      <c r="C389" s="2" t="s">
        <v>3419</v>
      </c>
      <c r="D389" s="21">
        <v>27588</v>
      </c>
      <c r="E389" s="21">
        <v>0</v>
      </c>
      <c r="F389" s="21">
        <v>27588</v>
      </c>
      <c r="G389" s="39">
        <v>1.04</v>
      </c>
      <c r="H389" s="21">
        <v>28692</v>
      </c>
      <c r="I389" s="21">
        <v>0</v>
      </c>
      <c r="J389" s="21">
        <v>28692</v>
      </c>
      <c r="K389" s="21">
        <v>0</v>
      </c>
      <c r="L389" s="21">
        <v>0</v>
      </c>
      <c r="M389" s="21">
        <v>0</v>
      </c>
      <c r="N389" s="21">
        <v>28692</v>
      </c>
    </row>
    <row r="390" spans="1:14" x14ac:dyDescent="0.25">
      <c r="A390" s="1" t="s">
        <v>3808</v>
      </c>
      <c r="B390" s="2" t="s">
        <v>10</v>
      </c>
      <c r="C390" s="2" t="s">
        <v>3419</v>
      </c>
      <c r="D390" s="21">
        <v>31708</v>
      </c>
      <c r="E390" s="21">
        <v>0</v>
      </c>
      <c r="F390" s="21">
        <v>31708</v>
      </c>
      <c r="G390" s="39">
        <v>1.04</v>
      </c>
      <c r="H390" s="21">
        <v>32976</v>
      </c>
      <c r="I390" s="21">
        <v>0</v>
      </c>
      <c r="J390" s="21">
        <v>32976</v>
      </c>
      <c r="K390" s="21">
        <v>0</v>
      </c>
      <c r="L390" s="21">
        <v>0</v>
      </c>
      <c r="M390" s="21">
        <v>0</v>
      </c>
      <c r="N390" s="21">
        <v>32976</v>
      </c>
    </row>
    <row r="391" spans="1:14" x14ac:dyDescent="0.25">
      <c r="A391" s="1" t="s">
        <v>3809</v>
      </c>
      <c r="B391" s="2" t="s">
        <v>10</v>
      </c>
      <c r="C391" s="2" t="s">
        <v>3419</v>
      </c>
      <c r="D391" s="21">
        <v>28519</v>
      </c>
      <c r="E391" s="21">
        <v>0</v>
      </c>
      <c r="F391" s="21">
        <v>28519</v>
      </c>
      <c r="G391" s="39">
        <v>1.04</v>
      </c>
      <c r="H391" s="21">
        <v>29660</v>
      </c>
      <c r="I391" s="21">
        <v>0</v>
      </c>
      <c r="J391" s="21">
        <v>29660</v>
      </c>
      <c r="K391" s="21">
        <v>0</v>
      </c>
      <c r="L391" s="21">
        <v>0</v>
      </c>
      <c r="M391" s="21">
        <v>0</v>
      </c>
      <c r="N391" s="21">
        <v>29660</v>
      </c>
    </row>
    <row r="392" spans="1:14" x14ac:dyDescent="0.25">
      <c r="A392" s="1" t="s">
        <v>3810</v>
      </c>
      <c r="B392" s="2" t="s">
        <v>10</v>
      </c>
      <c r="C392" s="2" t="s">
        <v>3419</v>
      </c>
      <c r="D392" s="21">
        <v>25751</v>
      </c>
      <c r="E392" s="21">
        <v>0</v>
      </c>
      <c r="F392" s="21">
        <v>25751</v>
      </c>
      <c r="G392" s="39">
        <v>1.04</v>
      </c>
      <c r="H392" s="21">
        <v>26781</v>
      </c>
      <c r="I392" s="21">
        <v>0</v>
      </c>
      <c r="J392" s="21">
        <v>26781</v>
      </c>
      <c r="K392" s="21">
        <v>0</v>
      </c>
      <c r="L392" s="21">
        <v>0</v>
      </c>
      <c r="M392" s="21">
        <v>0</v>
      </c>
      <c r="N392" s="21">
        <v>26781</v>
      </c>
    </row>
    <row r="393" spans="1:14" x14ac:dyDescent="0.25">
      <c r="A393" s="1" t="s">
        <v>3811</v>
      </c>
      <c r="B393" s="2" t="s">
        <v>10</v>
      </c>
      <c r="C393" s="2" t="s">
        <v>3419</v>
      </c>
      <c r="D393" s="21">
        <v>41012</v>
      </c>
      <c r="E393" s="21">
        <v>0</v>
      </c>
      <c r="F393" s="21">
        <v>41012</v>
      </c>
      <c r="G393" s="39">
        <v>1.04</v>
      </c>
      <c r="H393" s="21">
        <v>42652</v>
      </c>
      <c r="I393" s="21">
        <v>0</v>
      </c>
      <c r="J393" s="21">
        <v>42652</v>
      </c>
      <c r="K393" s="21">
        <v>0</v>
      </c>
      <c r="L393" s="21">
        <v>0</v>
      </c>
      <c r="M393" s="21">
        <v>0</v>
      </c>
      <c r="N393" s="21">
        <v>42652</v>
      </c>
    </row>
    <row r="394" spans="1:14" x14ac:dyDescent="0.25">
      <c r="A394" s="1" t="s">
        <v>3812</v>
      </c>
      <c r="B394" s="2" t="s">
        <v>10</v>
      </c>
      <c r="C394" s="2" t="s">
        <v>3419</v>
      </c>
      <c r="D394" s="21">
        <v>30554</v>
      </c>
      <c r="E394" s="21">
        <v>0</v>
      </c>
      <c r="F394" s="21">
        <v>30554</v>
      </c>
      <c r="G394" s="39">
        <v>1.04</v>
      </c>
      <c r="H394" s="21">
        <v>31776</v>
      </c>
      <c r="I394" s="21">
        <v>0</v>
      </c>
      <c r="J394" s="21">
        <v>31776</v>
      </c>
      <c r="K394" s="21">
        <v>0</v>
      </c>
      <c r="L394" s="21">
        <v>0</v>
      </c>
      <c r="M394" s="21">
        <v>0</v>
      </c>
      <c r="N394" s="21">
        <v>31776</v>
      </c>
    </row>
    <row r="395" spans="1:14" x14ac:dyDescent="0.25">
      <c r="A395" s="1" t="s">
        <v>3813</v>
      </c>
      <c r="B395" s="2" t="s">
        <v>10</v>
      </c>
      <c r="C395" s="2" t="s">
        <v>3419</v>
      </c>
      <c r="D395" s="21">
        <v>52463</v>
      </c>
      <c r="E395" s="21">
        <v>0</v>
      </c>
      <c r="F395" s="21">
        <v>52463</v>
      </c>
      <c r="G395" s="39">
        <v>1.04</v>
      </c>
      <c r="H395" s="21">
        <v>54562</v>
      </c>
      <c r="I395" s="21">
        <v>0</v>
      </c>
      <c r="J395" s="21">
        <v>54562</v>
      </c>
      <c r="K395" s="21">
        <v>0</v>
      </c>
      <c r="L395" s="21">
        <v>0</v>
      </c>
      <c r="M395" s="21">
        <v>0</v>
      </c>
      <c r="N395" s="21">
        <v>54562</v>
      </c>
    </row>
    <row r="396" spans="1:14" x14ac:dyDescent="0.25">
      <c r="A396" s="1" t="s">
        <v>3814</v>
      </c>
      <c r="B396" s="2" t="s">
        <v>10</v>
      </c>
      <c r="C396" s="2" t="s">
        <v>3419</v>
      </c>
      <c r="D396" s="21">
        <v>20603</v>
      </c>
      <c r="E396" s="21">
        <v>0</v>
      </c>
      <c r="F396" s="21">
        <v>20603</v>
      </c>
      <c r="G396" s="39">
        <v>1.04</v>
      </c>
      <c r="H396" s="21">
        <v>21427</v>
      </c>
      <c r="I396" s="21">
        <v>0</v>
      </c>
      <c r="J396" s="21">
        <v>21427</v>
      </c>
      <c r="K396" s="21">
        <v>0</v>
      </c>
      <c r="L396" s="21">
        <v>0</v>
      </c>
      <c r="M396" s="21">
        <v>0</v>
      </c>
      <c r="N396" s="21">
        <v>21427</v>
      </c>
    </row>
    <row r="397" spans="1:14" x14ac:dyDescent="0.25">
      <c r="A397" s="1" t="s">
        <v>3815</v>
      </c>
      <c r="B397" s="2" t="s">
        <v>10</v>
      </c>
      <c r="C397" s="2" t="s">
        <v>3419</v>
      </c>
      <c r="D397" s="21">
        <v>29153</v>
      </c>
      <c r="E397" s="21">
        <v>0</v>
      </c>
      <c r="F397" s="21">
        <v>29153</v>
      </c>
      <c r="G397" s="39">
        <v>1.04</v>
      </c>
      <c r="H397" s="21">
        <v>30319</v>
      </c>
      <c r="I397" s="21">
        <v>0</v>
      </c>
      <c r="J397" s="21">
        <v>30319</v>
      </c>
      <c r="K397" s="21">
        <v>0</v>
      </c>
      <c r="L397" s="21">
        <v>0</v>
      </c>
      <c r="M397" s="21">
        <v>0</v>
      </c>
      <c r="N397" s="21">
        <v>30319</v>
      </c>
    </row>
    <row r="398" spans="1:14" x14ac:dyDescent="0.25">
      <c r="A398" s="1" t="s">
        <v>3816</v>
      </c>
      <c r="B398" s="2" t="s">
        <v>10</v>
      </c>
      <c r="C398" s="2" t="s">
        <v>3419</v>
      </c>
      <c r="D398" s="21">
        <v>27595</v>
      </c>
      <c r="E398" s="21">
        <v>0</v>
      </c>
      <c r="F398" s="21">
        <v>27595</v>
      </c>
      <c r="G398" s="39">
        <v>1.04</v>
      </c>
      <c r="H398" s="21">
        <v>28699</v>
      </c>
      <c r="I398" s="21">
        <v>0</v>
      </c>
      <c r="J398" s="21">
        <v>28699</v>
      </c>
      <c r="K398" s="21">
        <v>0</v>
      </c>
      <c r="L398" s="21">
        <v>0</v>
      </c>
      <c r="M398" s="21">
        <v>0</v>
      </c>
      <c r="N398" s="21">
        <v>28699</v>
      </c>
    </row>
    <row r="399" spans="1:14" x14ac:dyDescent="0.25">
      <c r="A399" s="1" t="s">
        <v>3817</v>
      </c>
      <c r="B399" s="2" t="s">
        <v>10</v>
      </c>
      <c r="C399" s="2" t="s">
        <v>3419</v>
      </c>
      <c r="D399" s="21">
        <v>23700</v>
      </c>
      <c r="E399" s="21">
        <v>0</v>
      </c>
      <c r="F399" s="21">
        <v>23700</v>
      </c>
      <c r="G399" s="39">
        <v>1.04</v>
      </c>
      <c r="H399" s="21">
        <v>24648</v>
      </c>
      <c r="I399" s="21">
        <v>0</v>
      </c>
      <c r="J399" s="21">
        <v>24648</v>
      </c>
      <c r="K399" s="21">
        <v>0</v>
      </c>
      <c r="L399" s="21">
        <v>0</v>
      </c>
      <c r="M399" s="21">
        <v>0</v>
      </c>
      <c r="N399" s="21">
        <v>24648</v>
      </c>
    </row>
    <row r="400" spans="1:14" x14ac:dyDescent="0.25">
      <c r="A400" s="1" t="s">
        <v>3818</v>
      </c>
      <c r="B400" s="2" t="s">
        <v>10</v>
      </c>
      <c r="C400" s="2" t="s">
        <v>3419</v>
      </c>
      <c r="D400" s="21">
        <v>23224</v>
      </c>
      <c r="E400" s="21">
        <v>7755</v>
      </c>
      <c r="F400" s="21">
        <v>30979</v>
      </c>
      <c r="G400" s="39">
        <v>1.04</v>
      </c>
      <c r="H400" s="21">
        <v>32218</v>
      </c>
      <c r="I400" s="21">
        <v>0</v>
      </c>
      <c r="J400" s="21">
        <v>32218</v>
      </c>
      <c r="K400" s="21">
        <v>0</v>
      </c>
      <c r="L400" s="21">
        <v>0</v>
      </c>
      <c r="M400" s="21">
        <v>0</v>
      </c>
      <c r="N400" s="21">
        <v>32218</v>
      </c>
    </row>
    <row r="401" spans="1:14" x14ac:dyDescent="0.25">
      <c r="A401" s="1" t="s">
        <v>3819</v>
      </c>
      <c r="B401" s="2" t="s">
        <v>10</v>
      </c>
      <c r="C401" s="2" t="s">
        <v>3419</v>
      </c>
      <c r="D401" s="21">
        <v>29293</v>
      </c>
      <c r="E401" s="21">
        <v>0</v>
      </c>
      <c r="F401" s="21">
        <v>29293</v>
      </c>
      <c r="G401" s="39">
        <v>1.04</v>
      </c>
      <c r="H401" s="21">
        <v>30465</v>
      </c>
      <c r="I401" s="21">
        <v>0</v>
      </c>
      <c r="J401" s="21">
        <v>30465</v>
      </c>
      <c r="K401" s="21">
        <v>0</v>
      </c>
      <c r="L401" s="21">
        <v>0</v>
      </c>
      <c r="M401" s="21">
        <v>0</v>
      </c>
      <c r="N401" s="21">
        <v>30465</v>
      </c>
    </row>
    <row r="402" spans="1:14" x14ac:dyDescent="0.25">
      <c r="A402" s="1" t="s">
        <v>3820</v>
      </c>
      <c r="B402" s="2" t="s">
        <v>10</v>
      </c>
      <c r="C402" s="2" t="s">
        <v>3419</v>
      </c>
      <c r="D402" s="21">
        <v>11803183</v>
      </c>
      <c r="E402" s="21">
        <v>0</v>
      </c>
      <c r="F402" s="21">
        <v>11803183</v>
      </c>
      <c r="G402" s="39">
        <v>1.04</v>
      </c>
      <c r="H402" s="21">
        <v>12275310</v>
      </c>
      <c r="I402" s="21">
        <v>0</v>
      </c>
      <c r="J402" s="21">
        <v>12275310</v>
      </c>
      <c r="K402" s="21">
        <v>288210</v>
      </c>
      <c r="L402" s="21">
        <v>0</v>
      </c>
      <c r="M402" s="21">
        <v>0</v>
      </c>
      <c r="N402" s="21">
        <v>12563520</v>
      </c>
    </row>
    <row r="403" spans="1:14" x14ac:dyDescent="0.25">
      <c r="A403" s="1" t="s">
        <v>3821</v>
      </c>
      <c r="B403" s="2" t="s">
        <v>10</v>
      </c>
      <c r="C403" s="2" t="s">
        <v>3419</v>
      </c>
      <c r="D403" s="21">
        <v>331765</v>
      </c>
      <c r="E403" s="21">
        <v>0</v>
      </c>
      <c r="F403" s="21">
        <v>331765</v>
      </c>
      <c r="G403" s="39">
        <v>1.04</v>
      </c>
      <c r="H403" s="21">
        <v>345036</v>
      </c>
      <c r="I403" s="21">
        <v>0</v>
      </c>
      <c r="J403" s="21">
        <v>345036</v>
      </c>
      <c r="K403" s="21">
        <v>8373</v>
      </c>
      <c r="L403" s="21">
        <v>0</v>
      </c>
      <c r="M403" s="21">
        <v>0</v>
      </c>
      <c r="N403" s="21">
        <v>353409</v>
      </c>
    </row>
    <row r="404" spans="1:14" x14ac:dyDescent="0.25">
      <c r="A404" s="1" t="s">
        <v>3822</v>
      </c>
      <c r="B404" s="2" t="s">
        <v>10</v>
      </c>
      <c r="C404" s="2" t="s">
        <v>3419</v>
      </c>
      <c r="D404" s="21">
        <v>206926</v>
      </c>
      <c r="E404" s="21">
        <v>0</v>
      </c>
      <c r="F404" s="21">
        <v>206926</v>
      </c>
      <c r="G404" s="39">
        <v>1.04</v>
      </c>
      <c r="H404" s="21">
        <v>215203</v>
      </c>
      <c r="I404" s="21">
        <v>0</v>
      </c>
      <c r="J404" s="21">
        <v>215203</v>
      </c>
      <c r="K404" s="21">
        <v>8329</v>
      </c>
      <c r="L404" s="21">
        <v>0</v>
      </c>
      <c r="M404" s="21">
        <v>0</v>
      </c>
      <c r="N404" s="21">
        <v>223532</v>
      </c>
    </row>
    <row r="405" spans="1:14" x14ac:dyDescent="0.25">
      <c r="A405" s="1" t="s">
        <v>3823</v>
      </c>
      <c r="B405" s="2" t="s">
        <v>10</v>
      </c>
      <c r="C405" s="2" t="s">
        <v>3419</v>
      </c>
      <c r="D405" s="21">
        <v>89414</v>
      </c>
      <c r="E405" s="21">
        <v>0</v>
      </c>
      <c r="F405" s="21">
        <v>89414</v>
      </c>
      <c r="G405" s="39">
        <v>1.04</v>
      </c>
      <c r="H405" s="21">
        <v>92991</v>
      </c>
      <c r="I405" s="21">
        <v>0</v>
      </c>
      <c r="J405" s="21">
        <v>92991</v>
      </c>
      <c r="K405" s="21">
        <v>2481</v>
      </c>
      <c r="L405" s="21">
        <v>0</v>
      </c>
      <c r="M405" s="21">
        <v>0</v>
      </c>
      <c r="N405" s="21">
        <v>95472</v>
      </c>
    </row>
    <row r="406" spans="1:14" x14ac:dyDescent="0.25">
      <c r="A406" s="1" t="s">
        <v>3824</v>
      </c>
      <c r="B406" s="2" t="s">
        <v>10</v>
      </c>
      <c r="C406" s="2" t="s">
        <v>3419</v>
      </c>
      <c r="D406" s="21">
        <v>256357</v>
      </c>
      <c r="E406" s="21">
        <v>0</v>
      </c>
      <c r="F406" s="21">
        <v>256357</v>
      </c>
      <c r="G406" s="39">
        <v>1.04</v>
      </c>
      <c r="H406" s="21">
        <v>266611</v>
      </c>
      <c r="I406" s="21">
        <v>0</v>
      </c>
      <c r="J406" s="21">
        <v>266611</v>
      </c>
      <c r="K406" s="21">
        <v>13604</v>
      </c>
      <c r="L406" s="21">
        <v>0</v>
      </c>
      <c r="M406" s="21">
        <v>0</v>
      </c>
      <c r="N406" s="21">
        <v>280215</v>
      </c>
    </row>
    <row r="407" spans="1:14" x14ac:dyDescent="0.25">
      <c r="A407" s="1" t="s">
        <v>3825</v>
      </c>
      <c r="B407" s="2" t="s">
        <v>10</v>
      </c>
      <c r="C407" s="2" t="s">
        <v>3419</v>
      </c>
      <c r="D407" s="21">
        <v>295753</v>
      </c>
      <c r="E407" s="21">
        <v>0</v>
      </c>
      <c r="F407" s="21">
        <v>295753</v>
      </c>
      <c r="G407" s="39">
        <v>1.04</v>
      </c>
      <c r="H407" s="21">
        <v>307583</v>
      </c>
      <c r="I407" s="21">
        <v>0</v>
      </c>
      <c r="J407" s="21">
        <v>307583</v>
      </c>
      <c r="K407" s="21">
        <v>29539</v>
      </c>
      <c r="L407" s="21">
        <v>0</v>
      </c>
      <c r="M407" s="21">
        <v>0</v>
      </c>
      <c r="N407" s="21">
        <v>337122</v>
      </c>
    </row>
    <row r="408" spans="1:14" x14ac:dyDescent="0.25">
      <c r="A408" s="1" t="s">
        <v>3826</v>
      </c>
      <c r="B408" s="2" t="s">
        <v>10</v>
      </c>
      <c r="C408" s="2" t="s">
        <v>3419</v>
      </c>
      <c r="D408" s="21">
        <v>2441645</v>
      </c>
      <c r="E408" s="21">
        <v>0</v>
      </c>
      <c r="F408" s="21">
        <v>2441645</v>
      </c>
      <c r="G408" s="39">
        <v>1.04</v>
      </c>
      <c r="H408" s="21">
        <v>2539311</v>
      </c>
      <c r="I408" s="21">
        <v>0</v>
      </c>
      <c r="J408" s="21">
        <v>2539311</v>
      </c>
      <c r="K408" s="21">
        <v>0</v>
      </c>
      <c r="L408" s="21">
        <v>0</v>
      </c>
      <c r="M408" s="21">
        <v>0</v>
      </c>
      <c r="N408" s="21">
        <v>2539311</v>
      </c>
    </row>
    <row r="409" spans="1:14" x14ac:dyDescent="0.25">
      <c r="A409" s="1" t="s">
        <v>3827</v>
      </c>
      <c r="B409" s="2" t="s">
        <v>10</v>
      </c>
      <c r="C409" s="2" t="s">
        <v>3419</v>
      </c>
      <c r="D409" s="21">
        <v>2455841</v>
      </c>
      <c r="E409" s="21">
        <v>0</v>
      </c>
      <c r="F409" s="21">
        <v>2455841</v>
      </c>
      <c r="G409" s="39">
        <v>1.04</v>
      </c>
      <c r="H409" s="21">
        <v>2554075</v>
      </c>
      <c r="I409" s="21">
        <v>0</v>
      </c>
      <c r="J409" s="21">
        <v>2554075</v>
      </c>
      <c r="K409" s="21">
        <v>0</v>
      </c>
      <c r="L409" s="21">
        <v>0</v>
      </c>
      <c r="M409" s="21">
        <v>0</v>
      </c>
      <c r="N409" s="21">
        <v>2554075</v>
      </c>
    </row>
    <row r="410" spans="1:14" x14ac:dyDescent="0.25">
      <c r="A410" s="1" t="s">
        <v>3828</v>
      </c>
      <c r="B410" s="2" t="s">
        <v>10</v>
      </c>
      <c r="C410" s="2" t="s">
        <v>3419</v>
      </c>
      <c r="D410" s="21">
        <v>3664642</v>
      </c>
      <c r="E410" s="21">
        <v>0</v>
      </c>
      <c r="F410" s="21">
        <v>3664642</v>
      </c>
      <c r="G410" s="39">
        <v>1.04</v>
      </c>
      <c r="H410" s="21">
        <v>3811228</v>
      </c>
      <c r="I410" s="21">
        <v>0</v>
      </c>
      <c r="J410" s="21">
        <v>3811228</v>
      </c>
      <c r="K410" s="21">
        <v>0</v>
      </c>
      <c r="L410" s="21">
        <v>0</v>
      </c>
      <c r="M410" s="21">
        <v>0</v>
      </c>
      <c r="N410" s="21">
        <v>3811228</v>
      </c>
    </row>
    <row r="411" spans="1:14" x14ac:dyDescent="0.25">
      <c r="A411" s="1" t="s">
        <v>3829</v>
      </c>
      <c r="B411" s="2" t="s">
        <v>10</v>
      </c>
      <c r="C411" s="2" t="s">
        <v>3419</v>
      </c>
      <c r="D411" s="21">
        <v>106141</v>
      </c>
      <c r="E411" s="21">
        <v>0</v>
      </c>
      <c r="F411" s="21">
        <v>106141</v>
      </c>
      <c r="G411" s="39">
        <v>1.04</v>
      </c>
      <c r="H411" s="21">
        <v>110387</v>
      </c>
      <c r="I411" s="21">
        <v>0</v>
      </c>
      <c r="J411" s="21">
        <v>110387</v>
      </c>
      <c r="K411" s="21">
        <v>0</v>
      </c>
      <c r="L411" s="21">
        <v>0</v>
      </c>
      <c r="M411" s="21">
        <v>0</v>
      </c>
      <c r="N411" s="21">
        <v>110387</v>
      </c>
    </row>
    <row r="412" spans="1:14" x14ac:dyDescent="0.25">
      <c r="A412" s="1" t="s">
        <v>3830</v>
      </c>
      <c r="B412" s="2" t="s">
        <v>10</v>
      </c>
      <c r="C412" s="2" t="s">
        <v>3419</v>
      </c>
      <c r="D412" s="21">
        <v>1221640</v>
      </c>
      <c r="E412" s="21">
        <v>0</v>
      </c>
      <c r="F412" s="21">
        <v>1221640</v>
      </c>
      <c r="G412" s="39">
        <v>1.04</v>
      </c>
      <c r="H412" s="21">
        <v>1270506</v>
      </c>
      <c r="I412" s="21">
        <v>0</v>
      </c>
      <c r="J412" s="21">
        <v>1270506</v>
      </c>
      <c r="K412" s="21">
        <v>0</v>
      </c>
      <c r="L412" s="21">
        <v>0</v>
      </c>
      <c r="M412" s="21">
        <v>0</v>
      </c>
      <c r="N412" s="21">
        <v>1270506</v>
      </c>
    </row>
    <row r="413" spans="1:14" x14ac:dyDescent="0.25">
      <c r="A413" s="1" t="s">
        <v>3831</v>
      </c>
      <c r="B413" s="2" t="s">
        <v>10</v>
      </c>
      <c r="C413" s="2" t="s">
        <v>3419</v>
      </c>
      <c r="D413" s="21">
        <v>118207</v>
      </c>
      <c r="E413" s="21">
        <v>0</v>
      </c>
      <c r="F413" s="21">
        <v>118207</v>
      </c>
      <c r="G413" s="39">
        <v>1.04</v>
      </c>
      <c r="H413" s="21">
        <v>122935</v>
      </c>
      <c r="I413" s="21">
        <v>0</v>
      </c>
      <c r="J413" s="21">
        <v>122935</v>
      </c>
      <c r="K413" s="21">
        <v>0</v>
      </c>
      <c r="L413" s="21">
        <v>0</v>
      </c>
      <c r="M413" s="21">
        <v>0</v>
      </c>
      <c r="N413" s="21">
        <v>122935</v>
      </c>
    </row>
    <row r="414" spans="1:14" x14ac:dyDescent="0.25">
      <c r="A414" s="1" t="s">
        <v>3832</v>
      </c>
      <c r="B414" s="2" t="s">
        <v>10</v>
      </c>
      <c r="C414" s="2" t="s">
        <v>3419</v>
      </c>
      <c r="D414" s="21">
        <v>870368</v>
      </c>
      <c r="E414" s="21">
        <v>0</v>
      </c>
      <c r="F414" s="21">
        <v>870368</v>
      </c>
      <c r="G414" s="39">
        <v>1.04</v>
      </c>
      <c r="H414" s="21">
        <v>905183</v>
      </c>
      <c r="I414" s="21">
        <v>0</v>
      </c>
      <c r="J414" s="21">
        <v>905183</v>
      </c>
      <c r="K414" s="21">
        <v>0</v>
      </c>
      <c r="L414" s="21">
        <v>0</v>
      </c>
      <c r="M414" s="21">
        <v>0</v>
      </c>
      <c r="N414" s="21">
        <v>905183</v>
      </c>
    </row>
    <row r="415" spans="1:14" x14ac:dyDescent="0.25">
      <c r="A415" s="1" t="s">
        <v>3833</v>
      </c>
      <c r="B415" s="2" t="s">
        <v>10</v>
      </c>
      <c r="C415" s="2" t="s">
        <v>3419</v>
      </c>
      <c r="D415" s="21">
        <v>455006</v>
      </c>
      <c r="E415" s="21">
        <v>0</v>
      </c>
      <c r="F415" s="21">
        <v>455006</v>
      </c>
      <c r="G415" s="39">
        <v>1.04</v>
      </c>
      <c r="H415" s="21">
        <v>473206</v>
      </c>
      <c r="I415" s="21">
        <v>0</v>
      </c>
      <c r="J415" s="21">
        <v>473206</v>
      </c>
      <c r="K415" s="21">
        <v>0</v>
      </c>
      <c r="L415" s="21">
        <v>0</v>
      </c>
      <c r="M415" s="21">
        <v>0</v>
      </c>
      <c r="N415" s="21">
        <v>473206</v>
      </c>
    </row>
    <row r="416" spans="1:14" x14ac:dyDescent="0.25">
      <c r="A416" s="1" t="s">
        <v>3834</v>
      </c>
      <c r="B416" s="2" t="s">
        <v>10</v>
      </c>
      <c r="C416" s="2" t="s">
        <v>3419</v>
      </c>
      <c r="D416" s="21">
        <v>258051</v>
      </c>
      <c r="E416" s="21">
        <v>0</v>
      </c>
      <c r="F416" s="21">
        <v>258051</v>
      </c>
      <c r="G416" s="39">
        <v>1.04</v>
      </c>
      <c r="H416" s="21">
        <v>268373</v>
      </c>
      <c r="I416" s="21">
        <v>0</v>
      </c>
      <c r="J416" s="21">
        <v>268373</v>
      </c>
      <c r="K416" s="21">
        <v>0</v>
      </c>
      <c r="L416" s="21">
        <v>0</v>
      </c>
      <c r="M416" s="21">
        <v>0</v>
      </c>
      <c r="N416" s="21">
        <v>268373</v>
      </c>
    </row>
    <row r="417" spans="1:14" x14ac:dyDescent="0.25">
      <c r="A417" s="1" t="s">
        <v>3835</v>
      </c>
      <c r="B417" s="2" t="s">
        <v>10</v>
      </c>
      <c r="C417" s="2" t="s">
        <v>3419</v>
      </c>
      <c r="D417" s="21">
        <v>4294982</v>
      </c>
      <c r="E417" s="21">
        <v>0</v>
      </c>
      <c r="F417" s="21">
        <v>4294982</v>
      </c>
      <c r="G417" s="39">
        <v>1.04</v>
      </c>
      <c r="H417" s="21">
        <v>4466781</v>
      </c>
      <c r="I417" s="21">
        <v>0</v>
      </c>
      <c r="J417" s="21">
        <v>4466781</v>
      </c>
      <c r="K417" s="21">
        <v>76651</v>
      </c>
      <c r="L417" s="21">
        <v>54306.984701341898</v>
      </c>
      <c r="M417" s="21">
        <v>141188</v>
      </c>
      <c r="N417" s="21">
        <v>4738926.9847013419</v>
      </c>
    </row>
    <row r="418" spans="1:14" x14ac:dyDescent="0.25">
      <c r="A418" s="1" t="s">
        <v>3836</v>
      </c>
      <c r="B418" s="2" t="s">
        <v>10</v>
      </c>
      <c r="C418" s="2" t="s">
        <v>3419</v>
      </c>
      <c r="D418" s="21">
        <v>10653</v>
      </c>
      <c r="E418" s="21">
        <v>0</v>
      </c>
      <c r="F418" s="21">
        <v>10653</v>
      </c>
      <c r="G418" s="39">
        <v>1.04</v>
      </c>
      <c r="H418" s="21">
        <v>11079</v>
      </c>
      <c r="I418" s="21">
        <v>0</v>
      </c>
      <c r="J418" s="21">
        <v>11079</v>
      </c>
      <c r="K418" s="21">
        <v>0</v>
      </c>
      <c r="L418" s="21">
        <v>0</v>
      </c>
      <c r="M418" s="21">
        <v>0</v>
      </c>
      <c r="N418" s="21">
        <v>11079</v>
      </c>
    </row>
    <row r="419" spans="1:14" x14ac:dyDescent="0.25">
      <c r="A419" s="1" t="s">
        <v>3837</v>
      </c>
      <c r="B419" s="2" t="s">
        <v>10</v>
      </c>
      <c r="C419" s="2" t="s">
        <v>3419</v>
      </c>
      <c r="D419" s="21">
        <v>23923</v>
      </c>
      <c r="E419" s="21">
        <v>0</v>
      </c>
      <c r="F419" s="21">
        <v>23923</v>
      </c>
      <c r="G419" s="39">
        <v>1.04</v>
      </c>
      <c r="H419" s="21">
        <v>24880</v>
      </c>
      <c r="I419" s="21">
        <v>0</v>
      </c>
      <c r="J419" s="21">
        <v>24880</v>
      </c>
      <c r="K419" s="21">
        <v>0</v>
      </c>
      <c r="L419" s="21">
        <v>0</v>
      </c>
      <c r="M419" s="21">
        <v>0</v>
      </c>
      <c r="N419" s="21">
        <v>24880</v>
      </c>
    </row>
    <row r="420" spans="1:14" x14ac:dyDescent="0.25">
      <c r="A420" s="1" t="s">
        <v>3838</v>
      </c>
      <c r="B420" s="2" t="s">
        <v>10</v>
      </c>
      <c r="C420" s="2" t="s">
        <v>3419</v>
      </c>
      <c r="D420" s="21">
        <v>4188</v>
      </c>
      <c r="E420" s="21">
        <v>0</v>
      </c>
      <c r="F420" s="21">
        <v>4188</v>
      </c>
      <c r="G420" s="39">
        <v>1.04</v>
      </c>
      <c r="H420" s="21">
        <v>4356</v>
      </c>
      <c r="I420" s="21">
        <v>0</v>
      </c>
      <c r="J420" s="21">
        <v>4356</v>
      </c>
      <c r="K420" s="21">
        <v>0</v>
      </c>
      <c r="L420" s="21">
        <v>0</v>
      </c>
      <c r="M420" s="21">
        <v>0</v>
      </c>
      <c r="N420" s="21">
        <v>4356</v>
      </c>
    </row>
    <row r="421" spans="1:14" x14ac:dyDescent="0.25">
      <c r="A421" s="1" t="s">
        <v>3839</v>
      </c>
      <c r="B421" s="2" t="s">
        <v>10</v>
      </c>
      <c r="C421" s="2" t="s">
        <v>3419</v>
      </c>
      <c r="D421" s="21">
        <v>21569</v>
      </c>
      <c r="E421" s="21">
        <v>0</v>
      </c>
      <c r="F421" s="21">
        <v>21569</v>
      </c>
      <c r="G421" s="39">
        <v>1.04</v>
      </c>
      <c r="H421" s="21">
        <v>22432</v>
      </c>
      <c r="I421" s="21">
        <v>0</v>
      </c>
      <c r="J421" s="21">
        <v>22432</v>
      </c>
      <c r="K421" s="21">
        <v>0</v>
      </c>
      <c r="L421" s="21">
        <v>0</v>
      </c>
      <c r="M421" s="21">
        <v>0</v>
      </c>
      <c r="N421" s="21">
        <v>22432</v>
      </c>
    </row>
    <row r="422" spans="1:14" x14ac:dyDescent="0.25">
      <c r="A422" s="1" t="s">
        <v>3840</v>
      </c>
      <c r="B422" s="2" t="s">
        <v>10</v>
      </c>
      <c r="C422" s="2" t="s">
        <v>3419</v>
      </c>
      <c r="D422" s="21">
        <v>8182</v>
      </c>
      <c r="E422" s="21">
        <v>0</v>
      </c>
      <c r="F422" s="21">
        <v>8182</v>
      </c>
      <c r="G422" s="39">
        <v>1.04</v>
      </c>
      <c r="H422" s="21">
        <v>8509</v>
      </c>
      <c r="I422" s="21">
        <v>0</v>
      </c>
      <c r="J422" s="21">
        <v>8509</v>
      </c>
      <c r="K422" s="21">
        <v>0</v>
      </c>
      <c r="L422" s="21">
        <v>0</v>
      </c>
      <c r="M422" s="21">
        <v>0</v>
      </c>
      <c r="N422" s="21">
        <v>8509</v>
      </c>
    </row>
    <row r="423" spans="1:14" x14ac:dyDescent="0.25">
      <c r="A423" s="1" t="s">
        <v>3841</v>
      </c>
      <c r="B423" s="2" t="s">
        <v>10</v>
      </c>
      <c r="C423" s="2" t="s">
        <v>3419</v>
      </c>
      <c r="D423" s="21">
        <v>26011</v>
      </c>
      <c r="E423" s="21">
        <v>0</v>
      </c>
      <c r="F423" s="21">
        <v>26011</v>
      </c>
      <c r="G423" s="39">
        <v>1.04</v>
      </c>
      <c r="H423" s="21">
        <v>27051</v>
      </c>
      <c r="I423" s="21">
        <v>0</v>
      </c>
      <c r="J423" s="21">
        <v>27051</v>
      </c>
      <c r="K423" s="21">
        <v>0</v>
      </c>
      <c r="L423" s="21">
        <v>0</v>
      </c>
      <c r="M423" s="21">
        <v>0</v>
      </c>
      <c r="N423" s="21">
        <v>27051</v>
      </c>
    </row>
    <row r="424" spans="1:14" x14ac:dyDescent="0.25">
      <c r="A424" s="1" t="s">
        <v>3842</v>
      </c>
      <c r="B424" s="2" t="s">
        <v>10</v>
      </c>
      <c r="C424" s="2" t="s">
        <v>3419</v>
      </c>
      <c r="D424" s="21">
        <v>26166</v>
      </c>
      <c r="E424" s="21">
        <v>0</v>
      </c>
      <c r="F424" s="21">
        <v>26166</v>
      </c>
      <c r="G424" s="39">
        <v>1.04</v>
      </c>
      <c r="H424" s="21">
        <v>27213</v>
      </c>
      <c r="I424" s="21">
        <v>0</v>
      </c>
      <c r="J424" s="21">
        <v>27213</v>
      </c>
      <c r="K424" s="21">
        <v>0</v>
      </c>
      <c r="L424" s="21">
        <v>0</v>
      </c>
      <c r="M424" s="21">
        <v>0</v>
      </c>
      <c r="N424" s="21">
        <v>27213</v>
      </c>
    </row>
    <row r="425" spans="1:14" x14ac:dyDescent="0.25">
      <c r="A425" s="1" t="s">
        <v>3843</v>
      </c>
      <c r="B425" s="2" t="s">
        <v>10</v>
      </c>
      <c r="C425" s="2" t="s">
        <v>3419</v>
      </c>
      <c r="D425" s="21">
        <v>11396</v>
      </c>
      <c r="E425" s="21">
        <v>0</v>
      </c>
      <c r="F425" s="21">
        <v>11396</v>
      </c>
      <c r="G425" s="39">
        <v>1.04</v>
      </c>
      <c r="H425" s="21">
        <v>11852</v>
      </c>
      <c r="I425" s="21">
        <v>0</v>
      </c>
      <c r="J425" s="21">
        <v>11852</v>
      </c>
      <c r="K425" s="21">
        <v>0</v>
      </c>
      <c r="L425" s="21">
        <v>0</v>
      </c>
      <c r="M425" s="21">
        <v>0</v>
      </c>
      <c r="N425" s="21">
        <v>11852</v>
      </c>
    </row>
    <row r="426" spans="1:14" x14ac:dyDescent="0.25">
      <c r="A426" s="1" t="s">
        <v>3844</v>
      </c>
      <c r="B426" s="2" t="s">
        <v>10</v>
      </c>
      <c r="C426" s="2" t="s">
        <v>3419</v>
      </c>
      <c r="D426" s="21">
        <v>19167</v>
      </c>
      <c r="E426" s="21">
        <v>0</v>
      </c>
      <c r="F426" s="21">
        <v>19167</v>
      </c>
      <c r="G426" s="39">
        <v>1.04</v>
      </c>
      <c r="H426" s="21">
        <v>19934</v>
      </c>
      <c r="I426" s="21">
        <v>0</v>
      </c>
      <c r="J426" s="21">
        <v>19934</v>
      </c>
      <c r="K426" s="21">
        <v>0</v>
      </c>
      <c r="L426" s="21">
        <v>0</v>
      </c>
      <c r="M426" s="21">
        <v>0</v>
      </c>
      <c r="N426" s="21">
        <v>19934</v>
      </c>
    </row>
    <row r="427" spans="1:14" x14ac:dyDescent="0.25">
      <c r="A427" s="1" t="s">
        <v>3845</v>
      </c>
      <c r="B427" s="2" t="s">
        <v>10</v>
      </c>
      <c r="C427" s="2" t="s">
        <v>3419</v>
      </c>
      <c r="D427" s="21">
        <v>0</v>
      </c>
      <c r="E427" s="21">
        <v>0</v>
      </c>
      <c r="F427" s="21">
        <v>0</v>
      </c>
      <c r="G427" s="39">
        <v>1.04</v>
      </c>
      <c r="H427" s="21">
        <v>0</v>
      </c>
      <c r="I427" s="21">
        <v>0</v>
      </c>
      <c r="J427" s="21">
        <v>0</v>
      </c>
      <c r="K427" s="21">
        <v>0</v>
      </c>
      <c r="L427" s="21">
        <v>0</v>
      </c>
      <c r="M427" s="21">
        <v>0</v>
      </c>
      <c r="N427" s="21">
        <v>0</v>
      </c>
    </row>
    <row r="428" spans="1:14" x14ac:dyDescent="0.25">
      <c r="A428" s="1" t="s">
        <v>3846</v>
      </c>
      <c r="B428" s="2" t="s">
        <v>10</v>
      </c>
      <c r="C428" s="2" t="s">
        <v>3419</v>
      </c>
      <c r="D428" s="21">
        <v>118578</v>
      </c>
      <c r="E428" s="21">
        <v>0</v>
      </c>
      <c r="F428" s="21">
        <v>118578</v>
      </c>
      <c r="G428" s="39">
        <v>1.04</v>
      </c>
      <c r="H428" s="21">
        <v>123321</v>
      </c>
      <c r="I428" s="21">
        <v>0</v>
      </c>
      <c r="J428" s="21">
        <v>123321</v>
      </c>
      <c r="K428" s="21">
        <v>5883</v>
      </c>
      <c r="L428" s="21">
        <v>0</v>
      </c>
      <c r="M428" s="21">
        <v>0</v>
      </c>
      <c r="N428" s="21">
        <v>129204</v>
      </c>
    </row>
    <row r="429" spans="1:14" x14ac:dyDescent="0.25">
      <c r="A429" s="1" t="s">
        <v>3847</v>
      </c>
      <c r="B429" s="2" t="s">
        <v>10</v>
      </c>
      <c r="C429" s="2" t="s">
        <v>3419</v>
      </c>
      <c r="D429" s="21">
        <v>31279</v>
      </c>
      <c r="E429" s="21">
        <v>0</v>
      </c>
      <c r="F429" s="21">
        <v>31279</v>
      </c>
      <c r="G429" s="39">
        <v>1.04</v>
      </c>
      <c r="H429" s="21">
        <v>32530</v>
      </c>
      <c r="I429" s="21">
        <v>0</v>
      </c>
      <c r="J429" s="21">
        <v>32530</v>
      </c>
      <c r="K429" s="21">
        <v>0</v>
      </c>
      <c r="L429" s="21">
        <v>0</v>
      </c>
      <c r="M429" s="21">
        <v>0</v>
      </c>
      <c r="N429" s="21">
        <v>32530</v>
      </c>
    </row>
    <row r="430" spans="1:14" x14ac:dyDescent="0.25">
      <c r="A430" s="1" t="s">
        <v>3848</v>
      </c>
      <c r="B430" s="2" t="s">
        <v>10</v>
      </c>
      <c r="C430" s="2" t="s">
        <v>3419</v>
      </c>
      <c r="D430" s="21">
        <v>90261</v>
      </c>
      <c r="E430" s="21">
        <v>0</v>
      </c>
      <c r="F430" s="21">
        <v>90261</v>
      </c>
      <c r="G430" s="39">
        <v>1.04</v>
      </c>
      <c r="H430" s="21">
        <v>93871</v>
      </c>
      <c r="I430" s="21">
        <v>0</v>
      </c>
      <c r="J430" s="21">
        <v>93871</v>
      </c>
      <c r="K430" s="21">
        <v>0</v>
      </c>
      <c r="L430" s="21">
        <v>0</v>
      </c>
      <c r="M430" s="21">
        <v>0</v>
      </c>
      <c r="N430" s="21">
        <v>93871</v>
      </c>
    </row>
    <row r="431" spans="1:14" x14ac:dyDescent="0.25">
      <c r="A431" s="1" t="s">
        <v>3849</v>
      </c>
      <c r="B431" s="2" t="s">
        <v>174</v>
      </c>
      <c r="C431" s="2" t="s">
        <v>1089</v>
      </c>
      <c r="D431" s="21">
        <v>174143</v>
      </c>
      <c r="E431" s="21">
        <v>0</v>
      </c>
      <c r="F431" s="21">
        <v>174143</v>
      </c>
      <c r="G431" s="39">
        <v>1.04</v>
      </c>
      <c r="H431" s="21">
        <v>181109</v>
      </c>
      <c r="I431" s="21">
        <v>0</v>
      </c>
      <c r="J431" s="21">
        <v>181109</v>
      </c>
      <c r="K431" s="21">
        <v>0</v>
      </c>
      <c r="L431" s="21">
        <v>0</v>
      </c>
      <c r="M431" s="21">
        <v>0</v>
      </c>
      <c r="N431" s="21">
        <v>181109</v>
      </c>
    </row>
    <row r="432" spans="1:14" x14ac:dyDescent="0.25">
      <c r="A432" s="1" t="s">
        <v>3850</v>
      </c>
      <c r="B432" s="2" t="s">
        <v>174</v>
      </c>
      <c r="C432" s="2" t="s">
        <v>435</v>
      </c>
      <c r="D432" s="21">
        <v>3601739</v>
      </c>
      <c r="E432" s="21">
        <v>0</v>
      </c>
      <c r="F432" s="21">
        <v>3601739</v>
      </c>
      <c r="G432" s="39">
        <v>1.04</v>
      </c>
      <c r="H432" s="21">
        <v>3745809</v>
      </c>
      <c r="I432" s="21">
        <v>0</v>
      </c>
      <c r="J432" s="21">
        <v>3745809</v>
      </c>
      <c r="K432" s="21">
        <v>0</v>
      </c>
      <c r="L432" s="21">
        <v>0</v>
      </c>
      <c r="M432" s="21">
        <v>0</v>
      </c>
      <c r="N432" s="21">
        <v>3745809</v>
      </c>
    </row>
    <row r="433" spans="1:14" x14ac:dyDescent="0.25">
      <c r="A433" s="1" t="s">
        <v>3851</v>
      </c>
      <c r="B433" s="2" t="s">
        <v>10</v>
      </c>
      <c r="C433" s="2" t="s">
        <v>3419</v>
      </c>
      <c r="D433" s="21">
        <v>230211</v>
      </c>
      <c r="E433" s="21">
        <v>0</v>
      </c>
      <c r="F433" s="21">
        <v>230211</v>
      </c>
      <c r="G433" s="39">
        <v>1.04</v>
      </c>
      <c r="H433" s="21">
        <v>239419</v>
      </c>
      <c r="I433" s="21">
        <v>0</v>
      </c>
      <c r="J433" s="21">
        <v>239419</v>
      </c>
      <c r="K433" s="21">
        <v>0</v>
      </c>
      <c r="L433" s="21">
        <v>0</v>
      </c>
      <c r="M433" s="21">
        <v>0</v>
      </c>
      <c r="N433" s="21">
        <v>239419</v>
      </c>
    </row>
    <row r="434" spans="1:14" x14ac:dyDescent="0.25">
      <c r="A434" s="1" t="s">
        <v>3852</v>
      </c>
      <c r="B434" s="2" t="s">
        <v>10</v>
      </c>
      <c r="C434" s="2" t="s">
        <v>3419</v>
      </c>
      <c r="D434" s="21">
        <v>90825</v>
      </c>
      <c r="E434" s="21">
        <v>0</v>
      </c>
      <c r="F434" s="21">
        <v>90825</v>
      </c>
      <c r="G434" s="39">
        <v>1.04</v>
      </c>
      <c r="H434" s="21">
        <v>94458</v>
      </c>
      <c r="I434" s="21">
        <v>0</v>
      </c>
      <c r="J434" s="21">
        <v>94458</v>
      </c>
      <c r="K434" s="21">
        <v>0</v>
      </c>
      <c r="L434" s="21">
        <v>0</v>
      </c>
      <c r="M434" s="21">
        <v>0</v>
      </c>
      <c r="N434" s="21">
        <v>94458</v>
      </c>
    </row>
    <row r="435" spans="1:14" x14ac:dyDescent="0.25">
      <c r="A435" s="1" t="s">
        <v>3853</v>
      </c>
      <c r="B435" s="2" t="s">
        <v>10</v>
      </c>
      <c r="C435" s="2" t="s">
        <v>3419</v>
      </c>
      <c r="D435" s="21">
        <v>213048</v>
      </c>
      <c r="E435" s="21">
        <v>0</v>
      </c>
      <c r="F435" s="21">
        <v>213048</v>
      </c>
      <c r="G435" s="39">
        <v>1.04</v>
      </c>
      <c r="H435" s="21">
        <v>221570</v>
      </c>
      <c r="I435" s="21">
        <v>0</v>
      </c>
      <c r="J435" s="21">
        <v>221570</v>
      </c>
      <c r="K435" s="21">
        <v>0</v>
      </c>
      <c r="L435" s="21">
        <v>0</v>
      </c>
      <c r="M435" s="21">
        <v>0</v>
      </c>
      <c r="N435" s="21">
        <v>221570</v>
      </c>
    </row>
    <row r="436" spans="1:14" x14ac:dyDescent="0.25">
      <c r="A436" s="1" t="s">
        <v>3854</v>
      </c>
      <c r="B436" s="2" t="s">
        <v>174</v>
      </c>
      <c r="C436" s="2" t="s">
        <v>435</v>
      </c>
      <c r="D436" s="21">
        <v>83780</v>
      </c>
      <c r="E436" s="21">
        <v>0</v>
      </c>
      <c r="F436" s="21">
        <v>83780</v>
      </c>
      <c r="G436" s="39">
        <v>1.04</v>
      </c>
      <c r="H436" s="21">
        <v>87131</v>
      </c>
      <c r="I436" s="21">
        <v>0</v>
      </c>
      <c r="J436" s="21">
        <v>87131</v>
      </c>
      <c r="K436" s="21">
        <v>0</v>
      </c>
      <c r="L436" s="21">
        <v>0</v>
      </c>
      <c r="M436" s="21">
        <v>0</v>
      </c>
      <c r="N436" s="21">
        <v>87131</v>
      </c>
    </row>
    <row r="437" spans="1:14" x14ac:dyDescent="0.25">
      <c r="A437" s="1" t="s">
        <v>3855</v>
      </c>
      <c r="B437" s="2" t="s">
        <v>10</v>
      </c>
      <c r="C437" s="2" t="s">
        <v>3419</v>
      </c>
      <c r="D437" s="21">
        <v>190591</v>
      </c>
      <c r="E437" s="21">
        <v>0</v>
      </c>
      <c r="F437" s="21">
        <v>190591</v>
      </c>
      <c r="G437" s="39">
        <v>1.04</v>
      </c>
      <c r="H437" s="21">
        <v>198215</v>
      </c>
      <c r="I437" s="21">
        <v>0</v>
      </c>
      <c r="J437" s="21">
        <v>198215</v>
      </c>
      <c r="K437" s="21">
        <v>0</v>
      </c>
      <c r="L437" s="21">
        <v>0</v>
      </c>
      <c r="M437" s="21">
        <v>0</v>
      </c>
      <c r="N437" s="21">
        <v>198215</v>
      </c>
    </row>
    <row r="438" spans="1:14" x14ac:dyDescent="0.25">
      <c r="A438" s="1" t="s">
        <v>3856</v>
      </c>
      <c r="B438" s="2" t="s">
        <v>10</v>
      </c>
      <c r="C438" s="2" t="s">
        <v>3419</v>
      </c>
      <c r="D438" s="21">
        <v>286347</v>
      </c>
      <c r="E438" s="21">
        <v>0</v>
      </c>
      <c r="F438" s="21">
        <v>286347</v>
      </c>
      <c r="G438" s="39">
        <v>1.04</v>
      </c>
      <c r="H438" s="21">
        <v>297801</v>
      </c>
      <c r="I438" s="21">
        <v>0</v>
      </c>
      <c r="J438" s="21">
        <v>297801</v>
      </c>
      <c r="K438" s="21">
        <v>0</v>
      </c>
      <c r="L438" s="21">
        <v>0</v>
      </c>
      <c r="M438" s="21">
        <v>0</v>
      </c>
      <c r="N438" s="21">
        <v>297801</v>
      </c>
    </row>
    <row r="439" spans="1:14" x14ac:dyDescent="0.25">
      <c r="A439" s="1" t="s">
        <v>3857</v>
      </c>
      <c r="B439" s="2" t="s">
        <v>10</v>
      </c>
      <c r="C439" s="2" t="s">
        <v>3419</v>
      </c>
      <c r="D439" s="21">
        <v>13806231</v>
      </c>
      <c r="E439" s="21">
        <v>0</v>
      </c>
      <c r="F439" s="21">
        <v>13806231</v>
      </c>
      <c r="G439" s="39">
        <v>1.04</v>
      </c>
      <c r="H439" s="21">
        <v>14358480</v>
      </c>
      <c r="I439" s="21">
        <v>0</v>
      </c>
      <c r="J439" s="21">
        <v>14358480</v>
      </c>
      <c r="K439" s="21">
        <v>426088</v>
      </c>
      <c r="L439" s="21">
        <v>221597.06910729903</v>
      </c>
      <c r="M439" s="21">
        <v>612058</v>
      </c>
      <c r="N439" s="21">
        <v>15618223.0691073</v>
      </c>
    </row>
    <row r="440" spans="1:14" x14ac:dyDescent="0.25">
      <c r="A440" s="1" t="s">
        <v>3858</v>
      </c>
      <c r="B440" s="2" t="s">
        <v>10</v>
      </c>
      <c r="C440" s="2" t="s">
        <v>3419</v>
      </c>
      <c r="D440" s="21">
        <v>45609</v>
      </c>
      <c r="E440" s="21">
        <v>0</v>
      </c>
      <c r="F440" s="21">
        <v>45609</v>
      </c>
      <c r="G440" s="39">
        <v>1.04</v>
      </c>
      <c r="H440" s="21">
        <v>47433</v>
      </c>
      <c r="I440" s="21">
        <v>0</v>
      </c>
      <c r="J440" s="21">
        <v>47433</v>
      </c>
      <c r="K440" s="21">
        <v>0</v>
      </c>
      <c r="L440" s="21">
        <v>0</v>
      </c>
      <c r="M440" s="21">
        <v>0</v>
      </c>
      <c r="N440" s="21">
        <v>47433</v>
      </c>
    </row>
    <row r="441" spans="1:14" x14ac:dyDescent="0.25">
      <c r="A441" s="1" t="s">
        <v>3859</v>
      </c>
      <c r="B441" s="2" t="s">
        <v>10</v>
      </c>
      <c r="C441" s="2" t="s">
        <v>3419</v>
      </c>
      <c r="D441" s="21">
        <v>42370</v>
      </c>
      <c r="E441" s="21">
        <v>0</v>
      </c>
      <c r="F441" s="21">
        <v>42370</v>
      </c>
      <c r="G441" s="39">
        <v>1.04</v>
      </c>
      <c r="H441" s="21">
        <v>44065</v>
      </c>
      <c r="I441" s="21">
        <v>0</v>
      </c>
      <c r="J441" s="21">
        <v>44065</v>
      </c>
      <c r="K441" s="21">
        <v>0</v>
      </c>
      <c r="L441" s="21">
        <v>0</v>
      </c>
      <c r="M441" s="21">
        <v>0</v>
      </c>
      <c r="N441" s="21">
        <v>44065</v>
      </c>
    </row>
    <row r="442" spans="1:14" x14ac:dyDescent="0.25">
      <c r="A442" s="1" t="s">
        <v>3860</v>
      </c>
      <c r="B442" s="2" t="s">
        <v>10</v>
      </c>
      <c r="C442" s="2" t="s">
        <v>3419</v>
      </c>
      <c r="D442" s="21">
        <v>8156</v>
      </c>
      <c r="E442" s="21">
        <v>0</v>
      </c>
      <c r="F442" s="21">
        <v>8156</v>
      </c>
      <c r="G442" s="39">
        <v>1.04</v>
      </c>
      <c r="H442" s="21">
        <v>8482</v>
      </c>
      <c r="I442" s="21">
        <v>0</v>
      </c>
      <c r="J442" s="21">
        <v>8482</v>
      </c>
      <c r="K442" s="21">
        <v>0</v>
      </c>
      <c r="L442" s="21">
        <v>0</v>
      </c>
      <c r="M442" s="21">
        <v>0</v>
      </c>
      <c r="N442" s="21">
        <v>8482</v>
      </c>
    </row>
    <row r="443" spans="1:14" x14ac:dyDescent="0.25">
      <c r="A443" s="1" t="s">
        <v>3861</v>
      </c>
      <c r="B443" s="2" t="s">
        <v>10</v>
      </c>
      <c r="C443" s="2" t="s">
        <v>3419</v>
      </c>
      <c r="D443" s="21">
        <v>30168</v>
      </c>
      <c r="E443" s="21">
        <v>0</v>
      </c>
      <c r="F443" s="21">
        <v>30168</v>
      </c>
      <c r="G443" s="39">
        <v>1.04</v>
      </c>
      <c r="H443" s="21">
        <v>31375</v>
      </c>
      <c r="I443" s="21">
        <v>0</v>
      </c>
      <c r="J443" s="21">
        <v>31375</v>
      </c>
      <c r="K443" s="21">
        <v>0</v>
      </c>
      <c r="L443" s="21">
        <v>0</v>
      </c>
      <c r="M443" s="21">
        <v>0</v>
      </c>
      <c r="N443" s="21">
        <v>31375</v>
      </c>
    </row>
    <row r="444" spans="1:14" x14ac:dyDescent="0.25">
      <c r="A444" s="1" t="s">
        <v>3862</v>
      </c>
      <c r="B444" s="2" t="s">
        <v>10</v>
      </c>
      <c r="C444" s="2" t="s">
        <v>3419</v>
      </c>
      <c r="D444" s="21">
        <v>16741</v>
      </c>
      <c r="E444" s="21">
        <v>0</v>
      </c>
      <c r="F444" s="21">
        <v>16741</v>
      </c>
      <c r="G444" s="39">
        <v>1.04</v>
      </c>
      <c r="H444" s="21">
        <v>17411</v>
      </c>
      <c r="I444" s="21">
        <v>0</v>
      </c>
      <c r="J444" s="21">
        <v>17411</v>
      </c>
      <c r="K444" s="21">
        <v>0</v>
      </c>
      <c r="L444" s="21">
        <v>0</v>
      </c>
      <c r="M444" s="21">
        <v>0</v>
      </c>
      <c r="N444" s="21">
        <v>17411</v>
      </c>
    </row>
    <row r="445" spans="1:14" x14ac:dyDescent="0.25">
      <c r="A445" s="1" t="s">
        <v>3863</v>
      </c>
      <c r="B445" s="2" t="s">
        <v>10</v>
      </c>
      <c r="C445" s="2" t="s">
        <v>3419</v>
      </c>
      <c r="D445" s="21">
        <v>14258</v>
      </c>
      <c r="E445" s="21">
        <v>0</v>
      </c>
      <c r="F445" s="21">
        <v>14258</v>
      </c>
      <c r="G445" s="39">
        <v>1.04</v>
      </c>
      <c r="H445" s="21">
        <v>14828</v>
      </c>
      <c r="I445" s="21">
        <v>0</v>
      </c>
      <c r="J445" s="21">
        <v>14828</v>
      </c>
      <c r="K445" s="21">
        <v>0</v>
      </c>
      <c r="L445" s="21">
        <v>0</v>
      </c>
      <c r="M445" s="21">
        <v>0</v>
      </c>
      <c r="N445" s="21">
        <v>14828</v>
      </c>
    </row>
    <row r="446" spans="1:14" x14ac:dyDescent="0.25">
      <c r="A446" s="1" t="s">
        <v>3864</v>
      </c>
      <c r="B446" s="2" t="s">
        <v>10</v>
      </c>
      <c r="C446" s="2" t="s">
        <v>3419</v>
      </c>
      <c r="D446" s="21">
        <v>6204</v>
      </c>
      <c r="E446" s="21">
        <v>0</v>
      </c>
      <c r="F446" s="21">
        <v>6204</v>
      </c>
      <c r="G446" s="39">
        <v>1.04</v>
      </c>
      <c r="H446" s="21">
        <v>6452</v>
      </c>
      <c r="I446" s="21">
        <v>0</v>
      </c>
      <c r="J446" s="21">
        <v>6452</v>
      </c>
      <c r="K446" s="21">
        <v>0</v>
      </c>
      <c r="L446" s="21">
        <v>0</v>
      </c>
      <c r="M446" s="21">
        <v>0</v>
      </c>
      <c r="N446" s="21">
        <v>6452</v>
      </c>
    </row>
    <row r="447" spans="1:14" x14ac:dyDescent="0.25">
      <c r="A447" s="1" t="s">
        <v>3865</v>
      </c>
      <c r="B447" s="2" t="s">
        <v>10</v>
      </c>
      <c r="C447" s="2" t="s">
        <v>3419</v>
      </c>
      <c r="D447" s="21">
        <v>47298</v>
      </c>
      <c r="E447" s="21">
        <v>0</v>
      </c>
      <c r="F447" s="21">
        <v>47298</v>
      </c>
      <c r="G447" s="39">
        <v>1.04</v>
      </c>
      <c r="H447" s="21">
        <v>49190</v>
      </c>
      <c r="I447" s="21">
        <v>0</v>
      </c>
      <c r="J447" s="21">
        <v>49190</v>
      </c>
      <c r="K447" s="21">
        <v>0</v>
      </c>
      <c r="L447" s="21">
        <v>0</v>
      </c>
      <c r="M447" s="21">
        <v>0</v>
      </c>
      <c r="N447" s="21">
        <v>49190</v>
      </c>
    </row>
    <row r="448" spans="1:14" x14ac:dyDescent="0.25">
      <c r="A448" s="1" t="s">
        <v>3866</v>
      </c>
      <c r="B448" s="2" t="s">
        <v>10</v>
      </c>
      <c r="C448" s="2" t="s">
        <v>3419</v>
      </c>
      <c r="D448" s="21">
        <v>39282</v>
      </c>
      <c r="E448" s="21">
        <v>0</v>
      </c>
      <c r="F448" s="21">
        <v>39282</v>
      </c>
      <c r="G448" s="39">
        <v>1.04</v>
      </c>
      <c r="H448" s="21">
        <v>40853</v>
      </c>
      <c r="I448" s="21">
        <v>0</v>
      </c>
      <c r="J448" s="21">
        <v>40853</v>
      </c>
      <c r="K448" s="21">
        <v>0</v>
      </c>
      <c r="L448" s="21">
        <v>0</v>
      </c>
      <c r="M448" s="21">
        <v>0</v>
      </c>
      <c r="N448" s="21">
        <v>40853</v>
      </c>
    </row>
    <row r="449" spans="1:14" x14ac:dyDescent="0.25">
      <c r="A449" s="1" t="s">
        <v>3867</v>
      </c>
      <c r="B449" s="2" t="s">
        <v>10</v>
      </c>
      <c r="C449" s="2" t="s">
        <v>3419</v>
      </c>
      <c r="D449" s="21">
        <v>22169</v>
      </c>
      <c r="E449" s="21">
        <v>0</v>
      </c>
      <c r="F449" s="21">
        <v>22169</v>
      </c>
      <c r="G449" s="39">
        <v>1.04</v>
      </c>
      <c r="H449" s="21">
        <v>23056</v>
      </c>
      <c r="I449" s="21">
        <v>0</v>
      </c>
      <c r="J449" s="21">
        <v>23056</v>
      </c>
      <c r="K449" s="21">
        <v>0</v>
      </c>
      <c r="L449" s="21">
        <v>0</v>
      </c>
      <c r="M449" s="21">
        <v>0</v>
      </c>
      <c r="N449" s="21">
        <v>23056</v>
      </c>
    </row>
    <row r="450" spans="1:14" x14ac:dyDescent="0.25">
      <c r="A450" s="1" t="s">
        <v>3868</v>
      </c>
      <c r="B450" s="2" t="s">
        <v>10</v>
      </c>
      <c r="C450" s="2" t="s">
        <v>3419</v>
      </c>
      <c r="D450" s="21">
        <v>8795</v>
      </c>
      <c r="E450" s="21">
        <v>0</v>
      </c>
      <c r="F450" s="21">
        <v>8795</v>
      </c>
      <c r="G450" s="39">
        <v>1.04</v>
      </c>
      <c r="H450" s="21">
        <v>9147</v>
      </c>
      <c r="I450" s="21">
        <v>0</v>
      </c>
      <c r="J450" s="21">
        <v>9147</v>
      </c>
      <c r="K450" s="21">
        <v>0</v>
      </c>
      <c r="L450" s="21">
        <v>0</v>
      </c>
      <c r="M450" s="21">
        <v>0</v>
      </c>
      <c r="N450" s="21">
        <v>9147</v>
      </c>
    </row>
    <row r="451" spans="1:14" x14ac:dyDescent="0.25">
      <c r="A451" s="1" t="s">
        <v>3869</v>
      </c>
      <c r="B451" s="2" t="s">
        <v>10</v>
      </c>
      <c r="C451" s="2" t="s">
        <v>3419</v>
      </c>
      <c r="D451" s="21">
        <v>45979</v>
      </c>
      <c r="E451" s="21">
        <v>0</v>
      </c>
      <c r="F451" s="21">
        <v>45979</v>
      </c>
      <c r="G451" s="39">
        <v>1.04</v>
      </c>
      <c r="H451" s="21">
        <v>47818</v>
      </c>
      <c r="I451" s="21">
        <v>0</v>
      </c>
      <c r="J451" s="21">
        <v>47818</v>
      </c>
      <c r="K451" s="21">
        <v>0</v>
      </c>
      <c r="L451" s="21">
        <v>0</v>
      </c>
      <c r="M451" s="21">
        <v>0</v>
      </c>
      <c r="N451" s="21">
        <v>47818</v>
      </c>
    </row>
    <row r="452" spans="1:14" x14ac:dyDescent="0.25">
      <c r="A452" s="1" t="s">
        <v>3870</v>
      </c>
      <c r="B452" s="2" t="s">
        <v>10</v>
      </c>
      <c r="C452" s="2" t="s">
        <v>3419</v>
      </c>
      <c r="D452" s="21">
        <v>11082</v>
      </c>
      <c r="E452" s="21">
        <v>0</v>
      </c>
      <c r="F452" s="21">
        <v>11082</v>
      </c>
      <c r="G452" s="39">
        <v>1.04</v>
      </c>
      <c r="H452" s="21">
        <v>11525</v>
      </c>
      <c r="I452" s="21">
        <v>0</v>
      </c>
      <c r="J452" s="21">
        <v>11525</v>
      </c>
      <c r="K452" s="21">
        <v>0</v>
      </c>
      <c r="L452" s="21">
        <v>0</v>
      </c>
      <c r="M452" s="21">
        <v>0</v>
      </c>
      <c r="N452" s="21">
        <v>11525</v>
      </c>
    </row>
    <row r="453" spans="1:14" x14ac:dyDescent="0.25">
      <c r="A453" s="1" t="s">
        <v>3871</v>
      </c>
      <c r="B453" s="2" t="s">
        <v>10</v>
      </c>
      <c r="C453" s="2" t="s">
        <v>3419</v>
      </c>
      <c r="D453" s="21">
        <v>25872</v>
      </c>
      <c r="E453" s="21">
        <v>0</v>
      </c>
      <c r="F453" s="21">
        <v>25872</v>
      </c>
      <c r="G453" s="39">
        <v>1.04</v>
      </c>
      <c r="H453" s="21">
        <v>26907</v>
      </c>
      <c r="I453" s="21">
        <v>0</v>
      </c>
      <c r="J453" s="21">
        <v>26907</v>
      </c>
      <c r="K453" s="21">
        <v>0</v>
      </c>
      <c r="L453" s="21">
        <v>0</v>
      </c>
      <c r="M453" s="21">
        <v>0</v>
      </c>
      <c r="N453" s="21">
        <v>26907</v>
      </c>
    </row>
    <row r="454" spans="1:14" x14ac:dyDescent="0.25">
      <c r="A454" s="1" t="s">
        <v>3872</v>
      </c>
      <c r="B454" s="2" t="s">
        <v>10</v>
      </c>
      <c r="C454" s="2" t="s">
        <v>3419</v>
      </c>
      <c r="D454" s="21">
        <v>42100</v>
      </c>
      <c r="E454" s="21">
        <v>0</v>
      </c>
      <c r="F454" s="21">
        <v>42100</v>
      </c>
      <c r="G454" s="39">
        <v>1.04</v>
      </c>
      <c r="H454" s="21">
        <v>43784</v>
      </c>
      <c r="I454" s="21">
        <v>0</v>
      </c>
      <c r="J454" s="21">
        <v>43784</v>
      </c>
      <c r="K454" s="21">
        <v>0</v>
      </c>
      <c r="L454" s="21">
        <v>0</v>
      </c>
      <c r="M454" s="21">
        <v>0</v>
      </c>
      <c r="N454" s="21">
        <v>43784</v>
      </c>
    </row>
    <row r="455" spans="1:14" x14ac:dyDescent="0.25">
      <c r="A455" s="1" t="s">
        <v>3873</v>
      </c>
      <c r="B455" s="2" t="s">
        <v>10</v>
      </c>
      <c r="C455" s="2" t="s">
        <v>3419</v>
      </c>
      <c r="D455" s="21">
        <v>349222</v>
      </c>
      <c r="E455" s="21">
        <v>0</v>
      </c>
      <c r="F455" s="21">
        <v>349222</v>
      </c>
      <c r="G455" s="39">
        <v>1.04</v>
      </c>
      <c r="H455" s="21">
        <v>363191</v>
      </c>
      <c r="I455" s="21">
        <v>0</v>
      </c>
      <c r="J455" s="21">
        <v>363191</v>
      </c>
      <c r="K455" s="21">
        <v>0</v>
      </c>
      <c r="L455" s="21">
        <v>0</v>
      </c>
      <c r="M455" s="21">
        <v>0</v>
      </c>
      <c r="N455" s="21">
        <v>363191</v>
      </c>
    </row>
    <row r="456" spans="1:14" x14ac:dyDescent="0.25">
      <c r="A456" s="1" t="s">
        <v>3874</v>
      </c>
      <c r="B456" s="2" t="s">
        <v>10</v>
      </c>
      <c r="C456" s="2" t="s">
        <v>3419</v>
      </c>
      <c r="D456" s="21">
        <v>273103</v>
      </c>
      <c r="E456" s="21">
        <v>0</v>
      </c>
      <c r="F456" s="21">
        <v>273103</v>
      </c>
      <c r="G456" s="39">
        <v>1.04</v>
      </c>
      <c r="H456" s="21">
        <v>284027</v>
      </c>
      <c r="I456" s="21">
        <v>0</v>
      </c>
      <c r="J456" s="21">
        <v>284027</v>
      </c>
      <c r="K456" s="21">
        <v>0</v>
      </c>
      <c r="L456" s="21">
        <v>0</v>
      </c>
      <c r="M456" s="21">
        <v>0</v>
      </c>
      <c r="N456" s="21">
        <v>284027</v>
      </c>
    </row>
    <row r="457" spans="1:14" x14ac:dyDescent="0.25">
      <c r="A457" s="1" t="s">
        <v>3875</v>
      </c>
      <c r="B457" s="2" t="s">
        <v>10</v>
      </c>
      <c r="C457" s="2" t="s">
        <v>3419</v>
      </c>
      <c r="D457" s="21">
        <v>5860778</v>
      </c>
      <c r="E457" s="21">
        <v>0</v>
      </c>
      <c r="F457" s="21">
        <v>5860778</v>
      </c>
      <c r="G457" s="39">
        <v>1.04</v>
      </c>
      <c r="H457" s="21">
        <v>6095209</v>
      </c>
      <c r="I457" s="21">
        <v>0</v>
      </c>
      <c r="J457" s="21">
        <v>6095209</v>
      </c>
      <c r="K457" s="21">
        <v>183561</v>
      </c>
      <c r="L457" s="21">
        <v>0</v>
      </c>
      <c r="M457" s="21">
        <v>0</v>
      </c>
      <c r="N457" s="21">
        <v>6278770</v>
      </c>
    </row>
    <row r="458" spans="1:14" x14ac:dyDescent="0.25">
      <c r="A458" s="1" t="s">
        <v>3876</v>
      </c>
      <c r="B458" s="2" t="s">
        <v>10</v>
      </c>
      <c r="C458" s="2" t="s">
        <v>3419</v>
      </c>
      <c r="D458" s="21">
        <v>9026</v>
      </c>
      <c r="E458" s="21">
        <v>0</v>
      </c>
      <c r="F458" s="21">
        <v>9026</v>
      </c>
      <c r="G458" s="39">
        <v>1.04</v>
      </c>
      <c r="H458" s="21">
        <v>9387</v>
      </c>
      <c r="I458" s="21">
        <v>0</v>
      </c>
      <c r="J458" s="21">
        <v>9387</v>
      </c>
      <c r="K458" s="21">
        <v>0</v>
      </c>
      <c r="L458" s="21">
        <v>0</v>
      </c>
      <c r="M458" s="21">
        <v>0</v>
      </c>
      <c r="N458" s="21">
        <v>9387</v>
      </c>
    </row>
    <row r="459" spans="1:14" x14ac:dyDescent="0.25">
      <c r="A459" s="1" t="s">
        <v>3877</v>
      </c>
      <c r="B459" s="2" t="s">
        <v>10</v>
      </c>
      <c r="C459" s="2" t="s">
        <v>3419</v>
      </c>
      <c r="D459" s="21">
        <v>15488</v>
      </c>
      <c r="E459" s="21">
        <v>0</v>
      </c>
      <c r="F459" s="21">
        <v>15488</v>
      </c>
      <c r="G459" s="39">
        <v>1.04</v>
      </c>
      <c r="H459" s="21">
        <v>16108</v>
      </c>
      <c r="I459" s="21">
        <v>0</v>
      </c>
      <c r="J459" s="21">
        <v>16108</v>
      </c>
      <c r="K459" s="21">
        <v>0</v>
      </c>
      <c r="L459" s="21">
        <v>0</v>
      </c>
      <c r="M459" s="21">
        <v>0</v>
      </c>
      <c r="N459" s="21">
        <v>16108</v>
      </c>
    </row>
    <row r="460" spans="1:14" x14ac:dyDescent="0.25">
      <c r="A460" s="1" t="s">
        <v>3878</v>
      </c>
      <c r="B460" s="2" t="s">
        <v>10</v>
      </c>
      <c r="C460" s="2" t="s">
        <v>3419</v>
      </c>
      <c r="D460" s="21">
        <v>122409</v>
      </c>
      <c r="E460" s="21">
        <v>0</v>
      </c>
      <c r="F460" s="21">
        <v>122409</v>
      </c>
      <c r="G460" s="39">
        <v>1.04</v>
      </c>
      <c r="H460" s="21">
        <v>127305</v>
      </c>
      <c r="I460" s="21">
        <v>0</v>
      </c>
      <c r="J460" s="21">
        <v>127305</v>
      </c>
      <c r="K460" s="21">
        <v>5051</v>
      </c>
      <c r="L460" s="21">
        <v>0</v>
      </c>
      <c r="M460" s="21">
        <v>0</v>
      </c>
      <c r="N460" s="21">
        <v>132356</v>
      </c>
    </row>
    <row r="461" spans="1:14" x14ac:dyDescent="0.25">
      <c r="A461" s="1" t="s">
        <v>3879</v>
      </c>
      <c r="B461" s="2" t="s">
        <v>10</v>
      </c>
      <c r="C461" s="2" t="s">
        <v>3419</v>
      </c>
      <c r="D461" s="21">
        <v>144330</v>
      </c>
      <c r="E461" s="21">
        <v>0</v>
      </c>
      <c r="F461" s="21">
        <v>144330</v>
      </c>
      <c r="G461" s="39">
        <v>1.04</v>
      </c>
      <c r="H461" s="21">
        <v>150103</v>
      </c>
      <c r="I461" s="21">
        <v>0</v>
      </c>
      <c r="J461" s="21">
        <v>150103</v>
      </c>
      <c r="K461" s="21">
        <v>0</v>
      </c>
      <c r="L461" s="21">
        <v>0</v>
      </c>
      <c r="M461" s="21">
        <v>0</v>
      </c>
      <c r="N461" s="21">
        <v>150103</v>
      </c>
    </row>
    <row r="462" spans="1:14" x14ac:dyDescent="0.25">
      <c r="A462" s="1" t="s">
        <v>3880</v>
      </c>
      <c r="B462" s="2" t="s">
        <v>10</v>
      </c>
      <c r="C462" s="2" t="s">
        <v>3419</v>
      </c>
      <c r="D462" s="21">
        <v>269992</v>
      </c>
      <c r="E462" s="21">
        <v>0</v>
      </c>
      <c r="F462" s="21">
        <v>269992</v>
      </c>
      <c r="G462" s="39">
        <v>1.04</v>
      </c>
      <c r="H462" s="21">
        <v>280792</v>
      </c>
      <c r="I462" s="21">
        <v>0</v>
      </c>
      <c r="J462" s="21">
        <v>280792</v>
      </c>
      <c r="K462" s="21">
        <v>21765</v>
      </c>
      <c r="L462" s="21">
        <v>0</v>
      </c>
      <c r="M462" s="21">
        <v>0</v>
      </c>
      <c r="N462" s="21">
        <v>302557</v>
      </c>
    </row>
    <row r="463" spans="1:14" x14ac:dyDescent="0.25">
      <c r="A463" s="1" t="s">
        <v>3881</v>
      </c>
      <c r="B463" s="2" t="s">
        <v>10</v>
      </c>
      <c r="C463" s="2" t="s">
        <v>3419</v>
      </c>
      <c r="D463" s="21">
        <v>89033</v>
      </c>
      <c r="E463" s="21">
        <v>0</v>
      </c>
      <c r="F463" s="21">
        <v>89033</v>
      </c>
      <c r="G463" s="39">
        <v>1.04</v>
      </c>
      <c r="H463" s="21">
        <v>92594</v>
      </c>
      <c r="I463" s="21">
        <v>0</v>
      </c>
      <c r="J463" s="21">
        <v>92594</v>
      </c>
      <c r="K463" s="21">
        <v>2751</v>
      </c>
      <c r="L463" s="21">
        <v>0</v>
      </c>
      <c r="M463" s="21">
        <v>0</v>
      </c>
      <c r="N463" s="21">
        <v>95345</v>
      </c>
    </row>
    <row r="464" spans="1:14" x14ac:dyDescent="0.25">
      <c r="A464" s="1" t="s">
        <v>3882</v>
      </c>
      <c r="B464" s="2" t="s">
        <v>10</v>
      </c>
      <c r="C464" s="2" t="s">
        <v>3419</v>
      </c>
      <c r="D464" s="21">
        <v>1871525</v>
      </c>
      <c r="E464" s="21">
        <v>0</v>
      </c>
      <c r="F464" s="21">
        <v>1871525</v>
      </c>
      <c r="G464" s="39">
        <v>1.04</v>
      </c>
      <c r="H464" s="21">
        <v>1946386</v>
      </c>
      <c r="I464" s="21">
        <v>0</v>
      </c>
      <c r="J464" s="21">
        <v>1946386</v>
      </c>
      <c r="K464" s="21">
        <v>0</v>
      </c>
      <c r="L464" s="21">
        <v>0</v>
      </c>
      <c r="M464" s="21">
        <v>0</v>
      </c>
      <c r="N464" s="21">
        <v>1946386</v>
      </c>
    </row>
    <row r="465" spans="1:14" x14ac:dyDescent="0.25">
      <c r="A465" s="1" t="s">
        <v>3883</v>
      </c>
      <c r="B465" s="2" t="s">
        <v>10</v>
      </c>
      <c r="C465" s="2" t="s">
        <v>3419</v>
      </c>
      <c r="D465" s="21">
        <v>2964339</v>
      </c>
      <c r="E465" s="21">
        <v>0</v>
      </c>
      <c r="F465" s="21">
        <v>2964339</v>
      </c>
      <c r="G465" s="39">
        <v>1.04</v>
      </c>
      <c r="H465" s="21">
        <v>3082913</v>
      </c>
      <c r="I465" s="21">
        <v>0</v>
      </c>
      <c r="J465" s="21">
        <v>3082913</v>
      </c>
      <c r="K465" s="21">
        <v>0</v>
      </c>
      <c r="L465" s="21">
        <v>0</v>
      </c>
      <c r="M465" s="21">
        <v>0</v>
      </c>
      <c r="N465" s="21">
        <v>3082913</v>
      </c>
    </row>
    <row r="466" spans="1:14" x14ac:dyDescent="0.25">
      <c r="A466" s="1" t="s">
        <v>3884</v>
      </c>
      <c r="B466" s="2" t="s">
        <v>10</v>
      </c>
      <c r="C466" s="2" t="s">
        <v>3419</v>
      </c>
      <c r="D466" s="21">
        <v>3628707</v>
      </c>
      <c r="E466" s="21">
        <v>0</v>
      </c>
      <c r="F466" s="21">
        <v>3628707</v>
      </c>
      <c r="G466" s="39">
        <v>1.04</v>
      </c>
      <c r="H466" s="21">
        <v>3773855</v>
      </c>
      <c r="I466" s="21">
        <v>0</v>
      </c>
      <c r="J466" s="21">
        <v>3773855</v>
      </c>
      <c r="K466" s="21">
        <v>0</v>
      </c>
      <c r="L466" s="21">
        <v>0</v>
      </c>
      <c r="M466" s="21">
        <v>0</v>
      </c>
      <c r="N466" s="21">
        <v>3773855</v>
      </c>
    </row>
    <row r="467" spans="1:14" x14ac:dyDescent="0.25">
      <c r="A467" s="1" t="s">
        <v>3885</v>
      </c>
      <c r="B467" s="2" t="s">
        <v>10</v>
      </c>
      <c r="C467" s="2" t="s">
        <v>3419</v>
      </c>
      <c r="D467" s="21">
        <v>50143</v>
      </c>
      <c r="E467" s="21">
        <v>68046</v>
      </c>
      <c r="F467" s="21">
        <v>118189</v>
      </c>
      <c r="G467" s="39">
        <v>1.04</v>
      </c>
      <c r="H467" s="21">
        <v>122917</v>
      </c>
      <c r="I467" s="21">
        <v>0</v>
      </c>
      <c r="J467" s="21">
        <v>122917</v>
      </c>
      <c r="K467" s="21">
        <v>0</v>
      </c>
      <c r="L467" s="21">
        <v>0</v>
      </c>
      <c r="M467" s="21">
        <v>0</v>
      </c>
      <c r="N467" s="21">
        <v>122917</v>
      </c>
    </row>
    <row r="468" spans="1:14" x14ac:dyDescent="0.25">
      <c r="A468" s="1" t="s">
        <v>3886</v>
      </c>
      <c r="B468" s="2" t="s">
        <v>10</v>
      </c>
      <c r="C468" s="2" t="s">
        <v>3419</v>
      </c>
      <c r="D468" s="21">
        <v>394696</v>
      </c>
      <c r="E468" s="21">
        <v>0</v>
      </c>
      <c r="F468" s="21">
        <v>394696</v>
      </c>
      <c r="G468" s="39">
        <v>1.04</v>
      </c>
      <c r="H468" s="21">
        <v>410484</v>
      </c>
      <c r="I468" s="21">
        <v>0</v>
      </c>
      <c r="J468" s="21">
        <v>410484</v>
      </c>
      <c r="K468" s="21">
        <v>0</v>
      </c>
      <c r="L468" s="21">
        <v>0</v>
      </c>
      <c r="M468" s="21">
        <v>0</v>
      </c>
      <c r="N468" s="21">
        <v>410484</v>
      </c>
    </row>
    <row r="469" spans="1:14" x14ac:dyDescent="0.25">
      <c r="A469" s="1" t="s">
        <v>3887</v>
      </c>
      <c r="B469" s="2" t="s">
        <v>10</v>
      </c>
      <c r="C469" s="2" t="s">
        <v>3419</v>
      </c>
      <c r="D469" s="21">
        <v>36289</v>
      </c>
      <c r="E469" s="21">
        <v>0</v>
      </c>
      <c r="F469" s="21">
        <v>36289</v>
      </c>
      <c r="G469" s="39">
        <v>1.04</v>
      </c>
      <c r="H469" s="21">
        <v>37741</v>
      </c>
      <c r="I469" s="21">
        <v>0</v>
      </c>
      <c r="J469" s="21">
        <v>37741</v>
      </c>
      <c r="K469" s="21">
        <v>0</v>
      </c>
      <c r="L469" s="21">
        <v>0</v>
      </c>
      <c r="M469" s="21">
        <v>0</v>
      </c>
      <c r="N469" s="21">
        <v>37741</v>
      </c>
    </row>
    <row r="470" spans="1:14" x14ac:dyDescent="0.25">
      <c r="A470" s="1" t="s">
        <v>3888</v>
      </c>
      <c r="B470" s="2" t="s">
        <v>10</v>
      </c>
      <c r="C470" s="2" t="s">
        <v>3419</v>
      </c>
      <c r="D470" s="21">
        <v>123793</v>
      </c>
      <c r="E470" s="21">
        <v>0</v>
      </c>
      <c r="F470" s="21">
        <v>123793</v>
      </c>
      <c r="G470" s="39">
        <v>1.04</v>
      </c>
      <c r="H470" s="21">
        <v>128745</v>
      </c>
      <c r="I470" s="21">
        <v>0</v>
      </c>
      <c r="J470" s="21">
        <v>128745</v>
      </c>
      <c r="K470" s="21">
        <v>0</v>
      </c>
      <c r="L470" s="21">
        <v>0</v>
      </c>
      <c r="M470" s="21">
        <v>0</v>
      </c>
      <c r="N470" s="21">
        <v>128745</v>
      </c>
    </row>
    <row r="471" spans="1:14" x14ac:dyDescent="0.25">
      <c r="A471" s="1" t="s">
        <v>3889</v>
      </c>
      <c r="B471" s="2" t="s">
        <v>10</v>
      </c>
      <c r="C471" s="2" t="s">
        <v>3419</v>
      </c>
      <c r="D471" s="21">
        <v>543676</v>
      </c>
      <c r="E471" s="21">
        <v>0</v>
      </c>
      <c r="F471" s="21">
        <v>543676</v>
      </c>
      <c r="G471" s="39">
        <v>1.04</v>
      </c>
      <c r="H471" s="21">
        <v>565423</v>
      </c>
      <c r="I471" s="21">
        <v>0</v>
      </c>
      <c r="J471" s="21">
        <v>565423</v>
      </c>
      <c r="K471" s="21">
        <v>0</v>
      </c>
      <c r="L471" s="21">
        <v>0</v>
      </c>
      <c r="M471" s="21">
        <v>0</v>
      </c>
      <c r="N471" s="21">
        <v>565423</v>
      </c>
    </row>
    <row r="472" spans="1:14" x14ac:dyDescent="0.25">
      <c r="A472" s="1" t="s">
        <v>3890</v>
      </c>
      <c r="B472" s="2" t="s">
        <v>10</v>
      </c>
      <c r="C472" s="2" t="s">
        <v>3419</v>
      </c>
      <c r="D472" s="21">
        <v>12771372</v>
      </c>
      <c r="E472" s="21">
        <v>0</v>
      </c>
      <c r="F472" s="21">
        <v>12771372</v>
      </c>
      <c r="G472" s="39">
        <v>1.04</v>
      </c>
      <c r="H472" s="21">
        <v>13282227</v>
      </c>
      <c r="I472" s="21">
        <v>0</v>
      </c>
      <c r="J472" s="21">
        <v>13282227</v>
      </c>
      <c r="K472" s="21">
        <v>889598</v>
      </c>
      <c r="L472" s="21">
        <v>411879.94263051578</v>
      </c>
      <c r="M472" s="21">
        <v>1017309</v>
      </c>
      <c r="N472" s="21">
        <v>15601013.942630516</v>
      </c>
    </row>
    <row r="473" spans="1:14" x14ac:dyDescent="0.25">
      <c r="A473" s="1" t="s">
        <v>3891</v>
      </c>
      <c r="B473" s="2" t="s">
        <v>10</v>
      </c>
      <c r="C473" s="2" t="s">
        <v>3419</v>
      </c>
      <c r="D473" s="21">
        <v>3114</v>
      </c>
      <c r="E473" s="21">
        <v>0</v>
      </c>
      <c r="F473" s="21">
        <v>3114</v>
      </c>
      <c r="G473" s="39">
        <v>1.04</v>
      </c>
      <c r="H473" s="21">
        <v>3239</v>
      </c>
      <c r="I473" s="21">
        <v>0</v>
      </c>
      <c r="J473" s="21">
        <v>3239</v>
      </c>
      <c r="K473" s="21">
        <v>0</v>
      </c>
      <c r="L473" s="21">
        <v>0</v>
      </c>
      <c r="M473" s="21">
        <v>0</v>
      </c>
      <c r="N473" s="21">
        <v>3239</v>
      </c>
    </row>
    <row r="474" spans="1:14" x14ac:dyDescent="0.25">
      <c r="A474" s="1" t="s">
        <v>3892</v>
      </c>
      <c r="B474" s="2" t="s">
        <v>10</v>
      </c>
      <c r="C474" s="2" t="s">
        <v>3419</v>
      </c>
      <c r="D474" s="21">
        <v>11780</v>
      </c>
      <c r="E474" s="21">
        <v>0</v>
      </c>
      <c r="F474" s="21">
        <v>11780</v>
      </c>
      <c r="G474" s="39">
        <v>1.04</v>
      </c>
      <c r="H474" s="21">
        <v>12251</v>
      </c>
      <c r="I474" s="21">
        <v>0</v>
      </c>
      <c r="J474" s="21">
        <v>12251</v>
      </c>
      <c r="K474" s="21">
        <v>0</v>
      </c>
      <c r="L474" s="21">
        <v>0</v>
      </c>
      <c r="M474" s="21">
        <v>0</v>
      </c>
      <c r="N474" s="21">
        <v>12251</v>
      </c>
    </row>
    <row r="475" spans="1:14" x14ac:dyDescent="0.25">
      <c r="A475" s="1" t="s">
        <v>3893</v>
      </c>
      <c r="B475" s="2" t="s">
        <v>10</v>
      </c>
      <c r="C475" s="2" t="s">
        <v>3419</v>
      </c>
      <c r="D475" s="21">
        <v>23133</v>
      </c>
      <c r="E475" s="21">
        <v>0</v>
      </c>
      <c r="F475" s="21">
        <v>23133</v>
      </c>
      <c r="G475" s="39">
        <v>1.04</v>
      </c>
      <c r="H475" s="21">
        <v>24058</v>
      </c>
      <c r="I475" s="21">
        <v>0</v>
      </c>
      <c r="J475" s="21">
        <v>24058</v>
      </c>
      <c r="K475" s="21">
        <v>0</v>
      </c>
      <c r="L475" s="21">
        <v>0</v>
      </c>
      <c r="M475" s="21">
        <v>0</v>
      </c>
      <c r="N475" s="21">
        <v>24058</v>
      </c>
    </row>
    <row r="476" spans="1:14" x14ac:dyDescent="0.25">
      <c r="A476" s="1" t="s">
        <v>3894</v>
      </c>
      <c r="B476" s="2" t="s">
        <v>10</v>
      </c>
      <c r="C476" s="2" t="s">
        <v>3419</v>
      </c>
      <c r="D476" s="21">
        <v>33607</v>
      </c>
      <c r="E476" s="21">
        <v>0</v>
      </c>
      <c r="F476" s="21">
        <v>33607</v>
      </c>
      <c r="G476" s="39">
        <v>1.04</v>
      </c>
      <c r="H476" s="21">
        <v>34951</v>
      </c>
      <c r="I476" s="21">
        <v>0</v>
      </c>
      <c r="J476" s="21">
        <v>34951</v>
      </c>
      <c r="K476" s="21">
        <v>0</v>
      </c>
      <c r="L476" s="21">
        <v>0</v>
      </c>
      <c r="M476" s="21">
        <v>0</v>
      </c>
      <c r="N476" s="21">
        <v>34951</v>
      </c>
    </row>
    <row r="477" spans="1:14" x14ac:dyDescent="0.25">
      <c r="A477" s="1" t="s">
        <v>3895</v>
      </c>
      <c r="B477" s="2" t="s">
        <v>10</v>
      </c>
      <c r="C477" s="2" t="s">
        <v>3419</v>
      </c>
      <c r="D477" s="21">
        <v>68881</v>
      </c>
      <c r="E477" s="21">
        <v>0</v>
      </c>
      <c r="F477" s="21">
        <v>68881</v>
      </c>
      <c r="G477" s="39">
        <v>1.04</v>
      </c>
      <c r="H477" s="21">
        <v>71636</v>
      </c>
      <c r="I477" s="21">
        <v>0</v>
      </c>
      <c r="J477" s="21">
        <v>71636</v>
      </c>
      <c r="K477" s="21">
        <v>0</v>
      </c>
      <c r="L477" s="21">
        <v>0</v>
      </c>
      <c r="M477" s="21">
        <v>0</v>
      </c>
      <c r="N477" s="21">
        <v>71636</v>
      </c>
    </row>
    <row r="478" spans="1:14" x14ac:dyDescent="0.25">
      <c r="A478" s="1" t="s">
        <v>3896</v>
      </c>
      <c r="B478" s="2" t="s">
        <v>10</v>
      </c>
      <c r="C478" s="2" t="s">
        <v>3419</v>
      </c>
      <c r="D478" s="21">
        <v>22932</v>
      </c>
      <c r="E478" s="21">
        <v>0</v>
      </c>
      <c r="F478" s="21">
        <v>22932</v>
      </c>
      <c r="G478" s="39">
        <v>1.04</v>
      </c>
      <c r="H478" s="21">
        <v>23849</v>
      </c>
      <c r="I478" s="21">
        <v>0</v>
      </c>
      <c r="J478" s="21">
        <v>23849</v>
      </c>
      <c r="K478" s="21">
        <v>0</v>
      </c>
      <c r="L478" s="21">
        <v>0</v>
      </c>
      <c r="M478" s="21">
        <v>0</v>
      </c>
      <c r="N478" s="21">
        <v>23849</v>
      </c>
    </row>
    <row r="479" spans="1:14" x14ac:dyDescent="0.25">
      <c r="A479" s="1" t="s">
        <v>3897</v>
      </c>
      <c r="B479" s="2" t="s">
        <v>10</v>
      </c>
      <c r="C479" s="2" t="s">
        <v>3419</v>
      </c>
      <c r="D479" s="21">
        <v>65744</v>
      </c>
      <c r="E479" s="21">
        <v>0</v>
      </c>
      <c r="F479" s="21">
        <v>65744</v>
      </c>
      <c r="G479" s="39">
        <v>1.04</v>
      </c>
      <c r="H479" s="21">
        <v>68374</v>
      </c>
      <c r="I479" s="21">
        <v>0</v>
      </c>
      <c r="J479" s="21">
        <v>68374</v>
      </c>
      <c r="K479" s="21">
        <v>0</v>
      </c>
      <c r="L479" s="21">
        <v>0</v>
      </c>
      <c r="M479" s="21">
        <v>0</v>
      </c>
      <c r="N479" s="21">
        <v>68374</v>
      </c>
    </row>
    <row r="480" spans="1:14" x14ac:dyDescent="0.25">
      <c r="A480" s="1" t="s">
        <v>3898</v>
      </c>
      <c r="B480" s="2" t="s">
        <v>10</v>
      </c>
      <c r="C480" s="2" t="s">
        <v>3419</v>
      </c>
      <c r="D480" s="21">
        <v>39927</v>
      </c>
      <c r="E480" s="21">
        <v>0</v>
      </c>
      <c r="F480" s="21">
        <v>39927</v>
      </c>
      <c r="G480" s="39">
        <v>1.04</v>
      </c>
      <c r="H480" s="21">
        <v>41524</v>
      </c>
      <c r="I480" s="21">
        <v>0</v>
      </c>
      <c r="J480" s="21">
        <v>41524</v>
      </c>
      <c r="K480" s="21">
        <v>0</v>
      </c>
      <c r="L480" s="21">
        <v>0</v>
      </c>
      <c r="M480" s="21">
        <v>0</v>
      </c>
      <c r="N480" s="21">
        <v>41524</v>
      </c>
    </row>
    <row r="481" spans="1:14" x14ac:dyDescent="0.25">
      <c r="A481" s="1" t="s">
        <v>3899</v>
      </c>
      <c r="B481" s="2" t="s">
        <v>10</v>
      </c>
      <c r="C481" s="2" t="s">
        <v>3419</v>
      </c>
      <c r="D481" s="21">
        <v>30581</v>
      </c>
      <c r="E481" s="21">
        <v>0</v>
      </c>
      <c r="F481" s="21">
        <v>30581</v>
      </c>
      <c r="G481" s="39">
        <v>1.04</v>
      </c>
      <c r="H481" s="21">
        <v>31804</v>
      </c>
      <c r="I481" s="21">
        <v>0</v>
      </c>
      <c r="J481" s="21">
        <v>31804</v>
      </c>
      <c r="K481" s="21">
        <v>0</v>
      </c>
      <c r="L481" s="21">
        <v>0</v>
      </c>
      <c r="M481" s="21">
        <v>0</v>
      </c>
      <c r="N481" s="21">
        <v>31804</v>
      </c>
    </row>
    <row r="482" spans="1:14" x14ac:dyDescent="0.25">
      <c r="A482" s="1" t="s">
        <v>3900</v>
      </c>
      <c r="B482" s="2" t="s">
        <v>10</v>
      </c>
      <c r="C482" s="2" t="s">
        <v>3419</v>
      </c>
      <c r="D482" s="21">
        <v>27000</v>
      </c>
      <c r="E482" s="21">
        <v>0</v>
      </c>
      <c r="F482" s="21">
        <v>27000</v>
      </c>
      <c r="G482" s="39">
        <v>1.04</v>
      </c>
      <c r="H482" s="21">
        <v>28080</v>
      </c>
      <c r="I482" s="21">
        <v>0</v>
      </c>
      <c r="J482" s="21">
        <v>28080</v>
      </c>
      <c r="K482" s="21">
        <v>0</v>
      </c>
      <c r="L482" s="21">
        <v>0</v>
      </c>
      <c r="M482" s="21">
        <v>0</v>
      </c>
      <c r="N482" s="21">
        <v>28080</v>
      </c>
    </row>
    <row r="483" spans="1:14" x14ac:dyDescent="0.25">
      <c r="A483" s="1" t="s">
        <v>3901</v>
      </c>
      <c r="B483" s="2" t="s">
        <v>10</v>
      </c>
      <c r="C483" s="2" t="s">
        <v>3419</v>
      </c>
      <c r="D483" s="21">
        <v>24180</v>
      </c>
      <c r="E483" s="21">
        <v>0</v>
      </c>
      <c r="F483" s="21">
        <v>24180</v>
      </c>
      <c r="G483" s="39">
        <v>1.04</v>
      </c>
      <c r="H483" s="21">
        <v>25147</v>
      </c>
      <c r="I483" s="21">
        <v>0</v>
      </c>
      <c r="J483" s="21">
        <v>25147</v>
      </c>
      <c r="K483" s="21">
        <v>0</v>
      </c>
      <c r="L483" s="21">
        <v>0</v>
      </c>
      <c r="M483" s="21">
        <v>0</v>
      </c>
      <c r="N483" s="21">
        <v>25147</v>
      </c>
    </row>
    <row r="484" spans="1:14" x14ac:dyDescent="0.25">
      <c r="A484" s="1" t="s">
        <v>3902</v>
      </c>
      <c r="B484" s="2" t="s">
        <v>10</v>
      </c>
      <c r="C484" s="2" t="s">
        <v>3419</v>
      </c>
      <c r="D484" s="21">
        <v>11260</v>
      </c>
      <c r="E484" s="21">
        <v>0</v>
      </c>
      <c r="F484" s="21">
        <v>11260</v>
      </c>
      <c r="G484" s="39">
        <v>1.04</v>
      </c>
      <c r="H484" s="21">
        <v>11710</v>
      </c>
      <c r="I484" s="21">
        <v>0</v>
      </c>
      <c r="J484" s="21">
        <v>11710</v>
      </c>
      <c r="K484" s="21">
        <v>0</v>
      </c>
      <c r="L484" s="21">
        <v>0</v>
      </c>
      <c r="M484" s="21">
        <v>0</v>
      </c>
      <c r="N484" s="21">
        <v>11710</v>
      </c>
    </row>
    <row r="485" spans="1:14" x14ac:dyDescent="0.25">
      <c r="A485" s="1" t="s">
        <v>3903</v>
      </c>
      <c r="B485" s="2" t="s">
        <v>10</v>
      </c>
      <c r="C485" s="2" t="s">
        <v>3419</v>
      </c>
      <c r="D485" s="21">
        <v>14892</v>
      </c>
      <c r="E485" s="21">
        <v>0</v>
      </c>
      <c r="F485" s="21">
        <v>14892</v>
      </c>
      <c r="G485" s="39">
        <v>1.04</v>
      </c>
      <c r="H485" s="21">
        <v>15488</v>
      </c>
      <c r="I485" s="21">
        <v>0</v>
      </c>
      <c r="J485" s="21">
        <v>15488</v>
      </c>
      <c r="K485" s="21">
        <v>0</v>
      </c>
      <c r="L485" s="21">
        <v>0</v>
      </c>
      <c r="M485" s="21">
        <v>0</v>
      </c>
      <c r="N485" s="21">
        <v>15488</v>
      </c>
    </row>
    <row r="486" spans="1:14" x14ac:dyDescent="0.25">
      <c r="A486" s="1" t="s">
        <v>3904</v>
      </c>
      <c r="B486" s="2" t="s">
        <v>10</v>
      </c>
      <c r="C486" s="2" t="s">
        <v>3419</v>
      </c>
      <c r="D486" s="21">
        <v>11353</v>
      </c>
      <c r="E486" s="21">
        <v>0</v>
      </c>
      <c r="F486" s="21">
        <v>11353</v>
      </c>
      <c r="G486" s="39">
        <v>1.04</v>
      </c>
      <c r="H486" s="21">
        <v>11807</v>
      </c>
      <c r="I486" s="21">
        <v>0</v>
      </c>
      <c r="J486" s="21">
        <v>11807</v>
      </c>
      <c r="K486" s="21">
        <v>0</v>
      </c>
      <c r="L486" s="21">
        <v>0</v>
      </c>
      <c r="M486" s="21">
        <v>0</v>
      </c>
      <c r="N486" s="21">
        <v>11807</v>
      </c>
    </row>
    <row r="487" spans="1:14" x14ac:dyDescent="0.25">
      <c r="A487" s="1" t="s">
        <v>3905</v>
      </c>
      <c r="B487" s="2" t="s">
        <v>10</v>
      </c>
      <c r="C487" s="2" t="s">
        <v>3419</v>
      </c>
      <c r="D487" s="21">
        <v>43629</v>
      </c>
      <c r="E487" s="21">
        <v>0</v>
      </c>
      <c r="F487" s="21">
        <v>43629</v>
      </c>
      <c r="G487" s="39">
        <v>1.04</v>
      </c>
      <c r="H487" s="21">
        <v>45374</v>
      </c>
      <c r="I487" s="21">
        <v>0</v>
      </c>
      <c r="J487" s="21">
        <v>45374</v>
      </c>
      <c r="K487" s="21">
        <v>0</v>
      </c>
      <c r="L487" s="21">
        <v>0</v>
      </c>
      <c r="M487" s="21">
        <v>0</v>
      </c>
      <c r="N487" s="21">
        <v>45374</v>
      </c>
    </row>
    <row r="488" spans="1:14" x14ac:dyDescent="0.25">
      <c r="A488" s="1" t="s">
        <v>3906</v>
      </c>
      <c r="B488" s="2" t="s">
        <v>10</v>
      </c>
      <c r="C488" s="2" t="s">
        <v>3419</v>
      </c>
      <c r="D488" s="21">
        <v>57735</v>
      </c>
      <c r="E488" s="21">
        <v>0</v>
      </c>
      <c r="F488" s="21">
        <v>57735</v>
      </c>
      <c r="G488" s="39">
        <v>1.04</v>
      </c>
      <c r="H488" s="21">
        <v>60044</v>
      </c>
      <c r="I488" s="21">
        <v>0</v>
      </c>
      <c r="J488" s="21">
        <v>60044</v>
      </c>
      <c r="K488" s="21">
        <v>0</v>
      </c>
      <c r="L488" s="21">
        <v>0</v>
      </c>
      <c r="M488" s="21">
        <v>0</v>
      </c>
      <c r="N488" s="21">
        <v>60044</v>
      </c>
    </row>
    <row r="489" spans="1:14" x14ac:dyDescent="0.25">
      <c r="A489" s="1" t="s">
        <v>3907</v>
      </c>
      <c r="B489" s="2" t="s">
        <v>10</v>
      </c>
      <c r="C489" s="2" t="s">
        <v>3419</v>
      </c>
      <c r="D489" s="21">
        <v>95094</v>
      </c>
      <c r="E489" s="21">
        <v>0</v>
      </c>
      <c r="F489" s="21">
        <v>95094</v>
      </c>
      <c r="G489" s="39">
        <v>1.04</v>
      </c>
      <c r="H489" s="21">
        <v>98898</v>
      </c>
      <c r="I489" s="21">
        <v>0</v>
      </c>
      <c r="J489" s="21">
        <v>98898</v>
      </c>
      <c r="K489" s="21">
        <v>0</v>
      </c>
      <c r="L489" s="21">
        <v>0</v>
      </c>
      <c r="M489" s="21">
        <v>0</v>
      </c>
      <c r="N489" s="21">
        <v>98898</v>
      </c>
    </row>
    <row r="490" spans="1:14" x14ac:dyDescent="0.25">
      <c r="A490" s="1" t="s">
        <v>3908</v>
      </c>
      <c r="B490" s="2" t="s">
        <v>10</v>
      </c>
      <c r="C490" s="2" t="s">
        <v>3419</v>
      </c>
      <c r="D490" s="21">
        <v>11335</v>
      </c>
      <c r="E490" s="21">
        <v>0</v>
      </c>
      <c r="F490" s="21">
        <v>11335</v>
      </c>
      <c r="G490" s="39">
        <v>1.04</v>
      </c>
      <c r="H490" s="21">
        <v>11788</v>
      </c>
      <c r="I490" s="21">
        <v>0</v>
      </c>
      <c r="J490" s="21">
        <v>11788</v>
      </c>
      <c r="K490" s="21">
        <v>0</v>
      </c>
      <c r="L490" s="21">
        <v>0</v>
      </c>
      <c r="M490" s="21">
        <v>0</v>
      </c>
      <c r="N490" s="21">
        <v>11788</v>
      </c>
    </row>
    <row r="491" spans="1:14" x14ac:dyDescent="0.25">
      <c r="A491" s="1" t="s">
        <v>3909</v>
      </c>
      <c r="B491" s="2" t="s">
        <v>10</v>
      </c>
      <c r="C491" s="2" t="s">
        <v>3419</v>
      </c>
      <c r="D491" s="21">
        <v>152074</v>
      </c>
      <c r="E491" s="21">
        <v>0</v>
      </c>
      <c r="F491" s="21">
        <v>152074</v>
      </c>
      <c r="G491" s="39">
        <v>1.04</v>
      </c>
      <c r="H491" s="21">
        <v>158157</v>
      </c>
      <c r="I491" s="21">
        <v>0</v>
      </c>
      <c r="J491" s="21">
        <v>158157</v>
      </c>
      <c r="K491" s="21">
        <v>0</v>
      </c>
      <c r="L491" s="21">
        <v>0</v>
      </c>
      <c r="M491" s="21">
        <v>0</v>
      </c>
      <c r="N491" s="21">
        <v>158157</v>
      </c>
    </row>
    <row r="492" spans="1:14" x14ac:dyDescent="0.25">
      <c r="A492" s="1" t="s">
        <v>3910</v>
      </c>
      <c r="B492" s="2" t="s">
        <v>10</v>
      </c>
      <c r="C492" s="2" t="s">
        <v>3419</v>
      </c>
      <c r="D492" s="21">
        <v>39576</v>
      </c>
      <c r="E492" s="21">
        <v>0</v>
      </c>
      <c r="F492" s="21">
        <v>39576</v>
      </c>
      <c r="G492" s="39">
        <v>1.04</v>
      </c>
      <c r="H492" s="21">
        <v>41159</v>
      </c>
      <c r="I492" s="21">
        <v>0</v>
      </c>
      <c r="J492" s="21">
        <v>41159</v>
      </c>
      <c r="K492" s="21">
        <v>0</v>
      </c>
      <c r="L492" s="21">
        <v>0</v>
      </c>
      <c r="M492" s="21">
        <v>0</v>
      </c>
      <c r="N492" s="21">
        <v>41159</v>
      </c>
    </row>
    <row r="493" spans="1:14" x14ac:dyDescent="0.25">
      <c r="A493" s="1" t="s">
        <v>3911</v>
      </c>
      <c r="B493" s="2" t="s">
        <v>10</v>
      </c>
      <c r="C493" s="2" t="s">
        <v>3419</v>
      </c>
      <c r="D493" s="21">
        <v>210914</v>
      </c>
      <c r="E493" s="21">
        <v>0</v>
      </c>
      <c r="F493" s="21">
        <v>210914</v>
      </c>
      <c r="G493" s="39">
        <v>1.04</v>
      </c>
      <c r="H493" s="21">
        <v>219351</v>
      </c>
      <c r="I493" s="21">
        <v>0</v>
      </c>
      <c r="J493" s="21">
        <v>219351</v>
      </c>
      <c r="K493" s="21">
        <v>0</v>
      </c>
      <c r="L493" s="21">
        <v>0</v>
      </c>
      <c r="M493" s="21">
        <v>0</v>
      </c>
      <c r="N493" s="21">
        <v>219351</v>
      </c>
    </row>
    <row r="494" spans="1:14" x14ac:dyDescent="0.25">
      <c r="A494" s="1" t="s">
        <v>3912</v>
      </c>
      <c r="B494" s="2" t="s">
        <v>10</v>
      </c>
      <c r="C494" s="2" t="s">
        <v>3419</v>
      </c>
      <c r="D494" s="21">
        <v>8192</v>
      </c>
      <c r="E494" s="21">
        <v>0</v>
      </c>
      <c r="F494" s="21">
        <v>8192</v>
      </c>
      <c r="G494" s="39">
        <v>1.04</v>
      </c>
      <c r="H494" s="21">
        <v>8520</v>
      </c>
      <c r="I494" s="21">
        <v>0</v>
      </c>
      <c r="J494" s="21">
        <v>8520</v>
      </c>
      <c r="K494" s="21">
        <v>0</v>
      </c>
      <c r="L494" s="21">
        <v>0</v>
      </c>
      <c r="M494" s="21">
        <v>0</v>
      </c>
      <c r="N494" s="21">
        <v>8520</v>
      </c>
    </row>
    <row r="495" spans="1:14" x14ac:dyDescent="0.25">
      <c r="A495" s="1" t="s">
        <v>3913</v>
      </c>
      <c r="B495" s="2" t="s">
        <v>10</v>
      </c>
      <c r="C495" s="2" t="s">
        <v>3419</v>
      </c>
      <c r="D495" s="21">
        <v>20355</v>
      </c>
      <c r="E495" s="21">
        <v>0</v>
      </c>
      <c r="F495" s="21">
        <v>20355</v>
      </c>
      <c r="G495" s="39">
        <v>1.04</v>
      </c>
      <c r="H495" s="21">
        <v>21169</v>
      </c>
      <c r="I495" s="21">
        <v>0</v>
      </c>
      <c r="J495" s="21">
        <v>21169</v>
      </c>
      <c r="K495" s="21">
        <v>0</v>
      </c>
      <c r="L495" s="21">
        <v>0</v>
      </c>
      <c r="M495" s="21">
        <v>0</v>
      </c>
      <c r="N495" s="21">
        <v>21169</v>
      </c>
    </row>
    <row r="496" spans="1:14" x14ac:dyDescent="0.25">
      <c r="A496" s="1" t="s">
        <v>3914</v>
      </c>
      <c r="B496" s="2" t="s">
        <v>10</v>
      </c>
      <c r="C496" s="2" t="s">
        <v>3419</v>
      </c>
      <c r="D496" s="21">
        <v>23770</v>
      </c>
      <c r="E496" s="21">
        <v>0</v>
      </c>
      <c r="F496" s="21">
        <v>23770</v>
      </c>
      <c r="G496" s="39">
        <v>1.04</v>
      </c>
      <c r="H496" s="21">
        <v>24721</v>
      </c>
      <c r="I496" s="21">
        <v>0</v>
      </c>
      <c r="J496" s="21">
        <v>24721</v>
      </c>
      <c r="K496" s="21">
        <v>0</v>
      </c>
      <c r="L496" s="21">
        <v>0</v>
      </c>
      <c r="M496" s="21">
        <v>0</v>
      </c>
      <c r="N496" s="21">
        <v>24721</v>
      </c>
    </row>
    <row r="497" spans="1:14" x14ac:dyDescent="0.25">
      <c r="A497" s="1" t="s">
        <v>3915</v>
      </c>
      <c r="B497" s="2" t="s">
        <v>10</v>
      </c>
      <c r="C497" s="2" t="s">
        <v>3419</v>
      </c>
      <c r="D497" s="21">
        <v>31488</v>
      </c>
      <c r="E497" s="21">
        <v>0</v>
      </c>
      <c r="F497" s="21">
        <v>31488</v>
      </c>
      <c r="G497" s="39">
        <v>1.04</v>
      </c>
      <c r="H497" s="21">
        <v>32748</v>
      </c>
      <c r="I497" s="21">
        <v>0</v>
      </c>
      <c r="J497" s="21">
        <v>32748</v>
      </c>
      <c r="K497" s="21">
        <v>0</v>
      </c>
      <c r="L497" s="21">
        <v>0</v>
      </c>
      <c r="M497" s="21">
        <v>0</v>
      </c>
      <c r="N497" s="21">
        <v>32748</v>
      </c>
    </row>
    <row r="498" spans="1:14" x14ac:dyDescent="0.25">
      <c r="A498" s="1" t="s">
        <v>3916</v>
      </c>
      <c r="B498" s="2" t="s">
        <v>10</v>
      </c>
      <c r="C498" s="2" t="s">
        <v>3419</v>
      </c>
      <c r="D498" s="21">
        <v>27665</v>
      </c>
      <c r="E498" s="21">
        <v>0</v>
      </c>
      <c r="F498" s="21">
        <v>27665</v>
      </c>
      <c r="G498" s="39">
        <v>1.04</v>
      </c>
      <c r="H498" s="21">
        <v>28772</v>
      </c>
      <c r="I498" s="21">
        <v>0</v>
      </c>
      <c r="J498" s="21">
        <v>28772</v>
      </c>
      <c r="K498" s="21">
        <v>0</v>
      </c>
      <c r="L498" s="21">
        <v>0</v>
      </c>
      <c r="M498" s="21">
        <v>0</v>
      </c>
      <c r="N498" s="21">
        <v>28772</v>
      </c>
    </row>
    <row r="499" spans="1:14" x14ac:dyDescent="0.25">
      <c r="A499" s="1" t="s">
        <v>3917</v>
      </c>
      <c r="B499" s="2" t="s">
        <v>10</v>
      </c>
      <c r="C499" s="2" t="s">
        <v>3419</v>
      </c>
      <c r="D499" s="21">
        <v>27034</v>
      </c>
      <c r="E499" s="21">
        <v>0</v>
      </c>
      <c r="F499" s="21">
        <v>27034</v>
      </c>
      <c r="G499" s="39">
        <v>1.04</v>
      </c>
      <c r="H499" s="21">
        <v>28115</v>
      </c>
      <c r="I499" s="21">
        <v>0</v>
      </c>
      <c r="J499" s="21">
        <v>28115</v>
      </c>
      <c r="K499" s="21">
        <v>0</v>
      </c>
      <c r="L499" s="21">
        <v>0</v>
      </c>
      <c r="M499" s="21">
        <v>0</v>
      </c>
      <c r="N499" s="21">
        <v>28115</v>
      </c>
    </row>
    <row r="500" spans="1:14" x14ac:dyDescent="0.25">
      <c r="A500" s="1" t="s">
        <v>3918</v>
      </c>
      <c r="B500" s="2" t="s">
        <v>10</v>
      </c>
      <c r="C500" s="2" t="s">
        <v>3419</v>
      </c>
      <c r="D500" s="21">
        <v>8858</v>
      </c>
      <c r="E500" s="21">
        <v>0</v>
      </c>
      <c r="F500" s="21">
        <v>8858</v>
      </c>
      <c r="G500" s="39">
        <v>1.04</v>
      </c>
      <c r="H500" s="21">
        <v>9212</v>
      </c>
      <c r="I500" s="21">
        <v>0</v>
      </c>
      <c r="J500" s="21">
        <v>9212</v>
      </c>
      <c r="K500" s="21">
        <v>0</v>
      </c>
      <c r="L500" s="21">
        <v>0</v>
      </c>
      <c r="M500" s="21">
        <v>0</v>
      </c>
      <c r="N500" s="21">
        <v>9212</v>
      </c>
    </row>
    <row r="501" spans="1:14" x14ac:dyDescent="0.25">
      <c r="A501" s="1" t="s">
        <v>3919</v>
      </c>
      <c r="B501" s="2" t="s">
        <v>10</v>
      </c>
      <c r="C501" s="2" t="s">
        <v>3419</v>
      </c>
      <c r="D501" s="21">
        <v>8717773</v>
      </c>
      <c r="E501" s="21">
        <v>0</v>
      </c>
      <c r="F501" s="21">
        <v>8717773</v>
      </c>
      <c r="G501" s="39">
        <v>1.04</v>
      </c>
      <c r="H501" s="21">
        <v>9066484</v>
      </c>
      <c r="I501" s="21">
        <v>0</v>
      </c>
      <c r="J501" s="21">
        <v>9066484</v>
      </c>
      <c r="K501" s="21">
        <v>0</v>
      </c>
      <c r="L501" s="21">
        <v>0</v>
      </c>
      <c r="M501" s="21">
        <v>0</v>
      </c>
      <c r="N501" s="21">
        <v>9066484</v>
      </c>
    </row>
    <row r="502" spans="1:14" x14ac:dyDescent="0.25">
      <c r="A502" s="1" t="s">
        <v>3920</v>
      </c>
      <c r="B502" s="2" t="s">
        <v>10</v>
      </c>
      <c r="C502" s="2" t="s">
        <v>3419</v>
      </c>
      <c r="D502" s="21">
        <v>1805164</v>
      </c>
      <c r="E502" s="21">
        <v>0</v>
      </c>
      <c r="F502" s="21">
        <v>1805164</v>
      </c>
      <c r="G502" s="39">
        <v>1.04</v>
      </c>
      <c r="H502" s="21">
        <v>1877371</v>
      </c>
      <c r="I502" s="21">
        <v>0</v>
      </c>
      <c r="J502" s="21">
        <v>1877371</v>
      </c>
      <c r="K502" s="21">
        <v>67291</v>
      </c>
      <c r="L502" s="21">
        <v>0</v>
      </c>
      <c r="M502" s="21">
        <v>0</v>
      </c>
      <c r="N502" s="21">
        <v>1944662</v>
      </c>
    </row>
    <row r="503" spans="1:14" x14ac:dyDescent="0.25">
      <c r="A503" s="1" t="s">
        <v>3921</v>
      </c>
      <c r="B503" s="2" t="s">
        <v>10</v>
      </c>
      <c r="C503" s="2" t="s">
        <v>3419</v>
      </c>
      <c r="D503" s="21">
        <v>278460</v>
      </c>
      <c r="E503" s="21">
        <v>0</v>
      </c>
      <c r="F503" s="21">
        <v>278460</v>
      </c>
      <c r="G503" s="39">
        <v>1.04</v>
      </c>
      <c r="H503" s="21">
        <v>289598</v>
      </c>
      <c r="I503" s="21">
        <v>0</v>
      </c>
      <c r="J503" s="21">
        <v>289598</v>
      </c>
      <c r="K503" s="21">
        <v>0</v>
      </c>
      <c r="L503" s="21">
        <v>0</v>
      </c>
      <c r="M503" s="21">
        <v>0</v>
      </c>
      <c r="N503" s="21">
        <v>289598</v>
      </c>
    </row>
    <row r="504" spans="1:14" x14ac:dyDescent="0.25">
      <c r="A504" s="1" t="s">
        <v>3922</v>
      </c>
      <c r="B504" s="2" t="s">
        <v>10</v>
      </c>
      <c r="C504" s="2" t="s">
        <v>3419</v>
      </c>
      <c r="D504" s="21">
        <v>3443422</v>
      </c>
      <c r="E504" s="21">
        <v>0</v>
      </c>
      <c r="F504" s="21">
        <v>3443422</v>
      </c>
      <c r="G504" s="39">
        <v>1.04</v>
      </c>
      <c r="H504" s="21">
        <v>3581159</v>
      </c>
      <c r="I504" s="21">
        <v>0</v>
      </c>
      <c r="J504" s="21">
        <v>3581159</v>
      </c>
      <c r="K504" s="21">
        <v>36456</v>
      </c>
      <c r="L504" s="21">
        <v>0</v>
      </c>
      <c r="M504" s="21">
        <v>0</v>
      </c>
      <c r="N504" s="21">
        <v>3617615</v>
      </c>
    </row>
    <row r="505" spans="1:14" x14ac:dyDescent="0.25">
      <c r="A505" s="1" t="s">
        <v>3923</v>
      </c>
      <c r="B505" s="2" t="s">
        <v>10</v>
      </c>
      <c r="C505" s="2" t="s">
        <v>3419</v>
      </c>
      <c r="D505" s="21">
        <v>61882</v>
      </c>
      <c r="E505" s="21">
        <v>0</v>
      </c>
      <c r="F505" s="21">
        <v>61882</v>
      </c>
      <c r="G505" s="39">
        <v>1.04</v>
      </c>
      <c r="H505" s="21">
        <v>64357</v>
      </c>
      <c r="I505" s="21">
        <v>0</v>
      </c>
      <c r="J505" s="21">
        <v>64357</v>
      </c>
      <c r="K505" s="21">
        <v>0</v>
      </c>
      <c r="L505" s="21">
        <v>0</v>
      </c>
      <c r="M505" s="21">
        <v>0</v>
      </c>
      <c r="N505" s="21">
        <v>64357</v>
      </c>
    </row>
    <row r="506" spans="1:14" x14ac:dyDescent="0.25">
      <c r="A506" s="1" t="s">
        <v>3924</v>
      </c>
      <c r="B506" s="2" t="s">
        <v>10</v>
      </c>
      <c r="C506" s="2" t="s">
        <v>3419</v>
      </c>
      <c r="D506" s="21">
        <v>2527</v>
      </c>
      <c r="E506" s="21">
        <v>0</v>
      </c>
      <c r="F506" s="21">
        <v>2527</v>
      </c>
      <c r="G506" s="39">
        <v>1.04</v>
      </c>
      <c r="H506" s="21">
        <v>2628</v>
      </c>
      <c r="I506" s="21">
        <v>0</v>
      </c>
      <c r="J506" s="21">
        <v>2628</v>
      </c>
      <c r="K506" s="21">
        <v>0</v>
      </c>
      <c r="L506" s="21">
        <v>0</v>
      </c>
      <c r="M506" s="21">
        <v>0</v>
      </c>
      <c r="N506" s="21">
        <v>2628</v>
      </c>
    </row>
    <row r="507" spans="1:14" x14ac:dyDescent="0.25">
      <c r="A507" s="1" t="s">
        <v>3925</v>
      </c>
      <c r="B507" s="2" t="s">
        <v>10</v>
      </c>
      <c r="C507" s="2" t="s">
        <v>3419</v>
      </c>
      <c r="D507" s="21">
        <v>134226</v>
      </c>
      <c r="E507" s="21">
        <v>0</v>
      </c>
      <c r="F507" s="21">
        <v>134226</v>
      </c>
      <c r="G507" s="39">
        <v>1.04</v>
      </c>
      <c r="H507" s="21">
        <v>139595</v>
      </c>
      <c r="I507" s="21">
        <v>0</v>
      </c>
      <c r="J507" s="21">
        <v>139595</v>
      </c>
      <c r="K507" s="21">
        <v>0</v>
      </c>
      <c r="L507" s="21">
        <v>0</v>
      </c>
      <c r="M507" s="21">
        <v>0</v>
      </c>
      <c r="N507" s="21">
        <v>139595</v>
      </c>
    </row>
    <row r="508" spans="1:14" x14ac:dyDescent="0.25">
      <c r="A508" s="1" t="s">
        <v>3926</v>
      </c>
      <c r="B508" s="2" t="s">
        <v>174</v>
      </c>
      <c r="C508" s="2" t="s">
        <v>500</v>
      </c>
      <c r="D508" s="21">
        <v>8974921</v>
      </c>
      <c r="E508" s="21">
        <v>0</v>
      </c>
      <c r="F508" s="21">
        <v>8974921</v>
      </c>
      <c r="G508" s="39">
        <v>1.04</v>
      </c>
      <c r="H508" s="21">
        <v>9333918</v>
      </c>
      <c r="I508" s="21">
        <v>0</v>
      </c>
      <c r="J508" s="21">
        <v>9333918</v>
      </c>
      <c r="K508" s="21">
        <v>0</v>
      </c>
      <c r="L508" s="21">
        <v>0</v>
      </c>
      <c r="M508" s="21">
        <v>0</v>
      </c>
      <c r="N508" s="21">
        <v>9333918</v>
      </c>
    </row>
    <row r="509" spans="1:14" x14ac:dyDescent="0.25">
      <c r="A509" s="1" t="s">
        <v>3927</v>
      </c>
      <c r="B509" s="2" t="s">
        <v>10</v>
      </c>
      <c r="C509" s="2" t="s">
        <v>3419</v>
      </c>
      <c r="D509" s="21">
        <v>4127090</v>
      </c>
      <c r="E509" s="21">
        <v>0</v>
      </c>
      <c r="F509" s="21">
        <v>4127090</v>
      </c>
      <c r="G509" s="39">
        <v>1.04</v>
      </c>
      <c r="H509" s="21">
        <v>4292174</v>
      </c>
      <c r="I509" s="21">
        <v>0</v>
      </c>
      <c r="J509" s="21">
        <v>4292174</v>
      </c>
      <c r="K509" s="21">
        <v>0</v>
      </c>
      <c r="L509" s="21">
        <v>0</v>
      </c>
      <c r="M509" s="21">
        <v>0</v>
      </c>
      <c r="N509" s="21">
        <v>4292174</v>
      </c>
    </row>
    <row r="510" spans="1:14" x14ac:dyDescent="0.25">
      <c r="A510" s="1" t="s">
        <v>3928</v>
      </c>
      <c r="B510" s="2" t="s">
        <v>10</v>
      </c>
      <c r="C510" s="2" t="s">
        <v>3419</v>
      </c>
      <c r="D510" s="21">
        <v>4076489</v>
      </c>
      <c r="E510" s="21">
        <v>0</v>
      </c>
      <c r="F510" s="21">
        <v>4076489</v>
      </c>
      <c r="G510" s="39">
        <v>1.04</v>
      </c>
      <c r="H510" s="21">
        <v>4239549</v>
      </c>
      <c r="I510" s="21">
        <v>0</v>
      </c>
      <c r="J510" s="21">
        <v>4239549</v>
      </c>
      <c r="K510" s="21">
        <v>0</v>
      </c>
      <c r="L510" s="21">
        <v>0</v>
      </c>
      <c r="M510" s="21">
        <v>0</v>
      </c>
      <c r="N510" s="21">
        <v>4239549</v>
      </c>
    </row>
    <row r="511" spans="1:14" x14ac:dyDescent="0.25">
      <c r="A511" s="1" t="s">
        <v>3929</v>
      </c>
      <c r="B511" s="2" t="s">
        <v>10</v>
      </c>
      <c r="C511" s="2" t="s">
        <v>3419</v>
      </c>
      <c r="D511" s="21">
        <v>1098466</v>
      </c>
      <c r="E511" s="21">
        <v>0</v>
      </c>
      <c r="F511" s="21">
        <v>1098466</v>
      </c>
      <c r="G511" s="39">
        <v>1.04</v>
      </c>
      <c r="H511" s="21">
        <v>1142405</v>
      </c>
      <c r="I511" s="21">
        <v>0</v>
      </c>
      <c r="J511" s="21">
        <v>1142405</v>
      </c>
      <c r="K511" s="21">
        <v>0</v>
      </c>
      <c r="L511" s="21">
        <v>0</v>
      </c>
      <c r="M511" s="21">
        <v>0</v>
      </c>
      <c r="N511" s="21">
        <v>1142405</v>
      </c>
    </row>
    <row r="512" spans="1:14" x14ac:dyDescent="0.25">
      <c r="A512" s="1" t="s">
        <v>3930</v>
      </c>
      <c r="B512" s="2" t="s">
        <v>10</v>
      </c>
      <c r="C512" s="2" t="s">
        <v>3419</v>
      </c>
      <c r="D512" s="21">
        <v>1652702</v>
      </c>
      <c r="E512" s="21">
        <v>0</v>
      </c>
      <c r="F512" s="21">
        <v>1652702</v>
      </c>
      <c r="G512" s="39">
        <v>1.04</v>
      </c>
      <c r="H512" s="21">
        <v>1718810</v>
      </c>
      <c r="I512" s="21">
        <v>0</v>
      </c>
      <c r="J512" s="21">
        <v>1718810</v>
      </c>
      <c r="K512" s="21">
        <v>0</v>
      </c>
      <c r="L512" s="21">
        <v>0</v>
      </c>
      <c r="M512" s="21">
        <v>0</v>
      </c>
      <c r="N512" s="21">
        <v>1718810</v>
      </c>
    </row>
    <row r="513" spans="1:14" x14ac:dyDescent="0.25">
      <c r="A513" s="1" t="s">
        <v>3931</v>
      </c>
      <c r="B513" s="2" t="s">
        <v>10</v>
      </c>
      <c r="C513" s="2" t="s">
        <v>3419</v>
      </c>
      <c r="D513" s="21">
        <v>944119</v>
      </c>
      <c r="E513" s="21">
        <v>0</v>
      </c>
      <c r="F513" s="21">
        <v>944119</v>
      </c>
      <c r="G513" s="39">
        <v>1.04</v>
      </c>
      <c r="H513" s="21">
        <v>981884</v>
      </c>
      <c r="I513" s="21">
        <v>0</v>
      </c>
      <c r="J513" s="21">
        <v>981884</v>
      </c>
      <c r="K513" s="21">
        <v>0</v>
      </c>
      <c r="L513" s="21">
        <v>0</v>
      </c>
      <c r="M513" s="21">
        <v>0</v>
      </c>
      <c r="N513" s="21">
        <v>981884</v>
      </c>
    </row>
    <row r="514" spans="1:14" x14ac:dyDescent="0.25">
      <c r="A514" s="1" t="s">
        <v>3932</v>
      </c>
      <c r="B514" s="2" t="s">
        <v>10</v>
      </c>
      <c r="C514" s="2" t="s">
        <v>3419</v>
      </c>
      <c r="D514" s="21">
        <v>7021182</v>
      </c>
      <c r="E514" s="21">
        <v>0</v>
      </c>
      <c r="F514" s="21">
        <v>7021182</v>
      </c>
      <c r="G514" s="39">
        <v>1.04</v>
      </c>
      <c r="H514" s="21">
        <v>7302029</v>
      </c>
      <c r="I514" s="21">
        <v>0</v>
      </c>
      <c r="J514" s="21">
        <v>7302029</v>
      </c>
      <c r="K514" s="21">
        <v>653961</v>
      </c>
      <c r="L514" s="21">
        <v>256676.50705793599</v>
      </c>
      <c r="M514" s="21">
        <v>661360</v>
      </c>
      <c r="N514" s="21">
        <v>8874026.507057935</v>
      </c>
    </row>
    <row r="515" spans="1:14" x14ac:dyDescent="0.25">
      <c r="A515" s="1" t="s">
        <v>3933</v>
      </c>
      <c r="B515" s="2" t="s">
        <v>10</v>
      </c>
      <c r="C515" s="2" t="s">
        <v>3419</v>
      </c>
      <c r="D515" s="21">
        <v>20494</v>
      </c>
      <c r="E515" s="21">
        <v>0</v>
      </c>
      <c r="F515" s="21">
        <v>20494</v>
      </c>
      <c r="G515" s="39">
        <v>1.04</v>
      </c>
      <c r="H515" s="21">
        <v>21314</v>
      </c>
      <c r="I515" s="21">
        <v>0</v>
      </c>
      <c r="J515" s="21">
        <v>21314</v>
      </c>
      <c r="K515" s="21">
        <v>0</v>
      </c>
      <c r="L515" s="21">
        <v>0</v>
      </c>
      <c r="M515" s="21">
        <v>0</v>
      </c>
      <c r="N515" s="21">
        <v>21314</v>
      </c>
    </row>
    <row r="516" spans="1:14" x14ac:dyDescent="0.25">
      <c r="A516" s="1" t="s">
        <v>3934</v>
      </c>
      <c r="B516" s="2" t="s">
        <v>10</v>
      </c>
      <c r="C516" s="2" t="s">
        <v>3419</v>
      </c>
      <c r="D516" s="21">
        <v>31047</v>
      </c>
      <c r="E516" s="21">
        <v>0</v>
      </c>
      <c r="F516" s="21">
        <v>31047</v>
      </c>
      <c r="G516" s="39">
        <v>1.04</v>
      </c>
      <c r="H516" s="21">
        <v>32289</v>
      </c>
      <c r="I516" s="21">
        <v>0</v>
      </c>
      <c r="J516" s="21">
        <v>32289</v>
      </c>
      <c r="K516" s="21">
        <v>0</v>
      </c>
      <c r="L516" s="21">
        <v>0</v>
      </c>
      <c r="M516" s="21">
        <v>0</v>
      </c>
      <c r="N516" s="21">
        <v>32289</v>
      </c>
    </row>
    <row r="517" spans="1:14" x14ac:dyDescent="0.25">
      <c r="A517" s="1" t="s">
        <v>3935</v>
      </c>
      <c r="B517" s="2" t="s">
        <v>10</v>
      </c>
      <c r="C517" s="2" t="s">
        <v>3419</v>
      </c>
      <c r="D517" s="21">
        <v>35813</v>
      </c>
      <c r="E517" s="21">
        <v>0</v>
      </c>
      <c r="F517" s="21">
        <v>35813</v>
      </c>
      <c r="G517" s="39">
        <v>1.04</v>
      </c>
      <c r="H517" s="21">
        <v>37246</v>
      </c>
      <c r="I517" s="21">
        <v>0</v>
      </c>
      <c r="J517" s="21">
        <v>37246</v>
      </c>
      <c r="K517" s="21">
        <v>0</v>
      </c>
      <c r="L517" s="21">
        <v>0</v>
      </c>
      <c r="M517" s="21">
        <v>0</v>
      </c>
      <c r="N517" s="21">
        <v>37246</v>
      </c>
    </row>
    <row r="518" spans="1:14" x14ac:dyDescent="0.25">
      <c r="A518" s="1" t="s">
        <v>3936</v>
      </c>
      <c r="B518" s="2" t="s">
        <v>10</v>
      </c>
      <c r="C518" s="2" t="s">
        <v>3419</v>
      </c>
      <c r="D518" s="21">
        <v>46590</v>
      </c>
      <c r="E518" s="21">
        <v>0</v>
      </c>
      <c r="F518" s="21">
        <v>46590</v>
      </c>
      <c r="G518" s="39">
        <v>1.04</v>
      </c>
      <c r="H518" s="21">
        <v>48454</v>
      </c>
      <c r="I518" s="21">
        <v>0</v>
      </c>
      <c r="J518" s="21">
        <v>48454</v>
      </c>
      <c r="K518" s="21">
        <v>0</v>
      </c>
      <c r="L518" s="21">
        <v>0</v>
      </c>
      <c r="M518" s="21">
        <v>0</v>
      </c>
      <c r="N518" s="21">
        <v>48454</v>
      </c>
    </row>
    <row r="519" spans="1:14" x14ac:dyDescent="0.25">
      <c r="A519" s="1" t="s">
        <v>3937</v>
      </c>
      <c r="B519" s="2" t="s">
        <v>10</v>
      </c>
      <c r="C519" s="2" t="s">
        <v>3419</v>
      </c>
      <c r="D519" s="21">
        <v>4879</v>
      </c>
      <c r="E519" s="21">
        <v>0</v>
      </c>
      <c r="F519" s="21">
        <v>4879</v>
      </c>
      <c r="G519" s="39">
        <v>1.04</v>
      </c>
      <c r="H519" s="21">
        <v>5074</v>
      </c>
      <c r="I519" s="21">
        <v>0</v>
      </c>
      <c r="J519" s="21">
        <v>5074</v>
      </c>
      <c r="K519" s="21">
        <v>0</v>
      </c>
      <c r="L519" s="21">
        <v>0</v>
      </c>
      <c r="M519" s="21">
        <v>0</v>
      </c>
      <c r="N519" s="21">
        <v>5074</v>
      </c>
    </row>
    <row r="520" spans="1:14" x14ac:dyDescent="0.25">
      <c r="A520" s="1" t="s">
        <v>3938</v>
      </c>
      <c r="B520" s="2" t="s">
        <v>10</v>
      </c>
      <c r="C520" s="2" t="s">
        <v>3419</v>
      </c>
      <c r="D520" s="21">
        <v>21589</v>
      </c>
      <c r="E520" s="21">
        <v>0</v>
      </c>
      <c r="F520" s="21">
        <v>21589</v>
      </c>
      <c r="G520" s="39">
        <v>1.04</v>
      </c>
      <c r="H520" s="21">
        <v>22453</v>
      </c>
      <c r="I520" s="21">
        <v>0</v>
      </c>
      <c r="J520" s="21">
        <v>22453</v>
      </c>
      <c r="K520" s="21">
        <v>0</v>
      </c>
      <c r="L520" s="21">
        <v>0</v>
      </c>
      <c r="M520" s="21">
        <v>0</v>
      </c>
      <c r="N520" s="21">
        <v>22453</v>
      </c>
    </row>
    <row r="521" spans="1:14" x14ac:dyDescent="0.25">
      <c r="A521" s="1" t="s">
        <v>3939</v>
      </c>
      <c r="B521" s="2" t="s">
        <v>10</v>
      </c>
      <c r="C521" s="2" t="s">
        <v>3419</v>
      </c>
      <c r="D521" s="21">
        <v>14213</v>
      </c>
      <c r="E521" s="21">
        <v>0</v>
      </c>
      <c r="F521" s="21">
        <v>14213</v>
      </c>
      <c r="G521" s="39">
        <v>1.04</v>
      </c>
      <c r="H521" s="21">
        <v>14782</v>
      </c>
      <c r="I521" s="21">
        <v>0</v>
      </c>
      <c r="J521" s="21">
        <v>14782</v>
      </c>
      <c r="K521" s="21">
        <v>0</v>
      </c>
      <c r="L521" s="21">
        <v>0</v>
      </c>
      <c r="M521" s="21">
        <v>0</v>
      </c>
      <c r="N521" s="21">
        <v>14782</v>
      </c>
    </row>
    <row r="522" spans="1:14" x14ac:dyDescent="0.25">
      <c r="A522" s="1" t="s">
        <v>3940</v>
      </c>
      <c r="B522" s="2" t="s">
        <v>10</v>
      </c>
      <c r="C522" s="2" t="s">
        <v>3419</v>
      </c>
      <c r="D522" s="21">
        <v>39859</v>
      </c>
      <c r="E522" s="21">
        <v>0</v>
      </c>
      <c r="F522" s="21">
        <v>39859</v>
      </c>
      <c r="G522" s="39">
        <v>1.04</v>
      </c>
      <c r="H522" s="21">
        <v>41453</v>
      </c>
      <c r="I522" s="21">
        <v>0</v>
      </c>
      <c r="J522" s="21">
        <v>41453</v>
      </c>
      <c r="K522" s="21">
        <v>0</v>
      </c>
      <c r="L522" s="21">
        <v>0</v>
      </c>
      <c r="M522" s="21">
        <v>0</v>
      </c>
      <c r="N522" s="21">
        <v>41453</v>
      </c>
    </row>
    <row r="523" spans="1:14" x14ac:dyDescent="0.25">
      <c r="A523" s="1" t="s">
        <v>3941</v>
      </c>
      <c r="B523" s="2" t="s">
        <v>10</v>
      </c>
      <c r="C523" s="2" t="s">
        <v>3419</v>
      </c>
      <c r="D523" s="21">
        <v>26523</v>
      </c>
      <c r="E523" s="21">
        <v>0</v>
      </c>
      <c r="F523" s="21">
        <v>26523</v>
      </c>
      <c r="G523" s="39">
        <v>1.04</v>
      </c>
      <c r="H523" s="21">
        <v>27584</v>
      </c>
      <c r="I523" s="21">
        <v>0</v>
      </c>
      <c r="J523" s="21">
        <v>27584</v>
      </c>
      <c r="K523" s="21">
        <v>0</v>
      </c>
      <c r="L523" s="21">
        <v>0</v>
      </c>
      <c r="M523" s="21">
        <v>0</v>
      </c>
      <c r="N523" s="21">
        <v>27584</v>
      </c>
    </row>
    <row r="524" spans="1:14" x14ac:dyDescent="0.25">
      <c r="A524" s="1" t="s">
        <v>3942</v>
      </c>
      <c r="B524" s="2" t="s">
        <v>10</v>
      </c>
      <c r="C524" s="2" t="s">
        <v>3419</v>
      </c>
      <c r="D524" s="21">
        <v>33139</v>
      </c>
      <c r="E524" s="21">
        <v>0</v>
      </c>
      <c r="F524" s="21">
        <v>33139</v>
      </c>
      <c r="G524" s="39">
        <v>1.04</v>
      </c>
      <c r="H524" s="21">
        <v>34465</v>
      </c>
      <c r="I524" s="21">
        <v>0</v>
      </c>
      <c r="J524" s="21">
        <v>34465</v>
      </c>
      <c r="K524" s="21">
        <v>0</v>
      </c>
      <c r="L524" s="21">
        <v>0</v>
      </c>
      <c r="M524" s="21">
        <v>0</v>
      </c>
      <c r="N524" s="21">
        <v>34465</v>
      </c>
    </row>
    <row r="525" spans="1:14" x14ac:dyDescent="0.25">
      <c r="A525" s="1" t="s">
        <v>3943</v>
      </c>
      <c r="B525" s="2" t="s">
        <v>10</v>
      </c>
      <c r="C525" s="2" t="s">
        <v>3419</v>
      </c>
      <c r="D525" s="21">
        <v>7474</v>
      </c>
      <c r="E525" s="21">
        <v>219177</v>
      </c>
      <c r="F525" s="21">
        <v>226651</v>
      </c>
      <c r="G525" s="39">
        <v>1.04</v>
      </c>
      <c r="H525" s="21">
        <v>235717</v>
      </c>
      <c r="I525" s="21">
        <v>0</v>
      </c>
      <c r="J525" s="21">
        <v>235717</v>
      </c>
      <c r="K525" s="21">
        <v>0</v>
      </c>
      <c r="L525" s="21">
        <v>0</v>
      </c>
      <c r="M525" s="21">
        <v>0</v>
      </c>
      <c r="N525" s="21">
        <v>235717</v>
      </c>
    </row>
    <row r="526" spans="1:14" x14ac:dyDescent="0.25">
      <c r="A526" s="1" t="s">
        <v>3944</v>
      </c>
      <c r="B526" s="2" t="s">
        <v>10</v>
      </c>
      <c r="C526" s="2" t="s">
        <v>3419</v>
      </c>
      <c r="D526" s="21">
        <v>14390</v>
      </c>
      <c r="E526" s="21">
        <v>0</v>
      </c>
      <c r="F526" s="21">
        <v>14390</v>
      </c>
      <c r="G526" s="39">
        <v>1.04</v>
      </c>
      <c r="H526" s="21">
        <v>14966</v>
      </c>
      <c r="I526" s="21">
        <v>0</v>
      </c>
      <c r="J526" s="21">
        <v>14966</v>
      </c>
      <c r="K526" s="21">
        <v>0</v>
      </c>
      <c r="L526" s="21">
        <v>0</v>
      </c>
      <c r="M526" s="21">
        <v>0</v>
      </c>
      <c r="N526" s="21">
        <v>14966</v>
      </c>
    </row>
    <row r="527" spans="1:14" x14ac:dyDescent="0.25">
      <c r="A527" s="1" t="s">
        <v>3945</v>
      </c>
      <c r="B527" s="2" t="s">
        <v>10</v>
      </c>
      <c r="C527" s="2" t="s">
        <v>3419</v>
      </c>
      <c r="D527" s="21">
        <v>16353</v>
      </c>
      <c r="E527" s="21">
        <v>37800</v>
      </c>
      <c r="F527" s="21">
        <v>54153</v>
      </c>
      <c r="G527" s="39">
        <v>1.04</v>
      </c>
      <c r="H527" s="21">
        <v>56319</v>
      </c>
      <c r="I527" s="21">
        <v>0</v>
      </c>
      <c r="J527" s="21">
        <v>56319</v>
      </c>
      <c r="K527" s="21">
        <v>0</v>
      </c>
      <c r="L527" s="21">
        <v>0</v>
      </c>
      <c r="M527" s="21">
        <v>0</v>
      </c>
      <c r="N527" s="21">
        <v>56319</v>
      </c>
    </row>
    <row r="528" spans="1:14" x14ac:dyDescent="0.25">
      <c r="A528" s="1" t="s">
        <v>3946</v>
      </c>
      <c r="B528" s="2" t="s">
        <v>10</v>
      </c>
      <c r="C528" s="2" t="s">
        <v>3419</v>
      </c>
      <c r="D528" s="21">
        <v>27777</v>
      </c>
      <c r="E528" s="21">
        <v>0</v>
      </c>
      <c r="F528" s="21">
        <v>27777</v>
      </c>
      <c r="G528" s="39">
        <v>1.04</v>
      </c>
      <c r="H528" s="21">
        <v>28888</v>
      </c>
      <c r="I528" s="21">
        <v>0</v>
      </c>
      <c r="J528" s="21">
        <v>28888</v>
      </c>
      <c r="K528" s="21">
        <v>0</v>
      </c>
      <c r="L528" s="21">
        <v>0</v>
      </c>
      <c r="M528" s="21">
        <v>0</v>
      </c>
      <c r="N528" s="21">
        <v>28888</v>
      </c>
    </row>
    <row r="529" spans="1:14" x14ac:dyDescent="0.25">
      <c r="A529" s="1" t="s">
        <v>3947</v>
      </c>
      <c r="B529" s="2" t="s">
        <v>10</v>
      </c>
      <c r="C529" s="2" t="s">
        <v>3419</v>
      </c>
      <c r="D529" s="21">
        <v>87274</v>
      </c>
      <c r="E529" s="21">
        <v>0</v>
      </c>
      <c r="F529" s="21">
        <v>87274</v>
      </c>
      <c r="G529" s="39">
        <v>1.04</v>
      </c>
      <c r="H529" s="21">
        <v>90765</v>
      </c>
      <c r="I529" s="21">
        <v>0</v>
      </c>
      <c r="J529" s="21">
        <v>90765</v>
      </c>
      <c r="K529" s="21">
        <v>0</v>
      </c>
      <c r="L529" s="21">
        <v>0</v>
      </c>
      <c r="M529" s="21">
        <v>0</v>
      </c>
      <c r="N529" s="21">
        <v>90765</v>
      </c>
    </row>
    <row r="530" spans="1:14" x14ac:dyDescent="0.25">
      <c r="A530" s="1" t="s">
        <v>3948</v>
      </c>
      <c r="B530" s="2" t="s">
        <v>10</v>
      </c>
      <c r="C530" s="2" t="s">
        <v>3419</v>
      </c>
      <c r="D530" s="21">
        <v>115814</v>
      </c>
      <c r="E530" s="21">
        <v>0</v>
      </c>
      <c r="F530" s="21">
        <v>115814</v>
      </c>
      <c r="G530" s="39">
        <v>1.04</v>
      </c>
      <c r="H530" s="21">
        <v>120447</v>
      </c>
      <c r="I530" s="21">
        <v>0</v>
      </c>
      <c r="J530" s="21">
        <v>120447</v>
      </c>
      <c r="K530" s="21">
        <v>0</v>
      </c>
      <c r="L530" s="21">
        <v>0</v>
      </c>
      <c r="M530" s="21">
        <v>0</v>
      </c>
      <c r="N530" s="21">
        <v>120447</v>
      </c>
    </row>
    <row r="531" spans="1:14" x14ac:dyDescent="0.25">
      <c r="A531" s="1" t="s">
        <v>3949</v>
      </c>
      <c r="B531" s="2" t="s">
        <v>10</v>
      </c>
      <c r="C531" s="2" t="s">
        <v>3419</v>
      </c>
      <c r="D531" s="21">
        <v>225807</v>
      </c>
      <c r="E531" s="21">
        <v>0</v>
      </c>
      <c r="F531" s="21">
        <v>225807</v>
      </c>
      <c r="G531" s="39">
        <v>1.04</v>
      </c>
      <c r="H531" s="21">
        <v>234839</v>
      </c>
      <c r="I531" s="21">
        <v>0</v>
      </c>
      <c r="J531" s="21">
        <v>234839</v>
      </c>
      <c r="K531" s="21">
        <v>0</v>
      </c>
      <c r="L531" s="21">
        <v>0</v>
      </c>
      <c r="M531" s="21">
        <v>0</v>
      </c>
      <c r="N531" s="21">
        <v>234839</v>
      </c>
    </row>
    <row r="532" spans="1:14" x14ac:dyDescent="0.25">
      <c r="A532" s="1" t="s">
        <v>3950</v>
      </c>
      <c r="B532" s="2" t="s">
        <v>10</v>
      </c>
      <c r="C532" s="2" t="s">
        <v>3419</v>
      </c>
      <c r="D532" s="21">
        <v>5488</v>
      </c>
      <c r="E532" s="21">
        <v>0</v>
      </c>
      <c r="F532" s="21">
        <v>5488</v>
      </c>
      <c r="G532" s="39">
        <v>1.04</v>
      </c>
      <c r="H532" s="21">
        <v>5708</v>
      </c>
      <c r="I532" s="21">
        <v>0</v>
      </c>
      <c r="J532" s="21">
        <v>5708</v>
      </c>
      <c r="K532" s="21">
        <v>0</v>
      </c>
      <c r="L532" s="21">
        <v>0</v>
      </c>
      <c r="M532" s="21">
        <v>0</v>
      </c>
      <c r="N532" s="21">
        <v>5708</v>
      </c>
    </row>
    <row r="533" spans="1:14" x14ac:dyDescent="0.25">
      <c r="A533" s="1" t="s">
        <v>3951</v>
      </c>
      <c r="B533" s="2" t="s">
        <v>10</v>
      </c>
      <c r="C533" s="2" t="s">
        <v>3419</v>
      </c>
      <c r="D533" s="21">
        <v>5477208</v>
      </c>
      <c r="E533" s="21">
        <v>0</v>
      </c>
      <c r="F533" s="21">
        <v>5477208</v>
      </c>
      <c r="G533" s="39">
        <v>1.04</v>
      </c>
      <c r="H533" s="21">
        <v>5696296</v>
      </c>
      <c r="I533" s="21">
        <v>0</v>
      </c>
      <c r="J533" s="21">
        <v>5696296</v>
      </c>
      <c r="K533" s="21">
        <v>314122</v>
      </c>
      <c r="L533" s="21">
        <v>0</v>
      </c>
      <c r="M533" s="21">
        <v>0</v>
      </c>
      <c r="N533" s="21">
        <v>6010418</v>
      </c>
    </row>
    <row r="534" spans="1:14" x14ac:dyDescent="0.25">
      <c r="A534" s="1" t="s">
        <v>3952</v>
      </c>
      <c r="B534" s="2" t="s">
        <v>10</v>
      </c>
      <c r="C534" s="2" t="s">
        <v>3419</v>
      </c>
      <c r="D534" s="21">
        <v>9835</v>
      </c>
      <c r="E534" s="21">
        <v>0</v>
      </c>
      <c r="F534" s="21">
        <v>9835</v>
      </c>
      <c r="G534" s="39">
        <v>1.04</v>
      </c>
      <c r="H534" s="21">
        <v>10228</v>
      </c>
      <c r="I534" s="21">
        <v>0</v>
      </c>
      <c r="J534" s="21">
        <v>10228</v>
      </c>
      <c r="K534" s="21">
        <v>0</v>
      </c>
      <c r="L534" s="21">
        <v>0</v>
      </c>
      <c r="M534" s="21">
        <v>0</v>
      </c>
      <c r="N534" s="21">
        <v>10228</v>
      </c>
    </row>
    <row r="535" spans="1:14" x14ac:dyDescent="0.25">
      <c r="A535" s="1" t="s">
        <v>3953</v>
      </c>
      <c r="B535" s="2" t="s">
        <v>10</v>
      </c>
      <c r="C535" s="2" t="s">
        <v>3419</v>
      </c>
      <c r="D535" s="21">
        <v>42206</v>
      </c>
      <c r="E535" s="21">
        <v>0</v>
      </c>
      <c r="F535" s="21">
        <v>42206</v>
      </c>
      <c r="G535" s="39">
        <v>1.04</v>
      </c>
      <c r="H535" s="21">
        <v>43894</v>
      </c>
      <c r="I535" s="21">
        <v>0</v>
      </c>
      <c r="J535" s="21">
        <v>43894</v>
      </c>
      <c r="K535" s="21">
        <v>0</v>
      </c>
      <c r="L535" s="21">
        <v>0</v>
      </c>
      <c r="M535" s="21">
        <v>0</v>
      </c>
      <c r="N535" s="21">
        <v>43894</v>
      </c>
    </row>
    <row r="536" spans="1:14" x14ac:dyDescent="0.25">
      <c r="A536" s="1" t="s">
        <v>3954</v>
      </c>
      <c r="B536" s="2" t="s">
        <v>174</v>
      </c>
      <c r="C536" s="2" t="s">
        <v>537</v>
      </c>
      <c r="D536" s="21">
        <v>108462</v>
      </c>
      <c r="E536" s="21">
        <v>-6115</v>
      </c>
      <c r="F536" s="21">
        <v>102347</v>
      </c>
      <c r="G536" s="39">
        <v>1.04</v>
      </c>
      <c r="H536" s="21">
        <v>106441</v>
      </c>
      <c r="I536" s="21">
        <v>0</v>
      </c>
      <c r="J536" s="21">
        <v>106441</v>
      </c>
      <c r="K536" s="21">
        <v>0</v>
      </c>
      <c r="L536" s="21">
        <v>0</v>
      </c>
      <c r="M536" s="21">
        <v>0</v>
      </c>
      <c r="N536" s="21">
        <v>106441</v>
      </c>
    </row>
    <row r="537" spans="1:14" x14ac:dyDescent="0.25">
      <c r="A537" s="1" t="s">
        <v>3955</v>
      </c>
      <c r="B537" s="2" t="s">
        <v>10</v>
      </c>
      <c r="C537" s="2" t="s">
        <v>3419</v>
      </c>
      <c r="D537" s="21">
        <v>276769</v>
      </c>
      <c r="E537" s="21">
        <v>0</v>
      </c>
      <c r="F537" s="21">
        <v>276769</v>
      </c>
      <c r="G537" s="39">
        <v>1.04</v>
      </c>
      <c r="H537" s="21">
        <v>287840</v>
      </c>
      <c r="I537" s="21">
        <v>0</v>
      </c>
      <c r="J537" s="21">
        <v>287840</v>
      </c>
      <c r="K537" s="21">
        <v>8892</v>
      </c>
      <c r="L537" s="21">
        <v>0</v>
      </c>
      <c r="M537" s="21">
        <v>0</v>
      </c>
      <c r="N537" s="21">
        <v>296732</v>
      </c>
    </row>
    <row r="538" spans="1:14" x14ac:dyDescent="0.25">
      <c r="A538" s="1" t="s">
        <v>3956</v>
      </c>
      <c r="B538" s="2" t="s">
        <v>174</v>
      </c>
      <c r="C538" s="2" t="s">
        <v>537</v>
      </c>
      <c r="D538" s="21">
        <v>4091803</v>
      </c>
      <c r="E538" s="21">
        <v>0</v>
      </c>
      <c r="F538" s="21">
        <v>4091803</v>
      </c>
      <c r="G538" s="39">
        <v>1.04</v>
      </c>
      <c r="H538" s="21">
        <v>4255475</v>
      </c>
      <c r="I538" s="21">
        <v>0</v>
      </c>
      <c r="J538" s="21">
        <v>4255475</v>
      </c>
      <c r="K538" s="21">
        <v>0</v>
      </c>
      <c r="L538" s="21">
        <v>0</v>
      </c>
      <c r="M538" s="21">
        <v>0</v>
      </c>
      <c r="N538" s="21">
        <v>4255475</v>
      </c>
    </row>
    <row r="539" spans="1:14" x14ac:dyDescent="0.25">
      <c r="A539" s="1" t="s">
        <v>3957</v>
      </c>
      <c r="B539" s="2" t="s">
        <v>10</v>
      </c>
      <c r="C539" s="2" t="s">
        <v>3419</v>
      </c>
      <c r="D539" s="21">
        <v>4580211</v>
      </c>
      <c r="E539" s="21">
        <v>0</v>
      </c>
      <c r="F539" s="21">
        <v>4580211</v>
      </c>
      <c r="G539" s="39">
        <v>1.04</v>
      </c>
      <c r="H539" s="21">
        <v>4763419</v>
      </c>
      <c r="I539" s="21">
        <v>0</v>
      </c>
      <c r="J539" s="21">
        <v>4763419</v>
      </c>
      <c r="K539" s="21">
        <v>0</v>
      </c>
      <c r="L539" s="21">
        <v>0</v>
      </c>
      <c r="M539" s="21">
        <v>0</v>
      </c>
      <c r="N539" s="21">
        <v>4763419</v>
      </c>
    </row>
    <row r="540" spans="1:14" x14ac:dyDescent="0.25">
      <c r="A540" s="1" t="s">
        <v>3958</v>
      </c>
      <c r="B540" s="2" t="s">
        <v>10</v>
      </c>
      <c r="C540" s="2" t="s">
        <v>3419</v>
      </c>
      <c r="D540" s="21">
        <v>466472</v>
      </c>
      <c r="E540" s="21">
        <v>0</v>
      </c>
      <c r="F540" s="21">
        <v>466472</v>
      </c>
      <c r="G540" s="39">
        <v>1.04</v>
      </c>
      <c r="H540" s="21">
        <v>485131</v>
      </c>
      <c r="I540" s="21">
        <v>0</v>
      </c>
      <c r="J540" s="21">
        <v>485131</v>
      </c>
      <c r="K540" s="21">
        <v>0</v>
      </c>
      <c r="L540" s="21">
        <v>0</v>
      </c>
      <c r="M540" s="21">
        <v>0</v>
      </c>
      <c r="N540" s="21">
        <v>485131</v>
      </c>
    </row>
    <row r="541" spans="1:14" x14ac:dyDescent="0.25">
      <c r="A541" s="1" t="s">
        <v>3959</v>
      </c>
      <c r="B541" s="2" t="s">
        <v>10</v>
      </c>
      <c r="C541" s="2" t="s">
        <v>3419</v>
      </c>
      <c r="D541" s="21">
        <v>342851</v>
      </c>
      <c r="E541" s="21">
        <v>0</v>
      </c>
      <c r="F541" s="21">
        <v>342851</v>
      </c>
      <c r="G541" s="39">
        <v>1.04</v>
      </c>
      <c r="H541" s="21">
        <v>356565</v>
      </c>
      <c r="I541" s="21">
        <v>0</v>
      </c>
      <c r="J541" s="21">
        <v>356565</v>
      </c>
      <c r="K541" s="21">
        <v>0</v>
      </c>
      <c r="L541" s="21">
        <v>0</v>
      </c>
      <c r="M541" s="21">
        <v>0</v>
      </c>
      <c r="N541" s="21">
        <v>356565</v>
      </c>
    </row>
    <row r="542" spans="1:14" x14ac:dyDescent="0.25">
      <c r="A542" s="1" t="s">
        <v>3960</v>
      </c>
      <c r="B542" s="2" t="s">
        <v>10</v>
      </c>
      <c r="C542" s="2" t="s">
        <v>3419</v>
      </c>
      <c r="D542" s="21">
        <v>426506</v>
      </c>
      <c r="E542" s="21">
        <v>0</v>
      </c>
      <c r="F542" s="21">
        <v>426506</v>
      </c>
      <c r="G542" s="39">
        <v>1.04</v>
      </c>
      <c r="H542" s="21">
        <v>443566</v>
      </c>
      <c r="I542" s="21">
        <v>0</v>
      </c>
      <c r="J542" s="21">
        <v>443566</v>
      </c>
      <c r="K542" s="21">
        <v>0</v>
      </c>
      <c r="L542" s="21">
        <v>0</v>
      </c>
      <c r="M542" s="21">
        <v>0</v>
      </c>
      <c r="N542" s="21">
        <v>443566</v>
      </c>
    </row>
    <row r="543" spans="1:14" x14ac:dyDescent="0.25">
      <c r="A543" s="1" t="s">
        <v>3961</v>
      </c>
      <c r="B543" s="2" t="s">
        <v>10</v>
      </c>
      <c r="C543" s="2" t="s">
        <v>3419</v>
      </c>
      <c r="D543" s="21">
        <v>10833423</v>
      </c>
      <c r="E543" s="21">
        <v>0</v>
      </c>
      <c r="F543" s="21">
        <v>10833423</v>
      </c>
      <c r="G543" s="39">
        <v>1.04</v>
      </c>
      <c r="H543" s="21">
        <v>11266760</v>
      </c>
      <c r="I543" s="21">
        <v>0</v>
      </c>
      <c r="J543" s="21">
        <v>11266760</v>
      </c>
      <c r="K543" s="21">
        <v>967634</v>
      </c>
      <c r="L543" s="21">
        <v>432621.96443818067</v>
      </c>
      <c r="M543" s="21">
        <v>1038308</v>
      </c>
      <c r="N543" s="21">
        <v>13705323.964438181</v>
      </c>
    </row>
    <row r="544" spans="1:14" x14ac:dyDescent="0.25">
      <c r="A544" s="1" t="s">
        <v>3962</v>
      </c>
      <c r="B544" s="2" t="s">
        <v>10</v>
      </c>
      <c r="C544" s="2" t="s">
        <v>3419</v>
      </c>
      <c r="D544" s="21">
        <v>45629</v>
      </c>
      <c r="E544" s="21">
        <v>0</v>
      </c>
      <c r="F544" s="21">
        <v>45629</v>
      </c>
      <c r="G544" s="39">
        <v>1.04</v>
      </c>
      <c r="H544" s="21">
        <v>47454</v>
      </c>
      <c r="I544" s="21">
        <v>0</v>
      </c>
      <c r="J544" s="21">
        <v>47454</v>
      </c>
      <c r="K544" s="21">
        <v>0</v>
      </c>
      <c r="L544" s="21">
        <v>0</v>
      </c>
      <c r="M544" s="21">
        <v>0</v>
      </c>
      <c r="N544" s="21">
        <v>47454</v>
      </c>
    </row>
    <row r="545" spans="1:14" x14ac:dyDescent="0.25">
      <c r="A545" s="1" t="s">
        <v>3963</v>
      </c>
      <c r="B545" s="2" t="s">
        <v>10</v>
      </c>
      <c r="C545" s="2" t="s">
        <v>3419</v>
      </c>
      <c r="D545" s="21">
        <v>12170</v>
      </c>
      <c r="E545" s="21">
        <v>0</v>
      </c>
      <c r="F545" s="21">
        <v>12170</v>
      </c>
      <c r="G545" s="39">
        <v>1.04</v>
      </c>
      <c r="H545" s="21">
        <v>12657</v>
      </c>
      <c r="I545" s="21">
        <v>0</v>
      </c>
      <c r="J545" s="21">
        <v>12657</v>
      </c>
      <c r="K545" s="21">
        <v>0</v>
      </c>
      <c r="L545" s="21">
        <v>0</v>
      </c>
      <c r="M545" s="21">
        <v>0</v>
      </c>
      <c r="N545" s="21">
        <v>12657</v>
      </c>
    </row>
    <row r="546" spans="1:14" x14ac:dyDescent="0.25">
      <c r="A546" s="1" t="s">
        <v>3964</v>
      </c>
      <c r="B546" s="2" t="s">
        <v>10</v>
      </c>
      <c r="C546" s="2" t="s">
        <v>3419</v>
      </c>
      <c r="D546" s="21">
        <v>74292</v>
      </c>
      <c r="E546" s="21">
        <v>0</v>
      </c>
      <c r="F546" s="21">
        <v>74292</v>
      </c>
      <c r="G546" s="39">
        <v>1.04</v>
      </c>
      <c r="H546" s="21">
        <v>77264</v>
      </c>
      <c r="I546" s="21">
        <v>0</v>
      </c>
      <c r="J546" s="21">
        <v>77264</v>
      </c>
      <c r="K546" s="21">
        <v>0</v>
      </c>
      <c r="L546" s="21">
        <v>0</v>
      </c>
      <c r="M546" s="21">
        <v>0</v>
      </c>
      <c r="N546" s="21">
        <v>77264</v>
      </c>
    </row>
    <row r="547" spans="1:14" x14ac:dyDescent="0.25">
      <c r="A547" s="1" t="s">
        <v>3965</v>
      </c>
      <c r="B547" s="2" t="s">
        <v>10</v>
      </c>
      <c r="C547" s="2" t="s">
        <v>3419</v>
      </c>
      <c r="D547" s="21">
        <v>19729</v>
      </c>
      <c r="E547" s="21">
        <v>0</v>
      </c>
      <c r="F547" s="21">
        <v>19729</v>
      </c>
      <c r="G547" s="39">
        <v>1.04</v>
      </c>
      <c r="H547" s="21">
        <v>20518</v>
      </c>
      <c r="I547" s="21">
        <v>0</v>
      </c>
      <c r="J547" s="21">
        <v>20518</v>
      </c>
      <c r="K547" s="21">
        <v>0</v>
      </c>
      <c r="L547" s="21">
        <v>0</v>
      </c>
      <c r="M547" s="21">
        <v>0</v>
      </c>
      <c r="N547" s="21">
        <v>20518</v>
      </c>
    </row>
    <row r="548" spans="1:14" x14ac:dyDescent="0.25">
      <c r="A548" s="1" t="s">
        <v>3966</v>
      </c>
      <c r="B548" s="2" t="s">
        <v>10</v>
      </c>
      <c r="C548" s="2" t="s">
        <v>3419</v>
      </c>
      <c r="D548" s="21">
        <v>67571</v>
      </c>
      <c r="E548" s="21">
        <v>0</v>
      </c>
      <c r="F548" s="21">
        <v>67571</v>
      </c>
      <c r="G548" s="39">
        <v>1.04</v>
      </c>
      <c r="H548" s="21">
        <v>70274</v>
      </c>
      <c r="I548" s="21">
        <v>0</v>
      </c>
      <c r="J548" s="21">
        <v>70274</v>
      </c>
      <c r="K548" s="21">
        <v>0</v>
      </c>
      <c r="L548" s="21">
        <v>0</v>
      </c>
      <c r="M548" s="21">
        <v>0</v>
      </c>
      <c r="N548" s="21">
        <v>70274</v>
      </c>
    </row>
    <row r="549" spans="1:14" x14ac:dyDescent="0.25">
      <c r="A549" s="1" t="s">
        <v>3967</v>
      </c>
      <c r="B549" s="2" t="s">
        <v>10</v>
      </c>
      <c r="C549" s="2" t="s">
        <v>3419</v>
      </c>
      <c r="D549" s="21">
        <v>28507</v>
      </c>
      <c r="E549" s="21">
        <v>0</v>
      </c>
      <c r="F549" s="21">
        <v>28507</v>
      </c>
      <c r="G549" s="39">
        <v>1.04</v>
      </c>
      <c r="H549" s="21">
        <v>29647</v>
      </c>
      <c r="I549" s="21">
        <v>0</v>
      </c>
      <c r="J549" s="21">
        <v>29647</v>
      </c>
      <c r="K549" s="21">
        <v>0</v>
      </c>
      <c r="L549" s="21">
        <v>0</v>
      </c>
      <c r="M549" s="21">
        <v>0</v>
      </c>
      <c r="N549" s="21">
        <v>29647</v>
      </c>
    </row>
    <row r="550" spans="1:14" x14ac:dyDescent="0.25">
      <c r="A550" s="1" t="s">
        <v>3968</v>
      </c>
      <c r="B550" s="2" t="s">
        <v>10</v>
      </c>
      <c r="C550" s="2" t="s">
        <v>3419</v>
      </c>
      <c r="D550" s="21">
        <v>30353</v>
      </c>
      <c r="E550" s="21">
        <v>0</v>
      </c>
      <c r="F550" s="21">
        <v>30353</v>
      </c>
      <c r="G550" s="39">
        <v>1.04</v>
      </c>
      <c r="H550" s="21">
        <v>31567</v>
      </c>
      <c r="I550" s="21">
        <v>0</v>
      </c>
      <c r="J550" s="21">
        <v>31567</v>
      </c>
      <c r="K550" s="21">
        <v>0</v>
      </c>
      <c r="L550" s="21">
        <v>0</v>
      </c>
      <c r="M550" s="21">
        <v>0</v>
      </c>
      <c r="N550" s="21">
        <v>31567</v>
      </c>
    </row>
    <row r="551" spans="1:14" x14ac:dyDescent="0.25">
      <c r="A551" s="1" t="s">
        <v>3969</v>
      </c>
      <c r="B551" s="2" t="s">
        <v>10</v>
      </c>
      <c r="C551" s="2" t="s">
        <v>3419</v>
      </c>
      <c r="D551" s="21">
        <v>24464</v>
      </c>
      <c r="E551" s="21">
        <v>0</v>
      </c>
      <c r="F551" s="21">
        <v>24464</v>
      </c>
      <c r="G551" s="39">
        <v>1.04</v>
      </c>
      <c r="H551" s="21">
        <v>25443</v>
      </c>
      <c r="I551" s="21">
        <v>0</v>
      </c>
      <c r="J551" s="21">
        <v>25443</v>
      </c>
      <c r="K551" s="21">
        <v>0</v>
      </c>
      <c r="L551" s="21">
        <v>0</v>
      </c>
      <c r="M551" s="21">
        <v>0</v>
      </c>
      <c r="N551" s="21">
        <v>25443</v>
      </c>
    </row>
    <row r="552" spans="1:14" x14ac:dyDescent="0.25">
      <c r="A552" s="1" t="s">
        <v>3970</v>
      </c>
      <c r="B552" s="2" t="s">
        <v>10</v>
      </c>
      <c r="C552" s="2" t="s">
        <v>3419</v>
      </c>
      <c r="D552" s="21">
        <v>46426</v>
      </c>
      <c r="E552" s="21">
        <v>0</v>
      </c>
      <c r="F552" s="21">
        <v>46426</v>
      </c>
      <c r="G552" s="39">
        <v>1.04</v>
      </c>
      <c r="H552" s="21">
        <v>48283</v>
      </c>
      <c r="I552" s="21">
        <v>0</v>
      </c>
      <c r="J552" s="21">
        <v>48283</v>
      </c>
      <c r="K552" s="21">
        <v>0</v>
      </c>
      <c r="L552" s="21">
        <v>0</v>
      </c>
      <c r="M552" s="21">
        <v>0</v>
      </c>
      <c r="N552" s="21">
        <v>48283</v>
      </c>
    </row>
    <row r="553" spans="1:14" x14ac:dyDescent="0.25">
      <c r="A553" s="1" t="s">
        <v>3971</v>
      </c>
      <c r="B553" s="2" t="s">
        <v>10</v>
      </c>
      <c r="C553" s="2" t="s">
        <v>3419</v>
      </c>
      <c r="D553" s="21">
        <v>58378</v>
      </c>
      <c r="E553" s="21">
        <v>0</v>
      </c>
      <c r="F553" s="21">
        <v>58378</v>
      </c>
      <c r="G553" s="39">
        <v>1.04</v>
      </c>
      <c r="H553" s="21">
        <v>60713</v>
      </c>
      <c r="I553" s="21">
        <v>0</v>
      </c>
      <c r="J553" s="21">
        <v>60713</v>
      </c>
      <c r="K553" s="21">
        <v>0</v>
      </c>
      <c r="L553" s="21">
        <v>0</v>
      </c>
      <c r="M553" s="21">
        <v>0</v>
      </c>
      <c r="N553" s="21">
        <v>60713</v>
      </c>
    </row>
    <row r="554" spans="1:14" x14ac:dyDescent="0.25">
      <c r="A554" s="1" t="s">
        <v>3972</v>
      </c>
      <c r="B554" s="2" t="s">
        <v>10</v>
      </c>
      <c r="C554" s="2" t="s">
        <v>3419</v>
      </c>
      <c r="D554" s="21">
        <v>37451</v>
      </c>
      <c r="E554" s="21">
        <v>0</v>
      </c>
      <c r="F554" s="21">
        <v>37451</v>
      </c>
      <c r="G554" s="39">
        <v>1.04</v>
      </c>
      <c r="H554" s="21">
        <v>38949</v>
      </c>
      <c r="I554" s="21">
        <v>0</v>
      </c>
      <c r="J554" s="21">
        <v>38949</v>
      </c>
      <c r="K554" s="21">
        <v>0</v>
      </c>
      <c r="L554" s="21">
        <v>0</v>
      </c>
      <c r="M554" s="21">
        <v>0</v>
      </c>
      <c r="N554" s="21">
        <v>38949</v>
      </c>
    </row>
    <row r="555" spans="1:14" x14ac:dyDescent="0.25">
      <c r="A555" s="1" t="s">
        <v>3973</v>
      </c>
      <c r="B555" s="2" t="s">
        <v>10</v>
      </c>
      <c r="C555" s="2" t="s">
        <v>3419</v>
      </c>
      <c r="D555" s="21">
        <v>46951</v>
      </c>
      <c r="E555" s="21">
        <v>0</v>
      </c>
      <c r="F555" s="21">
        <v>46951</v>
      </c>
      <c r="G555" s="39">
        <v>1.04</v>
      </c>
      <c r="H555" s="21">
        <v>48829</v>
      </c>
      <c r="I555" s="21">
        <v>0</v>
      </c>
      <c r="J555" s="21">
        <v>48829</v>
      </c>
      <c r="K555" s="21">
        <v>0</v>
      </c>
      <c r="L555" s="21">
        <v>0</v>
      </c>
      <c r="M555" s="21">
        <v>0</v>
      </c>
      <c r="N555" s="21">
        <v>48829</v>
      </c>
    </row>
    <row r="556" spans="1:14" x14ac:dyDescent="0.25">
      <c r="A556" s="1" t="s">
        <v>3974</v>
      </c>
      <c r="B556" s="2" t="s">
        <v>10</v>
      </c>
      <c r="C556" s="2" t="s">
        <v>3419</v>
      </c>
      <c r="D556" s="21">
        <v>24526</v>
      </c>
      <c r="E556" s="21">
        <v>0</v>
      </c>
      <c r="F556" s="21">
        <v>24526</v>
      </c>
      <c r="G556" s="39">
        <v>1.04</v>
      </c>
      <c r="H556" s="21">
        <v>25507</v>
      </c>
      <c r="I556" s="21">
        <v>0</v>
      </c>
      <c r="J556" s="21">
        <v>25507</v>
      </c>
      <c r="K556" s="21">
        <v>0</v>
      </c>
      <c r="L556" s="21">
        <v>0</v>
      </c>
      <c r="M556" s="21">
        <v>0</v>
      </c>
      <c r="N556" s="21">
        <v>25507</v>
      </c>
    </row>
    <row r="557" spans="1:14" x14ac:dyDescent="0.25">
      <c r="A557" s="1" t="s">
        <v>3975</v>
      </c>
      <c r="B557" s="2" t="s">
        <v>10</v>
      </c>
      <c r="C557" s="2" t="s">
        <v>3419</v>
      </c>
      <c r="D557" s="21">
        <v>7544</v>
      </c>
      <c r="E557" s="21">
        <v>0</v>
      </c>
      <c r="F557" s="21">
        <v>7544</v>
      </c>
      <c r="G557" s="39">
        <v>1.04</v>
      </c>
      <c r="H557" s="21">
        <v>7846</v>
      </c>
      <c r="I557" s="21">
        <v>0</v>
      </c>
      <c r="J557" s="21">
        <v>7846</v>
      </c>
      <c r="K557" s="21">
        <v>0</v>
      </c>
      <c r="L557" s="21">
        <v>0</v>
      </c>
      <c r="M557" s="21">
        <v>0</v>
      </c>
      <c r="N557" s="21">
        <v>7846</v>
      </c>
    </row>
    <row r="558" spans="1:14" x14ac:dyDescent="0.25">
      <c r="A558" s="1" t="s">
        <v>3976</v>
      </c>
      <c r="B558" s="2" t="s">
        <v>10</v>
      </c>
      <c r="C558" s="2" t="s">
        <v>3419</v>
      </c>
      <c r="D558" s="21">
        <v>15731</v>
      </c>
      <c r="E558" s="21">
        <v>0</v>
      </c>
      <c r="F558" s="21">
        <v>15731</v>
      </c>
      <c r="G558" s="39">
        <v>1.04</v>
      </c>
      <c r="H558" s="21">
        <v>16360</v>
      </c>
      <c r="I558" s="21">
        <v>0</v>
      </c>
      <c r="J558" s="21">
        <v>16360</v>
      </c>
      <c r="K558" s="21">
        <v>0</v>
      </c>
      <c r="L558" s="21">
        <v>0</v>
      </c>
      <c r="M558" s="21">
        <v>0</v>
      </c>
      <c r="N558" s="21">
        <v>16360</v>
      </c>
    </row>
    <row r="559" spans="1:14" x14ac:dyDescent="0.25">
      <c r="A559" s="1" t="s">
        <v>3977</v>
      </c>
      <c r="B559" s="2" t="s">
        <v>10</v>
      </c>
      <c r="C559" s="2" t="s">
        <v>3419</v>
      </c>
      <c r="D559" s="21">
        <v>9898</v>
      </c>
      <c r="E559" s="21">
        <v>0</v>
      </c>
      <c r="F559" s="21">
        <v>9898</v>
      </c>
      <c r="G559" s="39">
        <v>1.04</v>
      </c>
      <c r="H559" s="21">
        <v>10294</v>
      </c>
      <c r="I559" s="21">
        <v>0</v>
      </c>
      <c r="J559" s="21">
        <v>10294</v>
      </c>
      <c r="K559" s="21">
        <v>0</v>
      </c>
      <c r="L559" s="21">
        <v>0</v>
      </c>
      <c r="M559" s="21">
        <v>0</v>
      </c>
      <c r="N559" s="21">
        <v>10294</v>
      </c>
    </row>
    <row r="560" spans="1:14" x14ac:dyDescent="0.25">
      <c r="A560" s="1" t="s">
        <v>3978</v>
      </c>
      <c r="B560" s="2" t="s">
        <v>10</v>
      </c>
      <c r="C560" s="2" t="s">
        <v>3419</v>
      </c>
      <c r="D560" s="21">
        <v>27331</v>
      </c>
      <c r="E560" s="21">
        <v>0</v>
      </c>
      <c r="F560" s="21">
        <v>27331</v>
      </c>
      <c r="G560" s="39">
        <v>1.04</v>
      </c>
      <c r="H560" s="21">
        <v>28424</v>
      </c>
      <c r="I560" s="21">
        <v>0</v>
      </c>
      <c r="J560" s="21">
        <v>28424</v>
      </c>
      <c r="K560" s="21">
        <v>0</v>
      </c>
      <c r="L560" s="21">
        <v>0</v>
      </c>
      <c r="M560" s="21">
        <v>0</v>
      </c>
      <c r="N560" s="21">
        <v>28424</v>
      </c>
    </row>
    <row r="561" spans="1:14" x14ac:dyDescent="0.25">
      <c r="A561" s="1" t="s">
        <v>3979</v>
      </c>
      <c r="B561" s="2" t="s">
        <v>10</v>
      </c>
      <c r="C561" s="2" t="s">
        <v>3419</v>
      </c>
      <c r="D561" s="21">
        <v>29403</v>
      </c>
      <c r="E561" s="21">
        <v>0</v>
      </c>
      <c r="F561" s="21">
        <v>29403</v>
      </c>
      <c r="G561" s="39">
        <v>1.04</v>
      </c>
      <c r="H561" s="21">
        <v>30579</v>
      </c>
      <c r="I561" s="21">
        <v>0</v>
      </c>
      <c r="J561" s="21">
        <v>30579</v>
      </c>
      <c r="K561" s="21">
        <v>0</v>
      </c>
      <c r="L561" s="21">
        <v>0</v>
      </c>
      <c r="M561" s="21">
        <v>0</v>
      </c>
      <c r="N561" s="21">
        <v>30579</v>
      </c>
    </row>
    <row r="562" spans="1:14" x14ac:dyDescent="0.25">
      <c r="A562" s="1" t="s">
        <v>3980</v>
      </c>
      <c r="B562" s="2" t="s">
        <v>10</v>
      </c>
      <c r="C562" s="2" t="s">
        <v>3419</v>
      </c>
      <c r="D562" s="21">
        <v>47692</v>
      </c>
      <c r="E562" s="21">
        <v>0</v>
      </c>
      <c r="F562" s="21">
        <v>47692</v>
      </c>
      <c r="G562" s="39">
        <v>1.04</v>
      </c>
      <c r="H562" s="21">
        <v>49600</v>
      </c>
      <c r="I562" s="21">
        <v>0</v>
      </c>
      <c r="J562" s="21">
        <v>49600</v>
      </c>
      <c r="K562" s="21">
        <v>0</v>
      </c>
      <c r="L562" s="21">
        <v>0</v>
      </c>
      <c r="M562" s="21">
        <v>0</v>
      </c>
      <c r="N562" s="21">
        <v>49600</v>
      </c>
    </row>
    <row r="563" spans="1:14" x14ac:dyDescent="0.25">
      <c r="A563" s="1" t="s">
        <v>3981</v>
      </c>
      <c r="B563" s="2" t="s">
        <v>10</v>
      </c>
      <c r="C563" s="2" t="s">
        <v>3419</v>
      </c>
      <c r="D563" s="21">
        <v>78172</v>
      </c>
      <c r="E563" s="21">
        <v>0</v>
      </c>
      <c r="F563" s="21">
        <v>78172</v>
      </c>
      <c r="G563" s="39">
        <v>1.04</v>
      </c>
      <c r="H563" s="21">
        <v>81299</v>
      </c>
      <c r="I563" s="21">
        <v>0</v>
      </c>
      <c r="J563" s="21">
        <v>81299</v>
      </c>
      <c r="K563" s="21">
        <v>0</v>
      </c>
      <c r="L563" s="21">
        <v>0</v>
      </c>
      <c r="M563" s="21">
        <v>0</v>
      </c>
      <c r="N563" s="21">
        <v>81299</v>
      </c>
    </row>
    <row r="564" spans="1:14" x14ac:dyDescent="0.25">
      <c r="A564" s="1" t="s">
        <v>3982</v>
      </c>
      <c r="B564" s="2" t="s">
        <v>10</v>
      </c>
      <c r="C564" s="2" t="s">
        <v>3419</v>
      </c>
      <c r="D564" s="21">
        <v>22453</v>
      </c>
      <c r="E564" s="21">
        <v>0</v>
      </c>
      <c r="F564" s="21">
        <v>22453</v>
      </c>
      <c r="G564" s="39">
        <v>1.04</v>
      </c>
      <c r="H564" s="21">
        <v>23351</v>
      </c>
      <c r="I564" s="21">
        <v>0</v>
      </c>
      <c r="J564" s="21">
        <v>23351</v>
      </c>
      <c r="K564" s="21">
        <v>0</v>
      </c>
      <c r="L564" s="21">
        <v>0</v>
      </c>
      <c r="M564" s="21">
        <v>0</v>
      </c>
      <c r="N564" s="21">
        <v>23351</v>
      </c>
    </row>
    <row r="565" spans="1:14" x14ac:dyDescent="0.25">
      <c r="A565" s="1" t="s">
        <v>3983</v>
      </c>
      <c r="B565" s="2" t="s">
        <v>10</v>
      </c>
      <c r="C565" s="2" t="s">
        <v>3419</v>
      </c>
      <c r="D565" s="21">
        <v>10820</v>
      </c>
      <c r="E565" s="21">
        <v>0</v>
      </c>
      <c r="F565" s="21">
        <v>10820</v>
      </c>
      <c r="G565" s="39">
        <v>1.04</v>
      </c>
      <c r="H565" s="21">
        <v>11253</v>
      </c>
      <c r="I565" s="21">
        <v>0</v>
      </c>
      <c r="J565" s="21">
        <v>11253</v>
      </c>
      <c r="K565" s="21">
        <v>0</v>
      </c>
      <c r="L565" s="21">
        <v>0</v>
      </c>
      <c r="M565" s="21">
        <v>0</v>
      </c>
      <c r="N565" s="21">
        <v>11253</v>
      </c>
    </row>
    <row r="566" spans="1:14" x14ac:dyDescent="0.25">
      <c r="A566" s="1" t="s">
        <v>3984</v>
      </c>
      <c r="B566" s="2" t="s">
        <v>10</v>
      </c>
      <c r="C566" s="2" t="s">
        <v>3419</v>
      </c>
      <c r="D566" s="21">
        <v>6377</v>
      </c>
      <c r="E566" s="21">
        <v>0</v>
      </c>
      <c r="F566" s="21">
        <v>6377</v>
      </c>
      <c r="G566" s="39">
        <v>1.04</v>
      </c>
      <c r="H566" s="21">
        <v>6632</v>
      </c>
      <c r="I566" s="21">
        <v>0</v>
      </c>
      <c r="J566" s="21">
        <v>6632</v>
      </c>
      <c r="K566" s="21">
        <v>0</v>
      </c>
      <c r="L566" s="21">
        <v>0</v>
      </c>
      <c r="M566" s="21">
        <v>0</v>
      </c>
      <c r="N566" s="21">
        <v>6632</v>
      </c>
    </row>
    <row r="567" spans="1:14" x14ac:dyDescent="0.25">
      <c r="A567" s="1" t="s">
        <v>3985</v>
      </c>
      <c r="B567" s="2" t="s">
        <v>10</v>
      </c>
      <c r="C567" s="2" t="s">
        <v>3419</v>
      </c>
      <c r="D567" s="21">
        <v>10012</v>
      </c>
      <c r="E567" s="21">
        <v>0</v>
      </c>
      <c r="F567" s="21">
        <v>10012</v>
      </c>
      <c r="G567" s="39">
        <v>1.04</v>
      </c>
      <c r="H567" s="21">
        <v>10412</v>
      </c>
      <c r="I567" s="21">
        <v>0</v>
      </c>
      <c r="J567" s="21">
        <v>10412</v>
      </c>
      <c r="K567" s="21">
        <v>0</v>
      </c>
      <c r="L567" s="21">
        <v>0</v>
      </c>
      <c r="M567" s="21">
        <v>0</v>
      </c>
      <c r="N567" s="21">
        <v>10412</v>
      </c>
    </row>
    <row r="568" spans="1:14" x14ac:dyDescent="0.25">
      <c r="A568" s="1" t="s">
        <v>3986</v>
      </c>
      <c r="B568" s="2" t="s">
        <v>10</v>
      </c>
      <c r="C568" s="2" t="s">
        <v>3419</v>
      </c>
      <c r="D568" s="21">
        <v>5758</v>
      </c>
      <c r="E568" s="21">
        <v>0</v>
      </c>
      <c r="F568" s="21">
        <v>5758</v>
      </c>
      <c r="G568" s="39">
        <v>1.04</v>
      </c>
      <c r="H568" s="21">
        <v>5988</v>
      </c>
      <c r="I568" s="21">
        <v>0</v>
      </c>
      <c r="J568" s="21">
        <v>5988</v>
      </c>
      <c r="K568" s="21">
        <v>0</v>
      </c>
      <c r="L568" s="21">
        <v>0</v>
      </c>
      <c r="M568" s="21">
        <v>0</v>
      </c>
      <c r="N568" s="21">
        <v>5988</v>
      </c>
    </row>
    <row r="569" spans="1:14" x14ac:dyDescent="0.25">
      <c r="A569" s="1" t="s">
        <v>3987</v>
      </c>
      <c r="B569" s="2" t="s">
        <v>10</v>
      </c>
      <c r="C569" s="2" t="s">
        <v>3419</v>
      </c>
      <c r="D569" s="21">
        <v>89745</v>
      </c>
      <c r="E569" s="21">
        <v>0</v>
      </c>
      <c r="F569" s="21">
        <v>89745</v>
      </c>
      <c r="G569" s="39">
        <v>1.04</v>
      </c>
      <c r="H569" s="21">
        <v>93335</v>
      </c>
      <c r="I569" s="21">
        <v>0</v>
      </c>
      <c r="J569" s="21">
        <v>93335</v>
      </c>
      <c r="K569" s="21">
        <v>0</v>
      </c>
      <c r="L569" s="21">
        <v>0</v>
      </c>
      <c r="M569" s="21">
        <v>0</v>
      </c>
      <c r="N569" s="21">
        <v>93335</v>
      </c>
    </row>
    <row r="570" spans="1:14" x14ac:dyDescent="0.25">
      <c r="A570" s="1" t="s">
        <v>3988</v>
      </c>
      <c r="B570" s="2" t="s">
        <v>10</v>
      </c>
      <c r="C570" s="2" t="s">
        <v>3419</v>
      </c>
      <c r="D570" s="21">
        <v>65941</v>
      </c>
      <c r="E570" s="21">
        <v>0</v>
      </c>
      <c r="F570" s="21">
        <v>65941</v>
      </c>
      <c r="G570" s="39">
        <v>1.04</v>
      </c>
      <c r="H570" s="21">
        <v>68579</v>
      </c>
      <c r="I570" s="21">
        <v>0</v>
      </c>
      <c r="J570" s="21">
        <v>68579</v>
      </c>
      <c r="K570" s="21">
        <v>0</v>
      </c>
      <c r="L570" s="21">
        <v>0</v>
      </c>
      <c r="M570" s="21">
        <v>0</v>
      </c>
      <c r="N570" s="21">
        <v>68579</v>
      </c>
    </row>
    <row r="571" spans="1:14" x14ac:dyDescent="0.25">
      <c r="A571" s="1" t="s">
        <v>3989</v>
      </c>
      <c r="B571" s="2" t="s">
        <v>10</v>
      </c>
      <c r="C571" s="2" t="s">
        <v>3419</v>
      </c>
      <c r="D571" s="21">
        <v>2969585</v>
      </c>
      <c r="E571" s="21">
        <v>0</v>
      </c>
      <c r="F571" s="21">
        <v>2969585</v>
      </c>
      <c r="G571" s="39">
        <v>1.04</v>
      </c>
      <c r="H571" s="21">
        <v>3088368</v>
      </c>
      <c r="I571" s="21">
        <v>0</v>
      </c>
      <c r="J571" s="21">
        <v>3088368</v>
      </c>
      <c r="K571" s="21">
        <v>0</v>
      </c>
      <c r="L571" s="21">
        <v>0</v>
      </c>
      <c r="M571" s="21">
        <v>0</v>
      </c>
      <c r="N571" s="21">
        <v>3088368</v>
      </c>
    </row>
    <row r="572" spans="1:14" x14ac:dyDescent="0.25">
      <c r="A572" s="1" t="s">
        <v>3990</v>
      </c>
      <c r="B572" s="2" t="s">
        <v>10</v>
      </c>
      <c r="C572" s="2" t="s">
        <v>3419</v>
      </c>
      <c r="D572" s="21">
        <v>4443874</v>
      </c>
      <c r="E572" s="21">
        <v>0</v>
      </c>
      <c r="F572" s="21">
        <v>4443874</v>
      </c>
      <c r="G572" s="39">
        <v>1.04</v>
      </c>
      <c r="H572" s="21">
        <v>4621629</v>
      </c>
      <c r="I572" s="21">
        <v>0</v>
      </c>
      <c r="J572" s="21">
        <v>4621629</v>
      </c>
      <c r="K572" s="21">
        <v>408298</v>
      </c>
      <c r="L572" s="21">
        <v>0</v>
      </c>
      <c r="M572" s="21">
        <v>0</v>
      </c>
      <c r="N572" s="21">
        <v>5029927</v>
      </c>
    </row>
    <row r="573" spans="1:14" x14ac:dyDescent="0.25">
      <c r="A573" s="1" t="s">
        <v>3991</v>
      </c>
      <c r="B573" s="2" t="s">
        <v>10</v>
      </c>
      <c r="C573" s="2" t="s">
        <v>3419</v>
      </c>
      <c r="D573" s="21">
        <v>430058</v>
      </c>
      <c r="E573" s="21">
        <v>0</v>
      </c>
      <c r="F573" s="21">
        <v>430058</v>
      </c>
      <c r="G573" s="39">
        <v>1.04</v>
      </c>
      <c r="H573" s="21">
        <v>447260</v>
      </c>
      <c r="I573" s="21">
        <v>0</v>
      </c>
      <c r="J573" s="21">
        <v>447260</v>
      </c>
      <c r="K573" s="21">
        <v>0</v>
      </c>
      <c r="L573" s="21">
        <v>0</v>
      </c>
      <c r="M573" s="21">
        <v>0</v>
      </c>
      <c r="N573" s="21">
        <v>447260</v>
      </c>
    </row>
    <row r="574" spans="1:14" x14ac:dyDescent="0.25">
      <c r="A574" s="1" t="s">
        <v>3992</v>
      </c>
      <c r="B574" s="2" t="s">
        <v>10</v>
      </c>
      <c r="C574" s="2" t="s">
        <v>3419</v>
      </c>
      <c r="D574" s="21">
        <v>2029766</v>
      </c>
      <c r="E574" s="21">
        <v>0</v>
      </c>
      <c r="F574" s="21">
        <v>2029766</v>
      </c>
      <c r="G574" s="39">
        <v>1.04</v>
      </c>
      <c r="H574" s="21">
        <v>2110957</v>
      </c>
      <c r="I574" s="21">
        <v>0</v>
      </c>
      <c r="J574" s="21">
        <v>2110957</v>
      </c>
      <c r="K574" s="21">
        <v>121741</v>
      </c>
      <c r="L574" s="21">
        <v>0</v>
      </c>
      <c r="M574" s="21">
        <v>0</v>
      </c>
      <c r="N574" s="21">
        <v>2232698</v>
      </c>
    </row>
    <row r="575" spans="1:14" x14ac:dyDescent="0.25">
      <c r="A575" s="1" t="s">
        <v>3993</v>
      </c>
      <c r="B575" s="2" t="s">
        <v>10</v>
      </c>
      <c r="C575" s="2" t="s">
        <v>3419</v>
      </c>
      <c r="D575" s="21">
        <v>299828</v>
      </c>
      <c r="E575" s="21">
        <v>0</v>
      </c>
      <c r="F575" s="21">
        <v>299828</v>
      </c>
      <c r="G575" s="39">
        <v>1.04</v>
      </c>
      <c r="H575" s="21">
        <v>311821</v>
      </c>
      <c r="I575" s="21">
        <v>0</v>
      </c>
      <c r="J575" s="21">
        <v>311821</v>
      </c>
      <c r="K575" s="21">
        <v>0</v>
      </c>
      <c r="L575" s="21">
        <v>0</v>
      </c>
      <c r="M575" s="21">
        <v>0</v>
      </c>
      <c r="N575" s="21">
        <v>311821</v>
      </c>
    </row>
    <row r="576" spans="1:14" x14ac:dyDescent="0.25">
      <c r="A576" s="1" t="s">
        <v>3994</v>
      </c>
      <c r="B576" s="2" t="s">
        <v>10</v>
      </c>
      <c r="C576" s="2" t="s">
        <v>3419</v>
      </c>
      <c r="D576" s="21">
        <v>1384647</v>
      </c>
      <c r="E576" s="21">
        <v>0</v>
      </c>
      <c r="F576" s="21">
        <v>1384647</v>
      </c>
      <c r="G576" s="39">
        <v>1.04</v>
      </c>
      <c r="H576" s="21">
        <v>1440033</v>
      </c>
      <c r="I576" s="21">
        <v>0</v>
      </c>
      <c r="J576" s="21">
        <v>1440033</v>
      </c>
      <c r="K576" s="21">
        <v>49580</v>
      </c>
      <c r="L576" s="21">
        <v>0</v>
      </c>
      <c r="M576" s="21">
        <v>0</v>
      </c>
      <c r="N576" s="21">
        <v>1489613</v>
      </c>
    </row>
    <row r="577" spans="1:14" x14ac:dyDescent="0.25">
      <c r="A577" s="1" t="s">
        <v>3995</v>
      </c>
      <c r="B577" s="2" t="s">
        <v>10</v>
      </c>
      <c r="C577" s="2" t="s">
        <v>3419</v>
      </c>
      <c r="D577" s="21">
        <v>34503</v>
      </c>
      <c r="E577" s="21">
        <v>0</v>
      </c>
      <c r="F577" s="21">
        <v>34503</v>
      </c>
      <c r="G577" s="39">
        <v>1.04</v>
      </c>
      <c r="H577" s="21">
        <v>35883</v>
      </c>
      <c r="I577" s="21">
        <v>0</v>
      </c>
      <c r="J577" s="21">
        <v>35883</v>
      </c>
      <c r="K577" s="21">
        <v>0</v>
      </c>
      <c r="L577" s="21">
        <v>0</v>
      </c>
      <c r="M577" s="21">
        <v>0</v>
      </c>
      <c r="N577" s="21">
        <v>35883</v>
      </c>
    </row>
    <row r="578" spans="1:14" x14ac:dyDescent="0.25">
      <c r="A578" s="1" t="s">
        <v>3996</v>
      </c>
      <c r="B578" s="2" t="s">
        <v>174</v>
      </c>
      <c r="C578" s="2" t="s">
        <v>562</v>
      </c>
      <c r="D578" s="21">
        <v>749907</v>
      </c>
      <c r="E578" s="21">
        <v>0</v>
      </c>
      <c r="F578" s="21">
        <v>749907</v>
      </c>
      <c r="G578" s="39">
        <v>1.04</v>
      </c>
      <c r="H578" s="21">
        <v>779903</v>
      </c>
      <c r="I578" s="21">
        <v>0</v>
      </c>
      <c r="J578" s="21">
        <v>779903</v>
      </c>
      <c r="K578" s="21">
        <v>21857</v>
      </c>
      <c r="L578" s="21">
        <v>0</v>
      </c>
      <c r="M578" s="21">
        <v>0</v>
      </c>
      <c r="N578" s="21">
        <v>801760</v>
      </c>
    </row>
    <row r="579" spans="1:14" x14ac:dyDescent="0.25">
      <c r="A579" s="1" t="s">
        <v>3997</v>
      </c>
      <c r="B579" s="2" t="s">
        <v>10</v>
      </c>
      <c r="C579" s="2" t="s">
        <v>3419</v>
      </c>
      <c r="D579" s="21">
        <v>108989</v>
      </c>
      <c r="E579" s="21">
        <v>0</v>
      </c>
      <c r="F579" s="21">
        <v>108989</v>
      </c>
      <c r="G579" s="39">
        <v>1.04</v>
      </c>
      <c r="H579" s="21">
        <v>113349</v>
      </c>
      <c r="I579" s="21">
        <v>0</v>
      </c>
      <c r="J579" s="21">
        <v>113349</v>
      </c>
      <c r="K579" s="21">
        <v>3293</v>
      </c>
      <c r="L579" s="21">
        <v>0</v>
      </c>
      <c r="M579" s="21">
        <v>0</v>
      </c>
      <c r="N579" s="21">
        <v>116642</v>
      </c>
    </row>
    <row r="580" spans="1:14" x14ac:dyDescent="0.25">
      <c r="A580" s="1" t="s">
        <v>3998</v>
      </c>
      <c r="B580" s="2" t="s">
        <v>10</v>
      </c>
      <c r="C580" s="2" t="s">
        <v>3419</v>
      </c>
      <c r="D580" s="21">
        <v>121923</v>
      </c>
      <c r="E580" s="21">
        <v>0</v>
      </c>
      <c r="F580" s="21">
        <v>121923</v>
      </c>
      <c r="G580" s="39">
        <v>1.04</v>
      </c>
      <c r="H580" s="21">
        <v>126800</v>
      </c>
      <c r="I580" s="21">
        <v>0</v>
      </c>
      <c r="J580" s="21">
        <v>126800</v>
      </c>
      <c r="K580" s="21">
        <v>0</v>
      </c>
      <c r="L580" s="21">
        <v>0</v>
      </c>
      <c r="M580" s="21">
        <v>0</v>
      </c>
      <c r="N580" s="21">
        <v>126800</v>
      </c>
    </row>
    <row r="581" spans="1:14" x14ac:dyDescent="0.25">
      <c r="A581" s="1" t="s">
        <v>3999</v>
      </c>
      <c r="B581" s="2" t="s">
        <v>10</v>
      </c>
      <c r="C581" s="2" t="s">
        <v>3419</v>
      </c>
      <c r="D581" s="21">
        <v>1258557</v>
      </c>
      <c r="E581" s="21">
        <v>0</v>
      </c>
      <c r="F581" s="21">
        <v>1258557</v>
      </c>
      <c r="G581" s="39">
        <v>1.04</v>
      </c>
      <c r="H581" s="21">
        <v>1308899</v>
      </c>
      <c r="I581" s="21">
        <v>0</v>
      </c>
      <c r="J581" s="21">
        <v>1308899</v>
      </c>
      <c r="K581" s="21">
        <v>36055</v>
      </c>
      <c r="L581" s="21">
        <v>0</v>
      </c>
      <c r="M581" s="21">
        <v>0</v>
      </c>
      <c r="N581" s="21">
        <v>1344954</v>
      </c>
    </row>
    <row r="582" spans="1:14" x14ac:dyDescent="0.25">
      <c r="A582" s="1" t="s">
        <v>4000</v>
      </c>
      <c r="B582" s="2" t="s">
        <v>174</v>
      </c>
      <c r="C582" s="2" t="s">
        <v>2723</v>
      </c>
      <c r="D582" s="21">
        <v>1010633</v>
      </c>
      <c r="E582" s="21">
        <v>0</v>
      </c>
      <c r="F582" s="21">
        <v>1010633</v>
      </c>
      <c r="G582" s="39">
        <v>1.04</v>
      </c>
      <c r="H582" s="21">
        <v>1051059</v>
      </c>
      <c r="I582" s="21">
        <v>0</v>
      </c>
      <c r="J582" s="21">
        <v>1051059</v>
      </c>
      <c r="K582" s="21">
        <v>125987</v>
      </c>
      <c r="L582" s="21">
        <v>0</v>
      </c>
      <c r="M582" s="21">
        <v>0</v>
      </c>
      <c r="N582" s="21">
        <v>1177046</v>
      </c>
    </row>
    <row r="583" spans="1:14" x14ac:dyDescent="0.25">
      <c r="A583" s="1" t="s">
        <v>4001</v>
      </c>
      <c r="B583" s="2" t="s">
        <v>10</v>
      </c>
      <c r="C583" s="2" t="s">
        <v>3419</v>
      </c>
      <c r="D583" s="21">
        <v>5199202</v>
      </c>
      <c r="E583" s="21">
        <v>0</v>
      </c>
      <c r="F583" s="21">
        <v>5199202</v>
      </c>
      <c r="G583" s="39">
        <v>1.04</v>
      </c>
      <c r="H583" s="21">
        <v>5407170</v>
      </c>
      <c r="I583" s="21">
        <v>0</v>
      </c>
      <c r="J583" s="21">
        <v>5407170</v>
      </c>
      <c r="K583" s="21">
        <v>0</v>
      </c>
      <c r="L583" s="21">
        <v>0</v>
      </c>
      <c r="M583" s="21">
        <v>0</v>
      </c>
      <c r="N583" s="21">
        <v>5407170</v>
      </c>
    </row>
    <row r="584" spans="1:14" x14ac:dyDescent="0.25">
      <c r="A584" s="1" t="s">
        <v>4002</v>
      </c>
      <c r="B584" s="2" t="s">
        <v>10</v>
      </c>
      <c r="C584" s="2" t="s">
        <v>3419</v>
      </c>
      <c r="D584" s="21">
        <v>2724788</v>
      </c>
      <c r="E584" s="21">
        <v>0</v>
      </c>
      <c r="F584" s="21">
        <v>2724788</v>
      </c>
      <c r="G584" s="39">
        <v>1.04</v>
      </c>
      <c r="H584" s="21">
        <v>2833780</v>
      </c>
      <c r="I584" s="21">
        <v>0</v>
      </c>
      <c r="J584" s="21">
        <v>2833780</v>
      </c>
      <c r="K584" s="21">
        <v>0</v>
      </c>
      <c r="L584" s="21">
        <v>0</v>
      </c>
      <c r="M584" s="21">
        <v>0</v>
      </c>
      <c r="N584" s="21">
        <v>2833780</v>
      </c>
    </row>
    <row r="585" spans="1:14" x14ac:dyDescent="0.25">
      <c r="A585" s="1" t="s">
        <v>4003</v>
      </c>
      <c r="B585" s="2" t="s">
        <v>174</v>
      </c>
      <c r="C585" s="2" t="s">
        <v>562</v>
      </c>
      <c r="D585" s="21">
        <v>8301399</v>
      </c>
      <c r="E585" s="21">
        <v>0</v>
      </c>
      <c r="F585" s="21">
        <v>8301399</v>
      </c>
      <c r="G585" s="39">
        <v>1.04</v>
      </c>
      <c r="H585" s="21">
        <v>8633455</v>
      </c>
      <c r="I585" s="21">
        <v>0</v>
      </c>
      <c r="J585" s="21">
        <v>8633455</v>
      </c>
      <c r="K585" s="21">
        <v>0</v>
      </c>
      <c r="L585" s="21">
        <v>0</v>
      </c>
      <c r="M585" s="21">
        <v>0</v>
      </c>
      <c r="N585" s="21">
        <v>8633455</v>
      </c>
    </row>
    <row r="586" spans="1:14" x14ac:dyDescent="0.25">
      <c r="A586" s="1" t="s">
        <v>4004</v>
      </c>
      <c r="B586" s="2" t="s">
        <v>174</v>
      </c>
      <c r="C586" s="2" t="s">
        <v>2723</v>
      </c>
      <c r="D586" s="21">
        <v>1736711</v>
      </c>
      <c r="E586" s="21">
        <v>0</v>
      </c>
      <c r="F586" s="21">
        <v>1736711</v>
      </c>
      <c r="G586" s="39">
        <v>1.04</v>
      </c>
      <c r="H586" s="21">
        <v>1806179</v>
      </c>
      <c r="I586" s="21">
        <v>0</v>
      </c>
      <c r="J586" s="21">
        <v>1806179</v>
      </c>
      <c r="K586" s="21">
        <v>0</v>
      </c>
      <c r="L586" s="21">
        <v>0</v>
      </c>
      <c r="M586" s="21">
        <v>0</v>
      </c>
      <c r="N586" s="21">
        <v>1806179</v>
      </c>
    </row>
    <row r="587" spans="1:14" x14ac:dyDescent="0.25">
      <c r="A587" s="1" t="s">
        <v>4005</v>
      </c>
      <c r="B587" s="2" t="s">
        <v>10</v>
      </c>
      <c r="C587" s="2" t="s">
        <v>3419</v>
      </c>
      <c r="D587" s="21">
        <v>1109564</v>
      </c>
      <c r="E587" s="21">
        <v>0</v>
      </c>
      <c r="F587" s="21">
        <v>1109564</v>
      </c>
      <c r="G587" s="39">
        <v>1.04</v>
      </c>
      <c r="H587" s="21">
        <v>1153947</v>
      </c>
      <c r="I587" s="21">
        <v>0</v>
      </c>
      <c r="J587" s="21">
        <v>1153947</v>
      </c>
      <c r="K587" s="21">
        <v>0</v>
      </c>
      <c r="L587" s="21">
        <v>0</v>
      </c>
      <c r="M587" s="21">
        <v>0</v>
      </c>
      <c r="N587" s="21">
        <v>1153947</v>
      </c>
    </row>
    <row r="588" spans="1:14" x14ac:dyDescent="0.25">
      <c r="A588" s="1" t="s">
        <v>4006</v>
      </c>
      <c r="B588" s="2" t="s">
        <v>10</v>
      </c>
      <c r="C588" s="2" t="s">
        <v>3419</v>
      </c>
      <c r="D588" s="21">
        <v>267334</v>
      </c>
      <c r="E588" s="21">
        <v>0</v>
      </c>
      <c r="F588" s="21">
        <v>267334</v>
      </c>
      <c r="G588" s="39">
        <v>1.04</v>
      </c>
      <c r="H588" s="21">
        <v>278027</v>
      </c>
      <c r="I588" s="21">
        <v>0</v>
      </c>
      <c r="J588" s="21">
        <v>278027</v>
      </c>
      <c r="K588" s="21">
        <v>0</v>
      </c>
      <c r="L588" s="21">
        <v>0</v>
      </c>
      <c r="M588" s="21">
        <v>0</v>
      </c>
      <c r="N588" s="21">
        <v>278027</v>
      </c>
    </row>
    <row r="589" spans="1:14" x14ac:dyDescent="0.25">
      <c r="A589" s="1" t="s">
        <v>4007</v>
      </c>
      <c r="B589" s="2" t="s">
        <v>10</v>
      </c>
      <c r="C589" s="2" t="s">
        <v>3419</v>
      </c>
      <c r="D589" s="21">
        <v>697150</v>
      </c>
      <c r="E589" s="21">
        <v>0</v>
      </c>
      <c r="F589" s="21">
        <v>697150</v>
      </c>
      <c r="G589" s="39">
        <v>1.04</v>
      </c>
      <c r="H589" s="21">
        <v>725036</v>
      </c>
      <c r="I589" s="21">
        <v>0</v>
      </c>
      <c r="J589" s="21">
        <v>725036</v>
      </c>
      <c r="K589" s="21">
        <v>0</v>
      </c>
      <c r="L589" s="21">
        <v>0</v>
      </c>
      <c r="M589" s="21">
        <v>0</v>
      </c>
      <c r="N589" s="21">
        <v>725036</v>
      </c>
    </row>
    <row r="590" spans="1:14" x14ac:dyDescent="0.25">
      <c r="A590" s="1" t="s">
        <v>4008</v>
      </c>
      <c r="B590" s="2" t="s">
        <v>10</v>
      </c>
      <c r="C590" s="2" t="s">
        <v>3419</v>
      </c>
      <c r="D590" s="21">
        <v>302214</v>
      </c>
      <c r="E590" s="21">
        <v>0</v>
      </c>
      <c r="F590" s="21">
        <v>302214</v>
      </c>
      <c r="G590" s="39">
        <v>1.04</v>
      </c>
      <c r="H590" s="21">
        <v>314303</v>
      </c>
      <c r="I590" s="21">
        <v>0</v>
      </c>
      <c r="J590" s="21">
        <v>314303</v>
      </c>
      <c r="K590" s="21">
        <v>0</v>
      </c>
      <c r="L590" s="21">
        <v>0</v>
      </c>
      <c r="M590" s="21">
        <v>0</v>
      </c>
      <c r="N590" s="21">
        <v>314303</v>
      </c>
    </row>
    <row r="591" spans="1:14" x14ac:dyDescent="0.25">
      <c r="A591" s="1" t="s">
        <v>4009</v>
      </c>
      <c r="B591" s="2" t="s">
        <v>174</v>
      </c>
      <c r="C591" s="2" t="s">
        <v>2723</v>
      </c>
      <c r="D591" s="21">
        <v>1581497</v>
      </c>
      <c r="E591" s="21">
        <v>0</v>
      </c>
      <c r="F591" s="21">
        <v>1581497</v>
      </c>
      <c r="G591" s="39">
        <v>1.04</v>
      </c>
      <c r="H591" s="21">
        <v>1644758</v>
      </c>
      <c r="I591" s="21">
        <v>0</v>
      </c>
      <c r="J591" s="21">
        <v>1644758</v>
      </c>
      <c r="K591" s="21">
        <v>0</v>
      </c>
      <c r="L591" s="21">
        <v>0</v>
      </c>
      <c r="M591" s="21">
        <v>0</v>
      </c>
      <c r="N591" s="21">
        <v>1644758</v>
      </c>
    </row>
    <row r="592" spans="1:14" x14ac:dyDescent="0.25">
      <c r="A592" s="1" t="s">
        <v>4010</v>
      </c>
      <c r="B592" s="2" t="s">
        <v>10</v>
      </c>
      <c r="C592" s="2" t="s">
        <v>3419</v>
      </c>
      <c r="D592" s="21">
        <v>938995</v>
      </c>
      <c r="E592" s="21">
        <v>0</v>
      </c>
      <c r="F592" s="21">
        <v>938995</v>
      </c>
      <c r="G592" s="39">
        <v>1.04</v>
      </c>
      <c r="H592" s="21">
        <v>976555</v>
      </c>
      <c r="I592" s="21">
        <v>0</v>
      </c>
      <c r="J592" s="21">
        <v>976555</v>
      </c>
      <c r="K592" s="21">
        <v>0</v>
      </c>
      <c r="L592" s="21">
        <v>0</v>
      </c>
      <c r="M592" s="21">
        <v>0</v>
      </c>
      <c r="N592" s="21">
        <v>976555</v>
      </c>
    </row>
    <row r="593" spans="1:14" x14ac:dyDescent="0.25">
      <c r="A593" s="1" t="s">
        <v>4011</v>
      </c>
      <c r="B593" s="2" t="s">
        <v>10</v>
      </c>
      <c r="C593" s="2" t="s">
        <v>3419</v>
      </c>
      <c r="D593" s="21">
        <v>29772886</v>
      </c>
      <c r="E593" s="21">
        <v>0</v>
      </c>
      <c r="F593" s="21">
        <v>29772886</v>
      </c>
      <c r="G593" s="39">
        <v>1.04</v>
      </c>
      <c r="H593" s="21">
        <v>30963801</v>
      </c>
      <c r="I593" s="21">
        <v>0</v>
      </c>
      <c r="J593" s="21">
        <v>30963801</v>
      </c>
      <c r="K593" s="21">
        <v>0</v>
      </c>
      <c r="L593" s="21">
        <v>723494.43884503189</v>
      </c>
      <c r="M593" s="21">
        <v>1626413</v>
      </c>
      <c r="N593" s="21">
        <v>33313708.438845031</v>
      </c>
    </row>
    <row r="594" spans="1:14" x14ac:dyDescent="0.25">
      <c r="A594" s="1" t="s">
        <v>4012</v>
      </c>
      <c r="B594" s="2" t="s">
        <v>10</v>
      </c>
      <c r="C594" s="2" t="s">
        <v>3419</v>
      </c>
      <c r="D594" s="21">
        <v>645569</v>
      </c>
      <c r="E594" s="21">
        <v>0</v>
      </c>
      <c r="F594" s="21">
        <v>645569</v>
      </c>
      <c r="G594" s="39">
        <v>1.04</v>
      </c>
      <c r="H594" s="21">
        <v>671392</v>
      </c>
      <c r="I594" s="21">
        <v>0</v>
      </c>
      <c r="J594" s="21">
        <v>671392</v>
      </c>
      <c r="K594" s="21">
        <v>0</v>
      </c>
      <c r="L594" s="21">
        <v>0</v>
      </c>
      <c r="M594" s="21">
        <v>0</v>
      </c>
      <c r="N594" s="21">
        <v>671392</v>
      </c>
    </row>
    <row r="595" spans="1:14" x14ac:dyDescent="0.25">
      <c r="A595" s="1" t="s">
        <v>4013</v>
      </c>
      <c r="B595" s="2" t="s">
        <v>10</v>
      </c>
      <c r="C595" s="2" t="s">
        <v>3419</v>
      </c>
      <c r="D595" s="21">
        <v>3365890</v>
      </c>
      <c r="E595" s="21">
        <v>0</v>
      </c>
      <c r="F595" s="21">
        <v>3365890</v>
      </c>
      <c r="G595" s="39">
        <v>1.04</v>
      </c>
      <c r="H595" s="21">
        <v>3500526</v>
      </c>
      <c r="I595" s="21">
        <v>0</v>
      </c>
      <c r="J595" s="21">
        <v>3500526</v>
      </c>
      <c r="K595" s="21">
        <v>0</v>
      </c>
      <c r="L595" s="21">
        <v>0</v>
      </c>
      <c r="M595" s="21">
        <v>0</v>
      </c>
      <c r="N595" s="21">
        <v>3500526</v>
      </c>
    </row>
    <row r="596" spans="1:14" x14ac:dyDescent="0.25">
      <c r="A596" s="1" t="s">
        <v>4014</v>
      </c>
      <c r="B596" s="2" t="s">
        <v>10</v>
      </c>
      <c r="C596" s="2" t="s">
        <v>3419</v>
      </c>
      <c r="D596" s="21">
        <v>27753</v>
      </c>
      <c r="E596" s="21">
        <v>0</v>
      </c>
      <c r="F596" s="21">
        <v>27753</v>
      </c>
      <c r="G596" s="39">
        <v>1.04</v>
      </c>
      <c r="H596" s="21">
        <v>28863</v>
      </c>
      <c r="I596" s="21">
        <v>0</v>
      </c>
      <c r="J596" s="21">
        <v>28863</v>
      </c>
      <c r="K596" s="21">
        <v>0</v>
      </c>
      <c r="L596" s="21">
        <v>0</v>
      </c>
      <c r="M596" s="21">
        <v>0</v>
      </c>
      <c r="N596" s="21">
        <v>28863</v>
      </c>
    </row>
    <row r="597" spans="1:14" x14ac:dyDescent="0.25">
      <c r="A597" s="1" t="s">
        <v>4015</v>
      </c>
      <c r="B597" s="2" t="s">
        <v>10</v>
      </c>
      <c r="C597" s="2" t="s">
        <v>3419</v>
      </c>
      <c r="D597" s="21">
        <v>38466</v>
      </c>
      <c r="E597" s="21">
        <v>0</v>
      </c>
      <c r="F597" s="21">
        <v>38466</v>
      </c>
      <c r="G597" s="39">
        <v>1.04</v>
      </c>
      <c r="H597" s="21">
        <v>40005</v>
      </c>
      <c r="I597" s="21">
        <v>0</v>
      </c>
      <c r="J597" s="21">
        <v>40005</v>
      </c>
      <c r="K597" s="21">
        <v>0</v>
      </c>
      <c r="L597" s="21">
        <v>0</v>
      </c>
      <c r="M597" s="21">
        <v>0</v>
      </c>
      <c r="N597" s="21">
        <v>40005</v>
      </c>
    </row>
    <row r="598" spans="1:14" x14ac:dyDescent="0.25">
      <c r="A598" s="1" t="s">
        <v>4016</v>
      </c>
      <c r="B598" s="2" t="s">
        <v>10</v>
      </c>
      <c r="C598" s="2" t="s">
        <v>3419</v>
      </c>
      <c r="D598" s="21">
        <v>102553</v>
      </c>
      <c r="E598" s="21">
        <v>0</v>
      </c>
      <c r="F598" s="21">
        <v>102553</v>
      </c>
      <c r="G598" s="39">
        <v>1.04</v>
      </c>
      <c r="H598" s="21">
        <v>106655</v>
      </c>
      <c r="I598" s="21">
        <v>0</v>
      </c>
      <c r="J598" s="21">
        <v>106655</v>
      </c>
      <c r="K598" s="21">
        <v>0</v>
      </c>
      <c r="L598" s="21">
        <v>0</v>
      </c>
      <c r="M598" s="21">
        <v>0</v>
      </c>
      <c r="N598" s="21">
        <v>106655</v>
      </c>
    </row>
    <row r="599" spans="1:14" x14ac:dyDescent="0.25">
      <c r="A599" s="1" t="s">
        <v>4017</v>
      </c>
      <c r="B599" s="2" t="s">
        <v>10</v>
      </c>
      <c r="C599" s="2" t="s">
        <v>3419</v>
      </c>
      <c r="D599" s="21">
        <v>29597</v>
      </c>
      <c r="E599" s="21">
        <v>0</v>
      </c>
      <c r="F599" s="21">
        <v>29597</v>
      </c>
      <c r="G599" s="39">
        <v>1.04</v>
      </c>
      <c r="H599" s="21">
        <v>30781</v>
      </c>
      <c r="I599" s="21">
        <v>0</v>
      </c>
      <c r="J599" s="21">
        <v>30781</v>
      </c>
      <c r="K599" s="21">
        <v>0</v>
      </c>
      <c r="L599" s="21">
        <v>0</v>
      </c>
      <c r="M599" s="21">
        <v>0</v>
      </c>
      <c r="N599" s="21">
        <v>30781</v>
      </c>
    </row>
    <row r="600" spans="1:14" x14ac:dyDescent="0.25">
      <c r="A600" s="1" t="s">
        <v>4018</v>
      </c>
      <c r="B600" s="2" t="s">
        <v>10</v>
      </c>
      <c r="C600" s="2" t="s">
        <v>3419</v>
      </c>
      <c r="D600" s="21">
        <v>32233</v>
      </c>
      <c r="E600" s="21">
        <v>0</v>
      </c>
      <c r="F600" s="21">
        <v>32233</v>
      </c>
      <c r="G600" s="39">
        <v>1.04</v>
      </c>
      <c r="H600" s="21">
        <v>33522</v>
      </c>
      <c r="I600" s="21">
        <v>0</v>
      </c>
      <c r="J600" s="21">
        <v>33522</v>
      </c>
      <c r="K600" s="21">
        <v>0</v>
      </c>
      <c r="L600" s="21">
        <v>0</v>
      </c>
      <c r="M600" s="21">
        <v>0</v>
      </c>
      <c r="N600" s="21">
        <v>33522</v>
      </c>
    </row>
    <row r="601" spans="1:14" x14ac:dyDescent="0.25">
      <c r="A601" s="1" t="s">
        <v>4019</v>
      </c>
      <c r="B601" s="2" t="s">
        <v>10</v>
      </c>
      <c r="C601" s="2" t="s">
        <v>3419</v>
      </c>
      <c r="D601" s="21">
        <v>51370</v>
      </c>
      <c r="E601" s="21">
        <v>0</v>
      </c>
      <c r="F601" s="21">
        <v>51370</v>
      </c>
      <c r="G601" s="39">
        <v>1.04</v>
      </c>
      <c r="H601" s="21">
        <v>53425</v>
      </c>
      <c r="I601" s="21">
        <v>0</v>
      </c>
      <c r="J601" s="21">
        <v>53425</v>
      </c>
      <c r="K601" s="21">
        <v>0</v>
      </c>
      <c r="L601" s="21">
        <v>0</v>
      </c>
      <c r="M601" s="21">
        <v>0</v>
      </c>
      <c r="N601" s="21">
        <v>53425</v>
      </c>
    </row>
    <row r="602" spans="1:14" x14ac:dyDescent="0.25">
      <c r="A602" s="1" t="s">
        <v>4020</v>
      </c>
      <c r="B602" s="2" t="s">
        <v>10</v>
      </c>
      <c r="C602" s="2" t="s">
        <v>3419</v>
      </c>
      <c r="D602" s="21">
        <v>43932</v>
      </c>
      <c r="E602" s="21">
        <v>0</v>
      </c>
      <c r="F602" s="21">
        <v>43932</v>
      </c>
      <c r="G602" s="39">
        <v>1.04</v>
      </c>
      <c r="H602" s="21">
        <v>45689</v>
      </c>
      <c r="I602" s="21">
        <v>0</v>
      </c>
      <c r="J602" s="21">
        <v>45689</v>
      </c>
      <c r="K602" s="21">
        <v>0</v>
      </c>
      <c r="L602" s="21">
        <v>0</v>
      </c>
      <c r="M602" s="21">
        <v>0</v>
      </c>
      <c r="N602" s="21">
        <v>45689</v>
      </c>
    </row>
    <row r="603" spans="1:14" x14ac:dyDescent="0.25">
      <c r="A603" s="1" t="s">
        <v>4021</v>
      </c>
      <c r="B603" s="2" t="s">
        <v>10</v>
      </c>
      <c r="C603" s="2" t="s">
        <v>3419</v>
      </c>
      <c r="D603" s="21">
        <v>43041</v>
      </c>
      <c r="E603" s="21">
        <v>0</v>
      </c>
      <c r="F603" s="21">
        <v>43041</v>
      </c>
      <c r="G603" s="39">
        <v>1.04</v>
      </c>
      <c r="H603" s="21">
        <v>44763</v>
      </c>
      <c r="I603" s="21">
        <v>0</v>
      </c>
      <c r="J603" s="21">
        <v>44763</v>
      </c>
      <c r="K603" s="21">
        <v>0</v>
      </c>
      <c r="L603" s="21">
        <v>0</v>
      </c>
      <c r="M603" s="21">
        <v>0</v>
      </c>
      <c r="N603" s="21">
        <v>44763</v>
      </c>
    </row>
    <row r="604" spans="1:14" x14ac:dyDescent="0.25">
      <c r="A604" s="1" t="s">
        <v>4022</v>
      </c>
      <c r="B604" s="2" t="s">
        <v>10</v>
      </c>
      <c r="C604" s="2" t="s">
        <v>3419</v>
      </c>
      <c r="D604" s="21">
        <v>72306</v>
      </c>
      <c r="E604" s="21">
        <v>0</v>
      </c>
      <c r="F604" s="21">
        <v>72306</v>
      </c>
      <c r="G604" s="39">
        <v>1.04</v>
      </c>
      <c r="H604" s="21">
        <v>75198</v>
      </c>
      <c r="I604" s="21">
        <v>0</v>
      </c>
      <c r="J604" s="21">
        <v>75198</v>
      </c>
      <c r="K604" s="21">
        <v>0</v>
      </c>
      <c r="L604" s="21">
        <v>0</v>
      </c>
      <c r="M604" s="21">
        <v>0</v>
      </c>
      <c r="N604" s="21">
        <v>75198</v>
      </c>
    </row>
    <row r="605" spans="1:14" x14ac:dyDescent="0.25">
      <c r="A605" s="1" t="s">
        <v>4023</v>
      </c>
      <c r="B605" s="2" t="s">
        <v>10</v>
      </c>
      <c r="C605" s="2" t="s">
        <v>3419</v>
      </c>
      <c r="D605" s="21">
        <v>60254</v>
      </c>
      <c r="E605" s="21">
        <v>0</v>
      </c>
      <c r="F605" s="21">
        <v>60254</v>
      </c>
      <c r="G605" s="39">
        <v>1.04</v>
      </c>
      <c r="H605" s="21">
        <v>62664</v>
      </c>
      <c r="I605" s="21">
        <v>0</v>
      </c>
      <c r="J605" s="21">
        <v>62664</v>
      </c>
      <c r="K605" s="21">
        <v>0</v>
      </c>
      <c r="L605" s="21">
        <v>0</v>
      </c>
      <c r="M605" s="21">
        <v>0</v>
      </c>
      <c r="N605" s="21">
        <v>62664</v>
      </c>
    </row>
    <row r="606" spans="1:14" x14ac:dyDescent="0.25">
      <c r="A606" s="1" t="s">
        <v>4024</v>
      </c>
      <c r="B606" s="2" t="s">
        <v>10</v>
      </c>
      <c r="C606" s="2" t="s">
        <v>3419</v>
      </c>
      <c r="D606" s="21">
        <v>11671</v>
      </c>
      <c r="E606" s="21">
        <v>0</v>
      </c>
      <c r="F606" s="21">
        <v>11671</v>
      </c>
      <c r="G606" s="39">
        <v>1.04</v>
      </c>
      <c r="H606" s="21">
        <v>12138</v>
      </c>
      <c r="I606" s="21">
        <v>0</v>
      </c>
      <c r="J606" s="21">
        <v>12138</v>
      </c>
      <c r="K606" s="21">
        <v>0</v>
      </c>
      <c r="L606" s="21">
        <v>0</v>
      </c>
      <c r="M606" s="21">
        <v>0</v>
      </c>
      <c r="N606" s="21">
        <v>12138</v>
      </c>
    </row>
    <row r="607" spans="1:14" x14ac:dyDescent="0.25">
      <c r="A607" s="1" t="s">
        <v>4025</v>
      </c>
      <c r="B607" s="2" t="s">
        <v>10</v>
      </c>
      <c r="C607" s="2" t="s">
        <v>3419</v>
      </c>
      <c r="D607" s="21">
        <v>54109</v>
      </c>
      <c r="E607" s="21">
        <v>0</v>
      </c>
      <c r="F607" s="21">
        <v>54109</v>
      </c>
      <c r="G607" s="39">
        <v>1.04</v>
      </c>
      <c r="H607" s="21">
        <v>56273</v>
      </c>
      <c r="I607" s="21">
        <v>0</v>
      </c>
      <c r="J607" s="21">
        <v>56273</v>
      </c>
      <c r="K607" s="21">
        <v>0</v>
      </c>
      <c r="L607" s="21">
        <v>0</v>
      </c>
      <c r="M607" s="21">
        <v>0</v>
      </c>
      <c r="N607" s="21">
        <v>56273</v>
      </c>
    </row>
    <row r="608" spans="1:14" x14ac:dyDescent="0.25">
      <c r="A608" s="1" t="s">
        <v>4026</v>
      </c>
      <c r="B608" s="2" t="s">
        <v>10</v>
      </c>
      <c r="C608" s="2" t="s">
        <v>3419</v>
      </c>
      <c r="D608" s="21">
        <v>16249</v>
      </c>
      <c r="E608" s="21">
        <v>0</v>
      </c>
      <c r="F608" s="21">
        <v>16249</v>
      </c>
      <c r="G608" s="39">
        <v>1.04</v>
      </c>
      <c r="H608" s="21">
        <v>16899</v>
      </c>
      <c r="I608" s="21">
        <v>0</v>
      </c>
      <c r="J608" s="21">
        <v>16899</v>
      </c>
      <c r="K608" s="21">
        <v>0</v>
      </c>
      <c r="L608" s="21">
        <v>0</v>
      </c>
      <c r="M608" s="21">
        <v>0</v>
      </c>
      <c r="N608" s="21">
        <v>16899</v>
      </c>
    </row>
    <row r="609" spans="1:14" x14ac:dyDescent="0.25">
      <c r="A609" s="1" t="s">
        <v>4027</v>
      </c>
      <c r="B609" s="2" t="s">
        <v>10</v>
      </c>
      <c r="C609" s="2" t="s">
        <v>3419</v>
      </c>
      <c r="D609" s="21">
        <v>16247</v>
      </c>
      <c r="E609" s="21">
        <v>0</v>
      </c>
      <c r="F609" s="21">
        <v>16247</v>
      </c>
      <c r="G609" s="39">
        <v>1.04</v>
      </c>
      <c r="H609" s="21">
        <v>16897</v>
      </c>
      <c r="I609" s="21">
        <v>0</v>
      </c>
      <c r="J609" s="21">
        <v>16897</v>
      </c>
      <c r="K609" s="21">
        <v>0</v>
      </c>
      <c r="L609" s="21">
        <v>0</v>
      </c>
      <c r="M609" s="21">
        <v>0</v>
      </c>
      <c r="N609" s="21">
        <v>16897</v>
      </c>
    </row>
    <row r="610" spans="1:14" x14ac:dyDescent="0.25">
      <c r="A610" s="1" t="s">
        <v>4028</v>
      </c>
      <c r="B610" s="2" t="s">
        <v>10</v>
      </c>
      <c r="C610" s="2" t="s">
        <v>3419</v>
      </c>
      <c r="D610" s="21">
        <v>458840</v>
      </c>
      <c r="E610" s="21">
        <v>0</v>
      </c>
      <c r="F610" s="21">
        <v>458840</v>
      </c>
      <c r="G610" s="39">
        <v>1.04</v>
      </c>
      <c r="H610" s="21">
        <v>477194</v>
      </c>
      <c r="I610" s="21">
        <v>0</v>
      </c>
      <c r="J610" s="21">
        <v>477194</v>
      </c>
      <c r="K610" s="21">
        <v>0</v>
      </c>
      <c r="L610" s="21">
        <v>0</v>
      </c>
      <c r="M610" s="21">
        <v>0</v>
      </c>
      <c r="N610" s="21">
        <v>477194</v>
      </c>
    </row>
    <row r="611" spans="1:14" x14ac:dyDescent="0.25">
      <c r="A611" s="1" t="s">
        <v>4029</v>
      </c>
      <c r="B611" s="2" t="s">
        <v>10</v>
      </c>
      <c r="C611" s="2" t="s">
        <v>3419</v>
      </c>
      <c r="D611" s="21">
        <v>77517</v>
      </c>
      <c r="E611" s="21">
        <v>0</v>
      </c>
      <c r="F611" s="21">
        <v>77517</v>
      </c>
      <c r="G611" s="39">
        <v>1.04</v>
      </c>
      <c r="H611" s="21">
        <v>80618</v>
      </c>
      <c r="I611" s="21">
        <v>0</v>
      </c>
      <c r="J611" s="21">
        <v>80618</v>
      </c>
      <c r="K611" s="21">
        <v>0</v>
      </c>
      <c r="L611" s="21">
        <v>0</v>
      </c>
      <c r="M611" s="21">
        <v>0</v>
      </c>
      <c r="N611" s="21">
        <v>80618</v>
      </c>
    </row>
    <row r="612" spans="1:14" x14ac:dyDescent="0.25">
      <c r="A612" s="1" t="s">
        <v>4030</v>
      </c>
      <c r="B612" s="2" t="s">
        <v>10</v>
      </c>
      <c r="C612" s="2" t="s">
        <v>3419</v>
      </c>
      <c r="D612" s="21">
        <v>28059</v>
      </c>
      <c r="E612" s="21">
        <v>0</v>
      </c>
      <c r="F612" s="21">
        <v>28059</v>
      </c>
      <c r="G612" s="39">
        <v>1.04</v>
      </c>
      <c r="H612" s="21">
        <v>29181</v>
      </c>
      <c r="I612" s="21">
        <v>0</v>
      </c>
      <c r="J612" s="21">
        <v>29181</v>
      </c>
      <c r="K612" s="21">
        <v>0</v>
      </c>
      <c r="L612" s="21">
        <v>0</v>
      </c>
      <c r="M612" s="21">
        <v>0</v>
      </c>
      <c r="N612" s="21">
        <v>29181</v>
      </c>
    </row>
    <row r="613" spans="1:14" x14ac:dyDescent="0.25">
      <c r="A613" s="1" t="s">
        <v>4031</v>
      </c>
      <c r="B613" s="2" t="s">
        <v>10</v>
      </c>
      <c r="C613" s="2" t="s">
        <v>3419</v>
      </c>
      <c r="D613" s="21">
        <v>40374</v>
      </c>
      <c r="E613" s="21">
        <v>0</v>
      </c>
      <c r="F613" s="21">
        <v>40374</v>
      </c>
      <c r="G613" s="39">
        <v>1.04</v>
      </c>
      <c r="H613" s="21">
        <v>41989</v>
      </c>
      <c r="I613" s="21">
        <v>0</v>
      </c>
      <c r="J613" s="21">
        <v>41989</v>
      </c>
      <c r="K613" s="21">
        <v>0</v>
      </c>
      <c r="L613" s="21">
        <v>0</v>
      </c>
      <c r="M613" s="21">
        <v>0</v>
      </c>
      <c r="N613" s="21">
        <v>41989</v>
      </c>
    </row>
    <row r="614" spans="1:14" x14ac:dyDescent="0.25">
      <c r="A614" s="1" t="s">
        <v>4032</v>
      </c>
      <c r="B614" s="2" t="s">
        <v>10</v>
      </c>
      <c r="C614" s="2" t="s">
        <v>3419</v>
      </c>
      <c r="D614" s="21">
        <v>31674</v>
      </c>
      <c r="E614" s="21">
        <v>0</v>
      </c>
      <c r="F614" s="21">
        <v>31674</v>
      </c>
      <c r="G614" s="39">
        <v>1.04</v>
      </c>
      <c r="H614" s="21">
        <v>32941</v>
      </c>
      <c r="I614" s="21">
        <v>0</v>
      </c>
      <c r="J614" s="21">
        <v>32941</v>
      </c>
      <c r="K614" s="21">
        <v>0</v>
      </c>
      <c r="L614" s="21">
        <v>0</v>
      </c>
      <c r="M614" s="21">
        <v>0</v>
      </c>
      <c r="N614" s="21">
        <v>32941</v>
      </c>
    </row>
    <row r="615" spans="1:14" x14ac:dyDescent="0.25">
      <c r="A615" s="1" t="s">
        <v>4033</v>
      </c>
      <c r="B615" s="2" t="s">
        <v>10</v>
      </c>
      <c r="C615" s="2" t="s">
        <v>3419</v>
      </c>
      <c r="D615" s="21">
        <v>26556</v>
      </c>
      <c r="E615" s="21">
        <v>0</v>
      </c>
      <c r="F615" s="21">
        <v>26556</v>
      </c>
      <c r="G615" s="39">
        <v>1.04</v>
      </c>
      <c r="H615" s="21">
        <v>27618</v>
      </c>
      <c r="I615" s="21">
        <v>0</v>
      </c>
      <c r="J615" s="21">
        <v>27618</v>
      </c>
      <c r="K615" s="21">
        <v>0</v>
      </c>
      <c r="L615" s="21">
        <v>0</v>
      </c>
      <c r="M615" s="21">
        <v>0</v>
      </c>
      <c r="N615" s="21">
        <v>27618</v>
      </c>
    </row>
    <row r="616" spans="1:14" x14ac:dyDescent="0.25">
      <c r="A616" s="1" t="s">
        <v>4034</v>
      </c>
      <c r="B616" s="2" t="s">
        <v>10</v>
      </c>
      <c r="C616" s="2" t="s">
        <v>3419</v>
      </c>
      <c r="D616" s="21">
        <v>45581278</v>
      </c>
      <c r="E616" s="21">
        <v>0</v>
      </c>
      <c r="F616" s="21">
        <v>45581278</v>
      </c>
      <c r="G616" s="39">
        <v>1.04</v>
      </c>
      <c r="H616" s="21">
        <v>47404529</v>
      </c>
      <c r="I616" s="21">
        <v>0</v>
      </c>
      <c r="J616" s="21">
        <v>47404529</v>
      </c>
      <c r="K616" s="21">
        <v>0</v>
      </c>
      <c r="L616" s="21">
        <v>0</v>
      </c>
      <c r="M616" s="21">
        <v>0</v>
      </c>
      <c r="N616" s="21">
        <v>47404529</v>
      </c>
    </row>
    <row r="617" spans="1:14" x14ac:dyDescent="0.25">
      <c r="A617" s="1" t="s">
        <v>4035</v>
      </c>
      <c r="B617" s="2" t="s">
        <v>174</v>
      </c>
      <c r="C617" s="2" t="s">
        <v>607</v>
      </c>
      <c r="D617" s="21">
        <v>508390</v>
      </c>
      <c r="E617" s="21">
        <v>0</v>
      </c>
      <c r="F617" s="21">
        <v>508390</v>
      </c>
      <c r="G617" s="39">
        <v>1.04</v>
      </c>
      <c r="H617" s="21">
        <v>528725</v>
      </c>
      <c r="I617" s="21">
        <v>0</v>
      </c>
      <c r="J617" s="21">
        <v>528725</v>
      </c>
      <c r="K617" s="21">
        <v>22352</v>
      </c>
      <c r="L617" s="21">
        <v>0</v>
      </c>
      <c r="M617" s="21">
        <v>0</v>
      </c>
      <c r="N617" s="21">
        <v>551077</v>
      </c>
    </row>
    <row r="618" spans="1:14" x14ac:dyDescent="0.25">
      <c r="A618" s="1" t="s">
        <v>4036</v>
      </c>
      <c r="B618" s="2" t="s">
        <v>10</v>
      </c>
      <c r="C618" s="2" t="s">
        <v>3419</v>
      </c>
      <c r="D618" s="21">
        <v>762288</v>
      </c>
      <c r="E618" s="21">
        <v>0</v>
      </c>
      <c r="F618" s="21">
        <v>762288</v>
      </c>
      <c r="G618" s="39">
        <v>1.04</v>
      </c>
      <c r="H618" s="21">
        <v>792780</v>
      </c>
      <c r="I618" s="21">
        <v>0</v>
      </c>
      <c r="J618" s="21">
        <v>792780</v>
      </c>
      <c r="K618" s="21">
        <v>11347</v>
      </c>
      <c r="L618" s="21">
        <v>0</v>
      </c>
      <c r="M618" s="21">
        <v>0</v>
      </c>
      <c r="N618" s="21">
        <v>804127</v>
      </c>
    </row>
    <row r="619" spans="1:14" x14ac:dyDescent="0.25">
      <c r="A619" s="1" t="s">
        <v>4037</v>
      </c>
      <c r="B619" s="2" t="s">
        <v>10</v>
      </c>
      <c r="C619" s="2" t="s">
        <v>3419</v>
      </c>
      <c r="D619" s="21">
        <v>315499</v>
      </c>
      <c r="E619" s="21">
        <v>0</v>
      </c>
      <c r="F619" s="21">
        <v>315499</v>
      </c>
      <c r="G619" s="39">
        <v>1.04</v>
      </c>
      <c r="H619" s="21">
        <v>328119</v>
      </c>
      <c r="I619" s="21">
        <v>0</v>
      </c>
      <c r="J619" s="21">
        <v>328119</v>
      </c>
      <c r="K619" s="21">
        <v>0</v>
      </c>
      <c r="L619" s="21">
        <v>0</v>
      </c>
      <c r="M619" s="21">
        <v>0</v>
      </c>
      <c r="N619" s="21">
        <v>328119</v>
      </c>
    </row>
    <row r="620" spans="1:14" x14ac:dyDescent="0.25">
      <c r="A620" s="1" t="s">
        <v>4038</v>
      </c>
      <c r="B620" s="2" t="s">
        <v>10</v>
      </c>
      <c r="C620" s="2" t="s">
        <v>3419</v>
      </c>
      <c r="D620" s="21">
        <v>158697</v>
      </c>
      <c r="E620" s="21">
        <v>0</v>
      </c>
      <c r="F620" s="21">
        <v>158697</v>
      </c>
      <c r="G620" s="39">
        <v>1.04</v>
      </c>
      <c r="H620" s="21">
        <v>165045</v>
      </c>
      <c r="I620" s="21">
        <v>0</v>
      </c>
      <c r="J620" s="21">
        <v>165045</v>
      </c>
      <c r="K620" s="21">
        <v>9160</v>
      </c>
      <c r="L620" s="21">
        <v>0</v>
      </c>
      <c r="M620" s="21">
        <v>0</v>
      </c>
      <c r="N620" s="21">
        <v>174205</v>
      </c>
    </row>
    <row r="621" spans="1:14" x14ac:dyDescent="0.25">
      <c r="A621" s="1" t="s">
        <v>4039</v>
      </c>
      <c r="B621" s="2" t="s">
        <v>10</v>
      </c>
      <c r="C621" s="2" t="s">
        <v>3419</v>
      </c>
      <c r="D621" s="21">
        <v>3437720</v>
      </c>
      <c r="E621" s="21">
        <v>0</v>
      </c>
      <c r="F621" s="21">
        <v>3437720</v>
      </c>
      <c r="G621" s="39">
        <v>1.04</v>
      </c>
      <c r="H621" s="21">
        <v>3575229</v>
      </c>
      <c r="I621" s="21">
        <v>0</v>
      </c>
      <c r="J621" s="21">
        <v>3575229</v>
      </c>
      <c r="K621" s="21">
        <v>215304</v>
      </c>
      <c r="L621" s="21">
        <v>0</v>
      </c>
      <c r="M621" s="21">
        <v>0</v>
      </c>
      <c r="N621" s="21">
        <v>3790533</v>
      </c>
    </row>
    <row r="622" spans="1:14" x14ac:dyDescent="0.25">
      <c r="A622" s="1" t="s">
        <v>4040</v>
      </c>
      <c r="B622" s="2" t="s">
        <v>174</v>
      </c>
      <c r="C622" s="2" t="s">
        <v>1844</v>
      </c>
      <c r="D622" s="21">
        <v>952101</v>
      </c>
      <c r="E622" s="21">
        <v>0</v>
      </c>
      <c r="F622" s="21">
        <v>952101</v>
      </c>
      <c r="G622" s="39">
        <v>1.04</v>
      </c>
      <c r="H622" s="21">
        <v>990185</v>
      </c>
      <c r="I622" s="21">
        <v>0</v>
      </c>
      <c r="J622" s="21">
        <v>990185</v>
      </c>
      <c r="K622" s="21">
        <v>27690</v>
      </c>
      <c r="L622" s="21">
        <v>0</v>
      </c>
      <c r="M622" s="21">
        <v>0</v>
      </c>
      <c r="N622" s="21">
        <v>1017875</v>
      </c>
    </row>
    <row r="623" spans="1:14" x14ac:dyDescent="0.25">
      <c r="A623" s="1" t="s">
        <v>4041</v>
      </c>
      <c r="B623" s="2" t="s">
        <v>10</v>
      </c>
      <c r="C623" s="2" t="s">
        <v>3419</v>
      </c>
      <c r="D623" s="21">
        <v>412379</v>
      </c>
      <c r="E623" s="21">
        <v>0</v>
      </c>
      <c r="F623" s="21">
        <v>412379</v>
      </c>
      <c r="G623" s="39">
        <v>1.04</v>
      </c>
      <c r="H623" s="21">
        <v>428874</v>
      </c>
      <c r="I623" s="21">
        <v>0</v>
      </c>
      <c r="J623" s="21">
        <v>428874</v>
      </c>
      <c r="K623" s="21">
        <v>25952</v>
      </c>
      <c r="L623" s="21">
        <v>0</v>
      </c>
      <c r="M623" s="21">
        <v>0</v>
      </c>
      <c r="N623" s="21">
        <v>454826</v>
      </c>
    </row>
    <row r="624" spans="1:14" x14ac:dyDescent="0.25">
      <c r="A624" s="1" t="s">
        <v>4042</v>
      </c>
      <c r="B624" s="2" t="s">
        <v>10</v>
      </c>
      <c r="C624" s="2" t="s">
        <v>3419</v>
      </c>
      <c r="D624" s="21">
        <v>5119234</v>
      </c>
      <c r="E624" s="21">
        <v>0</v>
      </c>
      <c r="F624" s="21">
        <v>5119234</v>
      </c>
      <c r="G624" s="39">
        <v>1.04</v>
      </c>
      <c r="H624" s="21">
        <v>5324003</v>
      </c>
      <c r="I624" s="21">
        <v>0</v>
      </c>
      <c r="J624" s="21">
        <v>5324003</v>
      </c>
      <c r="K624" s="21">
        <v>0</v>
      </c>
      <c r="L624" s="21">
        <v>0</v>
      </c>
      <c r="M624" s="21">
        <v>0</v>
      </c>
      <c r="N624" s="21">
        <v>5324003</v>
      </c>
    </row>
    <row r="625" spans="1:14" x14ac:dyDescent="0.25">
      <c r="A625" s="1" t="s">
        <v>4043</v>
      </c>
      <c r="B625" s="2" t="s">
        <v>10</v>
      </c>
      <c r="C625" s="2" t="s">
        <v>3419</v>
      </c>
      <c r="D625" s="21">
        <v>1740700</v>
      </c>
      <c r="E625" s="21">
        <v>0</v>
      </c>
      <c r="F625" s="21">
        <v>1740700</v>
      </c>
      <c r="G625" s="39">
        <v>1.04</v>
      </c>
      <c r="H625" s="21">
        <v>1810328</v>
      </c>
      <c r="I625" s="21">
        <v>0</v>
      </c>
      <c r="J625" s="21">
        <v>1810328</v>
      </c>
      <c r="K625" s="21">
        <v>0</v>
      </c>
      <c r="L625" s="21">
        <v>0</v>
      </c>
      <c r="M625" s="21">
        <v>0</v>
      </c>
      <c r="N625" s="21">
        <v>1810328</v>
      </c>
    </row>
    <row r="626" spans="1:14" x14ac:dyDescent="0.25">
      <c r="A626" s="1" t="s">
        <v>4044</v>
      </c>
      <c r="B626" s="2" t="s">
        <v>10</v>
      </c>
      <c r="C626" s="2" t="s">
        <v>3419</v>
      </c>
      <c r="D626" s="21">
        <v>1950643</v>
      </c>
      <c r="E626" s="21">
        <v>0</v>
      </c>
      <c r="F626" s="21">
        <v>1950643</v>
      </c>
      <c r="G626" s="39">
        <v>1.04</v>
      </c>
      <c r="H626" s="21">
        <v>2028669</v>
      </c>
      <c r="I626" s="21">
        <v>0</v>
      </c>
      <c r="J626" s="21">
        <v>2028669</v>
      </c>
      <c r="K626" s="21">
        <v>0</v>
      </c>
      <c r="L626" s="21">
        <v>0</v>
      </c>
      <c r="M626" s="21">
        <v>0</v>
      </c>
      <c r="N626" s="21">
        <v>2028669</v>
      </c>
    </row>
    <row r="627" spans="1:14" x14ac:dyDescent="0.25">
      <c r="A627" s="1" t="s">
        <v>4045</v>
      </c>
      <c r="B627" s="2" t="s">
        <v>10</v>
      </c>
      <c r="C627" s="2" t="s">
        <v>3419</v>
      </c>
      <c r="D627" s="21">
        <v>1116551</v>
      </c>
      <c r="E627" s="21">
        <v>0</v>
      </c>
      <c r="F627" s="21">
        <v>1116551</v>
      </c>
      <c r="G627" s="39">
        <v>1.04</v>
      </c>
      <c r="H627" s="21">
        <v>1161213</v>
      </c>
      <c r="I627" s="21">
        <v>0</v>
      </c>
      <c r="J627" s="21">
        <v>1161213</v>
      </c>
      <c r="K627" s="21">
        <v>0</v>
      </c>
      <c r="L627" s="21">
        <v>0</v>
      </c>
      <c r="M627" s="21">
        <v>0</v>
      </c>
      <c r="N627" s="21">
        <v>1161213</v>
      </c>
    </row>
    <row r="628" spans="1:14" x14ac:dyDescent="0.25">
      <c r="A628" s="1" t="s">
        <v>4046</v>
      </c>
      <c r="B628" s="2" t="s">
        <v>10</v>
      </c>
      <c r="C628" s="2" t="s">
        <v>3419</v>
      </c>
      <c r="D628" s="21">
        <v>4634449</v>
      </c>
      <c r="E628" s="21">
        <v>0</v>
      </c>
      <c r="F628" s="21">
        <v>4634449</v>
      </c>
      <c r="G628" s="39">
        <v>1.04</v>
      </c>
      <c r="H628" s="21">
        <v>4819827</v>
      </c>
      <c r="I628" s="21">
        <v>0</v>
      </c>
      <c r="J628" s="21">
        <v>4819827</v>
      </c>
      <c r="K628" s="21">
        <v>0</v>
      </c>
      <c r="L628" s="21">
        <v>0</v>
      </c>
      <c r="M628" s="21">
        <v>0</v>
      </c>
      <c r="N628" s="21">
        <v>4819827</v>
      </c>
    </row>
    <row r="629" spans="1:14" x14ac:dyDescent="0.25">
      <c r="A629" s="1" t="s">
        <v>4047</v>
      </c>
      <c r="B629" s="2" t="s">
        <v>10</v>
      </c>
      <c r="C629" s="2" t="s">
        <v>3419</v>
      </c>
      <c r="D629" s="21">
        <v>1214730</v>
      </c>
      <c r="E629" s="21">
        <v>0</v>
      </c>
      <c r="F629" s="21">
        <v>1214730</v>
      </c>
      <c r="G629" s="39">
        <v>1.04</v>
      </c>
      <c r="H629" s="21">
        <v>1263319</v>
      </c>
      <c r="I629" s="21">
        <v>0</v>
      </c>
      <c r="J629" s="21">
        <v>1263319</v>
      </c>
      <c r="K629" s="21">
        <v>0</v>
      </c>
      <c r="L629" s="21">
        <v>0</v>
      </c>
      <c r="M629" s="21">
        <v>0</v>
      </c>
      <c r="N629" s="21">
        <v>1263319</v>
      </c>
    </row>
    <row r="630" spans="1:14" x14ac:dyDescent="0.25">
      <c r="A630" s="1" t="s">
        <v>4048</v>
      </c>
      <c r="B630" s="2" t="s">
        <v>10</v>
      </c>
      <c r="C630" s="2" t="s">
        <v>3419</v>
      </c>
      <c r="D630" s="21">
        <v>13707404</v>
      </c>
      <c r="E630" s="21">
        <v>0</v>
      </c>
      <c r="F630" s="21">
        <v>13707404</v>
      </c>
      <c r="G630" s="39">
        <v>1.04</v>
      </c>
      <c r="H630" s="21">
        <v>14255700</v>
      </c>
      <c r="I630" s="21">
        <v>0</v>
      </c>
      <c r="J630" s="21">
        <v>14255700</v>
      </c>
      <c r="K630" s="21">
        <v>0</v>
      </c>
      <c r="L630" s="21">
        <v>0</v>
      </c>
      <c r="M630" s="21">
        <v>0</v>
      </c>
      <c r="N630" s="21">
        <v>14255700</v>
      </c>
    </row>
    <row r="631" spans="1:14" x14ac:dyDescent="0.25">
      <c r="A631" s="1" t="s">
        <v>4049</v>
      </c>
      <c r="B631" s="2" t="s">
        <v>10</v>
      </c>
      <c r="C631" s="2" t="s">
        <v>3419</v>
      </c>
      <c r="D631" s="21">
        <v>6628483</v>
      </c>
      <c r="E631" s="21">
        <v>0</v>
      </c>
      <c r="F631" s="21">
        <v>6628483</v>
      </c>
      <c r="G631" s="39">
        <v>1.04</v>
      </c>
      <c r="H631" s="21">
        <v>6893622</v>
      </c>
      <c r="I631" s="21">
        <v>0</v>
      </c>
      <c r="J631" s="21">
        <v>6893622</v>
      </c>
      <c r="K631" s="21">
        <v>0</v>
      </c>
      <c r="L631" s="21">
        <v>0</v>
      </c>
      <c r="M631" s="21">
        <v>0</v>
      </c>
      <c r="N631" s="21">
        <v>6893622</v>
      </c>
    </row>
    <row r="632" spans="1:14" x14ac:dyDescent="0.25">
      <c r="A632" s="1" t="s">
        <v>4050</v>
      </c>
      <c r="B632" s="2" t="s">
        <v>10</v>
      </c>
      <c r="C632" s="2" t="s">
        <v>3419</v>
      </c>
      <c r="D632" s="21">
        <v>691085</v>
      </c>
      <c r="E632" s="21">
        <v>0</v>
      </c>
      <c r="F632" s="21">
        <v>691085</v>
      </c>
      <c r="G632" s="39">
        <v>1.04</v>
      </c>
      <c r="H632" s="21">
        <v>718728</v>
      </c>
      <c r="I632" s="21">
        <v>0</v>
      </c>
      <c r="J632" s="21">
        <v>718728</v>
      </c>
      <c r="K632" s="21">
        <v>0</v>
      </c>
      <c r="L632" s="21">
        <v>0</v>
      </c>
      <c r="M632" s="21">
        <v>0</v>
      </c>
      <c r="N632" s="21">
        <v>718728</v>
      </c>
    </row>
    <row r="633" spans="1:14" x14ac:dyDescent="0.25">
      <c r="A633" s="1" t="s">
        <v>4051</v>
      </c>
      <c r="B633" s="2" t="s">
        <v>10</v>
      </c>
      <c r="C633" s="2" t="s">
        <v>3419</v>
      </c>
      <c r="D633" s="21">
        <v>12768357</v>
      </c>
      <c r="E633" s="21">
        <v>0</v>
      </c>
      <c r="F633" s="21">
        <v>12768357</v>
      </c>
      <c r="G633" s="39">
        <v>1.04</v>
      </c>
      <c r="H633" s="21">
        <v>13279091</v>
      </c>
      <c r="I633" s="21">
        <v>0</v>
      </c>
      <c r="J633" s="21">
        <v>13279091</v>
      </c>
      <c r="K633" s="21">
        <v>0</v>
      </c>
      <c r="L633" s="21">
        <v>0</v>
      </c>
      <c r="M633" s="21">
        <v>0</v>
      </c>
      <c r="N633" s="21">
        <v>13279091</v>
      </c>
    </row>
    <row r="634" spans="1:14" x14ac:dyDescent="0.25">
      <c r="A634" s="1" t="s">
        <v>4052</v>
      </c>
      <c r="B634" s="2" t="s">
        <v>10</v>
      </c>
      <c r="C634" s="2" t="s">
        <v>3419</v>
      </c>
      <c r="D634" s="21">
        <v>6288033</v>
      </c>
      <c r="E634" s="21">
        <v>0</v>
      </c>
      <c r="F634" s="21">
        <v>6288033</v>
      </c>
      <c r="G634" s="39">
        <v>1.04</v>
      </c>
      <c r="H634" s="21">
        <v>6539554</v>
      </c>
      <c r="I634" s="21">
        <v>0</v>
      </c>
      <c r="J634" s="21">
        <v>6539554</v>
      </c>
      <c r="K634" s="21">
        <v>0</v>
      </c>
      <c r="L634" s="21">
        <v>0</v>
      </c>
      <c r="M634" s="21">
        <v>0</v>
      </c>
      <c r="N634" s="21">
        <v>6539554</v>
      </c>
    </row>
    <row r="635" spans="1:14" x14ac:dyDescent="0.25">
      <c r="A635" s="1" t="s">
        <v>4053</v>
      </c>
      <c r="B635" s="2" t="s">
        <v>10</v>
      </c>
      <c r="C635" s="2" t="s">
        <v>3419</v>
      </c>
      <c r="D635" s="21">
        <v>595291</v>
      </c>
      <c r="E635" s="21">
        <v>0</v>
      </c>
      <c r="F635" s="21">
        <v>595291</v>
      </c>
      <c r="G635" s="39">
        <v>1.04</v>
      </c>
      <c r="H635" s="21">
        <v>619103</v>
      </c>
      <c r="I635" s="21">
        <v>0</v>
      </c>
      <c r="J635" s="21">
        <v>619103</v>
      </c>
      <c r="K635" s="21">
        <v>0</v>
      </c>
      <c r="L635" s="21">
        <v>0</v>
      </c>
      <c r="M635" s="21">
        <v>0</v>
      </c>
      <c r="N635" s="21">
        <v>619103</v>
      </c>
    </row>
    <row r="636" spans="1:14" x14ac:dyDescent="0.25">
      <c r="A636" s="1" t="s">
        <v>4054</v>
      </c>
      <c r="B636" s="2" t="s">
        <v>174</v>
      </c>
      <c r="C636" s="2" t="s">
        <v>1844</v>
      </c>
      <c r="D636" s="21">
        <v>1058353</v>
      </c>
      <c r="E636" s="21">
        <v>0</v>
      </c>
      <c r="F636" s="21">
        <v>1058353</v>
      </c>
      <c r="G636" s="39">
        <v>1.04</v>
      </c>
      <c r="H636" s="21">
        <v>1100686</v>
      </c>
      <c r="I636" s="21">
        <v>0</v>
      </c>
      <c r="J636" s="21">
        <v>1100686</v>
      </c>
      <c r="K636" s="21">
        <v>0</v>
      </c>
      <c r="L636" s="21">
        <v>0</v>
      </c>
      <c r="M636" s="21">
        <v>0</v>
      </c>
      <c r="N636" s="21">
        <v>1100686</v>
      </c>
    </row>
    <row r="637" spans="1:14" x14ac:dyDescent="0.25">
      <c r="A637" s="1" t="s">
        <v>4055</v>
      </c>
      <c r="B637" s="2" t="s">
        <v>10</v>
      </c>
      <c r="C637" s="2" t="s">
        <v>3419</v>
      </c>
      <c r="D637" s="21">
        <v>8775020</v>
      </c>
      <c r="E637" s="21">
        <v>0</v>
      </c>
      <c r="F637" s="21">
        <v>8775020</v>
      </c>
      <c r="G637" s="39">
        <v>1.04</v>
      </c>
      <c r="H637" s="21">
        <v>9126021</v>
      </c>
      <c r="I637" s="21">
        <v>0</v>
      </c>
      <c r="J637" s="21">
        <v>9126021</v>
      </c>
      <c r="K637" s="21">
        <v>904367</v>
      </c>
      <c r="L637" s="21">
        <v>463090.34473371116</v>
      </c>
      <c r="M637" s="21">
        <v>1036387</v>
      </c>
      <c r="N637" s="21">
        <v>11529865.344733711</v>
      </c>
    </row>
    <row r="638" spans="1:14" x14ac:dyDescent="0.25">
      <c r="A638" s="1" t="s">
        <v>4056</v>
      </c>
      <c r="B638" s="2" t="s">
        <v>10</v>
      </c>
      <c r="C638" s="2" t="s">
        <v>3419</v>
      </c>
      <c r="D638" s="21">
        <v>64150</v>
      </c>
      <c r="E638" s="21">
        <v>0</v>
      </c>
      <c r="F638" s="21">
        <v>64150</v>
      </c>
      <c r="G638" s="39">
        <v>1.04</v>
      </c>
      <c r="H638" s="21">
        <v>66716</v>
      </c>
      <c r="I638" s="21">
        <v>0</v>
      </c>
      <c r="J638" s="21">
        <v>66716</v>
      </c>
      <c r="K638" s="21">
        <v>0</v>
      </c>
      <c r="L638" s="21">
        <v>0</v>
      </c>
      <c r="M638" s="21">
        <v>0</v>
      </c>
      <c r="N638" s="21">
        <v>66716</v>
      </c>
    </row>
    <row r="639" spans="1:14" x14ac:dyDescent="0.25">
      <c r="A639" s="1" t="s">
        <v>4057</v>
      </c>
      <c r="B639" s="2" t="s">
        <v>10</v>
      </c>
      <c r="C639" s="2" t="s">
        <v>3419</v>
      </c>
      <c r="D639" s="21">
        <v>81257</v>
      </c>
      <c r="E639" s="21">
        <v>0</v>
      </c>
      <c r="F639" s="21">
        <v>81257</v>
      </c>
      <c r="G639" s="39">
        <v>1.04</v>
      </c>
      <c r="H639" s="21">
        <v>84507</v>
      </c>
      <c r="I639" s="21">
        <v>0</v>
      </c>
      <c r="J639" s="21">
        <v>84507</v>
      </c>
      <c r="K639" s="21">
        <v>0</v>
      </c>
      <c r="L639" s="21">
        <v>0</v>
      </c>
      <c r="M639" s="21">
        <v>0</v>
      </c>
      <c r="N639" s="21">
        <v>84507</v>
      </c>
    </row>
    <row r="640" spans="1:14" x14ac:dyDescent="0.25">
      <c r="A640" s="1" t="s">
        <v>4058</v>
      </c>
      <c r="B640" s="2" t="s">
        <v>10</v>
      </c>
      <c r="C640" s="2" t="s">
        <v>3419</v>
      </c>
      <c r="D640" s="21">
        <v>27820</v>
      </c>
      <c r="E640" s="21">
        <v>0</v>
      </c>
      <c r="F640" s="21">
        <v>27820</v>
      </c>
      <c r="G640" s="39">
        <v>1.04</v>
      </c>
      <c r="H640" s="21">
        <v>28933</v>
      </c>
      <c r="I640" s="21">
        <v>0</v>
      </c>
      <c r="J640" s="21">
        <v>28933</v>
      </c>
      <c r="K640" s="21">
        <v>0</v>
      </c>
      <c r="L640" s="21">
        <v>0</v>
      </c>
      <c r="M640" s="21">
        <v>0</v>
      </c>
      <c r="N640" s="21">
        <v>28933</v>
      </c>
    </row>
    <row r="641" spans="1:14" x14ac:dyDescent="0.25">
      <c r="A641" s="1" t="s">
        <v>4059</v>
      </c>
      <c r="B641" s="2" t="s">
        <v>10</v>
      </c>
      <c r="C641" s="2" t="s">
        <v>3419</v>
      </c>
      <c r="D641" s="21">
        <v>7855</v>
      </c>
      <c r="E641" s="21">
        <v>0</v>
      </c>
      <c r="F641" s="21">
        <v>7855</v>
      </c>
      <c r="G641" s="39">
        <v>1.04</v>
      </c>
      <c r="H641" s="21">
        <v>8169</v>
      </c>
      <c r="I641" s="21">
        <v>0</v>
      </c>
      <c r="J641" s="21">
        <v>8169</v>
      </c>
      <c r="K641" s="21">
        <v>0</v>
      </c>
      <c r="L641" s="21">
        <v>0</v>
      </c>
      <c r="M641" s="21">
        <v>0</v>
      </c>
      <c r="N641" s="21">
        <v>8169</v>
      </c>
    </row>
    <row r="642" spans="1:14" x14ac:dyDescent="0.25">
      <c r="A642" s="1" t="s">
        <v>4060</v>
      </c>
      <c r="B642" s="2" t="s">
        <v>10</v>
      </c>
      <c r="C642" s="2" t="s">
        <v>3419</v>
      </c>
      <c r="D642" s="21">
        <v>21277</v>
      </c>
      <c r="E642" s="21">
        <v>0</v>
      </c>
      <c r="F642" s="21">
        <v>21277</v>
      </c>
      <c r="G642" s="39">
        <v>1.04</v>
      </c>
      <c r="H642" s="21">
        <v>22128</v>
      </c>
      <c r="I642" s="21">
        <v>0</v>
      </c>
      <c r="J642" s="21">
        <v>22128</v>
      </c>
      <c r="K642" s="21">
        <v>0</v>
      </c>
      <c r="L642" s="21">
        <v>0</v>
      </c>
      <c r="M642" s="21">
        <v>0</v>
      </c>
      <c r="N642" s="21">
        <v>22128</v>
      </c>
    </row>
    <row r="643" spans="1:14" x14ac:dyDescent="0.25">
      <c r="A643" s="1" t="s">
        <v>4061</v>
      </c>
      <c r="B643" s="2" t="s">
        <v>10</v>
      </c>
      <c r="C643" s="2" t="s">
        <v>3419</v>
      </c>
      <c r="D643" s="21">
        <v>23841</v>
      </c>
      <c r="E643" s="21">
        <v>0</v>
      </c>
      <c r="F643" s="21">
        <v>23841</v>
      </c>
      <c r="G643" s="39">
        <v>1.04</v>
      </c>
      <c r="H643" s="21">
        <v>24795</v>
      </c>
      <c r="I643" s="21">
        <v>0</v>
      </c>
      <c r="J643" s="21">
        <v>24795</v>
      </c>
      <c r="K643" s="21">
        <v>0</v>
      </c>
      <c r="L643" s="21">
        <v>0</v>
      </c>
      <c r="M643" s="21">
        <v>0</v>
      </c>
      <c r="N643" s="21">
        <v>24795</v>
      </c>
    </row>
    <row r="644" spans="1:14" x14ac:dyDescent="0.25">
      <c r="A644" s="1" t="s">
        <v>4062</v>
      </c>
      <c r="B644" s="2" t="s">
        <v>10</v>
      </c>
      <c r="C644" s="2" t="s">
        <v>3419</v>
      </c>
      <c r="D644" s="21">
        <v>28277</v>
      </c>
      <c r="E644" s="21">
        <v>0</v>
      </c>
      <c r="F644" s="21">
        <v>28277</v>
      </c>
      <c r="G644" s="39">
        <v>1.04</v>
      </c>
      <c r="H644" s="21">
        <v>29408</v>
      </c>
      <c r="I644" s="21">
        <v>0</v>
      </c>
      <c r="J644" s="21">
        <v>29408</v>
      </c>
      <c r="K644" s="21">
        <v>0</v>
      </c>
      <c r="L644" s="21">
        <v>0</v>
      </c>
      <c r="M644" s="21">
        <v>0</v>
      </c>
      <c r="N644" s="21">
        <v>29408</v>
      </c>
    </row>
    <row r="645" spans="1:14" x14ac:dyDescent="0.25">
      <c r="A645" s="1" t="s">
        <v>4063</v>
      </c>
      <c r="B645" s="2" t="s">
        <v>10</v>
      </c>
      <c r="C645" s="2" t="s">
        <v>3419</v>
      </c>
      <c r="D645" s="21">
        <v>51486</v>
      </c>
      <c r="E645" s="21">
        <v>0</v>
      </c>
      <c r="F645" s="21">
        <v>51486</v>
      </c>
      <c r="G645" s="39">
        <v>1.04</v>
      </c>
      <c r="H645" s="21">
        <v>53545</v>
      </c>
      <c r="I645" s="21">
        <v>0</v>
      </c>
      <c r="J645" s="21">
        <v>53545</v>
      </c>
      <c r="K645" s="21">
        <v>0</v>
      </c>
      <c r="L645" s="21">
        <v>0</v>
      </c>
      <c r="M645" s="21">
        <v>0</v>
      </c>
      <c r="N645" s="21">
        <v>53545</v>
      </c>
    </row>
    <row r="646" spans="1:14" x14ac:dyDescent="0.25">
      <c r="A646" s="1" t="s">
        <v>4064</v>
      </c>
      <c r="B646" s="2" t="s">
        <v>10</v>
      </c>
      <c r="C646" s="2" t="s">
        <v>3419</v>
      </c>
      <c r="D646" s="21">
        <v>33982</v>
      </c>
      <c r="E646" s="21">
        <v>0</v>
      </c>
      <c r="F646" s="21">
        <v>33982</v>
      </c>
      <c r="G646" s="39">
        <v>1.04</v>
      </c>
      <c r="H646" s="21">
        <v>35341</v>
      </c>
      <c r="I646" s="21">
        <v>0</v>
      </c>
      <c r="J646" s="21">
        <v>35341</v>
      </c>
      <c r="K646" s="21">
        <v>0</v>
      </c>
      <c r="L646" s="21">
        <v>0</v>
      </c>
      <c r="M646" s="21">
        <v>0</v>
      </c>
      <c r="N646" s="21">
        <v>35341</v>
      </c>
    </row>
    <row r="647" spans="1:14" x14ac:dyDescent="0.25">
      <c r="A647" s="1" t="s">
        <v>4065</v>
      </c>
      <c r="B647" s="2" t="s">
        <v>10</v>
      </c>
      <c r="C647" s="2" t="s">
        <v>3419</v>
      </c>
      <c r="D647" s="21">
        <v>16015</v>
      </c>
      <c r="E647" s="21">
        <v>0</v>
      </c>
      <c r="F647" s="21">
        <v>16015</v>
      </c>
      <c r="G647" s="39">
        <v>1.04</v>
      </c>
      <c r="H647" s="21">
        <v>16656</v>
      </c>
      <c r="I647" s="21">
        <v>0</v>
      </c>
      <c r="J647" s="21">
        <v>16656</v>
      </c>
      <c r="K647" s="21">
        <v>0</v>
      </c>
      <c r="L647" s="21">
        <v>0</v>
      </c>
      <c r="M647" s="21">
        <v>0</v>
      </c>
      <c r="N647" s="21">
        <v>16656</v>
      </c>
    </row>
    <row r="648" spans="1:14" x14ac:dyDescent="0.25">
      <c r="A648" s="1" t="s">
        <v>4066</v>
      </c>
      <c r="B648" s="2" t="s">
        <v>10</v>
      </c>
      <c r="C648" s="2" t="s">
        <v>3419</v>
      </c>
      <c r="D648" s="21">
        <v>7206</v>
      </c>
      <c r="E648" s="21">
        <v>0</v>
      </c>
      <c r="F648" s="21">
        <v>7206</v>
      </c>
      <c r="G648" s="39">
        <v>1.04</v>
      </c>
      <c r="H648" s="21">
        <v>7494</v>
      </c>
      <c r="I648" s="21">
        <v>0</v>
      </c>
      <c r="J648" s="21">
        <v>7494</v>
      </c>
      <c r="K648" s="21">
        <v>0</v>
      </c>
      <c r="L648" s="21">
        <v>0</v>
      </c>
      <c r="M648" s="21">
        <v>0</v>
      </c>
      <c r="N648" s="21">
        <v>7494</v>
      </c>
    </row>
    <row r="649" spans="1:14" x14ac:dyDescent="0.25">
      <c r="A649" s="1" t="s">
        <v>4067</v>
      </c>
      <c r="B649" s="2" t="s">
        <v>10</v>
      </c>
      <c r="C649" s="2" t="s">
        <v>3419</v>
      </c>
      <c r="D649" s="21">
        <v>33596</v>
      </c>
      <c r="E649" s="21">
        <v>0</v>
      </c>
      <c r="F649" s="21">
        <v>33596</v>
      </c>
      <c r="G649" s="39">
        <v>1.04</v>
      </c>
      <c r="H649" s="21">
        <v>34940</v>
      </c>
      <c r="I649" s="21">
        <v>0</v>
      </c>
      <c r="J649" s="21">
        <v>34940</v>
      </c>
      <c r="K649" s="21">
        <v>0</v>
      </c>
      <c r="L649" s="21">
        <v>0</v>
      </c>
      <c r="M649" s="21">
        <v>0</v>
      </c>
      <c r="N649" s="21">
        <v>34940</v>
      </c>
    </row>
    <row r="650" spans="1:14" x14ac:dyDescent="0.25">
      <c r="A650" s="1" t="s">
        <v>4068</v>
      </c>
      <c r="B650" s="2" t="s">
        <v>10</v>
      </c>
      <c r="C650" s="2" t="s">
        <v>3419</v>
      </c>
      <c r="D650" s="21">
        <v>36715</v>
      </c>
      <c r="E650" s="21">
        <v>0</v>
      </c>
      <c r="F650" s="21">
        <v>36715</v>
      </c>
      <c r="G650" s="39">
        <v>1.04</v>
      </c>
      <c r="H650" s="21">
        <v>38184</v>
      </c>
      <c r="I650" s="21">
        <v>0</v>
      </c>
      <c r="J650" s="21">
        <v>38184</v>
      </c>
      <c r="K650" s="21">
        <v>0</v>
      </c>
      <c r="L650" s="21">
        <v>0</v>
      </c>
      <c r="M650" s="21">
        <v>0</v>
      </c>
      <c r="N650" s="21">
        <v>38184</v>
      </c>
    </row>
    <row r="651" spans="1:14" x14ac:dyDescent="0.25">
      <c r="A651" s="1" t="s">
        <v>4069</v>
      </c>
      <c r="B651" s="2" t="s">
        <v>10</v>
      </c>
      <c r="C651" s="2" t="s">
        <v>3419</v>
      </c>
      <c r="D651" s="21">
        <v>56372</v>
      </c>
      <c r="E651" s="21">
        <v>0</v>
      </c>
      <c r="F651" s="21">
        <v>56372</v>
      </c>
      <c r="G651" s="39">
        <v>1.04</v>
      </c>
      <c r="H651" s="21">
        <v>58627</v>
      </c>
      <c r="I651" s="21">
        <v>0</v>
      </c>
      <c r="J651" s="21">
        <v>58627</v>
      </c>
      <c r="K651" s="21">
        <v>0</v>
      </c>
      <c r="L651" s="21">
        <v>0</v>
      </c>
      <c r="M651" s="21">
        <v>0</v>
      </c>
      <c r="N651" s="21">
        <v>58627</v>
      </c>
    </row>
    <row r="652" spans="1:14" x14ac:dyDescent="0.25">
      <c r="A652" s="1" t="s">
        <v>4070</v>
      </c>
      <c r="B652" s="2" t="s">
        <v>10</v>
      </c>
      <c r="C652" s="2" t="s">
        <v>3419</v>
      </c>
      <c r="D652" s="21">
        <v>20434</v>
      </c>
      <c r="E652" s="21">
        <v>0</v>
      </c>
      <c r="F652" s="21">
        <v>20434</v>
      </c>
      <c r="G652" s="39">
        <v>1.04</v>
      </c>
      <c r="H652" s="21">
        <v>21251</v>
      </c>
      <c r="I652" s="21">
        <v>0</v>
      </c>
      <c r="J652" s="21">
        <v>21251</v>
      </c>
      <c r="K652" s="21">
        <v>0</v>
      </c>
      <c r="L652" s="21">
        <v>0</v>
      </c>
      <c r="M652" s="21">
        <v>0</v>
      </c>
      <c r="N652" s="21">
        <v>21251</v>
      </c>
    </row>
    <row r="653" spans="1:14" x14ac:dyDescent="0.25">
      <c r="A653" s="1" t="s">
        <v>4071</v>
      </c>
      <c r="B653" s="2" t="s">
        <v>10</v>
      </c>
      <c r="C653" s="2" t="s">
        <v>3419</v>
      </c>
      <c r="D653" s="21">
        <v>11240</v>
      </c>
      <c r="E653" s="21">
        <v>0</v>
      </c>
      <c r="F653" s="21">
        <v>11240</v>
      </c>
      <c r="G653" s="39">
        <v>1.04</v>
      </c>
      <c r="H653" s="21">
        <v>11690</v>
      </c>
      <c r="I653" s="21">
        <v>0</v>
      </c>
      <c r="J653" s="21">
        <v>11690</v>
      </c>
      <c r="K653" s="21">
        <v>0</v>
      </c>
      <c r="L653" s="21">
        <v>0</v>
      </c>
      <c r="M653" s="21">
        <v>0</v>
      </c>
      <c r="N653" s="21">
        <v>11690</v>
      </c>
    </row>
    <row r="654" spans="1:14" x14ac:dyDescent="0.25">
      <c r="A654" s="1" t="s">
        <v>4072</v>
      </c>
      <c r="B654" s="2" t="s">
        <v>10</v>
      </c>
      <c r="C654" s="2" t="s">
        <v>3419</v>
      </c>
      <c r="D654" s="21">
        <v>19446</v>
      </c>
      <c r="E654" s="21">
        <v>0</v>
      </c>
      <c r="F654" s="21">
        <v>19446</v>
      </c>
      <c r="G654" s="39">
        <v>1.04</v>
      </c>
      <c r="H654" s="21">
        <v>20224</v>
      </c>
      <c r="I654" s="21">
        <v>0</v>
      </c>
      <c r="J654" s="21">
        <v>20224</v>
      </c>
      <c r="K654" s="21">
        <v>0</v>
      </c>
      <c r="L654" s="21">
        <v>0</v>
      </c>
      <c r="M654" s="21">
        <v>0</v>
      </c>
      <c r="N654" s="21">
        <v>20224</v>
      </c>
    </row>
    <row r="655" spans="1:14" x14ac:dyDescent="0.25">
      <c r="A655" s="1" t="s">
        <v>4073</v>
      </c>
      <c r="B655" s="2" t="s">
        <v>10</v>
      </c>
      <c r="C655" s="2" t="s">
        <v>3419</v>
      </c>
      <c r="D655" s="21">
        <v>71956</v>
      </c>
      <c r="E655" s="21">
        <v>0</v>
      </c>
      <c r="F655" s="21">
        <v>71956</v>
      </c>
      <c r="G655" s="39">
        <v>1.04</v>
      </c>
      <c r="H655" s="21">
        <v>74834</v>
      </c>
      <c r="I655" s="21">
        <v>0</v>
      </c>
      <c r="J655" s="21">
        <v>74834</v>
      </c>
      <c r="K655" s="21">
        <v>0</v>
      </c>
      <c r="L655" s="21">
        <v>0</v>
      </c>
      <c r="M655" s="21">
        <v>0</v>
      </c>
      <c r="N655" s="21">
        <v>74834</v>
      </c>
    </row>
    <row r="656" spans="1:14" x14ac:dyDescent="0.25">
      <c r="A656" s="1" t="s">
        <v>4074</v>
      </c>
      <c r="B656" s="2" t="s">
        <v>10</v>
      </c>
      <c r="C656" s="2" t="s">
        <v>3419</v>
      </c>
      <c r="D656" s="21">
        <v>13642</v>
      </c>
      <c r="E656" s="21">
        <v>0</v>
      </c>
      <c r="F656" s="21">
        <v>13642</v>
      </c>
      <c r="G656" s="39">
        <v>1.04</v>
      </c>
      <c r="H656" s="21">
        <v>14188</v>
      </c>
      <c r="I656" s="21">
        <v>0</v>
      </c>
      <c r="J656" s="21">
        <v>14188</v>
      </c>
      <c r="K656" s="21">
        <v>0</v>
      </c>
      <c r="L656" s="21">
        <v>0</v>
      </c>
      <c r="M656" s="21">
        <v>0</v>
      </c>
      <c r="N656" s="21">
        <v>14188</v>
      </c>
    </row>
    <row r="657" spans="1:14" x14ac:dyDescent="0.25">
      <c r="A657" s="1" t="s">
        <v>4075</v>
      </c>
      <c r="B657" s="2" t="s">
        <v>10</v>
      </c>
      <c r="C657" s="2" t="s">
        <v>3419</v>
      </c>
      <c r="D657" s="21">
        <v>16377</v>
      </c>
      <c r="E657" s="21">
        <v>0</v>
      </c>
      <c r="F657" s="21">
        <v>16377</v>
      </c>
      <c r="G657" s="39">
        <v>1.04</v>
      </c>
      <c r="H657" s="21">
        <v>17032</v>
      </c>
      <c r="I657" s="21">
        <v>0</v>
      </c>
      <c r="J657" s="21">
        <v>17032</v>
      </c>
      <c r="K657" s="21">
        <v>0</v>
      </c>
      <c r="L657" s="21">
        <v>0</v>
      </c>
      <c r="M657" s="21">
        <v>0</v>
      </c>
      <c r="N657" s="21">
        <v>17032</v>
      </c>
    </row>
    <row r="658" spans="1:14" x14ac:dyDescent="0.25">
      <c r="A658" s="1" t="s">
        <v>4076</v>
      </c>
      <c r="B658" s="2" t="s">
        <v>10</v>
      </c>
      <c r="C658" s="2" t="s">
        <v>3419</v>
      </c>
      <c r="D658" s="21">
        <v>26121</v>
      </c>
      <c r="E658" s="21">
        <v>0</v>
      </c>
      <c r="F658" s="21">
        <v>26121</v>
      </c>
      <c r="G658" s="39">
        <v>1.04</v>
      </c>
      <c r="H658" s="21">
        <v>27166</v>
      </c>
      <c r="I658" s="21">
        <v>0</v>
      </c>
      <c r="J658" s="21">
        <v>27166</v>
      </c>
      <c r="K658" s="21">
        <v>0</v>
      </c>
      <c r="L658" s="21">
        <v>0</v>
      </c>
      <c r="M658" s="21">
        <v>0</v>
      </c>
      <c r="N658" s="21">
        <v>27166</v>
      </c>
    </row>
    <row r="659" spans="1:14" x14ac:dyDescent="0.25">
      <c r="A659" s="1" t="s">
        <v>4077</v>
      </c>
      <c r="B659" s="2" t="s">
        <v>10</v>
      </c>
      <c r="C659" s="2" t="s">
        <v>3419</v>
      </c>
      <c r="D659" s="21">
        <v>23106</v>
      </c>
      <c r="E659" s="21">
        <v>0</v>
      </c>
      <c r="F659" s="21">
        <v>23106</v>
      </c>
      <c r="G659" s="39">
        <v>1.04</v>
      </c>
      <c r="H659" s="21">
        <v>24030</v>
      </c>
      <c r="I659" s="21">
        <v>0</v>
      </c>
      <c r="J659" s="21">
        <v>24030</v>
      </c>
      <c r="K659" s="21">
        <v>0</v>
      </c>
      <c r="L659" s="21">
        <v>0</v>
      </c>
      <c r="M659" s="21">
        <v>0</v>
      </c>
      <c r="N659" s="21">
        <v>24030</v>
      </c>
    </row>
    <row r="660" spans="1:14" x14ac:dyDescent="0.25">
      <c r="A660" s="1" t="s">
        <v>4078</v>
      </c>
      <c r="B660" s="2" t="s">
        <v>10</v>
      </c>
      <c r="C660" s="2" t="s">
        <v>3419</v>
      </c>
      <c r="D660" s="21">
        <v>120093</v>
      </c>
      <c r="E660" s="21">
        <v>0</v>
      </c>
      <c r="F660" s="21">
        <v>120093</v>
      </c>
      <c r="G660" s="39">
        <v>1.04</v>
      </c>
      <c r="H660" s="21">
        <v>124897</v>
      </c>
      <c r="I660" s="21">
        <v>0</v>
      </c>
      <c r="J660" s="21">
        <v>124897</v>
      </c>
      <c r="K660" s="21">
        <v>0</v>
      </c>
      <c r="L660" s="21">
        <v>0</v>
      </c>
      <c r="M660" s="21">
        <v>0</v>
      </c>
      <c r="N660" s="21">
        <v>124897</v>
      </c>
    </row>
    <row r="661" spans="1:14" x14ac:dyDescent="0.25">
      <c r="A661" s="1" t="s">
        <v>4079</v>
      </c>
      <c r="B661" s="2" t="s">
        <v>10</v>
      </c>
      <c r="C661" s="2" t="s">
        <v>3419</v>
      </c>
      <c r="D661" s="21">
        <v>9306738</v>
      </c>
      <c r="E661" s="21">
        <v>0</v>
      </c>
      <c r="F661" s="21">
        <v>9306738</v>
      </c>
      <c r="G661" s="39">
        <v>1.04</v>
      </c>
      <c r="H661" s="21">
        <v>9679008</v>
      </c>
      <c r="I661" s="21">
        <v>0</v>
      </c>
      <c r="J661" s="21">
        <v>9679008</v>
      </c>
      <c r="K661" s="21">
        <v>487105</v>
      </c>
      <c r="L661" s="21">
        <v>0</v>
      </c>
      <c r="M661" s="21">
        <v>0</v>
      </c>
      <c r="N661" s="21">
        <v>10166113</v>
      </c>
    </row>
    <row r="662" spans="1:14" x14ac:dyDescent="0.25">
      <c r="A662" s="1" t="s">
        <v>4080</v>
      </c>
      <c r="B662" s="2" t="s">
        <v>10</v>
      </c>
      <c r="C662" s="2" t="s">
        <v>3419</v>
      </c>
      <c r="D662" s="21">
        <v>2537700</v>
      </c>
      <c r="E662" s="21">
        <v>0</v>
      </c>
      <c r="F662" s="21">
        <v>2537700</v>
      </c>
      <c r="G662" s="39">
        <v>1.04</v>
      </c>
      <c r="H662" s="21">
        <v>2639208</v>
      </c>
      <c r="I662" s="21">
        <v>0</v>
      </c>
      <c r="J662" s="21">
        <v>2639208</v>
      </c>
      <c r="K662" s="21">
        <v>0</v>
      </c>
      <c r="L662" s="21">
        <v>0</v>
      </c>
      <c r="M662" s="21">
        <v>0</v>
      </c>
      <c r="N662" s="21">
        <v>2639208</v>
      </c>
    </row>
    <row r="663" spans="1:14" x14ac:dyDescent="0.25">
      <c r="A663" s="1" t="s">
        <v>4081</v>
      </c>
      <c r="B663" s="2" t="s">
        <v>10</v>
      </c>
      <c r="C663" s="2" t="s">
        <v>3419</v>
      </c>
      <c r="D663" s="21">
        <v>50103</v>
      </c>
      <c r="E663" s="21">
        <v>0</v>
      </c>
      <c r="F663" s="21">
        <v>50103</v>
      </c>
      <c r="G663" s="39">
        <v>1.04</v>
      </c>
      <c r="H663" s="21">
        <v>52107</v>
      </c>
      <c r="I663" s="21">
        <v>0</v>
      </c>
      <c r="J663" s="21">
        <v>52107</v>
      </c>
      <c r="K663" s="21">
        <v>0</v>
      </c>
      <c r="L663" s="21">
        <v>0</v>
      </c>
      <c r="M663" s="21">
        <v>0</v>
      </c>
      <c r="N663" s="21">
        <v>52107</v>
      </c>
    </row>
    <row r="664" spans="1:14" x14ac:dyDescent="0.25">
      <c r="A664" s="1" t="s">
        <v>4082</v>
      </c>
      <c r="B664" s="2" t="s">
        <v>10</v>
      </c>
      <c r="C664" s="2" t="s">
        <v>3419</v>
      </c>
      <c r="D664" s="21">
        <v>911608</v>
      </c>
      <c r="E664" s="21">
        <v>0</v>
      </c>
      <c r="F664" s="21">
        <v>911608</v>
      </c>
      <c r="G664" s="39">
        <v>1.04</v>
      </c>
      <c r="H664" s="21">
        <v>948072</v>
      </c>
      <c r="I664" s="21">
        <v>0</v>
      </c>
      <c r="J664" s="21">
        <v>948072</v>
      </c>
      <c r="K664" s="21">
        <v>93916</v>
      </c>
      <c r="L664" s="21">
        <v>0</v>
      </c>
      <c r="M664" s="21">
        <v>0</v>
      </c>
      <c r="N664" s="21">
        <v>1041988</v>
      </c>
    </row>
    <row r="665" spans="1:14" x14ac:dyDescent="0.25">
      <c r="A665" s="1" t="s">
        <v>4083</v>
      </c>
      <c r="B665" s="2" t="s">
        <v>10</v>
      </c>
      <c r="C665" s="2" t="s">
        <v>3419</v>
      </c>
      <c r="D665" s="21">
        <v>198337</v>
      </c>
      <c r="E665" s="21">
        <v>0</v>
      </c>
      <c r="F665" s="21">
        <v>198337</v>
      </c>
      <c r="G665" s="39">
        <v>1.04</v>
      </c>
      <c r="H665" s="21">
        <v>206270</v>
      </c>
      <c r="I665" s="21">
        <v>0</v>
      </c>
      <c r="J665" s="21">
        <v>206270</v>
      </c>
      <c r="K665" s="21">
        <v>4584</v>
      </c>
      <c r="L665" s="21">
        <v>0</v>
      </c>
      <c r="M665" s="21">
        <v>0</v>
      </c>
      <c r="N665" s="21">
        <v>210854</v>
      </c>
    </row>
    <row r="666" spans="1:14" x14ac:dyDescent="0.25">
      <c r="A666" s="1" t="s">
        <v>4084</v>
      </c>
      <c r="B666" s="2" t="s">
        <v>10</v>
      </c>
      <c r="C666" s="2" t="s">
        <v>3419</v>
      </c>
      <c r="D666" s="21">
        <v>2493359</v>
      </c>
      <c r="E666" s="21">
        <v>0</v>
      </c>
      <c r="F666" s="21">
        <v>2493359</v>
      </c>
      <c r="G666" s="39">
        <v>1.04</v>
      </c>
      <c r="H666" s="21">
        <v>2593093</v>
      </c>
      <c r="I666" s="21">
        <v>0</v>
      </c>
      <c r="J666" s="21">
        <v>2593093</v>
      </c>
      <c r="K666" s="21">
        <v>0</v>
      </c>
      <c r="L666" s="21">
        <v>0</v>
      </c>
      <c r="M666" s="21">
        <v>0</v>
      </c>
      <c r="N666" s="21">
        <v>2593093</v>
      </c>
    </row>
    <row r="667" spans="1:14" x14ac:dyDescent="0.25">
      <c r="A667" s="1" t="s">
        <v>4085</v>
      </c>
      <c r="B667" s="2" t="s">
        <v>10</v>
      </c>
      <c r="C667" s="2" t="s">
        <v>3419</v>
      </c>
      <c r="D667" s="21">
        <v>3029566</v>
      </c>
      <c r="E667" s="21">
        <v>0</v>
      </c>
      <c r="F667" s="21">
        <v>3029566</v>
      </c>
      <c r="G667" s="39">
        <v>1.04</v>
      </c>
      <c r="H667" s="21">
        <v>3150749</v>
      </c>
      <c r="I667" s="21">
        <v>0</v>
      </c>
      <c r="J667" s="21">
        <v>3150749</v>
      </c>
      <c r="K667" s="21">
        <v>0</v>
      </c>
      <c r="L667" s="21">
        <v>0</v>
      </c>
      <c r="M667" s="21">
        <v>0</v>
      </c>
      <c r="N667" s="21">
        <v>3150749</v>
      </c>
    </row>
    <row r="668" spans="1:14" x14ac:dyDescent="0.25">
      <c r="A668" s="1" t="s">
        <v>4086</v>
      </c>
      <c r="B668" s="2" t="s">
        <v>10</v>
      </c>
      <c r="C668" s="2" t="s">
        <v>3419</v>
      </c>
      <c r="D668" s="21">
        <v>3211331</v>
      </c>
      <c r="E668" s="21">
        <v>0</v>
      </c>
      <c r="F668" s="21">
        <v>3211331</v>
      </c>
      <c r="G668" s="39">
        <v>1.04</v>
      </c>
      <c r="H668" s="21">
        <v>3339784</v>
      </c>
      <c r="I668" s="21">
        <v>0</v>
      </c>
      <c r="J668" s="21">
        <v>3339784</v>
      </c>
      <c r="K668" s="21">
        <v>0</v>
      </c>
      <c r="L668" s="21">
        <v>0</v>
      </c>
      <c r="M668" s="21">
        <v>0</v>
      </c>
      <c r="N668" s="21">
        <v>3339784</v>
      </c>
    </row>
    <row r="669" spans="1:14" x14ac:dyDescent="0.25">
      <c r="A669" s="1" t="s">
        <v>4087</v>
      </c>
      <c r="B669" s="2" t="s">
        <v>10</v>
      </c>
      <c r="C669" s="2" t="s">
        <v>3419</v>
      </c>
      <c r="D669" s="21">
        <v>7904066</v>
      </c>
      <c r="E669" s="21">
        <v>0</v>
      </c>
      <c r="F669" s="21">
        <v>7904066</v>
      </c>
      <c r="G669" s="39">
        <v>1.04</v>
      </c>
      <c r="H669" s="21">
        <v>8220229</v>
      </c>
      <c r="I669" s="21">
        <v>0</v>
      </c>
      <c r="J669" s="21">
        <v>8220229</v>
      </c>
      <c r="K669" s="21">
        <v>0</v>
      </c>
      <c r="L669" s="21">
        <v>0</v>
      </c>
      <c r="M669" s="21">
        <v>0</v>
      </c>
      <c r="N669" s="21">
        <v>8220229</v>
      </c>
    </row>
    <row r="670" spans="1:14" x14ac:dyDescent="0.25">
      <c r="A670" s="1" t="s">
        <v>4088</v>
      </c>
      <c r="B670" s="2" t="s">
        <v>10</v>
      </c>
      <c r="C670" s="2" t="s">
        <v>3419</v>
      </c>
      <c r="D670" s="21">
        <v>425551</v>
      </c>
      <c r="E670" s="21">
        <v>0</v>
      </c>
      <c r="F670" s="21">
        <v>425551</v>
      </c>
      <c r="G670" s="39">
        <v>1.04</v>
      </c>
      <c r="H670" s="21">
        <v>442573</v>
      </c>
      <c r="I670" s="21">
        <v>0</v>
      </c>
      <c r="J670" s="21">
        <v>442573</v>
      </c>
      <c r="K670" s="21">
        <v>0</v>
      </c>
      <c r="L670" s="21">
        <v>0</v>
      </c>
      <c r="M670" s="21">
        <v>0</v>
      </c>
      <c r="N670" s="21">
        <v>442573</v>
      </c>
    </row>
    <row r="671" spans="1:14" x14ac:dyDescent="0.25">
      <c r="A671" s="1" t="s">
        <v>4089</v>
      </c>
      <c r="B671" s="2" t="s">
        <v>10</v>
      </c>
      <c r="C671" s="2" t="s">
        <v>3419</v>
      </c>
      <c r="D671" s="21">
        <v>947234</v>
      </c>
      <c r="E671" s="21">
        <v>0</v>
      </c>
      <c r="F671" s="21">
        <v>947234</v>
      </c>
      <c r="G671" s="39">
        <v>1.04</v>
      </c>
      <c r="H671" s="21">
        <v>985123</v>
      </c>
      <c r="I671" s="21">
        <v>0</v>
      </c>
      <c r="J671" s="21">
        <v>985123</v>
      </c>
      <c r="K671" s="21">
        <v>0</v>
      </c>
      <c r="L671" s="21">
        <v>0</v>
      </c>
      <c r="M671" s="21">
        <v>0</v>
      </c>
      <c r="N671" s="21">
        <v>985123</v>
      </c>
    </row>
    <row r="672" spans="1:14" x14ac:dyDescent="0.25">
      <c r="A672" s="1" t="s">
        <v>4090</v>
      </c>
      <c r="B672" s="2" t="s">
        <v>10</v>
      </c>
      <c r="C672" s="2" t="s">
        <v>3419</v>
      </c>
      <c r="D672" s="21">
        <v>695854</v>
      </c>
      <c r="E672" s="21">
        <v>0</v>
      </c>
      <c r="F672" s="21">
        <v>695854</v>
      </c>
      <c r="G672" s="39">
        <v>1.04</v>
      </c>
      <c r="H672" s="21">
        <v>723688</v>
      </c>
      <c r="I672" s="21">
        <v>0</v>
      </c>
      <c r="J672" s="21">
        <v>723688</v>
      </c>
      <c r="K672" s="21">
        <v>0</v>
      </c>
      <c r="L672" s="21">
        <v>0</v>
      </c>
      <c r="M672" s="21">
        <v>0</v>
      </c>
      <c r="N672" s="21">
        <v>723688</v>
      </c>
    </row>
    <row r="673" spans="1:14" x14ac:dyDescent="0.25">
      <c r="A673" s="1" t="s">
        <v>4091</v>
      </c>
      <c r="B673" s="2" t="s">
        <v>10</v>
      </c>
      <c r="C673" s="2" t="s">
        <v>3419</v>
      </c>
      <c r="D673" s="21">
        <v>144913</v>
      </c>
      <c r="E673" s="21">
        <v>0</v>
      </c>
      <c r="F673" s="21">
        <v>144913</v>
      </c>
      <c r="G673" s="39">
        <v>1.04</v>
      </c>
      <c r="H673" s="21">
        <v>150710</v>
      </c>
      <c r="I673" s="21">
        <v>0</v>
      </c>
      <c r="J673" s="21">
        <v>150710</v>
      </c>
      <c r="K673" s="21">
        <v>0</v>
      </c>
      <c r="L673" s="21">
        <v>0</v>
      </c>
      <c r="M673" s="21">
        <v>0</v>
      </c>
      <c r="N673" s="21">
        <v>150710</v>
      </c>
    </row>
    <row r="674" spans="1:14" x14ac:dyDescent="0.25">
      <c r="A674" s="1" t="s">
        <v>4092</v>
      </c>
      <c r="B674" s="2" t="s">
        <v>10</v>
      </c>
      <c r="C674" s="2" t="s">
        <v>3419</v>
      </c>
      <c r="D674" s="21">
        <v>76264</v>
      </c>
      <c r="E674" s="21">
        <v>0</v>
      </c>
      <c r="F674" s="21">
        <v>76264</v>
      </c>
      <c r="G674" s="39">
        <v>1.04</v>
      </c>
      <c r="H674" s="21">
        <v>79315</v>
      </c>
      <c r="I674" s="21">
        <v>0</v>
      </c>
      <c r="J674" s="21">
        <v>79315</v>
      </c>
      <c r="K674" s="21">
        <v>0</v>
      </c>
      <c r="L674" s="21">
        <v>0</v>
      </c>
      <c r="M674" s="21">
        <v>0</v>
      </c>
      <c r="N674" s="21">
        <v>79315</v>
      </c>
    </row>
    <row r="675" spans="1:14" x14ac:dyDescent="0.25">
      <c r="A675" s="1" t="s">
        <v>4093</v>
      </c>
      <c r="B675" s="2" t="s">
        <v>10</v>
      </c>
      <c r="C675" s="2" t="s">
        <v>3419</v>
      </c>
      <c r="D675" s="21">
        <v>0</v>
      </c>
      <c r="E675" s="21">
        <v>0</v>
      </c>
      <c r="F675" s="21">
        <v>0</v>
      </c>
      <c r="G675" s="39">
        <v>1.04</v>
      </c>
      <c r="H675" s="21">
        <v>0</v>
      </c>
      <c r="I675" s="21">
        <v>0</v>
      </c>
      <c r="J675" s="21">
        <v>0</v>
      </c>
      <c r="K675" s="21">
        <v>0</v>
      </c>
      <c r="L675" s="21">
        <v>0</v>
      </c>
      <c r="M675" s="21">
        <v>0</v>
      </c>
      <c r="N675" s="21">
        <v>0</v>
      </c>
    </row>
    <row r="676" spans="1:14" x14ac:dyDescent="0.25">
      <c r="A676" s="1" t="s">
        <v>4094</v>
      </c>
      <c r="B676" s="2" t="s">
        <v>10</v>
      </c>
      <c r="C676" s="2" t="s">
        <v>3419</v>
      </c>
      <c r="D676" s="21">
        <v>41643064</v>
      </c>
      <c r="E676" s="21">
        <v>0</v>
      </c>
      <c r="F676" s="21">
        <v>41643064</v>
      </c>
      <c r="G676" s="39">
        <v>1.04</v>
      </c>
      <c r="H676" s="21">
        <v>43308787</v>
      </c>
      <c r="I676" s="21">
        <v>0</v>
      </c>
      <c r="J676" s="21">
        <v>43308787</v>
      </c>
      <c r="K676" s="21">
        <v>4347715</v>
      </c>
      <c r="L676" s="21">
        <v>1901341.7259457074</v>
      </c>
      <c r="M676" s="21">
        <v>3761250</v>
      </c>
      <c r="N676" s="21">
        <v>53319093.725945711</v>
      </c>
    </row>
    <row r="677" spans="1:14" x14ac:dyDescent="0.25">
      <c r="A677" s="1" t="s">
        <v>4095</v>
      </c>
      <c r="B677" s="2" t="s">
        <v>10</v>
      </c>
      <c r="C677" s="2" t="s">
        <v>3419</v>
      </c>
      <c r="D677" s="21">
        <v>700023</v>
      </c>
      <c r="E677" s="21">
        <v>44492</v>
      </c>
      <c r="F677" s="21">
        <v>744515</v>
      </c>
      <c r="G677" s="39">
        <v>1.04</v>
      </c>
      <c r="H677" s="21">
        <v>774296</v>
      </c>
      <c r="I677" s="21">
        <v>0</v>
      </c>
      <c r="J677" s="21">
        <v>774296</v>
      </c>
      <c r="K677" s="21">
        <v>0</v>
      </c>
      <c r="L677" s="21">
        <v>0</v>
      </c>
      <c r="M677" s="21">
        <v>0</v>
      </c>
      <c r="N677" s="21">
        <v>774296</v>
      </c>
    </row>
    <row r="678" spans="1:14" x14ac:dyDescent="0.25">
      <c r="A678" s="1" t="s">
        <v>4096</v>
      </c>
      <c r="B678" s="2" t="s">
        <v>10</v>
      </c>
      <c r="C678" s="2" t="s">
        <v>3419</v>
      </c>
      <c r="D678" s="21">
        <v>216382</v>
      </c>
      <c r="E678" s="21">
        <v>0</v>
      </c>
      <c r="F678" s="21">
        <v>216382</v>
      </c>
      <c r="G678" s="39">
        <v>1.04</v>
      </c>
      <c r="H678" s="21">
        <v>225037</v>
      </c>
      <c r="I678" s="21">
        <v>0</v>
      </c>
      <c r="J678" s="21">
        <v>225037</v>
      </c>
      <c r="K678" s="21">
        <v>0</v>
      </c>
      <c r="L678" s="21">
        <v>0</v>
      </c>
      <c r="M678" s="21">
        <v>0</v>
      </c>
      <c r="N678" s="21">
        <v>225037</v>
      </c>
    </row>
    <row r="679" spans="1:14" x14ac:dyDescent="0.25">
      <c r="A679" s="1" t="s">
        <v>4097</v>
      </c>
      <c r="B679" s="2" t="s">
        <v>10</v>
      </c>
      <c r="C679" s="2" t="s">
        <v>3419</v>
      </c>
      <c r="D679" s="21">
        <v>137868</v>
      </c>
      <c r="E679" s="21">
        <v>0</v>
      </c>
      <c r="F679" s="21">
        <v>137868</v>
      </c>
      <c r="G679" s="39">
        <v>1.04</v>
      </c>
      <c r="H679" s="21">
        <v>143383</v>
      </c>
      <c r="I679" s="21">
        <v>0</v>
      </c>
      <c r="J679" s="21">
        <v>143383</v>
      </c>
      <c r="K679" s="21">
        <v>0</v>
      </c>
      <c r="L679" s="21">
        <v>0</v>
      </c>
      <c r="M679" s="21">
        <v>0</v>
      </c>
      <c r="N679" s="21">
        <v>143383</v>
      </c>
    </row>
    <row r="680" spans="1:14" x14ac:dyDescent="0.25">
      <c r="A680" s="1" t="s">
        <v>4098</v>
      </c>
      <c r="B680" s="2" t="s">
        <v>10</v>
      </c>
      <c r="C680" s="2" t="s">
        <v>3419</v>
      </c>
      <c r="D680" s="21">
        <v>52518</v>
      </c>
      <c r="E680" s="21">
        <v>0</v>
      </c>
      <c r="F680" s="21">
        <v>52518</v>
      </c>
      <c r="G680" s="39">
        <v>1.04</v>
      </c>
      <c r="H680" s="21">
        <v>54619</v>
      </c>
      <c r="I680" s="21">
        <v>0</v>
      </c>
      <c r="J680" s="21">
        <v>54619</v>
      </c>
      <c r="K680" s="21">
        <v>0</v>
      </c>
      <c r="L680" s="21">
        <v>0</v>
      </c>
      <c r="M680" s="21">
        <v>0</v>
      </c>
      <c r="N680" s="21">
        <v>54619</v>
      </c>
    </row>
    <row r="681" spans="1:14" x14ac:dyDescent="0.25">
      <c r="A681" s="1" t="s">
        <v>4099</v>
      </c>
      <c r="B681" s="2" t="s">
        <v>10</v>
      </c>
      <c r="C681" s="2" t="s">
        <v>3419</v>
      </c>
      <c r="D681" s="21">
        <v>2349680</v>
      </c>
      <c r="E681" s="21">
        <v>0</v>
      </c>
      <c r="F681" s="21">
        <v>2349680</v>
      </c>
      <c r="G681" s="39">
        <v>1.04</v>
      </c>
      <c r="H681" s="21">
        <v>2443667</v>
      </c>
      <c r="I681" s="21">
        <v>0</v>
      </c>
      <c r="J681" s="21">
        <v>2443667</v>
      </c>
      <c r="K681" s="21">
        <v>0</v>
      </c>
      <c r="L681" s="21">
        <v>0</v>
      </c>
      <c r="M681" s="21">
        <v>0</v>
      </c>
      <c r="N681" s="21">
        <v>2443667</v>
      </c>
    </row>
    <row r="682" spans="1:14" x14ac:dyDescent="0.25">
      <c r="A682" s="1" t="s">
        <v>4100</v>
      </c>
      <c r="B682" s="2" t="s">
        <v>10</v>
      </c>
      <c r="C682" s="2" t="s">
        <v>3419</v>
      </c>
      <c r="D682" s="21">
        <v>324196</v>
      </c>
      <c r="E682" s="21">
        <v>0</v>
      </c>
      <c r="F682" s="21">
        <v>324196</v>
      </c>
      <c r="G682" s="39">
        <v>1.04</v>
      </c>
      <c r="H682" s="21">
        <v>337164</v>
      </c>
      <c r="I682" s="21">
        <v>0</v>
      </c>
      <c r="J682" s="21">
        <v>337164</v>
      </c>
      <c r="K682" s="21">
        <v>0</v>
      </c>
      <c r="L682" s="21">
        <v>0</v>
      </c>
      <c r="M682" s="21">
        <v>0</v>
      </c>
      <c r="N682" s="21">
        <v>337164</v>
      </c>
    </row>
    <row r="683" spans="1:14" x14ac:dyDescent="0.25">
      <c r="A683" s="1" t="s">
        <v>4101</v>
      </c>
      <c r="B683" s="2" t="s">
        <v>10</v>
      </c>
      <c r="C683" s="2" t="s">
        <v>3419</v>
      </c>
      <c r="D683" s="21">
        <v>621377</v>
      </c>
      <c r="E683" s="21">
        <v>14574</v>
      </c>
      <c r="F683" s="21">
        <v>635951</v>
      </c>
      <c r="G683" s="39">
        <v>1.04</v>
      </c>
      <c r="H683" s="21">
        <v>661389</v>
      </c>
      <c r="I683" s="21">
        <v>0</v>
      </c>
      <c r="J683" s="21">
        <v>661389</v>
      </c>
      <c r="K683" s="21">
        <v>0</v>
      </c>
      <c r="L683" s="21">
        <v>0</v>
      </c>
      <c r="M683" s="21">
        <v>0</v>
      </c>
      <c r="N683" s="21">
        <v>661389</v>
      </c>
    </row>
    <row r="684" spans="1:14" x14ac:dyDescent="0.25">
      <c r="A684" s="1" t="s">
        <v>4102</v>
      </c>
      <c r="B684" s="2" t="s">
        <v>10</v>
      </c>
      <c r="C684" s="2" t="s">
        <v>3419</v>
      </c>
      <c r="D684" s="21">
        <v>55234</v>
      </c>
      <c r="E684" s="21">
        <v>0</v>
      </c>
      <c r="F684" s="21">
        <v>55234</v>
      </c>
      <c r="G684" s="39">
        <v>1.04</v>
      </c>
      <c r="H684" s="21">
        <v>57443</v>
      </c>
      <c r="I684" s="21">
        <v>0</v>
      </c>
      <c r="J684" s="21">
        <v>57443</v>
      </c>
      <c r="K684" s="21">
        <v>0</v>
      </c>
      <c r="L684" s="21">
        <v>0</v>
      </c>
      <c r="M684" s="21">
        <v>0</v>
      </c>
      <c r="N684" s="21">
        <v>57443</v>
      </c>
    </row>
    <row r="685" spans="1:14" x14ac:dyDescent="0.25">
      <c r="A685" s="1" t="s">
        <v>4103</v>
      </c>
      <c r="B685" s="2" t="s">
        <v>10</v>
      </c>
      <c r="C685" s="2" t="s">
        <v>3419</v>
      </c>
      <c r="D685" s="21">
        <v>651796</v>
      </c>
      <c r="E685" s="21">
        <v>0</v>
      </c>
      <c r="F685" s="21">
        <v>651796</v>
      </c>
      <c r="G685" s="39">
        <v>1.04</v>
      </c>
      <c r="H685" s="21">
        <v>677868</v>
      </c>
      <c r="I685" s="21">
        <v>0</v>
      </c>
      <c r="J685" s="21">
        <v>677868</v>
      </c>
      <c r="K685" s="21">
        <v>0</v>
      </c>
      <c r="L685" s="21">
        <v>0</v>
      </c>
      <c r="M685" s="21">
        <v>0</v>
      </c>
      <c r="N685" s="21">
        <v>677868</v>
      </c>
    </row>
    <row r="686" spans="1:14" x14ac:dyDescent="0.25">
      <c r="A686" s="1" t="s">
        <v>4104</v>
      </c>
      <c r="B686" s="2" t="s">
        <v>10</v>
      </c>
      <c r="C686" s="2" t="s">
        <v>3419</v>
      </c>
      <c r="D686" s="21">
        <v>1613870</v>
      </c>
      <c r="E686" s="21">
        <v>0</v>
      </c>
      <c r="F686" s="21">
        <v>1613870</v>
      </c>
      <c r="G686" s="39">
        <v>1.04</v>
      </c>
      <c r="H686" s="21">
        <v>1678425</v>
      </c>
      <c r="I686" s="21">
        <v>0</v>
      </c>
      <c r="J686" s="21">
        <v>1678425</v>
      </c>
      <c r="K686" s="21">
        <v>0</v>
      </c>
      <c r="L686" s="21">
        <v>0</v>
      </c>
      <c r="M686" s="21">
        <v>0</v>
      </c>
      <c r="N686" s="21">
        <v>1678425</v>
      </c>
    </row>
    <row r="687" spans="1:14" x14ac:dyDescent="0.25">
      <c r="A687" s="1" t="s">
        <v>4105</v>
      </c>
      <c r="B687" s="2" t="s">
        <v>10</v>
      </c>
      <c r="C687" s="2" t="s">
        <v>3419</v>
      </c>
      <c r="D687" s="21">
        <v>302555</v>
      </c>
      <c r="E687" s="21">
        <v>0</v>
      </c>
      <c r="F687" s="21">
        <v>302555</v>
      </c>
      <c r="G687" s="39">
        <v>1.04</v>
      </c>
      <c r="H687" s="21">
        <v>314657</v>
      </c>
      <c r="I687" s="21">
        <v>0</v>
      </c>
      <c r="J687" s="21">
        <v>314657</v>
      </c>
      <c r="K687" s="21">
        <v>0</v>
      </c>
      <c r="L687" s="21">
        <v>0</v>
      </c>
      <c r="M687" s="21">
        <v>0</v>
      </c>
      <c r="N687" s="21">
        <v>314657</v>
      </c>
    </row>
    <row r="688" spans="1:14" x14ac:dyDescent="0.25">
      <c r="A688" s="1" t="s">
        <v>4106</v>
      </c>
      <c r="B688" s="2" t="s">
        <v>10</v>
      </c>
      <c r="C688" s="2" t="s">
        <v>3419</v>
      </c>
      <c r="D688" s="21">
        <v>263450</v>
      </c>
      <c r="E688" s="21">
        <v>0</v>
      </c>
      <c r="F688" s="21">
        <v>263450</v>
      </c>
      <c r="G688" s="39">
        <v>1.04</v>
      </c>
      <c r="H688" s="21">
        <v>273988</v>
      </c>
      <c r="I688" s="21">
        <v>0</v>
      </c>
      <c r="J688" s="21">
        <v>273988</v>
      </c>
      <c r="K688" s="21">
        <v>0</v>
      </c>
      <c r="L688" s="21">
        <v>0</v>
      </c>
      <c r="M688" s="21">
        <v>0</v>
      </c>
      <c r="N688" s="21">
        <v>273988</v>
      </c>
    </row>
    <row r="689" spans="1:14" x14ac:dyDescent="0.25">
      <c r="A689" s="1" t="s">
        <v>4107</v>
      </c>
      <c r="B689" s="2" t="s">
        <v>10</v>
      </c>
      <c r="C689" s="2" t="s">
        <v>3419</v>
      </c>
      <c r="D689" s="21">
        <v>214503</v>
      </c>
      <c r="E689" s="21">
        <v>0</v>
      </c>
      <c r="F689" s="21">
        <v>214503</v>
      </c>
      <c r="G689" s="39">
        <v>1.04</v>
      </c>
      <c r="H689" s="21">
        <v>223083</v>
      </c>
      <c r="I689" s="21">
        <v>0</v>
      </c>
      <c r="J689" s="21">
        <v>223083</v>
      </c>
      <c r="K689" s="21">
        <v>0</v>
      </c>
      <c r="L689" s="21">
        <v>0</v>
      </c>
      <c r="M689" s="21">
        <v>0</v>
      </c>
      <c r="N689" s="21">
        <v>223083</v>
      </c>
    </row>
    <row r="690" spans="1:14" x14ac:dyDescent="0.25">
      <c r="A690" s="1" t="s">
        <v>4108</v>
      </c>
      <c r="B690" s="2" t="s">
        <v>10</v>
      </c>
      <c r="C690" s="2" t="s">
        <v>3419</v>
      </c>
      <c r="D690" s="21">
        <v>43418</v>
      </c>
      <c r="E690" s="21">
        <v>0</v>
      </c>
      <c r="F690" s="21">
        <v>43418</v>
      </c>
      <c r="G690" s="39">
        <v>1.04</v>
      </c>
      <c r="H690" s="21">
        <v>45155</v>
      </c>
      <c r="I690" s="21">
        <v>0</v>
      </c>
      <c r="J690" s="21">
        <v>45155</v>
      </c>
      <c r="K690" s="21">
        <v>0</v>
      </c>
      <c r="L690" s="21">
        <v>0</v>
      </c>
      <c r="M690" s="21">
        <v>0</v>
      </c>
      <c r="N690" s="21">
        <v>45155</v>
      </c>
    </row>
    <row r="691" spans="1:14" x14ac:dyDescent="0.25">
      <c r="A691" s="1" t="s">
        <v>4109</v>
      </c>
      <c r="B691" s="2" t="s">
        <v>10</v>
      </c>
      <c r="C691" s="2" t="s">
        <v>3419</v>
      </c>
      <c r="D691" s="21">
        <v>286932</v>
      </c>
      <c r="E691" s="21">
        <v>366971</v>
      </c>
      <c r="F691" s="21">
        <v>653903</v>
      </c>
      <c r="G691" s="39">
        <v>1.04</v>
      </c>
      <c r="H691" s="21">
        <v>680059</v>
      </c>
      <c r="I691" s="21">
        <v>0</v>
      </c>
      <c r="J691" s="21">
        <v>680059</v>
      </c>
      <c r="K691" s="21">
        <v>0</v>
      </c>
      <c r="L691" s="21">
        <v>0</v>
      </c>
      <c r="M691" s="21">
        <v>0</v>
      </c>
      <c r="N691" s="21">
        <v>680059</v>
      </c>
    </row>
    <row r="692" spans="1:14" x14ac:dyDescent="0.25">
      <c r="A692" s="1" t="s">
        <v>4110</v>
      </c>
      <c r="B692" s="2" t="s">
        <v>10</v>
      </c>
      <c r="C692" s="2" t="s">
        <v>3419</v>
      </c>
      <c r="D692" s="21">
        <v>147351</v>
      </c>
      <c r="E692" s="21">
        <v>0</v>
      </c>
      <c r="F692" s="21">
        <v>147351</v>
      </c>
      <c r="G692" s="39">
        <v>1.04</v>
      </c>
      <c r="H692" s="21">
        <v>153245</v>
      </c>
      <c r="I692" s="21">
        <v>0</v>
      </c>
      <c r="J692" s="21">
        <v>153245</v>
      </c>
      <c r="K692" s="21">
        <v>0</v>
      </c>
      <c r="L692" s="21">
        <v>0</v>
      </c>
      <c r="M692" s="21">
        <v>0</v>
      </c>
      <c r="N692" s="21">
        <v>153245</v>
      </c>
    </row>
    <row r="693" spans="1:14" x14ac:dyDescent="0.25">
      <c r="A693" s="1" t="s">
        <v>4111</v>
      </c>
      <c r="B693" s="2" t="s">
        <v>10</v>
      </c>
      <c r="C693" s="2" t="s">
        <v>3419</v>
      </c>
      <c r="D693" s="21">
        <v>998841</v>
      </c>
      <c r="E693" s="21">
        <v>0</v>
      </c>
      <c r="F693" s="21">
        <v>998841</v>
      </c>
      <c r="G693" s="39">
        <v>1.04</v>
      </c>
      <c r="H693" s="21">
        <v>1038795</v>
      </c>
      <c r="I693" s="21">
        <v>0</v>
      </c>
      <c r="J693" s="21">
        <v>1038795</v>
      </c>
      <c r="K693" s="21">
        <v>0</v>
      </c>
      <c r="L693" s="21">
        <v>0</v>
      </c>
      <c r="M693" s="21">
        <v>0</v>
      </c>
      <c r="N693" s="21">
        <v>1038795</v>
      </c>
    </row>
    <row r="694" spans="1:14" x14ac:dyDescent="0.25">
      <c r="A694" s="1" t="s">
        <v>4112</v>
      </c>
      <c r="B694" s="2" t="s">
        <v>10</v>
      </c>
      <c r="C694" s="2" t="s">
        <v>3419</v>
      </c>
      <c r="D694" s="21">
        <v>211785</v>
      </c>
      <c r="E694" s="21">
        <v>0</v>
      </c>
      <c r="F694" s="21">
        <v>211785</v>
      </c>
      <c r="G694" s="39">
        <v>1.04</v>
      </c>
      <c r="H694" s="21">
        <v>220256</v>
      </c>
      <c r="I694" s="21">
        <v>0</v>
      </c>
      <c r="J694" s="21">
        <v>220256</v>
      </c>
      <c r="K694" s="21">
        <v>0</v>
      </c>
      <c r="L694" s="21">
        <v>0</v>
      </c>
      <c r="M694" s="21">
        <v>0</v>
      </c>
      <c r="N694" s="21">
        <v>220256</v>
      </c>
    </row>
    <row r="695" spans="1:14" x14ac:dyDescent="0.25">
      <c r="A695" s="1" t="s">
        <v>4113</v>
      </c>
      <c r="B695" s="2" t="s">
        <v>10</v>
      </c>
      <c r="C695" s="2" t="s">
        <v>3419</v>
      </c>
      <c r="D695" s="21">
        <v>13614</v>
      </c>
      <c r="E695" s="21">
        <v>0</v>
      </c>
      <c r="F695" s="21">
        <v>13614</v>
      </c>
      <c r="G695" s="39">
        <v>1.04</v>
      </c>
      <c r="H695" s="21">
        <v>14159</v>
      </c>
      <c r="I695" s="21">
        <v>0</v>
      </c>
      <c r="J695" s="21">
        <v>14159</v>
      </c>
      <c r="K695" s="21">
        <v>0</v>
      </c>
      <c r="L695" s="21">
        <v>0</v>
      </c>
      <c r="M695" s="21">
        <v>0</v>
      </c>
      <c r="N695" s="21">
        <v>14159</v>
      </c>
    </row>
    <row r="696" spans="1:14" x14ac:dyDescent="0.25">
      <c r="A696" s="1" t="s">
        <v>4114</v>
      </c>
      <c r="B696" s="2" t="s">
        <v>10</v>
      </c>
      <c r="C696" s="2" t="s">
        <v>3419</v>
      </c>
      <c r="D696" s="21">
        <v>103856</v>
      </c>
      <c r="E696" s="21">
        <v>0</v>
      </c>
      <c r="F696" s="21">
        <v>103856</v>
      </c>
      <c r="G696" s="39">
        <v>1.04</v>
      </c>
      <c r="H696" s="21">
        <v>108010</v>
      </c>
      <c r="I696" s="21">
        <v>0</v>
      </c>
      <c r="J696" s="21">
        <v>108010</v>
      </c>
      <c r="K696" s="21">
        <v>0</v>
      </c>
      <c r="L696" s="21">
        <v>0</v>
      </c>
      <c r="M696" s="21">
        <v>0</v>
      </c>
      <c r="N696" s="21">
        <v>108010</v>
      </c>
    </row>
    <row r="697" spans="1:14" x14ac:dyDescent="0.25">
      <c r="A697" s="1" t="s">
        <v>4115</v>
      </c>
      <c r="B697" s="2" t="s">
        <v>10</v>
      </c>
      <c r="C697" s="2" t="s">
        <v>3419</v>
      </c>
      <c r="D697" s="21">
        <v>211847</v>
      </c>
      <c r="E697" s="21">
        <v>0</v>
      </c>
      <c r="F697" s="21">
        <v>211847</v>
      </c>
      <c r="G697" s="39">
        <v>1.04</v>
      </c>
      <c r="H697" s="21">
        <v>220321</v>
      </c>
      <c r="I697" s="21">
        <v>0</v>
      </c>
      <c r="J697" s="21">
        <v>220321</v>
      </c>
      <c r="K697" s="21">
        <v>0</v>
      </c>
      <c r="L697" s="21">
        <v>0</v>
      </c>
      <c r="M697" s="21">
        <v>0</v>
      </c>
      <c r="N697" s="21">
        <v>220321</v>
      </c>
    </row>
    <row r="698" spans="1:14" x14ac:dyDescent="0.25">
      <c r="A698" s="1" t="s">
        <v>4116</v>
      </c>
      <c r="B698" s="2" t="s">
        <v>10</v>
      </c>
      <c r="C698" s="2" t="s">
        <v>3419</v>
      </c>
      <c r="D698" s="21">
        <v>1871312</v>
      </c>
      <c r="E698" s="21">
        <v>0</v>
      </c>
      <c r="F698" s="21">
        <v>1871312</v>
      </c>
      <c r="G698" s="39">
        <v>1.04</v>
      </c>
      <c r="H698" s="21">
        <v>1946164</v>
      </c>
      <c r="I698" s="21">
        <v>0</v>
      </c>
      <c r="J698" s="21">
        <v>1946164</v>
      </c>
      <c r="K698" s="21">
        <v>0</v>
      </c>
      <c r="L698" s="21">
        <v>0</v>
      </c>
      <c r="M698" s="21">
        <v>0</v>
      </c>
      <c r="N698" s="21">
        <v>1946164</v>
      </c>
    </row>
    <row r="699" spans="1:14" x14ac:dyDescent="0.25">
      <c r="A699" s="1" t="s">
        <v>4117</v>
      </c>
      <c r="B699" s="2" t="s">
        <v>10</v>
      </c>
      <c r="C699" s="2" t="s">
        <v>3419</v>
      </c>
      <c r="D699" s="21">
        <v>98179</v>
      </c>
      <c r="E699" s="21">
        <v>0</v>
      </c>
      <c r="F699" s="21">
        <v>98179</v>
      </c>
      <c r="G699" s="39">
        <v>1.04</v>
      </c>
      <c r="H699" s="21">
        <v>102106</v>
      </c>
      <c r="I699" s="21">
        <v>0</v>
      </c>
      <c r="J699" s="21">
        <v>102106</v>
      </c>
      <c r="K699" s="21">
        <v>0</v>
      </c>
      <c r="L699" s="21">
        <v>0</v>
      </c>
      <c r="M699" s="21">
        <v>0</v>
      </c>
      <c r="N699" s="21">
        <v>102106</v>
      </c>
    </row>
    <row r="700" spans="1:14" x14ac:dyDescent="0.25">
      <c r="A700" s="1" t="s">
        <v>4118</v>
      </c>
      <c r="B700" s="2" t="s">
        <v>10</v>
      </c>
      <c r="C700" s="2" t="s">
        <v>3419</v>
      </c>
      <c r="D700" s="21">
        <v>73550</v>
      </c>
      <c r="E700" s="21">
        <v>0</v>
      </c>
      <c r="F700" s="21">
        <v>73550</v>
      </c>
      <c r="G700" s="39">
        <v>1.04</v>
      </c>
      <c r="H700" s="21">
        <v>76492</v>
      </c>
      <c r="I700" s="21">
        <v>0</v>
      </c>
      <c r="J700" s="21">
        <v>76492</v>
      </c>
      <c r="K700" s="21">
        <v>0</v>
      </c>
      <c r="L700" s="21">
        <v>0</v>
      </c>
      <c r="M700" s="21">
        <v>0</v>
      </c>
      <c r="N700" s="21">
        <v>76492</v>
      </c>
    </row>
    <row r="701" spans="1:14" x14ac:dyDescent="0.25">
      <c r="A701" s="1" t="s">
        <v>4119</v>
      </c>
      <c r="B701" s="2" t="s">
        <v>10</v>
      </c>
      <c r="C701" s="2" t="s">
        <v>3419</v>
      </c>
      <c r="D701" s="21">
        <v>1299622</v>
      </c>
      <c r="E701" s="21">
        <v>0</v>
      </c>
      <c r="F701" s="21">
        <v>1299622</v>
      </c>
      <c r="G701" s="39">
        <v>1.04</v>
      </c>
      <c r="H701" s="21">
        <v>1351607</v>
      </c>
      <c r="I701" s="21">
        <v>0</v>
      </c>
      <c r="J701" s="21">
        <v>1351607</v>
      </c>
      <c r="K701" s="21">
        <v>0</v>
      </c>
      <c r="L701" s="21">
        <v>0</v>
      </c>
      <c r="M701" s="21">
        <v>0</v>
      </c>
      <c r="N701" s="21">
        <v>1351607</v>
      </c>
    </row>
    <row r="702" spans="1:14" x14ac:dyDescent="0.25">
      <c r="A702" s="1" t="s">
        <v>4120</v>
      </c>
      <c r="B702" s="2" t="s">
        <v>10</v>
      </c>
      <c r="C702" s="2" t="s">
        <v>3419</v>
      </c>
      <c r="D702" s="21">
        <v>749895</v>
      </c>
      <c r="E702" s="21">
        <v>0</v>
      </c>
      <c r="F702" s="21">
        <v>749895</v>
      </c>
      <c r="G702" s="39">
        <v>1.04</v>
      </c>
      <c r="H702" s="21">
        <v>779891</v>
      </c>
      <c r="I702" s="21">
        <v>0</v>
      </c>
      <c r="J702" s="21">
        <v>779891</v>
      </c>
      <c r="K702" s="21">
        <v>0</v>
      </c>
      <c r="L702" s="21">
        <v>0</v>
      </c>
      <c r="M702" s="21">
        <v>0</v>
      </c>
      <c r="N702" s="21">
        <v>779891</v>
      </c>
    </row>
    <row r="703" spans="1:14" x14ac:dyDescent="0.25">
      <c r="A703" s="1" t="s">
        <v>4121</v>
      </c>
      <c r="B703" s="2" t="s">
        <v>10</v>
      </c>
      <c r="C703" s="2" t="s">
        <v>3419</v>
      </c>
      <c r="D703" s="21">
        <v>134826</v>
      </c>
      <c r="E703" s="21">
        <v>0</v>
      </c>
      <c r="F703" s="21">
        <v>134826</v>
      </c>
      <c r="G703" s="39">
        <v>1.04</v>
      </c>
      <c r="H703" s="21">
        <v>140219</v>
      </c>
      <c r="I703" s="21">
        <v>0</v>
      </c>
      <c r="J703" s="21">
        <v>140219</v>
      </c>
      <c r="K703" s="21">
        <v>0</v>
      </c>
      <c r="L703" s="21">
        <v>0</v>
      </c>
      <c r="M703" s="21">
        <v>0</v>
      </c>
      <c r="N703" s="21">
        <v>140219</v>
      </c>
    </row>
    <row r="704" spans="1:14" x14ac:dyDescent="0.25">
      <c r="A704" s="1" t="s">
        <v>4122</v>
      </c>
      <c r="B704" s="2" t="s">
        <v>10</v>
      </c>
      <c r="C704" s="2" t="s">
        <v>3419</v>
      </c>
      <c r="D704" s="21">
        <v>70924</v>
      </c>
      <c r="E704" s="21">
        <v>0</v>
      </c>
      <c r="F704" s="21">
        <v>70924</v>
      </c>
      <c r="G704" s="39">
        <v>1.04</v>
      </c>
      <c r="H704" s="21">
        <v>73761</v>
      </c>
      <c r="I704" s="21">
        <v>0</v>
      </c>
      <c r="J704" s="21">
        <v>73761</v>
      </c>
      <c r="K704" s="21">
        <v>0</v>
      </c>
      <c r="L704" s="21">
        <v>0</v>
      </c>
      <c r="M704" s="21">
        <v>0</v>
      </c>
      <c r="N704" s="21">
        <v>73761</v>
      </c>
    </row>
    <row r="705" spans="1:14" x14ac:dyDescent="0.25">
      <c r="A705" s="1" t="s">
        <v>4123</v>
      </c>
      <c r="B705" s="2" t="s">
        <v>10</v>
      </c>
      <c r="C705" s="2" t="s">
        <v>3419</v>
      </c>
      <c r="D705" s="21">
        <v>381633</v>
      </c>
      <c r="E705" s="21">
        <v>0</v>
      </c>
      <c r="F705" s="21">
        <v>381633</v>
      </c>
      <c r="G705" s="39">
        <v>1.04</v>
      </c>
      <c r="H705" s="21">
        <v>396898</v>
      </c>
      <c r="I705" s="21">
        <v>0</v>
      </c>
      <c r="J705" s="21">
        <v>396898</v>
      </c>
      <c r="K705" s="21">
        <v>0</v>
      </c>
      <c r="L705" s="21">
        <v>0</v>
      </c>
      <c r="M705" s="21">
        <v>0</v>
      </c>
      <c r="N705" s="21">
        <v>396898</v>
      </c>
    </row>
    <row r="706" spans="1:14" x14ac:dyDescent="0.25">
      <c r="A706" s="1" t="s">
        <v>4124</v>
      </c>
      <c r="B706" s="2" t="s">
        <v>10</v>
      </c>
      <c r="C706" s="2" t="s">
        <v>3419</v>
      </c>
      <c r="D706" s="21">
        <v>91602</v>
      </c>
      <c r="E706" s="21">
        <v>0</v>
      </c>
      <c r="F706" s="21">
        <v>91602</v>
      </c>
      <c r="G706" s="39">
        <v>1.04</v>
      </c>
      <c r="H706" s="21">
        <v>95266</v>
      </c>
      <c r="I706" s="21">
        <v>0</v>
      </c>
      <c r="J706" s="21">
        <v>95266</v>
      </c>
      <c r="K706" s="21">
        <v>0</v>
      </c>
      <c r="L706" s="21">
        <v>0</v>
      </c>
      <c r="M706" s="21">
        <v>0</v>
      </c>
      <c r="N706" s="21">
        <v>95266</v>
      </c>
    </row>
    <row r="707" spans="1:14" x14ac:dyDescent="0.25">
      <c r="A707" s="1" t="s">
        <v>4125</v>
      </c>
      <c r="B707" s="2" t="s">
        <v>10</v>
      </c>
      <c r="C707" s="2" t="s">
        <v>3419</v>
      </c>
      <c r="D707" s="21">
        <v>132392</v>
      </c>
      <c r="E707" s="21">
        <v>0</v>
      </c>
      <c r="F707" s="21">
        <v>132392</v>
      </c>
      <c r="G707" s="39">
        <v>1.04</v>
      </c>
      <c r="H707" s="21">
        <v>137688</v>
      </c>
      <c r="I707" s="21">
        <v>0</v>
      </c>
      <c r="J707" s="21">
        <v>137688</v>
      </c>
      <c r="K707" s="21">
        <v>0</v>
      </c>
      <c r="L707" s="21">
        <v>0</v>
      </c>
      <c r="M707" s="21">
        <v>0</v>
      </c>
      <c r="N707" s="21">
        <v>137688</v>
      </c>
    </row>
    <row r="708" spans="1:14" x14ac:dyDescent="0.25">
      <c r="A708" s="1" t="s">
        <v>4126</v>
      </c>
      <c r="B708" s="2" t="s">
        <v>10</v>
      </c>
      <c r="C708" s="2" t="s">
        <v>3419</v>
      </c>
      <c r="D708" s="21">
        <v>140662</v>
      </c>
      <c r="E708" s="21">
        <v>0</v>
      </c>
      <c r="F708" s="21">
        <v>140662</v>
      </c>
      <c r="G708" s="39">
        <v>1.04</v>
      </c>
      <c r="H708" s="21">
        <v>146288</v>
      </c>
      <c r="I708" s="21">
        <v>0</v>
      </c>
      <c r="J708" s="21">
        <v>146288</v>
      </c>
      <c r="K708" s="21">
        <v>0</v>
      </c>
      <c r="L708" s="21">
        <v>0</v>
      </c>
      <c r="M708" s="21">
        <v>0</v>
      </c>
      <c r="N708" s="21">
        <v>146288</v>
      </c>
    </row>
    <row r="709" spans="1:14" x14ac:dyDescent="0.25">
      <c r="A709" s="1" t="s">
        <v>4127</v>
      </c>
      <c r="B709" s="2" t="s">
        <v>10</v>
      </c>
      <c r="C709" s="2" t="s">
        <v>3419</v>
      </c>
      <c r="D709" s="21">
        <v>58383334</v>
      </c>
      <c r="E709" s="21">
        <v>0</v>
      </c>
      <c r="F709" s="21">
        <v>58383334</v>
      </c>
      <c r="G709" s="39">
        <v>1.04</v>
      </c>
      <c r="H709" s="21">
        <v>60718667</v>
      </c>
      <c r="I709" s="21">
        <v>0</v>
      </c>
      <c r="J709" s="21">
        <v>60718667</v>
      </c>
      <c r="K709" s="21">
        <v>1546318</v>
      </c>
      <c r="L709" s="21">
        <v>0</v>
      </c>
      <c r="M709" s="21">
        <v>0</v>
      </c>
      <c r="N709" s="21">
        <v>62264985</v>
      </c>
    </row>
    <row r="710" spans="1:14" x14ac:dyDescent="0.25">
      <c r="A710" s="1" t="s">
        <v>4128</v>
      </c>
      <c r="B710" s="2" t="s">
        <v>10</v>
      </c>
      <c r="C710" s="2" t="s">
        <v>3419</v>
      </c>
      <c r="D710" s="21">
        <v>22747432</v>
      </c>
      <c r="E710" s="21">
        <v>0</v>
      </c>
      <c r="F710" s="21">
        <v>22747432</v>
      </c>
      <c r="G710" s="39">
        <v>1.04</v>
      </c>
      <c r="H710" s="21">
        <v>23657329</v>
      </c>
      <c r="I710" s="21">
        <v>0</v>
      </c>
      <c r="J710" s="21">
        <v>23657329</v>
      </c>
      <c r="K710" s="21">
        <v>851683</v>
      </c>
      <c r="L710" s="21">
        <v>0</v>
      </c>
      <c r="M710" s="21">
        <v>0</v>
      </c>
      <c r="N710" s="21">
        <v>24509012</v>
      </c>
    </row>
    <row r="711" spans="1:14" x14ac:dyDescent="0.25">
      <c r="A711" s="1" t="s">
        <v>4129</v>
      </c>
      <c r="B711" s="2" t="s">
        <v>174</v>
      </c>
      <c r="C711" s="2" t="s">
        <v>687</v>
      </c>
      <c r="D711" s="21">
        <v>5668222</v>
      </c>
      <c r="E711" s="21">
        <v>0</v>
      </c>
      <c r="F711" s="21">
        <v>5668222</v>
      </c>
      <c r="G711" s="39">
        <v>1.04</v>
      </c>
      <c r="H711" s="21">
        <v>5894951</v>
      </c>
      <c r="I711" s="21">
        <v>0</v>
      </c>
      <c r="J711" s="21">
        <v>5894951</v>
      </c>
      <c r="K711" s="21">
        <v>205912</v>
      </c>
      <c r="L711" s="21">
        <v>0</v>
      </c>
      <c r="M711" s="21">
        <v>0</v>
      </c>
      <c r="N711" s="21">
        <v>6100863</v>
      </c>
    </row>
    <row r="712" spans="1:14" x14ac:dyDescent="0.25">
      <c r="A712" s="1" t="s">
        <v>4130</v>
      </c>
      <c r="B712" s="2" t="s">
        <v>10</v>
      </c>
      <c r="C712" s="2" t="s">
        <v>3419</v>
      </c>
      <c r="D712" s="21">
        <v>2059335</v>
      </c>
      <c r="E712" s="21">
        <v>143513</v>
      </c>
      <c r="F712" s="21">
        <v>2202848</v>
      </c>
      <c r="G712" s="39">
        <v>1.04</v>
      </c>
      <c r="H712" s="21">
        <v>2290962</v>
      </c>
      <c r="I712" s="21">
        <v>0</v>
      </c>
      <c r="J712" s="21">
        <v>2290962</v>
      </c>
      <c r="K712" s="21">
        <v>139070</v>
      </c>
      <c r="L712" s="21">
        <v>0</v>
      </c>
      <c r="M712" s="21">
        <v>0</v>
      </c>
      <c r="N712" s="21">
        <v>2430032</v>
      </c>
    </row>
    <row r="713" spans="1:14" x14ac:dyDescent="0.25">
      <c r="A713" s="1" t="s">
        <v>4131</v>
      </c>
      <c r="B713" s="2" t="s">
        <v>10</v>
      </c>
      <c r="C713" s="2" t="s">
        <v>3419</v>
      </c>
      <c r="D713" s="21">
        <v>2532812</v>
      </c>
      <c r="E713" s="21">
        <v>0</v>
      </c>
      <c r="F713" s="21">
        <v>2532812</v>
      </c>
      <c r="G713" s="39">
        <v>1.04</v>
      </c>
      <c r="H713" s="21">
        <v>2634124</v>
      </c>
      <c r="I713" s="21">
        <v>0</v>
      </c>
      <c r="J713" s="21">
        <v>2634124</v>
      </c>
      <c r="K713" s="21">
        <v>192990</v>
      </c>
      <c r="L713" s="21">
        <v>0</v>
      </c>
      <c r="M713" s="21">
        <v>0</v>
      </c>
      <c r="N713" s="21">
        <v>2827114</v>
      </c>
    </row>
    <row r="714" spans="1:14" x14ac:dyDescent="0.25">
      <c r="A714" s="1" t="s">
        <v>4132</v>
      </c>
      <c r="B714" s="2" t="s">
        <v>10</v>
      </c>
      <c r="C714" s="2" t="s">
        <v>3419</v>
      </c>
      <c r="D714" s="21">
        <v>465828</v>
      </c>
      <c r="E714" s="21">
        <v>0</v>
      </c>
      <c r="F714" s="21">
        <v>465828</v>
      </c>
      <c r="G714" s="39">
        <v>1.04</v>
      </c>
      <c r="H714" s="21">
        <v>484461</v>
      </c>
      <c r="I714" s="21">
        <v>0</v>
      </c>
      <c r="J714" s="21">
        <v>484461</v>
      </c>
      <c r="K714" s="21">
        <v>28243</v>
      </c>
      <c r="L714" s="21">
        <v>0</v>
      </c>
      <c r="M714" s="21">
        <v>0</v>
      </c>
      <c r="N714" s="21">
        <v>512704</v>
      </c>
    </row>
    <row r="715" spans="1:14" x14ac:dyDescent="0.25">
      <c r="A715" s="1" t="s">
        <v>4133</v>
      </c>
      <c r="B715" s="2" t="s">
        <v>10</v>
      </c>
      <c r="C715" s="2" t="s">
        <v>3419</v>
      </c>
      <c r="D715" s="21">
        <v>1843854</v>
      </c>
      <c r="E715" s="21">
        <v>0</v>
      </c>
      <c r="F715" s="21">
        <v>1843854</v>
      </c>
      <c r="G715" s="39">
        <v>1.04</v>
      </c>
      <c r="H715" s="21">
        <v>1917608</v>
      </c>
      <c r="I715" s="21">
        <v>0</v>
      </c>
      <c r="J715" s="21">
        <v>1917608</v>
      </c>
      <c r="K715" s="21">
        <v>85571</v>
      </c>
      <c r="L715" s="21">
        <v>0</v>
      </c>
      <c r="M715" s="21">
        <v>0</v>
      </c>
      <c r="N715" s="21">
        <v>2003179</v>
      </c>
    </row>
    <row r="716" spans="1:14" x14ac:dyDescent="0.25">
      <c r="A716" s="1" t="s">
        <v>4134</v>
      </c>
      <c r="B716" s="2" t="s">
        <v>174</v>
      </c>
      <c r="C716" s="2" t="s">
        <v>1552</v>
      </c>
      <c r="D716" s="21">
        <v>2627460</v>
      </c>
      <c r="E716" s="21">
        <v>0</v>
      </c>
      <c r="F716" s="21">
        <v>2627460</v>
      </c>
      <c r="G716" s="39">
        <v>1.04</v>
      </c>
      <c r="H716" s="21">
        <v>2732558</v>
      </c>
      <c r="I716" s="21">
        <v>0</v>
      </c>
      <c r="J716" s="21">
        <v>2732558</v>
      </c>
      <c r="K716" s="21">
        <v>55609</v>
      </c>
      <c r="L716" s="21">
        <v>0</v>
      </c>
      <c r="M716" s="21">
        <v>0</v>
      </c>
      <c r="N716" s="21">
        <v>2788167</v>
      </c>
    </row>
    <row r="717" spans="1:14" x14ac:dyDescent="0.25">
      <c r="A717" s="1" t="s">
        <v>4135</v>
      </c>
      <c r="B717" s="2" t="s">
        <v>10</v>
      </c>
      <c r="C717" s="2" t="s">
        <v>3419</v>
      </c>
      <c r="D717" s="21">
        <v>4399651</v>
      </c>
      <c r="E717" s="21">
        <v>0</v>
      </c>
      <c r="F717" s="21">
        <v>4399651</v>
      </c>
      <c r="G717" s="39">
        <v>1.04</v>
      </c>
      <c r="H717" s="21">
        <v>4575637</v>
      </c>
      <c r="I717" s="21">
        <v>0</v>
      </c>
      <c r="J717" s="21">
        <v>4575637</v>
      </c>
      <c r="K717" s="21">
        <v>0</v>
      </c>
      <c r="L717" s="21">
        <v>0</v>
      </c>
      <c r="M717" s="21">
        <v>0</v>
      </c>
      <c r="N717" s="21">
        <v>4575637</v>
      </c>
    </row>
    <row r="718" spans="1:14" x14ac:dyDescent="0.25">
      <c r="A718" s="1" t="s">
        <v>4136</v>
      </c>
      <c r="B718" s="2" t="s">
        <v>10</v>
      </c>
      <c r="C718" s="2" t="s">
        <v>3419</v>
      </c>
      <c r="D718" s="21">
        <v>3635239</v>
      </c>
      <c r="E718" s="21">
        <v>0</v>
      </c>
      <c r="F718" s="21">
        <v>3635239</v>
      </c>
      <c r="G718" s="39">
        <v>1.04</v>
      </c>
      <c r="H718" s="21">
        <v>3780649</v>
      </c>
      <c r="I718" s="21">
        <v>0</v>
      </c>
      <c r="J718" s="21">
        <v>3780649</v>
      </c>
      <c r="K718" s="21">
        <v>0</v>
      </c>
      <c r="L718" s="21">
        <v>0</v>
      </c>
      <c r="M718" s="21">
        <v>0</v>
      </c>
      <c r="N718" s="21">
        <v>3780649</v>
      </c>
    </row>
    <row r="719" spans="1:14" x14ac:dyDescent="0.25">
      <c r="A719" s="1" t="s">
        <v>4137</v>
      </c>
      <c r="B719" s="2" t="s">
        <v>10</v>
      </c>
      <c r="C719" s="2" t="s">
        <v>3419</v>
      </c>
      <c r="D719" s="21">
        <v>8734162</v>
      </c>
      <c r="E719" s="21">
        <v>0</v>
      </c>
      <c r="F719" s="21">
        <v>8734162</v>
      </c>
      <c r="G719" s="39">
        <v>1.04</v>
      </c>
      <c r="H719" s="21">
        <v>9083528</v>
      </c>
      <c r="I719" s="21">
        <v>0</v>
      </c>
      <c r="J719" s="21">
        <v>9083528</v>
      </c>
      <c r="K719" s="21">
        <v>0</v>
      </c>
      <c r="L719" s="21">
        <v>0</v>
      </c>
      <c r="M719" s="21">
        <v>0</v>
      </c>
      <c r="N719" s="21">
        <v>9083528</v>
      </c>
    </row>
    <row r="720" spans="1:14" x14ac:dyDescent="0.25">
      <c r="A720" s="1" t="s">
        <v>4138</v>
      </c>
      <c r="B720" s="2" t="s">
        <v>10</v>
      </c>
      <c r="C720" s="2" t="s">
        <v>3419</v>
      </c>
      <c r="D720" s="21">
        <v>8280654</v>
      </c>
      <c r="E720" s="21">
        <v>0</v>
      </c>
      <c r="F720" s="21">
        <v>8280654</v>
      </c>
      <c r="G720" s="39">
        <v>1.04</v>
      </c>
      <c r="H720" s="21">
        <v>8611880</v>
      </c>
      <c r="I720" s="21">
        <v>0</v>
      </c>
      <c r="J720" s="21">
        <v>8611880</v>
      </c>
      <c r="K720" s="21">
        <v>0</v>
      </c>
      <c r="L720" s="21">
        <v>0</v>
      </c>
      <c r="M720" s="21">
        <v>0</v>
      </c>
      <c r="N720" s="21">
        <v>8611880</v>
      </c>
    </row>
    <row r="721" spans="1:14" x14ac:dyDescent="0.25">
      <c r="A721" s="1" t="s">
        <v>4139</v>
      </c>
      <c r="B721" s="2" t="s">
        <v>174</v>
      </c>
      <c r="C721" s="2" t="s">
        <v>687</v>
      </c>
      <c r="D721" s="21">
        <v>7128785</v>
      </c>
      <c r="E721" s="21">
        <v>0</v>
      </c>
      <c r="F721" s="21">
        <v>7128785</v>
      </c>
      <c r="G721" s="39">
        <v>1.04</v>
      </c>
      <c r="H721" s="21">
        <v>7413936</v>
      </c>
      <c r="I721" s="21">
        <v>0</v>
      </c>
      <c r="J721" s="21">
        <v>7413936</v>
      </c>
      <c r="K721" s="21">
        <v>0</v>
      </c>
      <c r="L721" s="21">
        <v>0</v>
      </c>
      <c r="M721" s="21">
        <v>0</v>
      </c>
      <c r="N721" s="21">
        <v>7413936</v>
      </c>
    </row>
    <row r="722" spans="1:14" x14ac:dyDescent="0.25">
      <c r="A722" s="1" t="s">
        <v>4140</v>
      </c>
      <c r="B722" s="2" t="s">
        <v>10</v>
      </c>
      <c r="C722" s="2" t="s">
        <v>3419</v>
      </c>
      <c r="D722" s="21">
        <v>28340000</v>
      </c>
      <c r="E722" s="21">
        <v>0</v>
      </c>
      <c r="F722" s="21">
        <v>28340000</v>
      </c>
      <c r="G722" s="39">
        <v>1.04</v>
      </c>
      <c r="H722" s="21">
        <v>29473600</v>
      </c>
      <c r="I722" s="21">
        <v>0</v>
      </c>
      <c r="J722" s="21">
        <v>29473600</v>
      </c>
      <c r="K722" s="21">
        <v>0</v>
      </c>
      <c r="L722" s="21">
        <v>0</v>
      </c>
      <c r="M722" s="21">
        <v>0</v>
      </c>
      <c r="N722" s="21">
        <v>29473600</v>
      </c>
    </row>
    <row r="723" spans="1:14" x14ac:dyDescent="0.25">
      <c r="A723" s="1" t="s">
        <v>4141</v>
      </c>
      <c r="B723" s="2" t="s">
        <v>10</v>
      </c>
      <c r="C723" s="2" t="s">
        <v>3419</v>
      </c>
      <c r="D723" s="21">
        <v>10212257</v>
      </c>
      <c r="E723" s="21">
        <v>0</v>
      </c>
      <c r="F723" s="21">
        <v>10212257</v>
      </c>
      <c r="G723" s="39">
        <v>1.04</v>
      </c>
      <c r="H723" s="21">
        <v>10620747</v>
      </c>
      <c r="I723" s="21">
        <v>0</v>
      </c>
      <c r="J723" s="21">
        <v>10620747</v>
      </c>
      <c r="K723" s="21">
        <v>0</v>
      </c>
      <c r="L723" s="21">
        <v>0</v>
      </c>
      <c r="M723" s="21">
        <v>0</v>
      </c>
      <c r="N723" s="21">
        <v>10620747</v>
      </c>
    </row>
    <row r="724" spans="1:14" x14ac:dyDescent="0.25">
      <c r="A724" s="1" t="s">
        <v>4142</v>
      </c>
      <c r="B724" s="2" t="s">
        <v>10</v>
      </c>
      <c r="C724" s="2" t="s">
        <v>3419</v>
      </c>
      <c r="D724" s="21">
        <v>302408</v>
      </c>
      <c r="E724" s="21">
        <v>0</v>
      </c>
      <c r="F724" s="21">
        <v>302408</v>
      </c>
      <c r="G724" s="39">
        <v>1.04</v>
      </c>
      <c r="H724" s="21">
        <v>314504</v>
      </c>
      <c r="I724" s="21">
        <v>0</v>
      </c>
      <c r="J724" s="21">
        <v>314504</v>
      </c>
      <c r="K724" s="21">
        <v>0</v>
      </c>
      <c r="L724" s="21">
        <v>0</v>
      </c>
      <c r="M724" s="21">
        <v>0</v>
      </c>
      <c r="N724" s="21">
        <v>314504</v>
      </c>
    </row>
    <row r="725" spans="1:14" x14ac:dyDescent="0.25">
      <c r="A725" s="1" t="s">
        <v>4143</v>
      </c>
      <c r="B725" s="2" t="s">
        <v>10</v>
      </c>
      <c r="C725" s="2" t="s">
        <v>3419</v>
      </c>
      <c r="D725" s="21">
        <v>7066411</v>
      </c>
      <c r="E725" s="21">
        <v>0</v>
      </c>
      <c r="F725" s="21">
        <v>7066411</v>
      </c>
      <c r="G725" s="39">
        <v>1.04</v>
      </c>
      <c r="H725" s="21">
        <v>7349067</v>
      </c>
      <c r="I725" s="21">
        <v>0</v>
      </c>
      <c r="J725" s="21">
        <v>7349067</v>
      </c>
      <c r="K725" s="21">
        <v>0</v>
      </c>
      <c r="L725" s="21">
        <v>0</v>
      </c>
      <c r="M725" s="21">
        <v>0</v>
      </c>
      <c r="N725" s="21">
        <v>7349067</v>
      </c>
    </row>
    <row r="726" spans="1:14" x14ac:dyDescent="0.25">
      <c r="A726" s="1" t="s">
        <v>4144</v>
      </c>
      <c r="B726" s="2" t="s">
        <v>10</v>
      </c>
      <c r="C726" s="2" t="s">
        <v>3419</v>
      </c>
      <c r="D726" s="21">
        <v>2121879</v>
      </c>
      <c r="E726" s="21">
        <v>0</v>
      </c>
      <c r="F726" s="21">
        <v>2121879</v>
      </c>
      <c r="G726" s="39">
        <v>1.04</v>
      </c>
      <c r="H726" s="21">
        <v>2206754</v>
      </c>
      <c r="I726" s="21">
        <v>0</v>
      </c>
      <c r="J726" s="21">
        <v>2206754</v>
      </c>
      <c r="K726" s="21">
        <v>0</v>
      </c>
      <c r="L726" s="21">
        <v>0</v>
      </c>
      <c r="M726" s="21">
        <v>0</v>
      </c>
      <c r="N726" s="21">
        <v>2206754</v>
      </c>
    </row>
    <row r="727" spans="1:14" x14ac:dyDescent="0.25">
      <c r="A727" s="1" t="s">
        <v>4145</v>
      </c>
      <c r="B727" s="2" t="s">
        <v>174</v>
      </c>
      <c r="C727" s="2" t="s">
        <v>687</v>
      </c>
      <c r="D727" s="21">
        <v>1256872</v>
      </c>
      <c r="E727" s="21">
        <v>0</v>
      </c>
      <c r="F727" s="21">
        <v>1256872</v>
      </c>
      <c r="G727" s="39">
        <v>1.04</v>
      </c>
      <c r="H727" s="21">
        <v>1307147</v>
      </c>
      <c r="I727" s="21">
        <v>0</v>
      </c>
      <c r="J727" s="21">
        <v>1307147</v>
      </c>
      <c r="K727" s="21">
        <v>0</v>
      </c>
      <c r="L727" s="21">
        <v>0</v>
      </c>
      <c r="M727" s="21">
        <v>0</v>
      </c>
      <c r="N727" s="21">
        <v>1307147</v>
      </c>
    </row>
    <row r="728" spans="1:14" x14ac:dyDescent="0.25">
      <c r="A728" s="1" t="s">
        <v>4146</v>
      </c>
      <c r="B728" s="2" t="s">
        <v>10</v>
      </c>
      <c r="C728" s="2" t="s">
        <v>3419</v>
      </c>
      <c r="D728" s="21">
        <v>516877</v>
      </c>
      <c r="E728" s="21">
        <v>0</v>
      </c>
      <c r="F728" s="21">
        <v>516877</v>
      </c>
      <c r="G728" s="39">
        <v>1.04</v>
      </c>
      <c r="H728" s="21">
        <v>537552</v>
      </c>
      <c r="I728" s="21">
        <v>0</v>
      </c>
      <c r="J728" s="21">
        <v>537552</v>
      </c>
      <c r="K728" s="21">
        <v>0</v>
      </c>
      <c r="L728" s="21">
        <v>0</v>
      </c>
      <c r="M728" s="21">
        <v>0</v>
      </c>
      <c r="N728" s="21">
        <v>537552</v>
      </c>
    </row>
    <row r="729" spans="1:14" x14ac:dyDescent="0.25">
      <c r="A729" s="1" t="s">
        <v>4147</v>
      </c>
      <c r="B729" s="2" t="s">
        <v>10</v>
      </c>
      <c r="C729" s="2" t="s">
        <v>3419</v>
      </c>
      <c r="D729" s="21">
        <v>912416</v>
      </c>
      <c r="E729" s="21">
        <v>0</v>
      </c>
      <c r="F729" s="21">
        <v>912416</v>
      </c>
      <c r="G729" s="39">
        <v>1.04</v>
      </c>
      <c r="H729" s="21">
        <v>948913</v>
      </c>
      <c r="I729" s="21">
        <v>0</v>
      </c>
      <c r="J729" s="21">
        <v>948913</v>
      </c>
      <c r="K729" s="21">
        <v>0</v>
      </c>
      <c r="L729" s="21">
        <v>0</v>
      </c>
      <c r="M729" s="21">
        <v>0</v>
      </c>
      <c r="N729" s="21">
        <v>948913</v>
      </c>
    </row>
    <row r="730" spans="1:14" x14ac:dyDescent="0.25">
      <c r="A730" s="1" t="s">
        <v>4148</v>
      </c>
      <c r="B730" s="2" t="s">
        <v>10</v>
      </c>
      <c r="C730" s="2" t="s">
        <v>3419</v>
      </c>
      <c r="D730" s="21">
        <v>7363927</v>
      </c>
      <c r="E730" s="21">
        <v>0</v>
      </c>
      <c r="F730" s="21">
        <v>7363927</v>
      </c>
      <c r="G730" s="39">
        <v>1.04</v>
      </c>
      <c r="H730" s="21">
        <v>7658484</v>
      </c>
      <c r="I730" s="21">
        <v>0</v>
      </c>
      <c r="J730" s="21">
        <v>7658484</v>
      </c>
      <c r="K730" s="21">
        <v>306227</v>
      </c>
      <c r="L730" s="21">
        <v>204886.33640182408</v>
      </c>
      <c r="M730" s="21">
        <v>329838</v>
      </c>
      <c r="N730" s="21">
        <v>8499435.3364018239</v>
      </c>
    </row>
    <row r="731" spans="1:14" x14ac:dyDescent="0.25">
      <c r="A731" s="1" t="s">
        <v>4149</v>
      </c>
      <c r="B731" s="2" t="s">
        <v>10</v>
      </c>
      <c r="C731" s="2" t="s">
        <v>3419</v>
      </c>
      <c r="D731" s="21">
        <v>4430</v>
      </c>
      <c r="E731" s="21">
        <v>0</v>
      </c>
      <c r="F731" s="21">
        <v>4430</v>
      </c>
      <c r="G731" s="39">
        <v>1.04</v>
      </c>
      <c r="H731" s="21">
        <v>4607</v>
      </c>
      <c r="I731" s="21">
        <v>0</v>
      </c>
      <c r="J731" s="21">
        <v>4607</v>
      </c>
      <c r="K731" s="21">
        <v>0</v>
      </c>
      <c r="L731" s="21">
        <v>0</v>
      </c>
      <c r="M731" s="21">
        <v>0</v>
      </c>
      <c r="N731" s="21">
        <v>4607</v>
      </c>
    </row>
    <row r="732" spans="1:14" x14ac:dyDescent="0.25">
      <c r="A732" s="1" t="s">
        <v>4150</v>
      </c>
      <c r="B732" s="2" t="s">
        <v>10</v>
      </c>
      <c r="C732" s="2" t="s">
        <v>3419</v>
      </c>
      <c r="D732" s="21">
        <v>8289</v>
      </c>
      <c r="E732" s="21">
        <v>0</v>
      </c>
      <c r="F732" s="21">
        <v>8289</v>
      </c>
      <c r="G732" s="39">
        <v>1.04</v>
      </c>
      <c r="H732" s="21">
        <v>8621</v>
      </c>
      <c r="I732" s="21">
        <v>0</v>
      </c>
      <c r="J732" s="21">
        <v>8621</v>
      </c>
      <c r="K732" s="21">
        <v>0</v>
      </c>
      <c r="L732" s="21">
        <v>0</v>
      </c>
      <c r="M732" s="21">
        <v>0</v>
      </c>
      <c r="N732" s="21">
        <v>8621</v>
      </c>
    </row>
    <row r="733" spans="1:14" x14ac:dyDescent="0.25">
      <c r="A733" s="1" t="s">
        <v>4151</v>
      </c>
      <c r="B733" s="2" t="s">
        <v>10</v>
      </c>
      <c r="C733" s="2" t="s">
        <v>3419</v>
      </c>
      <c r="D733" s="21">
        <v>25297</v>
      </c>
      <c r="E733" s="21">
        <v>0</v>
      </c>
      <c r="F733" s="21">
        <v>25297</v>
      </c>
      <c r="G733" s="39">
        <v>1.04</v>
      </c>
      <c r="H733" s="21">
        <v>26309</v>
      </c>
      <c r="I733" s="21">
        <v>0</v>
      </c>
      <c r="J733" s="21">
        <v>26309</v>
      </c>
      <c r="K733" s="21">
        <v>0</v>
      </c>
      <c r="L733" s="21">
        <v>0</v>
      </c>
      <c r="M733" s="21">
        <v>0</v>
      </c>
      <c r="N733" s="21">
        <v>26309</v>
      </c>
    </row>
    <row r="734" spans="1:14" x14ac:dyDescent="0.25">
      <c r="A734" s="1" t="s">
        <v>4152</v>
      </c>
      <c r="B734" s="2" t="s">
        <v>10</v>
      </c>
      <c r="C734" s="2" t="s">
        <v>3419</v>
      </c>
      <c r="D734" s="21">
        <v>186413</v>
      </c>
      <c r="E734" s="21">
        <v>0</v>
      </c>
      <c r="F734" s="21">
        <v>186413</v>
      </c>
      <c r="G734" s="39">
        <v>1.04</v>
      </c>
      <c r="H734" s="21">
        <v>193870</v>
      </c>
      <c r="I734" s="21">
        <v>0</v>
      </c>
      <c r="J734" s="21">
        <v>193870</v>
      </c>
      <c r="K734" s="21">
        <v>0</v>
      </c>
      <c r="L734" s="21">
        <v>0</v>
      </c>
      <c r="M734" s="21">
        <v>0</v>
      </c>
      <c r="N734" s="21">
        <v>193870</v>
      </c>
    </row>
    <row r="735" spans="1:14" x14ac:dyDescent="0.25">
      <c r="A735" s="1" t="s">
        <v>4153</v>
      </c>
      <c r="B735" s="2" t="s">
        <v>10</v>
      </c>
      <c r="C735" s="2" t="s">
        <v>3419</v>
      </c>
      <c r="D735" s="21">
        <v>9558</v>
      </c>
      <c r="E735" s="21">
        <v>0</v>
      </c>
      <c r="F735" s="21">
        <v>9558</v>
      </c>
      <c r="G735" s="39">
        <v>1.04</v>
      </c>
      <c r="H735" s="21">
        <v>9940</v>
      </c>
      <c r="I735" s="21">
        <v>0</v>
      </c>
      <c r="J735" s="21">
        <v>9940</v>
      </c>
      <c r="K735" s="21">
        <v>0</v>
      </c>
      <c r="L735" s="21">
        <v>0</v>
      </c>
      <c r="M735" s="21">
        <v>0</v>
      </c>
      <c r="N735" s="21">
        <v>9940</v>
      </c>
    </row>
    <row r="736" spans="1:14" x14ac:dyDescent="0.25">
      <c r="A736" s="1" t="s">
        <v>4154</v>
      </c>
      <c r="B736" s="2" t="s">
        <v>10</v>
      </c>
      <c r="C736" s="2" t="s">
        <v>3419</v>
      </c>
      <c r="D736" s="21">
        <v>10025</v>
      </c>
      <c r="E736" s="21">
        <v>0</v>
      </c>
      <c r="F736" s="21">
        <v>10025</v>
      </c>
      <c r="G736" s="39">
        <v>1.04</v>
      </c>
      <c r="H736" s="21">
        <v>10426</v>
      </c>
      <c r="I736" s="21">
        <v>0</v>
      </c>
      <c r="J736" s="21">
        <v>10426</v>
      </c>
      <c r="K736" s="21">
        <v>0</v>
      </c>
      <c r="L736" s="21">
        <v>0</v>
      </c>
      <c r="M736" s="21">
        <v>0</v>
      </c>
      <c r="N736" s="21">
        <v>10426</v>
      </c>
    </row>
    <row r="737" spans="1:14" x14ac:dyDescent="0.25">
      <c r="A737" s="1" t="s">
        <v>4155</v>
      </c>
      <c r="B737" s="2" t="s">
        <v>10</v>
      </c>
      <c r="C737" s="2" t="s">
        <v>3419</v>
      </c>
      <c r="D737" s="21">
        <v>16664</v>
      </c>
      <c r="E737" s="21">
        <v>0</v>
      </c>
      <c r="F737" s="21">
        <v>16664</v>
      </c>
      <c r="G737" s="39">
        <v>1.04</v>
      </c>
      <c r="H737" s="21">
        <v>17331</v>
      </c>
      <c r="I737" s="21">
        <v>0</v>
      </c>
      <c r="J737" s="21">
        <v>17331</v>
      </c>
      <c r="K737" s="21">
        <v>0</v>
      </c>
      <c r="L737" s="21">
        <v>0</v>
      </c>
      <c r="M737" s="21">
        <v>0</v>
      </c>
      <c r="N737" s="21">
        <v>17331</v>
      </c>
    </row>
    <row r="738" spans="1:14" x14ac:dyDescent="0.25">
      <c r="A738" s="1" t="s">
        <v>4156</v>
      </c>
      <c r="B738" s="2" t="s">
        <v>10</v>
      </c>
      <c r="C738" s="2" t="s">
        <v>3419</v>
      </c>
      <c r="D738" s="21">
        <v>123765</v>
      </c>
      <c r="E738" s="21">
        <v>0</v>
      </c>
      <c r="F738" s="21">
        <v>123765</v>
      </c>
      <c r="G738" s="39">
        <v>1.04</v>
      </c>
      <c r="H738" s="21">
        <v>128716</v>
      </c>
      <c r="I738" s="21">
        <v>0</v>
      </c>
      <c r="J738" s="21">
        <v>128716</v>
      </c>
      <c r="K738" s="21">
        <v>0</v>
      </c>
      <c r="L738" s="21">
        <v>0</v>
      </c>
      <c r="M738" s="21">
        <v>0</v>
      </c>
      <c r="N738" s="21">
        <v>128716</v>
      </c>
    </row>
    <row r="739" spans="1:14" x14ac:dyDescent="0.25">
      <c r="A739" s="1" t="s">
        <v>4157</v>
      </c>
      <c r="B739" s="2" t="s">
        <v>10</v>
      </c>
      <c r="C739" s="2" t="s">
        <v>3419</v>
      </c>
      <c r="D739" s="21">
        <v>7870</v>
      </c>
      <c r="E739" s="21">
        <v>0</v>
      </c>
      <c r="F739" s="21">
        <v>7870</v>
      </c>
      <c r="G739" s="39">
        <v>1.04</v>
      </c>
      <c r="H739" s="21">
        <v>8185</v>
      </c>
      <c r="I739" s="21">
        <v>0</v>
      </c>
      <c r="J739" s="21">
        <v>8185</v>
      </c>
      <c r="K739" s="21">
        <v>0</v>
      </c>
      <c r="L739" s="21">
        <v>0</v>
      </c>
      <c r="M739" s="21">
        <v>0</v>
      </c>
      <c r="N739" s="21">
        <v>8185</v>
      </c>
    </row>
    <row r="740" spans="1:14" x14ac:dyDescent="0.25">
      <c r="A740" s="1" t="s">
        <v>4158</v>
      </c>
      <c r="B740" s="2" t="s">
        <v>10</v>
      </c>
      <c r="C740" s="2" t="s">
        <v>3419</v>
      </c>
      <c r="D740" s="21">
        <v>11677</v>
      </c>
      <c r="E740" s="21">
        <v>0</v>
      </c>
      <c r="F740" s="21">
        <v>11677</v>
      </c>
      <c r="G740" s="39">
        <v>1.04</v>
      </c>
      <c r="H740" s="21">
        <v>12144</v>
      </c>
      <c r="I740" s="21">
        <v>0</v>
      </c>
      <c r="J740" s="21">
        <v>12144</v>
      </c>
      <c r="K740" s="21">
        <v>0</v>
      </c>
      <c r="L740" s="21">
        <v>0</v>
      </c>
      <c r="M740" s="21">
        <v>0</v>
      </c>
      <c r="N740" s="21">
        <v>12144</v>
      </c>
    </row>
    <row r="741" spans="1:14" x14ac:dyDescent="0.25">
      <c r="A741" s="1" t="s">
        <v>4159</v>
      </c>
      <c r="B741" s="2" t="s">
        <v>10</v>
      </c>
      <c r="C741" s="2" t="s">
        <v>3419</v>
      </c>
      <c r="D741" s="21">
        <v>3760</v>
      </c>
      <c r="E741" s="21">
        <v>0</v>
      </c>
      <c r="F741" s="21">
        <v>3760</v>
      </c>
      <c r="G741" s="39">
        <v>1.04</v>
      </c>
      <c r="H741" s="21">
        <v>3910</v>
      </c>
      <c r="I741" s="21">
        <v>0</v>
      </c>
      <c r="J741" s="21">
        <v>3910</v>
      </c>
      <c r="K741" s="21">
        <v>0</v>
      </c>
      <c r="L741" s="21">
        <v>0</v>
      </c>
      <c r="M741" s="21">
        <v>0</v>
      </c>
      <c r="N741" s="21">
        <v>3910</v>
      </c>
    </row>
    <row r="742" spans="1:14" x14ac:dyDescent="0.25">
      <c r="A742" s="1" t="s">
        <v>4160</v>
      </c>
      <c r="B742" s="2" t="s">
        <v>10</v>
      </c>
      <c r="C742" s="2" t="s">
        <v>3419</v>
      </c>
      <c r="D742" s="21">
        <v>14872</v>
      </c>
      <c r="E742" s="21">
        <v>0</v>
      </c>
      <c r="F742" s="21">
        <v>14872</v>
      </c>
      <c r="G742" s="39">
        <v>1.04</v>
      </c>
      <c r="H742" s="21">
        <v>15467</v>
      </c>
      <c r="I742" s="21">
        <v>0</v>
      </c>
      <c r="J742" s="21">
        <v>15467</v>
      </c>
      <c r="K742" s="21">
        <v>0</v>
      </c>
      <c r="L742" s="21">
        <v>0</v>
      </c>
      <c r="M742" s="21">
        <v>0</v>
      </c>
      <c r="N742" s="21">
        <v>15467</v>
      </c>
    </row>
    <row r="743" spans="1:14" x14ac:dyDescent="0.25">
      <c r="A743" s="1" t="s">
        <v>4161</v>
      </c>
      <c r="B743" s="2" t="s">
        <v>10</v>
      </c>
      <c r="C743" s="2" t="s">
        <v>3419</v>
      </c>
      <c r="D743" s="21">
        <v>7372</v>
      </c>
      <c r="E743" s="21">
        <v>0</v>
      </c>
      <c r="F743" s="21">
        <v>7372</v>
      </c>
      <c r="G743" s="39">
        <v>1.04</v>
      </c>
      <c r="H743" s="21">
        <v>7667</v>
      </c>
      <c r="I743" s="21">
        <v>0</v>
      </c>
      <c r="J743" s="21">
        <v>7667</v>
      </c>
      <c r="K743" s="21">
        <v>0</v>
      </c>
      <c r="L743" s="21">
        <v>0</v>
      </c>
      <c r="M743" s="21">
        <v>0</v>
      </c>
      <c r="N743" s="21">
        <v>7667</v>
      </c>
    </row>
    <row r="744" spans="1:14" x14ac:dyDescent="0.25">
      <c r="A744" s="1" t="s">
        <v>4162</v>
      </c>
      <c r="B744" s="2" t="s">
        <v>10</v>
      </c>
      <c r="C744" s="2" t="s">
        <v>3419</v>
      </c>
      <c r="D744" s="21">
        <v>12112</v>
      </c>
      <c r="E744" s="21">
        <v>0</v>
      </c>
      <c r="F744" s="21">
        <v>12112</v>
      </c>
      <c r="G744" s="39">
        <v>1.04</v>
      </c>
      <c r="H744" s="21">
        <v>12596</v>
      </c>
      <c r="I744" s="21">
        <v>0</v>
      </c>
      <c r="J744" s="21">
        <v>12596</v>
      </c>
      <c r="K744" s="21">
        <v>0</v>
      </c>
      <c r="L744" s="21">
        <v>0</v>
      </c>
      <c r="M744" s="21">
        <v>0</v>
      </c>
      <c r="N744" s="21">
        <v>12596</v>
      </c>
    </row>
    <row r="745" spans="1:14" x14ac:dyDescent="0.25">
      <c r="A745" s="1" t="s">
        <v>4163</v>
      </c>
      <c r="B745" s="2" t="s">
        <v>10</v>
      </c>
      <c r="C745" s="2" t="s">
        <v>3419</v>
      </c>
      <c r="D745" s="21">
        <v>21395</v>
      </c>
      <c r="E745" s="21">
        <v>0</v>
      </c>
      <c r="F745" s="21">
        <v>21395</v>
      </c>
      <c r="G745" s="39">
        <v>1.04</v>
      </c>
      <c r="H745" s="21">
        <v>22251</v>
      </c>
      <c r="I745" s="21">
        <v>0</v>
      </c>
      <c r="J745" s="21">
        <v>22251</v>
      </c>
      <c r="K745" s="21">
        <v>0</v>
      </c>
      <c r="L745" s="21">
        <v>0</v>
      </c>
      <c r="M745" s="21">
        <v>0</v>
      </c>
      <c r="N745" s="21">
        <v>22251</v>
      </c>
    </row>
    <row r="746" spans="1:14" x14ac:dyDescent="0.25">
      <c r="A746" s="1" t="s">
        <v>4164</v>
      </c>
      <c r="B746" s="2" t="s">
        <v>10</v>
      </c>
      <c r="C746" s="2" t="s">
        <v>3419</v>
      </c>
      <c r="D746" s="21">
        <v>6826</v>
      </c>
      <c r="E746" s="21">
        <v>0</v>
      </c>
      <c r="F746" s="21">
        <v>6826</v>
      </c>
      <c r="G746" s="39">
        <v>1.04</v>
      </c>
      <c r="H746" s="21">
        <v>7099</v>
      </c>
      <c r="I746" s="21">
        <v>0</v>
      </c>
      <c r="J746" s="21">
        <v>7099</v>
      </c>
      <c r="K746" s="21">
        <v>0</v>
      </c>
      <c r="L746" s="21">
        <v>0</v>
      </c>
      <c r="M746" s="21">
        <v>0</v>
      </c>
      <c r="N746" s="21">
        <v>7099</v>
      </c>
    </row>
    <row r="747" spans="1:14" x14ac:dyDescent="0.25">
      <c r="A747" s="1" t="s">
        <v>4165</v>
      </c>
      <c r="B747" s="2" t="s">
        <v>10</v>
      </c>
      <c r="C747" s="2" t="s">
        <v>3419</v>
      </c>
      <c r="D747" s="21">
        <v>6007</v>
      </c>
      <c r="E747" s="21">
        <v>0</v>
      </c>
      <c r="F747" s="21">
        <v>6007</v>
      </c>
      <c r="G747" s="39">
        <v>1.04</v>
      </c>
      <c r="H747" s="21">
        <v>6247</v>
      </c>
      <c r="I747" s="21">
        <v>0</v>
      </c>
      <c r="J747" s="21">
        <v>6247</v>
      </c>
      <c r="K747" s="21">
        <v>0</v>
      </c>
      <c r="L747" s="21">
        <v>0</v>
      </c>
      <c r="M747" s="21">
        <v>0</v>
      </c>
      <c r="N747" s="21">
        <v>6247</v>
      </c>
    </row>
    <row r="748" spans="1:14" x14ac:dyDescent="0.25">
      <c r="A748" s="1" t="s">
        <v>4166</v>
      </c>
      <c r="B748" s="2" t="s">
        <v>10</v>
      </c>
      <c r="C748" s="2" t="s">
        <v>3419</v>
      </c>
      <c r="D748" s="21">
        <v>5676</v>
      </c>
      <c r="E748" s="21">
        <v>0</v>
      </c>
      <c r="F748" s="21">
        <v>5676</v>
      </c>
      <c r="G748" s="39">
        <v>1.04</v>
      </c>
      <c r="H748" s="21">
        <v>5903</v>
      </c>
      <c r="I748" s="21">
        <v>0</v>
      </c>
      <c r="J748" s="21">
        <v>5903</v>
      </c>
      <c r="K748" s="21">
        <v>0</v>
      </c>
      <c r="L748" s="21">
        <v>0</v>
      </c>
      <c r="M748" s="21">
        <v>0</v>
      </c>
      <c r="N748" s="21">
        <v>5903</v>
      </c>
    </row>
    <row r="749" spans="1:14" x14ac:dyDescent="0.25">
      <c r="A749" s="1" t="s">
        <v>4167</v>
      </c>
      <c r="B749" s="2" t="s">
        <v>10</v>
      </c>
      <c r="C749" s="2" t="s">
        <v>3419</v>
      </c>
      <c r="D749" s="21">
        <v>12524518</v>
      </c>
      <c r="E749" s="21">
        <v>0</v>
      </c>
      <c r="F749" s="21">
        <v>12524518</v>
      </c>
      <c r="G749" s="39">
        <v>1.04</v>
      </c>
      <c r="H749" s="21">
        <v>13025499</v>
      </c>
      <c r="I749" s="21">
        <v>300000</v>
      </c>
      <c r="J749" s="21">
        <v>13325499</v>
      </c>
      <c r="K749" s="21">
        <v>55836</v>
      </c>
      <c r="L749" s="21">
        <v>0</v>
      </c>
      <c r="M749" s="21">
        <v>0</v>
      </c>
      <c r="N749" s="21">
        <v>13381335</v>
      </c>
    </row>
    <row r="750" spans="1:14" x14ac:dyDescent="0.25">
      <c r="A750" s="1" t="s">
        <v>4168</v>
      </c>
      <c r="B750" s="2" t="s">
        <v>174</v>
      </c>
      <c r="C750" s="2" t="s">
        <v>2575</v>
      </c>
      <c r="D750" s="21">
        <v>89033</v>
      </c>
      <c r="E750" s="21">
        <v>0</v>
      </c>
      <c r="F750" s="21">
        <v>89033</v>
      </c>
      <c r="G750" s="39">
        <v>1.04</v>
      </c>
      <c r="H750" s="21">
        <v>92594</v>
      </c>
      <c r="I750" s="21">
        <v>0</v>
      </c>
      <c r="J750" s="21">
        <v>92594</v>
      </c>
      <c r="K750" s="21">
        <v>0</v>
      </c>
      <c r="L750" s="21">
        <v>0</v>
      </c>
      <c r="M750" s="21">
        <v>0</v>
      </c>
      <c r="N750" s="21">
        <v>92594</v>
      </c>
    </row>
    <row r="751" spans="1:14" x14ac:dyDescent="0.25">
      <c r="A751" s="1" t="s">
        <v>4169</v>
      </c>
      <c r="B751" s="2" t="s">
        <v>10</v>
      </c>
      <c r="C751" s="2" t="s">
        <v>3419</v>
      </c>
      <c r="D751" s="21">
        <v>7747946</v>
      </c>
      <c r="E751" s="21">
        <v>0</v>
      </c>
      <c r="F751" s="21">
        <v>7747946</v>
      </c>
      <c r="G751" s="39">
        <v>1.04</v>
      </c>
      <c r="H751" s="21">
        <v>8057864</v>
      </c>
      <c r="I751" s="21">
        <v>0</v>
      </c>
      <c r="J751" s="21">
        <v>8057864</v>
      </c>
      <c r="K751" s="21">
        <v>0</v>
      </c>
      <c r="L751" s="21">
        <v>0</v>
      </c>
      <c r="M751" s="21">
        <v>0</v>
      </c>
      <c r="N751" s="21">
        <v>8057864</v>
      </c>
    </row>
    <row r="752" spans="1:14" x14ac:dyDescent="0.25">
      <c r="A752" s="1" t="s">
        <v>4170</v>
      </c>
      <c r="B752" s="2" t="s">
        <v>10</v>
      </c>
      <c r="C752" s="2" t="s">
        <v>3419</v>
      </c>
      <c r="D752" s="21">
        <v>1122293</v>
      </c>
      <c r="E752" s="21">
        <v>0</v>
      </c>
      <c r="F752" s="21">
        <v>1122293</v>
      </c>
      <c r="G752" s="39">
        <v>1.04</v>
      </c>
      <c r="H752" s="21">
        <v>1167185</v>
      </c>
      <c r="I752" s="21">
        <v>0</v>
      </c>
      <c r="J752" s="21">
        <v>1167185</v>
      </c>
      <c r="K752" s="21">
        <v>0</v>
      </c>
      <c r="L752" s="21">
        <v>0</v>
      </c>
      <c r="M752" s="21">
        <v>0</v>
      </c>
      <c r="N752" s="21">
        <v>1167185</v>
      </c>
    </row>
    <row r="753" spans="1:14" x14ac:dyDescent="0.25">
      <c r="A753" s="1" t="s">
        <v>4171</v>
      </c>
      <c r="B753" s="2" t="s">
        <v>10</v>
      </c>
      <c r="C753" s="2" t="s">
        <v>3419</v>
      </c>
      <c r="D753" s="21">
        <v>9749369</v>
      </c>
      <c r="E753" s="21">
        <v>0</v>
      </c>
      <c r="F753" s="21">
        <v>9749369</v>
      </c>
      <c r="G753" s="39">
        <v>1.04</v>
      </c>
      <c r="H753" s="21">
        <v>10139344</v>
      </c>
      <c r="I753" s="21">
        <v>0</v>
      </c>
      <c r="J753" s="21">
        <v>10139344</v>
      </c>
      <c r="K753" s="21">
        <v>711874</v>
      </c>
      <c r="L753" s="21">
        <v>578462.16146538837</v>
      </c>
      <c r="M753" s="21">
        <v>1402367</v>
      </c>
      <c r="N753" s="21">
        <v>12832047.161465388</v>
      </c>
    </row>
    <row r="754" spans="1:14" x14ac:dyDescent="0.25">
      <c r="A754" s="1" t="s">
        <v>4172</v>
      </c>
      <c r="B754" s="2" t="s">
        <v>10</v>
      </c>
      <c r="C754" s="2" t="s">
        <v>3419</v>
      </c>
      <c r="D754" s="21">
        <v>10565</v>
      </c>
      <c r="E754" s="21">
        <v>0</v>
      </c>
      <c r="F754" s="21">
        <v>10565</v>
      </c>
      <c r="G754" s="39">
        <v>1.04</v>
      </c>
      <c r="H754" s="21">
        <v>10988</v>
      </c>
      <c r="I754" s="21">
        <v>0</v>
      </c>
      <c r="J754" s="21">
        <v>10988</v>
      </c>
      <c r="K754" s="21">
        <v>0</v>
      </c>
      <c r="L754" s="21">
        <v>0</v>
      </c>
      <c r="M754" s="21">
        <v>0</v>
      </c>
      <c r="N754" s="21">
        <v>10988</v>
      </c>
    </row>
    <row r="755" spans="1:14" x14ac:dyDescent="0.25">
      <c r="A755" s="1" t="s">
        <v>4173</v>
      </c>
      <c r="B755" s="2" t="s">
        <v>10</v>
      </c>
      <c r="C755" s="2" t="s">
        <v>3419</v>
      </c>
      <c r="D755" s="21">
        <v>6728</v>
      </c>
      <c r="E755" s="21">
        <v>0</v>
      </c>
      <c r="F755" s="21">
        <v>6728</v>
      </c>
      <c r="G755" s="39">
        <v>1.04</v>
      </c>
      <c r="H755" s="21">
        <v>6997</v>
      </c>
      <c r="I755" s="21">
        <v>0</v>
      </c>
      <c r="J755" s="21">
        <v>6997</v>
      </c>
      <c r="K755" s="21">
        <v>0</v>
      </c>
      <c r="L755" s="21">
        <v>0</v>
      </c>
      <c r="M755" s="21">
        <v>0</v>
      </c>
      <c r="N755" s="21">
        <v>6997</v>
      </c>
    </row>
    <row r="756" spans="1:14" x14ac:dyDescent="0.25">
      <c r="A756" s="1" t="s">
        <v>4174</v>
      </c>
      <c r="B756" s="2" t="s">
        <v>10</v>
      </c>
      <c r="C756" s="2" t="s">
        <v>3419</v>
      </c>
      <c r="D756" s="21">
        <v>73995</v>
      </c>
      <c r="E756" s="21">
        <v>0</v>
      </c>
      <c r="F756" s="21">
        <v>73995</v>
      </c>
      <c r="G756" s="39">
        <v>1.04</v>
      </c>
      <c r="H756" s="21">
        <v>76955</v>
      </c>
      <c r="I756" s="21">
        <v>0</v>
      </c>
      <c r="J756" s="21">
        <v>76955</v>
      </c>
      <c r="K756" s="21">
        <v>0</v>
      </c>
      <c r="L756" s="21">
        <v>0</v>
      </c>
      <c r="M756" s="21">
        <v>0</v>
      </c>
      <c r="N756" s="21">
        <v>76955</v>
      </c>
    </row>
    <row r="757" spans="1:14" x14ac:dyDescent="0.25">
      <c r="A757" s="1" t="s">
        <v>4175</v>
      </c>
      <c r="B757" s="2" t="s">
        <v>10</v>
      </c>
      <c r="C757" s="2" t="s">
        <v>3419</v>
      </c>
      <c r="D757" s="21">
        <v>34372</v>
      </c>
      <c r="E757" s="21">
        <v>0</v>
      </c>
      <c r="F757" s="21">
        <v>34372</v>
      </c>
      <c r="G757" s="39">
        <v>1.04</v>
      </c>
      <c r="H757" s="21">
        <v>35747</v>
      </c>
      <c r="I757" s="21">
        <v>0</v>
      </c>
      <c r="J757" s="21">
        <v>35747</v>
      </c>
      <c r="K757" s="21">
        <v>0</v>
      </c>
      <c r="L757" s="21">
        <v>0</v>
      </c>
      <c r="M757" s="21">
        <v>0</v>
      </c>
      <c r="N757" s="21">
        <v>35747</v>
      </c>
    </row>
    <row r="758" spans="1:14" x14ac:dyDescent="0.25">
      <c r="A758" s="1" t="s">
        <v>4176</v>
      </c>
      <c r="B758" s="2" t="s">
        <v>10</v>
      </c>
      <c r="C758" s="2" t="s">
        <v>3419</v>
      </c>
      <c r="D758" s="21">
        <v>38429</v>
      </c>
      <c r="E758" s="21">
        <v>0</v>
      </c>
      <c r="F758" s="21">
        <v>38429</v>
      </c>
      <c r="G758" s="39">
        <v>1.04</v>
      </c>
      <c r="H758" s="21">
        <v>39966</v>
      </c>
      <c r="I758" s="21">
        <v>0</v>
      </c>
      <c r="J758" s="21">
        <v>39966</v>
      </c>
      <c r="K758" s="21">
        <v>0</v>
      </c>
      <c r="L758" s="21">
        <v>0</v>
      </c>
      <c r="M758" s="21">
        <v>0</v>
      </c>
      <c r="N758" s="21">
        <v>39966</v>
      </c>
    </row>
    <row r="759" spans="1:14" x14ac:dyDescent="0.25">
      <c r="A759" s="1" t="s">
        <v>4177</v>
      </c>
      <c r="B759" s="2" t="s">
        <v>10</v>
      </c>
      <c r="C759" s="2" t="s">
        <v>3419</v>
      </c>
      <c r="D759" s="21">
        <v>328013</v>
      </c>
      <c r="E759" s="21">
        <v>0</v>
      </c>
      <c r="F759" s="21">
        <v>328013</v>
      </c>
      <c r="G759" s="39">
        <v>1.04</v>
      </c>
      <c r="H759" s="21">
        <v>341134</v>
      </c>
      <c r="I759" s="21">
        <v>0</v>
      </c>
      <c r="J759" s="21">
        <v>341134</v>
      </c>
      <c r="K759" s="21">
        <v>0</v>
      </c>
      <c r="L759" s="21">
        <v>0</v>
      </c>
      <c r="M759" s="21">
        <v>0</v>
      </c>
      <c r="N759" s="21">
        <v>341134</v>
      </c>
    </row>
    <row r="760" spans="1:14" x14ac:dyDescent="0.25">
      <c r="A760" s="1" t="s">
        <v>4178</v>
      </c>
      <c r="B760" s="2" t="s">
        <v>10</v>
      </c>
      <c r="C760" s="2" t="s">
        <v>3419</v>
      </c>
      <c r="D760" s="21">
        <v>20732591</v>
      </c>
      <c r="E760" s="21">
        <v>0</v>
      </c>
      <c r="F760" s="21">
        <v>20732591</v>
      </c>
      <c r="G760" s="39">
        <v>1.04</v>
      </c>
      <c r="H760" s="21">
        <v>21561895</v>
      </c>
      <c r="I760" s="21">
        <v>0</v>
      </c>
      <c r="J760" s="21">
        <v>21561895</v>
      </c>
      <c r="K760" s="21">
        <v>0</v>
      </c>
      <c r="L760" s="21">
        <v>0</v>
      </c>
      <c r="M760" s="21">
        <v>0</v>
      </c>
      <c r="N760" s="21">
        <v>21561895</v>
      </c>
    </row>
    <row r="761" spans="1:14" x14ac:dyDescent="0.25">
      <c r="A761" s="1" t="s">
        <v>4179</v>
      </c>
      <c r="B761" s="2" t="s">
        <v>10</v>
      </c>
      <c r="C761" s="2" t="s">
        <v>3419</v>
      </c>
      <c r="D761" s="21">
        <v>409836</v>
      </c>
      <c r="E761" s="21">
        <v>0</v>
      </c>
      <c r="F761" s="21">
        <v>409836</v>
      </c>
      <c r="G761" s="39">
        <v>1.04</v>
      </c>
      <c r="H761" s="21">
        <v>426229</v>
      </c>
      <c r="I761" s="21">
        <v>0</v>
      </c>
      <c r="J761" s="21">
        <v>426229</v>
      </c>
      <c r="K761" s="21">
        <v>24616</v>
      </c>
      <c r="L761" s="21">
        <v>0</v>
      </c>
      <c r="M761" s="21">
        <v>0</v>
      </c>
      <c r="N761" s="21">
        <v>450845</v>
      </c>
    </row>
    <row r="762" spans="1:14" x14ac:dyDescent="0.25">
      <c r="A762" s="1" t="s">
        <v>4180</v>
      </c>
      <c r="B762" s="2" t="s">
        <v>10</v>
      </c>
      <c r="C762" s="2" t="s">
        <v>3419</v>
      </c>
      <c r="D762" s="21">
        <v>26671</v>
      </c>
      <c r="E762" s="21">
        <v>0</v>
      </c>
      <c r="F762" s="21">
        <v>26671</v>
      </c>
      <c r="G762" s="39">
        <v>1.04</v>
      </c>
      <c r="H762" s="21">
        <v>27738</v>
      </c>
      <c r="I762" s="21">
        <v>0</v>
      </c>
      <c r="J762" s="21">
        <v>27738</v>
      </c>
      <c r="K762" s="21">
        <v>0</v>
      </c>
      <c r="L762" s="21">
        <v>0</v>
      </c>
      <c r="M762" s="21">
        <v>0</v>
      </c>
      <c r="N762" s="21">
        <v>27738</v>
      </c>
    </row>
    <row r="763" spans="1:14" x14ac:dyDescent="0.25">
      <c r="A763" s="1" t="s">
        <v>4181</v>
      </c>
      <c r="B763" s="2" t="s">
        <v>10</v>
      </c>
      <c r="C763" s="2" t="s">
        <v>3419</v>
      </c>
      <c r="D763" s="21">
        <v>22346127</v>
      </c>
      <c r="E763" s="21">
        <v>0</v>
      </c>
      <c r="F763" s="21">
        <v>22346127</v>
      </c>
      <c r="G763" s="39">
        <v>1.04</v>
      </c>
      <c r="H763" s="21">
        <v>23239972</v>
      </c>
      <c r="I763" s="21">
        <v>0</v>
      </c>
      <c r="J763" s="21">
        <v>23239972</v>
      </c>
      <c r="K763" s="21">
        <v>0</v>
      </c>
      <c r="L763" s="21">
        <v>0</v>
      </c>
      <c r="M763" s="21">
        <v>0</v>
      </c>
      <c r="N763" s="21">
        <v>23239972</v>
      </c>
    </row>
    <row r="764" spans="1:14" x14ac:dyDescent="0.25">
      <c r="A764" s="1" t="s">
        <v>4182</v>
      </c>
      <c r="B764" s="2" t="s">
        <v>10</v>
      </c>
      <c r="C764" s="2" t="s">
        <v>3419</v>
      </c>
      <c r="D764" s="21">
        <v>2788550</v>
      </c>
      <c r="E764" s="21">
        <v>0</v>
      </c>
      <c r="F764" s="21">
        <v>2788550</v>
      </c>
      <c r="G764" s="39">
        <v>1.04</v>
      </c>
      <c r="H764" s="21">
        <v>2900092</v>
      </c>
      <c r="I764" s="21">
        <v>0</v>
      </c>
      <c r="J764" s="21">
        <v>2900092</v>
      </c>
      <c r="K764" s="21">
        <v>0</v>
      </c>
      <c r="L764" s="21">
        <v>0</v>
      </c>
      <c r="M764" s="21">
        <v>0</v>
      </c>
      <c r="N764" s="21">
        <v>2900092</v>
      </c>
    </row>
    <row r="765" spans="1:14" x14ac:dyDescent="0.25">
      <c r="A765" s="1" t="s">
        <v>4183</v>
      </c>
      <c r="B765" s="2" t="s">
        <v>10</v>
      </c>
      <c r="C765" s="2" t="s">
        <v>3419</v>
      </c>
      <c r="D765" s="21">
        <v>0</v>
      </c>
      <c r="E765" s="21">
        <v>0</v>
      </c>
      <c r="F765" s="21">
        <v>0</v>
      </c>
      <c r="G765" s="39">
        <v>1.04</v>
      </c>
      <c r="H765" s="21">
        <v>0</v>
      </c>
      <c r="I765" s="21">
        <v>0</v>
      </c>
      <c r="J765" s="21">
        <v>0</v>
      </c>
      <c r="K765" s="21">
        <v>0</v>
      </c>
      <c r="L765" s="21">
        <v>0</v>
      </c>
      <c r="M765" s="21">
        <v>0</v>
      </c>
      <c r="N765" s="21">
        <v>0</v>
      </c>
    </row>
    <row r="766" spans="1:14" x14ac:dyDescent="0.25">
      <c r="A766" s="1" t="s">
        <v>4184</v>
      </c>
      <c r="B766" s="2" t="s">
        <v>10</v>
      </c>
      <c r="C766" s="2" t="s">
        <v>3419</v>
      </c>
      <c r="D766" s="21">
        <v>1282146</v>
      </c>
      <c r="E766" s="21">
        <v>0</v>
      </c>
      <c r="F766" s="21">
        <v>1282146</v>
      </c>
      <c r="G766" s="39">
        <v>1.04</v>
      </c>
      <c r="H766" s="21">
        <v>1333432</v>
      </c>
      <c r="I766" s="21">
        <v>0</v>
      </c>
      <c r="J766" s="21">
        <v>1333432</v>
      </c>
      <c r="K766" s="21">
        <v>0</v>
      </c>
      <c r="L766" s="21">
        <v>0</v>
      </c>
      <c r="M766" s="21">
        <v>0</v>
      </c>
      <c r="N766" s="21">
        <v>1333432</v>
      </c>
    </row>
    <row r="767" spans="1:14" x14ac:dyDescent="0.25">
      <c r="A767" s="1" t="s">
        <v>4185</v>
      </c>
      <c r="B767" s="2" t="s">
        <v>10</v>
      </c>
      <c r="C767" s="2" t="s">
        <v>3419</v>
      </c>
      <c r="D767" s="21">
        <v>1127532</v>
      </c>
      <c r="E767" s="21">
        <v>0</v>
      </c>
      <c r="F767" s="21">
        <v>1127532</v>
      </c>
      <c r="G767" s="39">
        <v>1.04</v>
      </c>
      <c r="H767" s="21">
        <v>1172633</v>
      </c>
      <c r="I767" s="21">
        <v>0</v>
      </c>
      <c r="J767" s="21">
        <v>1172633</v>
      </c>
      <c r="K767" s="21">
        <v>0</v>
      </c>
      <c r="L767" s="21">
        <v>0</v>
      </c>
      <c r="M767" s="21">
        <v>0</v>
      </c>
      <c r="N767" s="21">
        <v>1172633</v>
      </c>
    </row>
    <row r="768" spans="1:14" x14ac:dyDescent="0.25">
      <c r="A768" s="1" t="s">
        <v>4186</v>
      </c>
      <c r="B768" s="2" t="s">
        <v>10</v>
      </c>
      <c r="C768" s="2" t="s">
        <v>3419</v>
      </c>
      <c r="D768" s="21">
        <v>0</v>
      </c>
      <c r="E768" s="21">
        <v>3508841</v>
      </c>
      <c r="F768" s="21">
        <v>3508841</v>
      </c>
      <c r="G768" s="39">
        <v>1.04</v>
      </c>
      <c r="H768" s="21">
        <v>3649195</v>
      </c>
      <c r="I768" s="21">
        <v>0</v>
      </c>
      <c r="J768" s="21">
        <v>3649195</v>
      </c>
      <c r="K768" s="21">
        <v>0</v>
      </c>
      <c r="L768" s="21">
        <v>0</v>
      </c>
      <c r="M768" s="21">
        <v>0</v>
      </c>
      <c r="N768" s="21">
        <v>3649195</v>
      </c>
    </row>
    <row r="769" spans="1:14" x14ac:dyDescent="0.25">
      <c r="A769" s="1" t="s">
        <v>4187</v>
      </c>
      <c r="B769" s="2" t="s">
        <v>10</v>
      </c>
      <c r="C769" s="2" t="s">
        <v>3419</v>
      </c>
      <c r="D769" s="21">
        <v>4865631</v>
      </c>
      <c r="E769" s="21">
        <v>0</v>
      </c>
      <c r="F769" s="21">
        <v>4865631</v>
      </c>
      <c r="G769" s="39">
        <v>1.04</v>
      </c>
      <c r="H769" s="21">
        <v>5060256</v>
      </c>
      <c r="I769" s="21">
        <v>0</v>
      </c>
      <c r="J769" s="21">
        <v>5060256</v>
      </c>
      <c r="K769" s="21">
        <v>390923</v>
      </c>
      <c r="L769" s="21">
        <v>141045.48009442529</v>
      </c>
      <c r="M769" s="21">
        <v>416105</v>
      </c>
      <c r="N769" s="21">
        <v>6008329.4800944254</v>
      </c>
    </row>
    <row r="770" spans="1:14" x14ac:dyDescent="0.25">
      <c r="A770" s="1" t="s">
        <v>4188</v>
      </c>
      <c r="B770" s="2" t="s">
        <v>10</v>
      </c>
      <c r="C770" s="2" t="s">
        <v>3419</v>
      </c>
      <c r="D770" s="21">
        <v>13082</v>
      </c>
      <c r="E770" s="21">
        <v>0</v>
      </c>
      <c r="F770" s="21">
        <v>13082</v>
      </c>
      <c r="G770" s="39">
        <v>1.04</v>
      </c>
      <c r="H770" s="21">
        <v>13605</v>
      </c>
      <c r="I770" s="21">
        <v>0</v>
      </c>
      <c r="J770" s="21">
        <v>13605</v>
      </c>
      <c r="K770" s="21">
        <v>0</v>
      </c>
      <c r="L770" s="21">
        <v>0</v>
      </c>
      <c r="M770" s="21">
        <v>0</v>
      </c>
      <c r="N770" s="21">
        <v>13605</v>
      </c>
    </row>
    <row r="771" spans="1:14" x14ac:dyDescent="0.25">
      <c r="A771" s="1" t="s">
        <v>4189</v>
      </c>
      <c r="B771" s="2" t="s">
        <v>10</v>
      </c>
      <c r="C771" s="2" t="s">
        <v>3419</v>
      </c>
      <c r="D771" s="21">
        <v>27343</v>
      </c>
      <c r="E771" s="21">
        <v>0</v>
      </c>
      <c r="F771" s="21">
        <v>27343</v>
      </c>
      <c r="G771" s="39">
        <v>1.04</v>
      </c>
      <c r="H771" s="21">
        <v>28437</v>
      </c>
      <c r="I771" s="21">
        <v>0</v>
      </c>
      <c r="J771" s="21">
        <v>28437</v>
      </c>
      <c r="K771" s="21">
        <v>0</v>
      </c>
      <c r="L771" s="21">
        <v>0</v>
      </c>
      <c r="M771" s="21">
        <v>0</v>
      </c>
      <c r="N771" s="21">
        <v>28437</v>
      </c>
    </row>
    <row r="772" spans="1:14" x14ac:dyDescent="0.25">
      <c r="A772" s="1" t="s">
        <v>4190</v>
      </c>
      <c r="B772" s="2" t="s">
        <v>10</v>
      </c>
      <c r="C772" s="2" t="s">
        <v>3419</v>
      </c>
      <c r="D772" s="21">
        <v>9200</v>
      </c>
      <c r="E772" s="21">
        <v>-9200</v>
      </c>
      <c r="F772" s="21">
        <v>0</v>
      </c>
      <c r="G772" s="39">
        <v>1.04</v>
      </c>
      <c r="H772" s="21">
        <v>0</v>
      </c>
      <c r="I772" s="21">
        <v>0</v>
      </c>
      <c r="J772" s="21">
        <v>0</v>
      </c>
      <c r="K772" s="21">
        <v>0</v>
      </c>
      <c r="L772" s="21">
        <v>0</v>
      </c>
      <c r="M772" s="21">
        <v>0</v>
      </c>
      <c r="N772" s="21">
        <v>0</v>
      </c>
    </row>
    <row r="773" spans="1:14" x14ac:dyDescent="0.25">
      <c r="A773" s="1" t="s">
        <v>4191</v>
      </c>
      <c r="B773" s="2" t="s">
        <v>10</v>
      </c>
      <c r="C773" s="2" t="s">
        <v>3419</v>
      </c>
      <c r="D773" s="21">
        <v>14854</v>
      </c>
      <c r="E773" s="21">
        <v>0</v>
      </c>
      <c r="F773" s="21">
        <v>14854</v>
      </c>
      <c r="G773" s="39">
        <v>1.04</v>
      </c>
      <c r="H773" s="21">
        <v>15448</v>
      </c>
      <c r="I773" s="21">
        <v>0</v>
      </c>
      <c r="J773" s="21">
        <v>15448</v>
      </c>
      <c r="K773" s="21">
        <v>0</v>
      </c>
      <c r="L773" s="21">
        <v>0</v>
      </c>
      <c r="M773" s="21">
        <v>0</v>
      </c>
      <c r="N773" s="21">
        <v>15448</v>
      </c>
    </row>
    <row r="774" spans="1:14" x14ac:dyDescent="0.25">
      <c r="A774" s="1" t="s">
        <v>4192</v>
      </c>
      <c r="B774" s="2" t="s">
        <v>10</v>
      </c>
      <c r="C774" s="2" t="s">
        <v>3419</v>
      </c>
      <c r="D774" s="21">
        <v>31669</v>
      </c>
      <c r="E774" s="21">
        <v>0</v>
      </c>
      <c r="F774" s="21">
        <v>31669</v>
      </c>
      <c r="G774" s="39">
        <v>1.04</v>
      </c>
      <c r="H774" s="21">
        <v>32936</v>
      </c>
      <c r="I774" s="21">
        <v>0</v>
      </c>
      <c r="J774" s="21">
        <v>32936</v>
      </c>
      <c r="K774" s="21">
        <v>0</v>
      </c>
      <c r="L774" s="21">
        <v>0</v>
      </c>
      <c r="M774" s="21">
        <v>0</v>
      </c>
      <c r="N774" s="21">
        <v>32936</v>
      </c>
    </row>
    <row r="775" spans="1:14" x14ac:dyDescent="0.25">
      <c r="A775" s="1" t="s">
        <v>4193</v>
      </c>
      <c r="B775" s="2" t="s">
        <v>10</v>
      </c>
      <c r="C775" s="2" t="s">
        <v>3419</v>
      </c>
      <c r="D775" s="21">
        <v>15059</v>
      </c>
      <c r="E775" s="21">
        <v>0</v>
      </c>
      <c r="F775" s="21">
        <v>15059</v>
      </c>
      <c r="G775" s="39">
        <v>1.04</v>
      </c>
      <c r="H775" s="21">
        <v>15661</v>
      </c>
      <c r="I775" s="21">
        <v>0</v>
      </c>
      <c r="J775" s="21">
        <v>15661</v>
      </c>
      <c r="K775" s="21">
        <v>0</v>
      </c>
      <c r="L775" s="21">
        <v>0</v>
      </c>
      <c r="M775" s="21">
        <v>0</v>
      </c>
      <c r="N775" s="21">
        <v>15661</v>
      </c>
    </row>
    <row r="776" spans="1:14" x14ac:dyDescent="0.25">
      <c r="A776" s="1" t="s">
        <v>4194</v>
      </c>
      <c r="B776" s="2" t="s">
        <v>10</v>
      </c>
      <c r="C776" s="2" t="s">
        <v>3419</v>
      </c>
      <c r="D776" s="21">
        <v>7707</v>
      </c>
      <c r="E776" s="21">
        <v>-7707</v>
      </c>
      <c r="F776" s="21">
        <v>0</v>
      </c>
      <c r="G776" s="39">
        <v>1.04</v>
      </c>
      <c r="H776" s="21">
        <v>0</v>
      </c>
      <c r="I776" s="21">
        <v>0</v>
      </c>
      <c r="J776" s="21">
        <v>0</v>
      </c>
      <c r="K776" s="21">
        <v>0</v>
      </c>
      <c r="L776" s="21">
        <v>0</v>
      </c>
      <c r="M776" s="21">
        <v>0</v>
      </c>
      <c r="N776" s="21">
        <v>0</v>
      </c>
    </row>
    <row r="777" spans="1:14" x14ac:dyDescent="0.25">
      <c r="A777" s="1" t="s">
        <v>4195</v>
      </c>
      <c r="B777" s="2" t="s">
        <v>10</v>
      </c>
      <c r="C777" s="2" t="s">
        <v>3419</v>
      </c>
      <c r="D777" s="21">
        <v>53390</v>
      </c>
      <c r="E777" s="21">
        <v>0</v>
      </c>
      <c r="F777" s="21">
        <v>53390</v>
      </c>
      <c r="G777" s="39">
        <v>1.04</v>
      </c>
      <c r="H777" s="21">
        <v>55526</v>
      </c>
      <c r="I777" s="21">
        <v>0</v>
      </c>
      <c r="J777" s="21">
        <v>55526</v>
      </c>
      <c r="K777" s="21">
        <v>0</v>
      </c>
      <c r="L777" s="21">
        <v>0</v>
      </c>
      <c r="M777" s="21">
        <v>0</v>
      </c>
      <c r="N777" s="21">
        <v>55526</v>
      </c>
    </row>
    <row r="778" spans="1:14" x14ac:dyDescent="0.25">
      <c r="A778" s="1" t="s">
        <v>4196</v>
      </c>
      <c r="B778" s="2" t="s">
        <v>10</v>
      </c>
      <c r="C778" s="2" t="s">
        <v>3419</v>
      </c>
      <c r="D778" s="21">
        <v>16379</v>
      </c>
      <c r="E778" s="21">
        <v>0</v>
      </c>
      <c r="F778" s="21">
        <v>16379</v>
      </c>
      <c r="G778" s="39">
        <v>1.04</v>
      </c>
      <c r="H778" s="21">
        <v>17034</v>
      </c>
      <c r="I778" s="21">
        <v>0</v>
      </c>
      <c r="J778" s="21">
        <v>17034</v>
      </c>
      <c r="K778" s="21">
        <v>0</v>
      </c>
      <c r="L778" s="21">
        <v>0</v>
      </c>
      <c r="M778" s="21">
        <v>0</v>
      </c>
      <c r="N778" s="21">
        <v>17034</v>
      </c>
    </row>
    <row r="779" spans="1:14" x14ac:dyDescent="0.25">
      <c r="A779" s="1" t="s">
        <v>4197</v>
      </c>
      <c r="B779" s="2" t="s">
        <v>10</v>
      </c>
      <c r="C779" s="2" t="s">
        <v>3419</v>
      </c>
      <c r="D779" s="21">
        <v>23382</v>
      </c>
      <c r="E779" s="21">
        <v>0</v>
      </c>
      <c r="F779" s="21">
        <v>23382</v>
      </c>
      <c r="G779" s="39">
        <v>1.04</v>
      </c>
      <c r="H779" s="21">
        <v>24317</v>
      </c>
      <c r="I779" s="21">
        <v>0</v>
      </c>
      <c r="J779" s="21">
        <v>24317</v>
      </c>
      <c r="K779" s="21">
        <v>0</v>
      </c>
      <c r="L779" s="21">
        <v>0</v>
      </c>
      <c r="M779" s="21">
        <v>0</v>
      </c>
      <c r="N779" s="21">
        <v>24317</v>
      </c>
    </row>
    <row r="780" spans="1:14" x14ac:dyDescent="0.25">
      <c r="A780" s="1" t="s">
        <v>4198</v>
      </c>
      <c r="B780" s="2" t="s">
        <v>10</v>
      </c>
      <c r="C780" s="2" t="s">
        <v>3419</v>
      </c>
      <c r="D780" s="21">
        <v>20045</v>
      </c>
      <c r="E780" s="21">
        <v>0</v>
      </c>
      <c r="F780" s="21">
        <v>20045</v>
      </c>
      <c r="G780" s="39">
        <v>1.04</v>
      </c>
      <c r="H780" s="21">
        <v>20847</v>
      </c>
      <c r="I780" s="21">
        <v>0</v>
      </c>
      <c r="J780" s="21">
        <v>20847</v>
      </c>
      <c r="K780" s="21">
        <v>0</v>
      </c>
      <c r="L780" s="21">
        <v>0</v>
      </c>
      <c r="M780" s="21">
        <v>0</v>
      </c>
      <c r="N780" s="21">
        <v>20847</v>
      </c>
    </row>
    <row r="781" spans="1:14" x14ac:dyDescent="0.25">
      <c r="A781" s="1" t="s">
        <v>4199</v>
      </c>
      <c r="B781" s="2" t="s">
        <v>10</v>
      </c>
      <c r="C781" s="2" t="s">
        <v>3419</v>
      </c>
      <c r="D781" s="21">
        <v>11060</v>
      </c>
      <c r="E781" s="21">
        <v>-11060</v>
      </c>
      <c r="F781" s="21">
        <v>0</v>
      </c>
      <c r="G781" s="39">
        <v>1.04</v>
      </c>
      <c r="H781" s="21">
        <v>0</v>
      </c>
      <c r="I781" s="21">
        <v>0</v>
      </c>
      <c r="J781" s="21">
        <v>0</v>
      </c>
      <c r="K781" s="21">
        <v>0</v>
      </c>
      <c r="L781" s="21">
        <v>0</v>
      </c>
      <c r="M781" s="21">
        <v>0</v>
      </c>
      <c r="N781" s="21">
        <v>0</v>
      </c>
    </row>
    <row r="782" spans="1:14" x14ac:dyDescent="0.25">
      <c r="A782" s="1" t="s">
        <v>4200</v>
      </c>
      <c r="B782" s="2" t="s">
        <v>10</v>
      </c>
      <c r="C782" s="2" t="s">
        <v>3419</v>
      </c>
      <c r="D782" s="21">
        <v>24366</v>
      </c>
      <c r="E782" s="21">
        <v>0</v>
      </c>
      <c r="F782" s="21">
        <v>24366</v>
      </c>
      <c r="G782" s="39">
        <v>1.04</v>
      </c>
      <c r="H782" s="21">
        <v>25341</v>
      </c>
      <c r="I782" s="21">
        <v>0</v>
      </c>
      <c r="J782" s="21">
        <v>25341</v>
      </c>
      <c r="K782" s="21">
        <v>0</v>
      </c>
      <c r="L782" s="21">
        <v>0</v>
      </c>
      <c r="M782" s="21">
        <v>0</v>
      </c>
      <c r="N782" s="21">
        <v>25341</v>
      </c>
    </row>
    <row r="783" spans="1:14" x14ac:dyDescent="0.25">
      <c r="A783" s="1" t="s">
        <v>4201</v>
      </c>
      <c r="B783" s="2" t="s">
        <v>10</v>
      </c>
      <c r="C783" s="2" t="s">
        <v>3419</v>
      </c>
      <c r="D783" s="21">
        <v>30715</v>
      </c>
      <c r="E783" s="21">
        <v>0</v>
      </c>
      <c r="F783" s="21">
        <v>30715</v>
      </c>
      <c r="G783" s="39">
        <v>1.04</v>
      </c>
      <c r="H783" s="21">
        <v>31944</v>
      </c>
      <c r="I783" s="21">
        <v>0</v>
      </c>
      <c r="J783" s="21">
        <v>31944</v>
      </c>
      <c r="K783" s="21">
        <v>0</v>
      </c>
      <c r="L783" s="21">
        <v>0</v>
      </c>
      <c r="M783" s="21">
        <v>0</v>
      </c>
      <c r="N783" s="21">
        <v>31944</v>
      </c>
    </row>
    <row r="784" spans="1:14" x14ac:dyDescent="0.25">
      <c r="A784" s="1" t="s">
        <v>4202</v>
      </c>
      <c r="B784" s="2" t="s">
        <v>10</v>
      </c>
      <c r="C784" s="2" t="s">
        <v>3419</v>
      </c>
      <c r="D784" s="21">
        <v>33060</v>
      </c>
      <c r="E784" s="21">
        <v>0</v>
      </c>
      <c r="F784" s="21">
        <v>33060</v>
      </c>
      <c r="G784" s="39">
        <v>1.04</v>
      </c>
      <c r="H784" s="21">
        <v>34382</v>
      </c>
      <c r="I784" s="21">
        <v>0</v>
      </c>
      <c r="J784" s="21">
        <v>34382</v>
      </c>
      <c r="K784" s="21">
        <v>0</v>
      </c>
      <c r="L784" s="21">
        <v>0</v>
      </c>
      <c r="M784" s="21">
        <v>0</v>
      </c>
      <c r="N784" s="21">
        <v>34382</v>
      </c>
    </row>
    <row r="785" spans="1:14" x14ac:dyDescent="0.25">
      <c r="A785" s="1" t="s">
        <v>4203</v>
      </c>
      <c r="B785" s="2" t="s">
        <v>10</v>
      </c>
      <c r="C785" s="2" t="s">
        <v>3419</v>
      </c>
      <c r="D785" s="21">
        <v>20374</v>
      </c>
      <c r="E785" s="21">
        <v>0</v>
      </c>
      <c r="F785" s="21">
        <v>20374</v>
      </c>
      <c r="G785" s="39">
        <v>1.04</v>
      </c>
      <c r="H785" s="21">
        <v>21189</v>
      </c>
      <c r="I785" s="21">
        <v>0</v>
      </c>
      <c r="J785" s="21">
        <v>21189</v>
      </c>
      <c r="K785" s="21">
        <v>0</v>
      </c>
      <c r="L785" s="21">
        <v>0</v>
      </c>
      <c r="M785" s="21">
        <v>0</v>
      </c>
      <c r="N785" s="21">
        <v>21189</v>
      </c>
    </row>
    <row r="786" spans="1:14" x14ac:dyDescent="0.25">
      <c r="A786" s="1" t="s">
        <v>4204</v>
      </c>
      <c r="B786" s="2" t="s">
        <v>10</v>
      </c>
      <c r="C786" s="2" t="s">
        <v>3419</v>
      </c>
      <c r="D786" s="21">
        <v>64446</v>
      </c>
      <c r="E786" s="21">
        <v>0</v>
      </c>
      <c r="F786" s="21">
        <v>64446</v>
      </c>
      <c r="G786" s="39">
        <v>1.04</v>
      </c>
      <c r="H786" s="21">
        <v>67024</v>
      </c>
      <c r="I786" s="21">
        <v>0</v>
      </c>
      <c r="J786" s="21">
        <v>67024</v>
      </c>
      <c r="K786" s="21">
        <v>0</v>
      </c>
      <c r="L786" s="21">
        <v>0</v>
      </c>
      <c r="M786" s="21">
        <v>0</v>
      </c>
      <c r="N786" s="21">
        <v>67024</v>
      </c>
    </row>
    <row r="787" spans="1:14" x14ac:dyDescent="0.25">
      <c r="A787" s="1" t="s">
        <v>4205</v>
      </c>
      <c r="B787" s="2" t="s">
        <v>10</v>
      </c>
      <c r="C787" s="2" t="s">
        <v>3419</v>
      </c>
      <c r="D787" s="21">
        <v>13592</v>
      </c>
      <c r="E787" s="21">
        <v>0</v>
      </c>
      <c r="F787" s="21">
        <v>13592</v>
      </c>
      <c r="G787" s="39">
        <v>1.04</v>
      </c>
      <c r="H787" s="21">
        <v>14136</v>
      </c>
      <c r="I787" s="21">
        <v>0</v>
      </c>
      <c r="J787" s="21">
        <v>14136</v>
      </c>
      <c r="K787" s="21">
        <v>0</v>
      </c>
      <c r="L787" s="21">
        <v>0</v>
      </c>
      <c r="M787" s="21">
        <v>0</v>
      </c>
      <c r="N787" s="21">
        <v>14136</v>
      </c>
    </row>
    <row r="788" spans="1:14" x14ac:dyDescent="0.25">
      <c r="A788" s="1" t="s">
        <v>4206</v>
      </c>
      <c r="B788" s="2" t="s">
        <v>10</v>
      </c>
      <c r="C788" s="2" t="s">
        <v>3419</v>
      </c>
      <c r="D788" s="21">
        <v>17960</v>
      </c>
      <c r="E788" s="21">
        <v>0</v>
      </c>
      <c r="F788" s="21">
        <v>17960</v>
      </c>
      <c r="G788" s="39">
        <v>1.04</v>
      </c>
      <c r="H788" s="21">
        <v>18678</v>
      </c>
      <c r="I788" s="21">
        <v>0</v>
      </c>
      <c r="J788" s="21">
        <v>18678</v>
      </c>
      <c r="K788" s="21">
        <v>0</v>
      </c>
      <c r="L788" s="21">
        <v>0</v>
      </c>
      <c r="M788" s="21">
        <v>0</v>
      </c>
      <c r="N788" s="21">
        <v>18678</v>
      </c>
    </row>
    <row r="789" spans="1:14" x14ac:dyDescent="0.25">
      <c r="A789" s="1" t="s">
        <v>4207</v>
      </c>
      <c r="B789" s="2" t="s">
        <v>10</v>
      </c>
      <c r="C789" s="2" t="s">
        <v>3419</v>
      </c>
      <c r="D789" s="21">
        <v>0</v>
      </c>
      <c r="E789" s="21">
        <v>290000</v>
      </c>
      <c r="F789" s="21">
        <v>290000</v>
      </c>
      <c r="G789" s="39">
        <v>1.04</v>
      </c>
      <c r="H789" s="21">
        <v>301600</v>
      </c>
      <c r="I789" s="21">
        <v>0</v>
      </c>
      <c r="J789" s="21">
        <v>301600</v>
      </c>
      <c r="K789" s="21">
        <v>0</v>
      </c>
      <c r="L789" s="21">
        <v>0</v>
      </c>
      <c r="M789" s="21">
        <v>0</v>
      </c>
      <c r="N789" s="21">
        <v>301600</v>
      </c>
    </row>
    <row r="790" spans="1:14" x14ac:dyDescent="0.25">
      <c r="A790" s="1" t="s">
        <v>4208</v>
      </c>
      <c r="B790" s="2" t="s">
        <v>10</v>
      </c>
      <c r="C790" s="2" t="s">
        <v>3419</v>
      </c>
      <c r="D790" s="21">
        <v>1237091</v>
      </c>
      <c r="E790" s="21">
        <v>-32607</v>
      </c>
      <c r="F790" s="21">
        <v>1204484</v>
      </c>
      <c r="G790" s="39">
        <v>1.04</v>
      </c>
      <c r="H790" s="21">
        <v>1252663</v>
      </c>
      <c r="I790" s="21">
        <v>0</v>
      </c>
      <c r="J790" s="21">
        <v>1252663</v>
      </c>
      <c r="K790" s="21">
        <v>62719</v>
      </c>
      <c r="L790" s="21">
        <v>0</v>
      </c>
      <c r="M790" s="21">
        <v>0</v>
      </c>
      <c r="N790" s="21">
        <v>1315382</v>
      </c>
    </row>
    <row r="791" spans="1:14" x14ac:dyDescent="0.25">
      <c r="A791" s="1" t="s">
        <v>4209</v>
      </c>
      <c r="B791" s="2" t="s">
        <v>10</v>
      </c>
      <c r="C791" s="2" t="s">
        <v>3419</v>
      </c>
      <c r="D791" s="21">
        <v>905547</v>
      </c>
      <c r="E791" s="21">
        <v>0</v>
      </c>
      <c r="F791" s="21">
        <v>905547</v>
      </c>
      <c r="G791" s="39">
        <v>1.04</v>
      </c>
      <c r="H791" s="21">
        <v>941769</v>
      </c>
      <c r="I791" s="21">
        <v>80000</v>
      </c>
      <c r="J791" s="21">
        <v>1021769</v>
      </c>
      <c r="K791" s="21">
        <v>18096</v>
      </c>
      <c r="L791" s="21">
        <v>0</v>
      </c>
      <c r="M791" s="21">
        <v>0</v>
      </c>
      <c r="N791" s="21">
        <v>1039865</v>
      </c>
    </row>
    <row r="792" spans="1:14" x14ac:dyDescent="0.25">
      <c r="A792" s="1" t="s">
        <v>4210</v>
      </c>
      <c r="B792" s="2" t="s">
        <v>10</v>
      </c>
      <c r="C792" s="2" t="s">
        <v>3419</v>
      </c>
      <c r="D792" s="21">
        <v>87472</v>
      </c>
      <c r="E792" s="21">
        <v>0</v>
      </c>
      <c r="F792" s="21">
        <v>87472</v>
      </c>
      <c r="G792" s="39">
        <v>1.04</v>
      </c>
      <c r="H792" s="21">
        <v>90971</v>
      </c>
      <c r="I792" s="21">
        <v>0</v>
      </c>
      <c r="J792" s="21">
        <v>90971</v>
      </c>
      <c r="K792" s="21">
        <v>0</v>
      </c>
      <c r="L792" s="21">
        <v>0</v>
      </c>
      <c r="M792" s="21">
        <v>0</v>
      </c>
      <c r="N792" s="21">
        <v>90971</v>
      </c>
    </row>
    <row r="793" spans="1:14" x14ac:dyDescent="0.25">
      <c r="A793" s="1" t="s">
        <v>4211</v>
      </c>
      <c r="B793" s="2" t="s">
        <v>10</v>
      </c>
      <c r="C793" s="2" t="s">
        <v>3419</v>
      </c>
      <c r="D793" s="21">
        <v>86226</v>
      </c>
      <c r="E793" s="21">
        <v>0</v>
      </c>
      <c r="F793" s="21">
        <v>86226</v>
      </c>
      <c r="G793" s="39">
        <v>1.04</v>
      </c>
      <c r="H793" s="21">
        <v>89675</v>
      </c>
      <c r="I793" s="21">
        <v>0</v>
      </c>
      <c r="J793" s="21">
        <v>89675</v>
      </c>
      <c r="K793" s="21">
        <v>8403</v>
      </c>
      <c r="L793" s="21">
        <v>0</v>
      </c>
      <c r="M793" s="21">
        <v>0</v>
      </c>
      <c r="N793" s="21">
        <v>98078</v>
      </c>
    </row>
    <row r="794" spans="1:14" x14ac:dyDescent="0.25">
      <c r="A794" s="1" t="s">
        <v>4212</v>
      </c>
      <c r="B794" s="2" t="s">
        <v>10</v>
      </c>
      <c r="C794" s="2" t="s">
        <v>3419</v>
      </c>
      <c r="D794" s="21">
        <v>20597</v>
      </c>
      <c r="E794" s="21">
        <v>0</v>
      </c>
      <c r="F794" s="21">
        <v>20597</v>
      </c>
      <c r="G794" s="39">
        <v>1.04</v>
      </c>
      <c r="H794" s="21">
        <v>21421</v>
      </c>
      <c r="I794" s="21">
        <v>0</v>
      </c>
      <c r="J794" s="21">
        <v>21421</v>
      </c>
      <c r="K794" s="21">
        <v>0</v>
      </c>
      <c r="L794" s="21">
        <v>0</v>
      </c>
      <c r="M794" s="21">
        <v>0</v>
      </c>
      <c r="N794" s="21">
        <v>21421</v>
      </c>
    </row>
    <row r="795" spans="1:14" x14ac:dyDescent="0.25">
      <c r="A795" s="1" t="s">
        <v>4213</v>
      </c>
      <c r="B795" s="2" t="s">
        <v>10</v>
      </c>
      <c r="C795" s="2" t="s">
        <v>3419</v>
      </c>
      <c r="D795" s="21">
        <v>21287</v>
      </c>
      <c r="E795" s="21">
        <v>0</v>
      </c>
      <c r="F795" s="21">
        <v>21287</v>
      </c>
      <c r="G795" s="39">
        <v>1.04</v>
      </c>
      <c r="H795" s="21">
        <v>22138</v>
      </c>
      <c r="I795" s="21">
        <v>0</v>
      </c>
      <c r="J795" s="21">
        <v>22138</v>
      </c>
      <c r="K795" s="21">
        <v>3338</v>
      </c>
      <c r="L795" s="21">
        <v>0</v>
      </c>
      <c r="M795" s="21">
        <v>0</v>
      </c>
      <c r="N795" s="21">
        <v>25476</v>
      </c>
    </row>
    <row r="796" spans="1:14" x14ac:dyDescent="0.25">
      <c r="A796" s="1" t="s">
        <v>4214</v>
      </c>
      <c r="B796" s="2" t="s">
        <v>10</v>
      </c>
      <c r="C796" s="2" t="s">
        <v>3419</v>
      </c>
      <c r="D796" s="21">
        <v>365717</v>
      </c>
      <c r="E796" s="21">
        <v>0</v>
      </c>
      <c r="F796" s="21">
        <v>365717</v>
      </c>
      <c r="G796" s="39">
        <v>1.04</v>
      </c>
      <c r="H796" s="21">
        <v>380346</v>
      </c>
      <c r="I796" s="21">
        <v>0</v>
      </c>
      <c r="J796" s="21">
        <v>380346</v>
      </c>
      <c r="K796" s="21">
        <v>32275</v>
      </c>
      <c r="L796" s="21">
        <v>0</v>
      </c>
      <c r="M796" s="21">
        <v>0</v>
      </c>
      <c r="N796" s="21">
        <v>412621</v>
      </c>
    </row>
    <row r="797" spans="1:14" x14ac:dyDescent="0.25">
      <c r="A797" s="1" t="s">
        <v>4215</v>
      </c>
      <c r="B797" s="2" t="s">
        <v>10</v>
      </c>
      <c r="C797" s="2" t="s">
        <v>3419</v>
      </c>
      <c r="D797" s="21">
        <v>1203</v>
      </c>
      <c r="E797" s="21">
        <v>0</v>
      </c>
      <c r="F797" s="21">
        <v>1203</v>
      </c>
      <c r="G797" s="39">
        <v>1.04</v>
      </c>
      <c r="H797" s="21">
        <v>1251</v>
      </c>
      <c r="I797" s="21">
        <v>0</v>
      </c>
      <c r="J797" s="21">
        <v>1251</v>
      </c>
      <c r="K797" s="21">
        <v>0</v>
      </c>
      <c r="L797" s="21">
        <v>0</v>
      </c>
      <c r="M797" s="21">
        <v>0</v>
      </c>
      <c r="N797" s="21">
        <v>1251</v>
      </c>
    </row>
    <row r="798" spans="1:14" x14ac:dyDescent="0.25">
      <c r="A798" s="1" t="s">
        <v>4216</v>
      </c>
      <c r="B798" s="2" t="s">
        <v>10</v>
      </c>
      <c r="C798" s="2" t="s">
        <v>3419</v>
      </c>
      <c r="D798" s="21">
        <v>1408706</v>
      </c>
      <c r="E798" s="21">
        <v>0</v>
      </c>
      <c r="F798" s="21">
        <v>1408706</v>
      </c>
      <c r="G798" s="39">
        <v>1.04</v>
      </c>
      <c r="H798" s="21">
        <v>1465054</v>
      </c>
      <c r="I798" s="21">
        <v>0</v>
      </c>
      <c r="J798" s="21">
        <v>1465054</v>
      </c>
      <c r="K798" s="21">
        <v>0</v>
      </c>
      <c r="L798" s="21">
        <v>0</v>
      </c>
      <c r="M798" s="21">
        <v>0</v>
      </c>
      <c r="N798" s="21">
        <v>1465054</v>
      </c>
    </row>
    <row r="799" spans="1:14" x14ac:dyDescent="0.25">
      <c r="A799" s="1" t="s">
        <v>4217</v>
      </c>
      <c r="B799" s="2" t="s">
        <v>174</v>
      </c>
      <c r="C799" s="2" t="s">
        <v>780</v>
      </c>
      <c r="D799" s="21">
        <v>1578143</v>
      </c>
      <c r="E799" s="21">
        <v>0</v>
      </c>
      <c r="F799" s="21">
        <v>1578143</v>
      </c>
      <c r="G799" s="39">
        <v>1.04</v>
      </c>
      <c r="H799" s="21">
        <v>1641269</v>
      </c>
      <c r="I799" s="21">
        <v>0</v>
      </c>
      <c r="J799" s="21">
        <v>1641269</v>
      </c>
      <c r="K799" s="21">
        <v>0</v>
      </c>
      <c r="L799" s="21">
        <v>0</v>
      </c>
      <c r="M799" s="21">
        <v>0</v>
      </c>
      <c r="N799" s="21">
        <v>1641269</v>
      </c>
    </row>
    <row r="800" spans="1:14" x14ac:dyDescent="0.25">
      <c r="A800" s="1" t="s">
        <v>4218</v>
      </c>
      <c r="B800" s="2" t="s">
        <v>10</v>
      </c>
      <c r="C800" s="2" t="s">
        <v>3419</v>
      </c>
      <c r="D800" s="21">
        <v>2641347</v>
      </c>
      <c r="E800" s="21">
        <v>0</v>
      </c>
      <c r="F800" s="21">
        <v>2641347</v>
      </c>
      <c r="G800" s="39">
        <v>1.04</v>
      </c>
      <c r="H800" s="21">
        <v>2747001</v>
      </c>
      <c r="I800" s="21">
        <v>0</v>
      </c>
      <c r="J800" s="21">
        <v>2747001</v>
      </c>
      <c r="K800" s="21">
        <v>0</v>
      </c>
      <c r="L800" s="21">
        <v>0</v>
      </c>
      <c r="M800" s="21">
        <v>0</v>
      </c>
      <c r="N800" s="21">
        <v>2747001</v>
      </c>
    </row>
    <row r="801" spans="1:14" x14ac:dyDescent="0.25">
      <c r="A801" s="1" t="s">
        <v>4219</v>
      </c>
      <c r="B801" s="2" t="s">
        <v>10</v>
      </c>
      <c r="C801" s="2" t="s">
        <v>3419</v>
      </c>
      <c r="D801" s="21">
        <v>308027</v>
      </c>
      <c r="E801" s="21">
        <v>0</v>
      </c>
      <c r="F801" s="21">
        <v>308027</v>
      </c>
      <c r="G801" s="39">
        <v>1.04</v>
      </c>
      <c r="H801" s="21">
        <v>320348</v>
      </c>
      <c r="I801" s="21">
        <v>0</v>
      </c>
      <c r="J801" s="21">
        <v>320348</v>
      </c>
      <c r="K801" s="21">
        <v>0</v>
      </c>
      <c r="L801" s="21">
        <v>0</v>
      </c>
      <c r="M801" s="21">
        <v>0</v>
      </c>
      <c r="N801" s="21">
        <v>320348</v>
      </c>
    </row>
    <row r="802" spans="1:14" x14ac:dyDescent="0.25">
      <c r="A802" s="1" t="s">
        <v>4220</v>
      </c>
      <c r="B802" s="2" t="s">
        <v>10</v>
      </c>
      <c r="C802" s="2" t="s">
        <v>3419</v>
      </c>
      <c r="D802" s="21">
        <v>75438</v>
      </c>
      <c r="E802" s="21">
        <v>0</v>
      </c>
      <c r="F802" s="21">
        <v>75438</v>
      </c>
      <c r="G802" s="39">
        <v>1.04</v>
      </c>
      <c r="H802" s="21">
        <v>78456</v>
      </c>
      <c r="I802" s="21">
        <v>0</v>
      </c>
      <c r="J802" s="21">
        <v>78456</v>
      </c>
      <c r="K802" s="21">
        <v>0</v>
      </c>
      <c r="L802" s="21">
        <v>0</v>
      </c>
      <c r="M802" s="21">
        <v>0</v>
      </c>
      <c r="N802" s="21">
        <v>78456</v>
      </c>
    </row>
    <row r="803" spans="1:14" x14ac:dyDescent="0.25">
      <c r="A803" s="1" t="s">
        <v>4221</v>
      </c>
      <c r="B803" s="2" t="s">
        <v>10</v>
      </c>
      <c r="C803" s="2" t="s">
        <v>3419</v>
      </c>
      <c r="D803" s="21">
        <v>177451</v>
      </c>
      <c r="E803" s="21">
        <v>0</v>
      </c>
      <c r="F803" s="21">
        <v>177451</v>
      </c>
      <c r="G803" s="39">
        <v>1.04</v>
      </c>
      <c r="H803" s="21">
        <v>184549</v>
      </c>
      <c r="I803" s="21">
        <v>0</v>
      </c>
      <c r="J803" s="21">
        <v>184549</v>
      </c>
      <c r="K803" s="21">
        <v>0</v>
      </c>
      <c r="L803" s="21">
        <v>0</v>
      </c>
      <c r="M803" s="21">
        <v>0</v>
      </c>
      <c r="N803" s="21">
        <v>184549</v>
      </c>
    </row>
    <row r="804" spans="1:14" x14ac:dyDescent="0.25">
      <c r="A804" s="1" t="s">
        <v>4222</v>
      </c>
      <c r="B804" s="2" t="s">
        <v>10</v>
      </c>
      <c r="C804" s="2" t="s">
        <v>3419</v>
      </c>
      <c r="D804" s="21">
        <v>221378</v>
      </c>
      <c r="E804" s="21">
        <v>0</v>
      </c>
      <c r="F804" s="21">
        <v>221378</v>
      </c>
      <c r="G804" s="39">
        <v>1.04</v>
      </c>
      <c r="H804" s="21">
        <v>230233</v>
      </c>
      <c r="I804" s="21">
        <v>0</v>
      </c>
      <c r="J804" s="21">
        <v>230233</v>
      </c>
      <c r="K804" s="21">
        <v>0</v>
      </c>
      <c r="L804" s="21">
        <v>0</v>
      </c>
      <c r="M804" s="21">
        <v>0</v>
      </c>
      <c r="N804" s="21">
        <v>230233</v>
      </c>
    </row>
    <row r="805" spans="1:14" x14ac:dyDescent="0.25">
      <c r="A805" s="1" t="s">
        <v>4223</v>
      </c>
      <c r="B805" s="2" t="s">
        <v>174</v>
      </c>
      <c r="C805" s="2" t="s">
        <v>780</v>
      </c>
      <c r="D805" s="21">
        <v>151549</v>
      </c>
      <c r="E805" s="21">
        <v>0</v>
      </c>
      <c r="F805" s="21">
        <v>151549</v>
      </c>
      <c r="G805" s="39">
        <v>1.04</v>
      </c>
      <c r="H805" s="21">
        <v>157611</v>
      </c>
      <c r="I805" s="21">
        <v>0</v>
      </c>
      <c r="J805" s="21">
        <v>157611</v>
      </c>
      <c r="K805" s="21">
        <v>0</v>
      </c>
      <c r="L805" s="21">
        <v>0</v>
      </c>
      <c r="M805" s="21">
        <v>0</v>
      </c>
      <c r="N805" s="21">
        <v>157611</v>
      </c>
    </row>
    <row r="806" spans="1:14" x14ac:dyDescent="0.25">
      <c r="A806" s="1" t="s">
        <v>4224</v>
      </c>
      <c r="B806" s="2" t="s">
        <v>10</v>
      </c>
      <c r="C806" s="2" t="s">
        <v>3419</v>
      </c>
      <c r="D806" s="21">
        <v>3949878</v>
      </c>
      <c r="E806" s="21">
        <v>0</v>
      </c>
      <c r="F806" s="21">
        <v>3949878</v>
      </c>
      <c r="G806" s="39">
        <v>1.04</v>
      </c>
      <c r="H806" s="21">
        <v>4107873</v>
      </c>
      <c r="I806" s="21">
        <v>0</v>
      </c>
      <c r="J806" s="21">
        <v>4107873</v>
      </c>
      <c r="K806" s="21">
        <v>322939</v>
      </c>
      <c r="L806" s="21">
        <v>158297.56768178553</v>
      </c>
      <c r="M806" s="21">
        <v>480842</v>
      </c>
      <c r="N806" s="21">
        <v>5069951.5676817857</v>
      </c>
    </row>
    <row r="807" spans="1:14" x14ac:dyDescent="0.25">
      <c r="A807" s="1" t="s">
        <v>4225</v>
      </c>
      <c r="B807" s="2" t="s">
        <v>10</v>
      </c>
      <c r="C807" s="2" t="s">
        <v>3419</v>
      </c>
      <c r="D807" s="21">
        <v>8789</v>
      </c>
      <c r="E807" s="21">
        <v>0</v>
      </c>
      <c r="F807" s="21">
        <v>8789</v>
      </c>
      <c r="G807" s="39">
        <v>1.04</v>
      </c>
      <c r="H807" s="21">
        <v>9141</v>
      </c>
      <c r="I807" s="21">
        <v>0</v>
      </c>
      <c r="J807" s="21">
        <v>9141</v>
      </c>
      <c r="K807" s="21">
        <v>0</v>
      </c>
      <c r="L807" s="21">
        <v>0</v>
      </c>
      <c r="M807" s="21">
        <v>0</v>
      </c>
      <c r="N807" s="21">
        <v>9141</v>
      </c>
    </row>
    <row r="808" spans="1:14" x14ac:dyDescent="0.25">
      <c r="A808" s="1" t="s">
        <v>4226</v>
      </c>
      <c r="B808" s="2" t="s">
        <v>10</v>
      </c>
      <c r="C808" s="2" t="s">
        <v>3419</v>
      </c>
      <c r="D808" s="21">
        <v>7544</v>
      </c>
      <c r="E808" s="21">
        <v>0</v>
      </c>
      <c r="F808" s="21">
        <v>7544</v>
      </c>
      <c r="G808" s="39">
        <v>1.04</v>
      </c>
      <c r="H808" s="21">
        <v>7846</v>
      </c>
      <c r="I808" s="21">
        <v>0</v>
      </c>
      <c r="J808" s="21">
        <v>7846</v>
      </c>
      <c r="K808" s="21">
        <v>0</v>
      </c>
      <c r="L808" s="21">
        <v>0</v>
      </c>
      <c r="M808" s="21">
        <v>0</v>
      </c>
      <c r="N808" s="21">
        <v>7846</v>
      </c>
    </row>
    <row r="809" spans="1:14" x14ac:dyDescent="0.25">
      <c r="A809" s="1" t="s">
        <v>4227</v>
      </c>
      <c r="B809" s="2" t="s">
        <v>10</v>
      </c>
      <c r="C809" s="2" t="s">
        <v>3419</v>
      </c>
      <c r="D809" s="21">
        <v>3102</v>
      </c>
      <c r="E809" s="21">
        <v>0</v>
      </c>
      <c r="F809" s="21">
        <v>3102</v>
      </c>
      <c r="G809" s="39">
        <v>1.04</v>
      </c>
      <c r="H809" s="21">
        <v>3226</v>
      </c>
      <c r="I809" s="21">
        <v>0</v>
      </c>
      <c r="J809" s="21">
        <v>3226</v>
      </c>
      <c r="K809" s="21">
        <v>0</v>
      </c>
      <c r="L809" s="21">
        <v>0</v>
      </c>
      <c r="M809" s="21">
        <v>0</v>
      </c>
      <c r="N809" s="21">
        <v>3226</v>
      </c>
    </row>
    <row r="810" spans="1:14" x14ac:dyDescent="0.25">
      <c r="A810" s="1" t="s">
        <v>4228</v>
      </c>
      <c r="B810" s="2" t="s">
        <v>10</v>
      </c>
      <c r="C810" s="2" t="s">
        <v>3419</v>
      </c>
      <c r="D810" s="21">
        <v>21096</v>
      </c>
      <c r="E810" s="21">
        <v>0</v>
      </c>
      <c r="F810" s="21">
        <v>21096</v>
      </c>
      <c r="G810" s="39">
        <v>1.04</v>
      </c>
      <c r="H810" s="21">
        <v>21940</v>
      </c>
      <c r="I810" s="21">
        <v>0</v>
      </c>
      <c r="J810" s="21">
        <v>21940</v>
      </c>
      <c r="K810" s="21">
        <v>0</v>
      </c>
      <c r="L810" s="21">
        <v>0</v>
      </c>
      <c r="M810" s="21">
        <v>0</v>
      </c>
      <c r="N810" s="21">
        <v>21940</v>
      </c>
    </row>
    <row r="811" spans="1:14" x14ac:dyDescent="0.25">
      <c r="A811" s="1" t="s">
        <v>4229</v>
      </c>
      <c r="B811" s="2" t="s">
        <v>10</v>
      </c>
      <c r="C811" s="2" t="s">
        <v>3419</v>
      </c>
      <c r="D811" s="21">
        <v>17438</v>
      </c>
      <c r="E811" s="21">
        <v>0</v>
      </c>
      <c r="F811" s="21">
        <v>17438</v>
      </c>
      <c r="G811" s="39">
        <v>1.04</v>
      </c>
      <c r="H811" s="21">
        <v>18136</v>
      </c>
      <c r="I811" s="21">
        <v>0</v>
      </c>
      <c r="J811" s="21">
        <v>18136</v>
      </c>
      <c r="K811" s="21">
        <v>0</v>
      </c>
      <c r="L811" s="21">
        <v>0</v>
      </c>
      <c r="M811" s="21">
        <v>0</v>
      </c>
      <c r="N811" s="21">
        <v>18136</v>
      </c>
    </row>
    <row r="812" spans="1:14" x14ac:dyDescent="0.25">
      <c r="A812" s="1" t="s">
        <v>4230</v>
      </c>
      <c r="B812" s="2" t="s">
        <v>10</v>
      </c>
      <c r="C812" s="2" t="s">
        <v>3419</v>
      </c>
      <c r="D812" s="21">
        <v>59649</v>
      </c>
      <c r="E812" s="21">
        <v>0</v>
      </c>
      <c r="F812" s="21">
        <v>59649</v>
      </c>
      <c r="G812" s="39">
        <v>1.04</v>
      </c>
      <c r="H812" s="21">
        <v>62035</v>
      </c>
      <c r="I812" s="21">
        <v>0</v>
      </c>
      <c r="J812" s="21">
        <v>62035</v>
      </c>
      <c r="K812" s="21">
        <v>0</v>
      </c>
      <c r="L812" s="21">
        <v>0</v>
      </c>
      <c r="M812" s="21">
        <v>0</v>
      </c>
      <c r="N812" s="21">
        <v>62035</v>
      </c>
    </row>
    <row r="813" spans="1:14" x14ac:dyDescent="0.25">
      <c r="A813" s="1" t="s">
        <v>4231</v>
      </c>
      <c r="B813" s="2" t="s">
        <v>10</v>
      </c>
      <c r="C813" s="2" t="s">
        <v>3419</v>
      </c>
      <c r="D813" s="21">
        <v>4021</v>
      </c>
      <c r="E813" s="21">
        <v>0</v>
      </c>
      <c r="F813" s="21">
        <v>4021</v>
      </c>
      <c r="G813" s="39">
        <v>1.04</v>
      </c>
      <c r="H813" s="21">
        <v>4182</v>
      </c>
      <c r="I813" s="21">
        <v>0</v>
      </c>
      <c r="J813" s="21">
        <v>4182</v>
      </c>
      <c r="K813" s="21">
        <v>0</v>
      </c>
      <c r="L813" s="21">
        <v>0</v>
      </c>
      <c r="M813" s="21">
        <v>0</v>
      </c>
      <c r="N813" s="21">
        <v>4182</v>
      </c>
    </row>
    <row r="814" spans="1:14" x14ac:dyDescent="0.25">
      <c r="A814" s="1" t="s">
        <v>4232</v>
      </c>
      <c r="B814" s="2" t="s">
        <v>10</v>
      </c>
      <c r="C814" s="2" t="s">
        <v>3419</v>
      </c>
      <c r="D814" s="21">
        <v>9485</v>
      </c>
      <c r="E814" s="21">
        <v>0</v>
      </c>
      <c r="F814" s="21">
        <v>9485</v>
      </c>
      <c r="G814" s="39">
        <v>1.04</v>
      </c>
      <c r="H814" s="21">
        <v>9864</v>
      </c>
      <c r="I814" s="21">
        <v>0</v>
      </c>
      <c r="J814" s="21">
        <v>9864</v>
      </c>
      <c r="K814" s="21">
        <v>0</v>
      </c>
      <c r="L814" s="21">
        <v>0</v>
      </c>
      <c r="M814" s="21">
        <v>0</v>
      </c>
      <c r="N814" s="21">
        <v>9864</v>
      </c>
    </row>
    <row r="815" spans="1:14" x14ac:dyDescent="0.25">
      <c r="A815" s="1" t="s">
        <v>4233</v>
      </c>
      <c r="B815" s="2" t="s">
        <v>10</v>
      </c>
      <c r="C815" s="2" t="s">
        <v>3419</v>
      </c>
      <c r="D815" s="21">
        <v>4836</v>
      </c>
      <c r="E815" s="21">
        <v>0</v>
      </c>
      <c r="F815" s="21">
        <v>4836</v>
      </c>
      <c r="G815" s="39">
        <v>1.04</v>
      </c>
      <c r="H815" s="21">
        <v>5029</v>
      </c>
      <c r="I815" s="21">
        <v>0</v>
      </c>
      <c r="J815" s="21">
        <v>5029</v>
      </c>
      <c r="K815" s="21">
        <v>0</v>
      </c>
      <c r="L815" s="21">
        <v>0</v>
      </c>
      <c r="M815" s="21">
        <v>0</v>
      </c>
      <c r="N815" s="21">
        <v>5029</v>
      </c>
    </row>
    <row r="816" spans="1:14" x14ac:dyDescent="0.25">
      <c r="A816" s="1" t="s">
        <v>4234</v>
      </c>
      <c r="B816" s="2" t="s">
        <v>10</v>
      </c>
      <c r="C816" s="2" t="s">
        <v>3419</v>
      </c>
      <c r="D816" s="21">
        <v>12238</v>
      </c>
      <c r="E816" s="21">
        <v>0</v>
      </c>
      <c r="F816" s="21">
        <v>12238</v>
      </c>
      <c r="G816" s="39">
        <v>1.04</v>
      </c>
      <c r="H816" s="21">
        <v>12728</v>
      </c>
      <c r="I816" s="21">
        <v>0</v>
      </c>
      <c r="J816" s="21">
        <v>12728</v>
      </c>
      <c r="K816" s="21">
        <v>0</v>
      </c>
      <c r="L816" s="21">
        <v>0</v>
      </c>
      <c r="M816" s="21">
        <v>0</v>
      </c>
      <c r="N816" s="21">
        <v>12728</v>
      </c>
    </row>
    <row r="817" spans="1:14" x14ac:dyDescent="0.25">
      <c r="A817" s="1" t="s">
        <v>4235</v>
      </c>
      <c r="B817" s="2" t="s">
        <v>10</v>
      </c>
      <c r="C817" s="2" t="s">
        <v>3419</v>
      </c>
      <c r="D817" s="21">
        <v>6839</v>
      </c>
      <c r="E817" s="21">
        <v>0</v>
      </c>
      <c r="F817" s="21">
        <v>6839</v>
      </c>
      <c r="G817" s="39">
        <v>1.04</v>
      </c>
      <c r="H817" s="21">
        <v>7113</v>
      </c>
      <c r="I817" s="21">
        <v>0</v>
      </c>
      <c r="J817" s="21">
        <v>7113</v>
      </c>
      <c r="K817" s="21">
        <v>0</v>
      </c>
      <c r="L817" s="21">
        <v>0</v>
      </c>
      <c r="M817" s="21">
        <v>0</v>
      </c>
      <c r="N817" s="21">
        <v>7113</v>
      </c>
    </row>
    <row r="818" spans="1:14" x14ac:dyDescent="0.25">
      <c r="A818" s="1" t="s">
        <v>4236</v>
      </c>
      <c r="B818" s="2" t="s">
        <v>10</v>
      </c>
      <c r="C818" s="2" t="s">
        <v>3419</v>
      </c>
      <c r="D818" s="21">
        <v>18121</v>
      </c>
      <c r="E818" s="21">
        <v>0</v>
      </c>
      <c r="F818" s="21">
        <v>18121</v>
      </c>
      <c r="G818" s="39">
        <v>1.04</v>
      </c>
      <c r="H818" s="21">
        <v>18846</v>
      </c>
      <c r="I818" s="21">
        <v>0</v>
      </c>
      <c r="J818" s="21">
        <v>18846</v>
      </c>
      <c r="K818" s="21">
        <v>0</v>
      </c>
      <c r="L818" s="21">
        <v>0</v>
      </c>
      <c r="M818" s="21">
        <v>0</v>
      </c>
      <c r="N818" s="21">
        <v>18846</v>
      </c>
    </row>
    <row r="819" spans="1:14" x14ac:dyDescent="0.25">
      <c r="A819" s="1" t="s">
        <v>4237</v>
      </c>
      <c r="B819" s="2" t="s">
        <v>10</v>
      </c>
      <c r="C819" s="2" t="s">
        <v>3419</v>
      </c>
      <c r="D819" s="21">
        <v>7845</v>
      </c>
      <c r="E819" s="21">
        <v>0</v>
      </c>
      <c r="F819" s="21">
        <v>7845</v>
      </c>
      <c r="G819" s="39">
        <v>1.04</v>
      </c>
      <c r="H819" s="21">
        <v>8159</v>
      </c>
      <c r="I819" s="21">
        <v>0</v>
      </c>
      <c r="J819" s="21">
        <v>8159</v>
      </c>
      <c r="K819" s="21">
        <v>0</v>
      </c>
      <c r="L819" s="21">
        <v>0</v>
      </c>
      <c r="M819" s="21">
        <v>0</v>
      </c>
      <c r="N819" s="21">
        <v>8159</v>
      </c>
    </row>
    <row r="820" spans="1:14" x14ac:dyDescent="0.25">
      <c r="A820" s="1" t="s">
        <v>4238</v>
      </c>
      <c r="B820" s="2" t="s">
        <v>10</v>
      </c>
      <c r="C820" s="2" t="s">
        <v>3419</v>
      </c>
      <c r="D820" s="21">
        <v>22184</v>
      </c>
      <c r="E820" s="21">
        <v>0</v>
      </c>
      <c r="F820" s="21">
        <v>22184</v>
      </c>
      <c r="G820" s="39">
        <v>1.04</v>
      </c>
      <c r="H820" s="21">
        <v>23071</v>
      </c>
      <c r="I820" s="21">
        <v>0</v>
      </c>
      <c r="J820" s="21">
        <v>23071</v>
      </c>
      <c r="K820" s="21">
        <v>0</v>
      </c>
      <c r="L820" s="21">
        <v>0</v>
      </c>
      <c r="M820" s="21">
        <v>0</v>
      </c>
      <c r="N820" s="21">
        <v>23071</v>
      </c>
    </row>
    <row r="821" spans="1:14" x14ac:dyDescent="0.25">
      <c r="A821" s="1" t="s">
        <v>4239</v>
      </c>
      <c r="B821" s="2" t="s">
        <v>10</v>
      </c>
      <c r="C821" s="2" t="s">
        <v>3419</v>
      </c>
      <c r="D821" s="21">
        <v>8733</v>
      </c>
      <c r="E821" s="21">
        <v>0</v>
      </c>
      <c r="F821" s="21">
        <v>8733</v>
      </c>
      <c r="G821" s="39">
        <v>1.04</v>
      </c>
      <c r="H821" s="21">
        <v>9082</v>
      </c>
      <c r="I821" s="21">
        <v>0</v>
      </c>
      <c r="J821" s="21">
        <v>9082</v>
      </c>
      <c r="K821" s="21">
        <v>0</v>
      </c>
      <c r="L821" s="21">
        <v>0</v>
      </c>
      <c r="M821" s="21">
        <v>0</v>
      </c>
      <c r="N821" s="21">
        <v>9082</v>
      </c>
    </row>
    <row r="822" spans="1:14" x14ac:dyDescent="0.25">
      <c r="A822" s="1" t="s">
        <v>4240</v>
      </c>
      <c r="B822" s="2" t="s">
        <v>10</v>
      </c>
      <c r="C822" s="2" t="s">
        <v>3419</v>
      </c>
      <c r="D822" s="21">
        <v>19255</v>
      </c>
      <c r="E822" s="21">
        <v>0</v>
      </c>
      <c r="F822" s="21">
        <v>19255</v>
      </c>
      <c r="G822" s="39">
        <v>1.04</v>
      </c>
      <c r="H822" s="21">
        <v>20025</v>
      </c>
      <c r="I822" s="21">
        <v>0</v>
      </c>
      <c r="J822" s="21">
        <v>20025</v>
      </c>
      <c r="K822" s="21">
        <v>0</v>
      </c>
      <c r="L822" s="21">
        <v>0</v>
      </c>
      <c r="M822" s="21">
        <v>0</v>
      </c>
      <c r="N822" s="21">
        <v>20025</v>
      </c>
    </row>
    <row r="823" spans="1:14" x14ac:dyDescent="0.25">
      <c r="A823" s="1" t="s">
        <v>4241</v>
      </c>
      <c r="B823" s="2" t="s">
        <v>10</v>
      </c>
      <c r="C823" s="2" t="s">
        <v>3419</v>
      </c>
      <c r="D823" s="21">
        <v>3044</v>
      </c>
      <c r="E823" s="21">
        <v>0</v>
      </c>
      <c r="F823" s="21">
        <v>3044</v>
      </c>
      <c r="G823" s="39">
        <v>1.04</v>
      </c>
      <c r="H823" s="21">
        <v>3166</v>
      </c>
      <c r="I823" s="21">
        <v>0</v>
      </c>
      <c r="J823" s="21">
        <v>3166</v>
      </c>
      <c r="K823" s="21">
        <v>0</v>
      </c>
      <c r="L823" s="21">
        <v>0</v>
      </c>
      <c r="M823" s="21">
        <v>0</v>
      </c>
      <c r="N823" s="21">
        <v>3166</v>
      </c>
    </row>
    <row r="824" spans="1:14" x14ac:dyDescent="0.25">
      <c r="A824" s="1" t="s">
        <v>4242</v>
      </c>
      <c r="B824" s="2" t="s">
        <v>10</v>
      </c>
      <c r="C824" s="2" t="s">
        <v>3419</v>
      </c>
      <c r="D824" s="21">
        <v>9189</v>
      </c>
      <c r="E824" s="21">
        <v>0</v>
      </c>
      <c r="F824" s="21">
        <v>9189</v>
      </c>
      <c r="G824" s="39">
        <v>1.04</v>
      </c>
      <c r="H824" s="21">
        <v>9557</v>
      </c>
      <c r="I824" s="21">
        <v>0</v>
      </c>
      <c r="J824" s="21">
        <v>9557</v>
      </c>
      <c r="K824" s="21">
        <v>0</v>
      </c>
      <c r="L824" s="21">
        <v>0</v>
      </c>
      <c r="M824" s="21">
        <v>0</v>
      </c>
      <c r="N824" s="21">
        <v>9557</v>
      </c>
    </row>
    <row r="825" spans="1:14" x14ac:dyDescent="0.25">
      <c r="A825" s="1" t="s">
        <v>4243</v>
      </c>
      <c r="B825" s="2" t="s">
        <v>10</v>
      </c>
      <c r="C825" s="2" t="s">
        <v>3419</v>
      </c>
      <c r="D825" s="21">
        <v>7205</v>
      </c>
      <c r="E825" s="21">
        <v>0</v>
      </c>
      <c r="F825" s="21">
        <v>7205</v>
      </c>
      <c r="G825" s="39">
        <v>1.04</v>
      </c>
      <c r="H825" s="21">
        <v>7493</v>
      </c>
      <c r="I825" s="21">
        <v>0</v>
      </c>
      <c r="J825" s="21">
        <v>7493</v>
      </c>
      <c r="K825" s="21">
        <v>0</v>
      </c>
      <c r="L825" s="21">
        <v>0</v>
      </c>
      <c r="M825" s="21">
        <v>0</v>
      </c>
      <c r="N825" s="21">
        <v>7493</v>
      </c>
    </row>
    <row r="826" spans="1:14" x14ac:dyDescent="0.25">
      <c r="A826" s="1" t="s">
        <v>4244</v>
      </c>
      <c r="B826" s="2" t="s">
        <v>10</v>
      </c>
      <c r="C826" s="2" t="s">
        <v>3419</v>
      </c>
      <c r="D826" s="21">
        <v>28144</v>
      </c>
      <c r="E826" s="21">
        <v>0</v>
      </c>
      <c r="F826" s="21">
        <v>28144</v>
      </c>
      <c r="G826" s="39">
        <v>1.04</v>
      </c>
      <c r="H826" s="21">
        <v>29270</v>
      </c>
      <c r="I826" s="21">
        <v>0</v>
      </c>
      <c r="J826" s="21">
        <v>29270</v>
      </c>
      <c r="K826" s="21">
        <v>0</v>
      </c>
      <c r="L826" s="21">
        <v>0</v>
      </c>
      <c r="M826" s="21">
        <v>0</v>
      </c>
      <c r="N826" s="21">
        <v>29270</v>
      </c>
    </row>
    <row r="827" spans="1:14" x14ac:dyDescent="0.25">
      <c r="A827" s="1" t="s">
        <v>4245</v>
      </c>
      <c r="B827" s="2" t="s">
        <v>10</v>
      </c>
      <c r="C827" s="2" t="s">
        <v>3419</v>
      </c>
      <c r="D827" s="21">
        <v>2861</v>
      </c>
      <c r="E827" s="21">
        <v>0</v>
      </c>
      <c r="F827" s="21">
        <v>2861</v>
      </c>
      <c r="G827" s="39">
        <v>1.04</v>
      </c>
      <c r="H827" s="21">
        <v>2975</v>
      </c>
      <c r="I827" s="21">
        <v>0</v>
      </c>
      <c r="J827" s="21">
        <v>2975</v>
      </c>
      <c r="K827" s="21">
        <v>0</v>
      </c>
      <c r="L827" s="21">
        <v>0</v>
      </c>
      <c r="M827" s="21">
        <v>0</v>
      </c>
      <c r="N827" s="21">
        <v>2975</v>
      </c>
    </row>
    <row r="828" spans="1:14" x14ac:dyDescent="0.25">
      <c r="A828" s="1" t="s">
        <v>4246</v>
      </c>
      <c r="B828" s="2" t="s">
        <v>10</v>
      </c>
      <c r="C828" s="2" t="s">
        <v>3419</v>
      </c>
      <c r="D828" s="21">
        <v>12725</v>
      </c>
      <c r="E828" s="21">
        <v>0</v>
      </c>
      <c r="F828" s="21">
        <v>12725</v>
      </c>
      <c r="G828" s="39">
        <v>1.04</v>
      </c>
      <c r="H828" s="21">
        <v>13234</v>
      </c>
      <c r="I828" s="21">
        <v>0</v>
      </c>
      <c r="J828" s="21">
        <v>13234</v>
      </c>
      <c r="K828" s="21">
        <v>0</v>
      </c>
      <c r="L828" s="21">
        <v>0</v>
      </c>
      <c r="M828" s="21">
        <v>0</v>
      </c>
      <c r="N828" s="21">
        <v>13234</v>
      </c>
    </row>
    <row r="829" spans="1:14" x14ac:dyDescent="0.25">
      <c r="A829" s="1" t="s">
        <v>4247</v>
      </c>
      <c r="B829" s="2" t="s">
        <v>10</v>
      </c>
      <c r="C829" s="2" t="s">
        <v>3419</v>
      </c>
      <c r="D829" s="21">
        <v>6442</v>
      </c>
      <c r="E829" s="21">
        <v>0</v>
      </c>
      <c r="F829" s="21">
        <v>6442</v>
      </c>
      <c r="G829" s="39">
        <v>1.04</v>
      </c>
      <c r="H829" s="21">
        <v>6700</v>
      </c>
      <c r="I829" s="21">
        <v>0</v>
      </c>
      <c r="J829" s="21">
        <v>6700</v>
      </c>
      <c r="K829" s="21">
        <v>0</v>
      </c>
      <c r="L829" s="21">
        <v>0</v>
      </c>
      <c r="M829" s="21">
        <v>0</v>
      </c>
      <c r="N829" s="21">
        <v>6700</v>
      </c>
    </row>
    <row r="830" spans="1:14" x14ac:dyDescent="0.25">
      <c r="A830" s="1" t="s">
        <v>4248</v>
      </c>
      <c r="B830" s="2" t="s">
        <v>10</v>
      </c>
      <c r="C830" s="2" t="s">
        <v>3419</v>
      </c>
      <c r="D830" s="21">
        <v>18044</v>
      </c>
      <c r="E830" s="21">
        <v>0</v>
      </c>
      <c r="F830" s="21">
        <v>18044</v>
      </c>
      <c r="G830" s="39">
        <v>1.04</v>
      </c>
      <c r="H830" s="21">
        <v>18766</v>
      </c>
      <c r="I830" s="21">
        <v>0</v>
      </c>
      <c r="J830" s="21">
        <v>18766</v>
      </c>
      <c r="K830" s="21">
        <v>0</v>
      </c>
      <c r="L830" s="21">
        <v>0</v>
      </c>
      <c r="M830" s="21">
        <v>0</v>
      </c>
      <c r="N830" s="21">
        <v>18766</v>
      </c>
    </row>
    <row r="831" spans="1:14" x14ac:dyDescent="0.25">
      <c r="A831" s="1" t="s">
        <v>4249</v>
      </c>
      <c r="B831" s="2" t="s">
        <v>10</v>
      </c>
      <c r="C831" s="2" t="s">
        <v>3419</v>
      </c>
      <c r="D831" s="21">
        <v>39494</v>
      </c>
      <c r="E831" s="21">
        <v>0</v>
      </c>
      <c r="F831" s="21">
        <v>39494</v>
      </c>
      <c r="G831" s="39">
        <v>1.04</v>
      </c>
      <c r="H831" s="21">
        <v>41074</v>
      </c>
      <c r="I831" s="21">
        <v>0</v>
      </c>
      <c r="J831" s="21">
        <v>41074</v>
      </c>
      <c r="K831" s="21">
        <v>0</v>
      </c>
      <c r="L831" s="21">
        <v>0</v>
      </c>
      <c r="M831" s="21">
        <v>0</v>
      </c>
      <c r="N831" s="21">
        <v>41074</v>
      </c>
    </row>
    <row r="832" spans="1:14" x14ac:dyDescent="0.25">
      <c r="A832" s="1" t="s">
        <v>4250</v>
      </c>
      <c r="B832" s="2" t="s">
        <v>10</v>
      </c>
      <c r="C832" s="2" t="s">
        <v>3419</v>
      </c>
      <c r="D832" s="21">
        <v>20764</v>
      </c>
      <c r="E832" s="21">
        <v>0</v>
      </c>
      <c r="F832" s="21">
        <v>20764</v>
      </c>
      <c r="G832" s="39">
        <v>1.04</v>
      </c>
      <c r="H832" s="21">
        <v>21595</v>
      </c>
      <c r="I832" s="21">
        <v>0</v>
      </c>
      <c r="J832" s="21">
        <v>21595</v>
      </c>
      <c r="K832" s="21">
        <v>0</v>
      </c>
      <c r="L832" s="21">
        <v>0</v>
      </c>
      <c r="M832" s="21">
        <v>0</v>
      </c>
      <c r="N832" s="21">
        <v>21595</v>
      </c>
    </row>
    <row r="833" spans="1:14" x14ac:dyDescent="0.25">
      <c r="A833" s="1" t="s">
        <v>4251</v>
      </c>
      <c r="B833" s="2" t="s">
        <v>174</v>
      </c>
      <c r="C833" s="2" t="s">
        <v>2545</v>
      </c>
      <c r="D833" s="21">
        <v>3223057</v>
      </c>
      <c r="E833" s="21">
        <v>0</v>
      </c>
      <c r="F833" s="21">
        <v>3223057</v>
      </c>
      <c r="G833" s="39">
        <v>1.04</v>
      </c>
      <c r="H833" s="21">
        <v>3351979</v>
      </c>
      <c r="I833" s="21">
        <v>0</v>
      </c>
      <c r="J833" s="21">
        <v>3351979</v>
      </c>
      <c r="K833" s="21">
        <v>145926</v>
      </c>
      <c r="L833" s="21">
        <v>0</v>
      </c>
      <c r="M833" s="21">
        <v>0</v>
      </c>
      <c r="N833" s="21">
        <v>3497905</v>
      </c>
    </row>
    <row r="834" spans="1:14" x14ac:dyDescent="0.25">
      <c r="A834" s="1" t="s">
        <v>4252</v>
      </c>
      <c r="B834" s="2" t="s">
        <v>10</v>
      </c>
      <c r="C834" s="2" t="s">
        <v>3419</v>
      </c>
      <c r="D834" s="21">
        <v>5266</v>
      </c>
      <c r="E834" s="21">
        <v>0</v>
      </c>
      <c r="F834" s="21">
        <v>5266</v>
      </c>
      <c r="G834" s="39">
        <v>1.04</v>
      </c>
      <c r="H834" s="21">
        <v>5477</v>
      </c>
      <c r="I834" s="21">
        <v>0</v>
      </c>
      <c r="J834" s="21">
        <v>5477</v>
      </c>
      <c r="K834" s="21">
        <v>0</v>
      </c>
      <c r="L834" s="21">
        <v>0</v>
      </c>
      <c r="M834" s="21">
        <v>0</v>
      </c>
      <c r="N834" s="21">
        <v>5477</v>
      </c>
    </row>
    <row r="835" spans="1:14" x14ac:dyDescent="0.25">
      <c r="A835" s="1" t="s">
        <v>4253</v>
      </c>
      <c r="B835" s="2" t="s">
        <v>10</v>
      </c>
      <c r="C835" s="2" t="s">
        <v>3419</v>
      </c>
      <c r="D835" s="21">
        <v>57949</v>
      </c>
      <c r="E835" s="21">
        <v>0</v>
      </c>
      <c r="F835" s="21">
        <v>57949</v>
      </c>
      <c r="G835" s="39">
        <v>1.04</v>
      </c>
      <c r="H835" s="21">
        <v>60267</v>
      </c>
      <c r="I835" s="21">
        <v>0</v>
      </c>
      <c r="J835" s="21">
        <v>60267</v>
      </c>
      <c r="K835" s="21">
        <v>0</v>
      </c>
      <c r="L835" s="21">
        <v>0</v>
      </c>
      <c r="M835" s="21">
        <v>0</v>
      </c>
      <c r="N835" s="21">
        <v>60267</v>
      </c>
    </row>
    <row r="836" spans="1:14" x14ac:dyDescent="0.25">
      <c r="A836" s="1" t="s">
        <v>4254</v>
      </c>
      <c r="B836" s="2" t="s">
        <v>10</v>
      </c>
      <c r="C836" s="2" t="s">
        <v>3419</v>
      </c>
      <c r="D836" s="21">
        <v>13339</v>
      </c>
      <c r="E836" s="21">
        <v>0</v>
      </c>
      <c r="F836" s="21">
        <v>13339</v>
      </c>
      <c r="G836" s="39">
        <v>1.04</v>
      </c>
      <c r="H836" s="21">
        <v>13873</v>
      </c>
      <c r="I836" s="21">
        <v>0</v>
      </c>
      <c r="J836" s="21">
        <v>13873</v>
      </c>
      <c r="K836" s="21">
        <v>0</v>
      </c>
      <c r="L836" s="21">
        <v>0</v>
      </c>
      <c r="M836" s="21">
        <v>0</v>
      </c>
      <c r="N836" s="21">
        <v>13873</v>
      </c>
    </row>
    <row r="837" spans="1:14" x14ac:dyDescent="0.25">
      <c r="A837" s="1" t="s">
        <v>4255</v>
      </c>
      <c r="B837" s="2" t="s">
        <v>10</v>
      </c>
      <c r="C837" s="2" t="s">
        <v>3419</v>
      </c>
      <c r="D837" s="21">
        <v>142584</v>
      </c>
      <c r="E837" s="21">
        <v>0</v>
      </c>
      <c r="F837" s="21">
        <v>142584</v>
      </c>
      <c r="G837" s="39">
        <v>1.04</v>
      </c>
      <c r="H837" s="21">
        <v>148287</v>
      </c>
      <c r="I837" s="21">
        <v>0</v>
      </c>
      <c r="J837" s="21">
        <v>148287</v>
      </c>
      <c r="K837" s="21">
        <v>0</v>
      </c>
      <c r="L837" s="21">
        <v>0</v>
      </c>
      <c r="M837" s="21">
        <v>0</v>
      </c>
      <c r="N837" s="21">
        <v>148287</v>
      </c>
    </row>
    <row r="838" spans="1:14" x14ac:dyDescent="0.25">
      <c r="A838" s="1" t="s">
        <v>4256</v>
      </c>
      <c r="B838" s="2" t="s">
        <v>10</v>
      </c>
      <c r="C838" s="2" t="s">
        <v>3419</v>
      </c>
      <c r="D838" s="21">
        <v>67402</v>
      </c>
      <c r="E838" s="21">
        <v>0</v>
      </c>
      <c r="F838" s="21">
        <v>67402</v>
      </c>
      <c r="G838" s="39">
        <v>1.04</v>
      </c>
      <c r="H838" s="21">
        <v>70098</v>
      </c>
      <c r="I838" s="21">
        <v>0</v>
      </c>
      <c r="J838" s="21">
        <v>70098</v>
      </c>
      <c r="K838" s="21">
        <v>0</v>
      </c>
      <c r="L838" s="21">
        <v>0</v>
      </c>
      <c r="M838" s="21">
        <v>0</v>
      </c>
      <c r="N838" s="21">
        <v>70098</v>
      </c>
    </row>
    <row r="839" spans="1:14" x14ac:dyDescent="0.25">
      <c r="A839" s="1" t="s">
        <v>4257</v>
      </c>
      <c r="B839" s="2" t="s">
        <v>10</v>
      </c>
      <c r="C839" s="2" t="s">
        <v>3419</v>
      </c>
      <c r="D839" s="21">
        <v>945722</v>
      </c>
      <c r="E839" s="21">
        <v>0</v>
      </c>
      <c r="F839" s="21">
        <v>945722</v>
      </c>
      <c r="G839" s="39">
        <v>1.04</v>
      </c>
      <c r="H839" s="21">
        <v>983551</v>
      </c>
      <c r="I839" s="21">
        <v>0</v>
      </c>
      <c r="J839" s="21">
        <v>983551</v>
      </c>
      <c r="K839" s="21">
        <v>47311</v>
      </c>
      <c r="L839" s="21">
        <v>0</v>
      </c>
      <c r="M839" s="21">
        <v>0</v>
      </c>
      <c r="N839" s="21">
        <v>1030862</v>
      </c>
    </row>
    <row r="840" spans="1:14" x14ac:dyDescent="0.25">
      <c r="A840" s="1" t="s">
        <v>4258</v>
      </c>
      <c r="B840" s="2" t="s">
        <v>10</v>
      </c>
      <c r="C840" s="2" t="s">
        <v>3419</v>
      </c>
      <c r="D840" s="21">
        <v>6065203</v>
      </c>
      <c r="E840" s="21">
        <v>0</v>
      </c>
      <c r="F840" s="21">
        <v>6065203</v>
      </c>
      <c r="G840" s="39">
        <v>1.04</v>
      </c>
      <c r="H840" s="21">
        <v>6307811</v>
      </c>
      <c r="I840" s="21">
        <v>0</v>
      </c>
      <c r="J840" s="21">
        <v>6307811</v>
      </c>
      <c r="K840" s="21">
        <v>0</v>
      </c>
      <c r="L840" s="21">
        <v>0</v>
      </c>
      <c r="M840" s="21">
        <v>0</v>
      </c>
      <c r="N840" s="21">
        <v>6307811</v>
      </c>
    </row>
    <row r="841" spans="1:14" x14ac:dyDescent="0.25">
      <c r="A841" s="1" t="s">
        <v>4259</v>
      </c>
      <c r="B841" s="2" t="s">
        <v>174</v>
      </c>
      <c r="C841" s="2" t="s">
        <v>2545</v>
      </c>
      <c r="D841" s="21">
        <v>4694929</v>
      </c>
      <c r="E841" s="21">
        <v>0</v>
      </c>
      <c r="F841" s="21">
        <v>4694929</v>
      </c>
      <c r="G841" s="39">
        <v>1.04</v>
      </c>
      <c r="H841" s="21">
        <v>4882726</v>
      </c>
      <c r="I841" s="21">
        <v>0</v>
      </c>
      <c r="J841" s="21">
        <v>4882726</v>
      </c>
      <c r="K841" s="21">
        <v>0</v>
      </c>
      <c r="L841" s="21">
        <v>0</v>
      </c>
      <c r="M841" s="21">
        <v>0</v>
      </c>
      <c r="N841" s="21">
        <v>4882726</v>
      </c>
    </row>
    <row r="842" spans="1:14" x14ac:dyDescent="0.25">
      <c r="A842" s="1" t="s">
        <v>4260</v>
      </c>
      <c r="B842" s="2" t="s">
        <v>174</v>
      </c>
      <c r="C842" s="2" t="s">
        <v>2847</v>
      </c>
      <c r="D842" s="21">
        <v>3203006</v>
      </c>
      <c r="E842" s="21">
        <v>0</v>
      </c>
      <c r="F842" s="21">
        <v>3203006</v>
      </c>
      <c r="G842" s="39">
        <v>1.04</v>
      </c>
      <c r="H842" s="21">
        <v>3331126</v>
      </c>
      <c r="I842" s="21">
        <v>0</v>
      </c>
      <c r="J842" s="21">
        <v>3331126</v>
      </c>
      <c r="K842" s="21">
        <v>0</v>
      </c>
      <c r="L842" s="21">
        <v>0</v>
      </c>
      <c r="M842" s="21">
        <v>0</v>
      </c>
      <c r="N842" s="21">
        <v>3331126</v>
      </c>
    </row>
    <row r="843" spans="1:14" x14ac:dyDescent="0.25">
      <c r="A843" s="1" t="s">
        <v>4261</v>
      </c>
      <c r="B843" s="2" t="s">
        <v>10</v>
      </c>
      <c r="C843" s="2" t="s">
        <v>3419</v>
      </c>
      <c r="D843" s="21">
        <v>804021</v>
      </c>
      <c r="E843" s="21">
        <v>0</v>
      </c>
      <c r="F843" s="21">
        <v>804021</v>
      </c>
      <c r="G843" s="39">
        <v>1.04</v>
      </c>
      <c r="H843" s="21">
        <v>836182</v>
      </c>
      <c r="I843" s="21">
        <v>0</v>
      </c>
      <c r="J843" s="21">
        <v>836182</v>
      </c>
      <c r="K843" s="21">
        <v>0</v>
      </c>
      <c r="L843" s="21">
        <v>0</v>
      </c>
      <c r="M843" s="21">
        <v>0</v>
      </c>
      <c r="N843" s="21">
        <v>836182</v>
      </c>
    </row>
    <row r="844" spans="1:14" x14ac:dyDescent="0.25">
      <c r="A844" s="1" t="s">
        <v>4262</v>
      </c>
      <c r="B844" s="2" t="s">
        <v>174</v>
      </c>
      <c r="C844" s="2" t="s">
        <v>2545</v>
      </c>
      <c r="D844" s="21">
        <v>637525</v>
      </c>
      <c r="E844" s="21">
        <v>0</v>
      </c>
      <c r="F844" s="21">
        <v>637525</v>
      </c>
      <c r="G844" s="39">
        <v>1.04</v>
      </c>
      <c r="H844" s="21">
        <v>663026</v>
      </c>
      <c r="I844" s="21">
        <v>0</v>
      </c>
      <c r="J844" s="21">
        <v>663026</v>
      </c>
      <c r="K844" s="21">
        <v>0</v>
      </c>
      <c r="L844" s="21">
        <v>0</v>
      </c>
      <c r="M844" s="21">
        <v>0</v>
      </c>
      <c r="N844" s="21">
        <v>663026</v>
      </c>
    </row>
    <row r="845" spans="1:14" x14ac:dyDescent="0.25">
      <c r="A845" s="1" t="s">
        <v>4263</v>
      </c>
      <c r="B845" s="2" t="s">
        <v>174</v>
      </c>
      <c r="C845" s="2" t="s">
        <v>2545</v>
      </c>
      <c r="D845" s="21">
        <v>1057777</v>
      </c>
      <c r="E845" s="21">
        <v>0</v>
      </c>
      <c r="F845" s="21">
        <v>1057777</v>
      </c>
      <c r="G845" s="39">
        <v>1.04</v>
      </c>
      <c r="H845" s="21">
        <v>1100089</v>
      </c>
      <c r="I845" s="21">
        <v>0</v>
      </c>
      <c r="J845" s="21">
        <v>1100089</v>
      </c>
      <c r="K845" s="21">
        <v>0</v>
      </c>
      <c r="L845" s="21">
        <v>0</v>
      </c>
      <c r="M845" s="21">
        <v>0</v>
      </c>
      <c r="N845" s="21">
        <v>1100089</v>
      </c>
    </row>
    <row r="846" spans="1:14" x14ac:dyDescent="0.25">
      <c r="A846" s="1" t="s">
        <v>4264</v>
      </c>
      <c r="B846" s="2" t="s">
        <v>10</v>
      </c>
      <c r="C846" s="2" t="s">
        <v>3419</v>
      </c>
      <c r="D846" s="21">
        <v>5181688</v>
      </c>
      <c r="E846" s="21">
        <v>0</v>
      </c>
      <c r="F846" s="21">
        <v>5181688</v>
      </c>
      <c r="G846" s="39">
        <v>1.04</v>
      </c>
      <c r="H846" s="21">
        <v>5388956</v>
      </c>
      <c r="I846" s="21">
        <v>0</v>
      </c>
      <c r="J846" s="21">
        <v>5388956</v>
      </c>
      <c r="K846" s="21">
        <v>411564</v>
      </c>
      <c r="L846" s="21">
        <v>167393.32912625567</v>
      </c>
      <c r="M846" s="21">
        <v>504788</v>
      </c>
      <c r="N846" s="21">
        <v>6472701.3291262556</v>
      </c>
    </row>
    <row r="847" spans="1:14" x14ac:dyDescent="0.25">
      <c r="A847" s="1" t="s">
        <v>4265</v>
      </c>
      <c r="B847" s="2" t="s">
        <v>10</v>
      </c>
      <c r="C847" s="2" t="s">
        <v>3419</v>
      </c>
      <c r="D847" s="21">
        <v>63931</v>
      </c>
      <c r="E847" s="21">
        <v>0</v>
      </c>
      <c r="F847" s="21">
        <v>63931</v>
      </c>
      <c r="G847" s="39">
        <v>1.04</v>
      </c>
      <c r="H847" s="21">
        <v>66488</v>
      </c>
      <c r="I847" s="21">
        <v>0</v>
      </c>
      <c r="J847" s="21">
        <v>66488</v>
      </c>
      <c r="K847" s="21">
        <v>0</v>
      </c>
      <c r="L847" s="21">
        <v>0</v>
      </c>
      <c r="M847" s="21">
        <v>0</v>
      </c>
      <c r="N847" s="21">
        <v>66488</v>
      </c>
    </row>
    <row r="848" spans="1:14" x14ac:dyDescent="0.25">
      <c r="A848" s="1" t="s">
        <v>4266</v>
      </c>
      <c r="B848" s="2" t="s">
        <v>10</v>
      </c>
      <c r="C848" s="2" t="s">
        <v>3419</v>
      </c>
      <c r="D848" s="21">
        <v>21221</v>
      </c>
      <c r="E848" s="21">
        <v>0</v>
      </c>
      <c r="F848" s="21">
        <v>21221</v>
      </c>
      <c r="G848" s="39">
        <v>1.04</v>
      </c>
      <c r="H848" s="21">
        <v>22070</v>
      </c>
      <c r="I848" s="21">
        <v>0</v>
      </c>
      <c r="J848" s="21">
        <v>22070</v>
      </c>
      <c r="K848" s="21">
        <v>0</v>
      </c>
      <c r="L848" s="21">
        <v>0</v>
      </c>
      <c r="M848" s="21">
        <v>0</v>
      </c>
      <c r="N848" s="21">
        <v>22070</v>
      </c>
    </row>
    <row r="849" spans="1:14" x14ac:dyDescent="0.25">
      <c r="A849" s="1" t="s">
        <v>4267</v>
      </c>
      <c r="B849" s="2" t="s">
        <v>10</v>
      </c>
      <c r="C849" s="2" t="s">
        <v>3419</v>
      </c>
      <c r="D849" s="21">
        <v>87743</v>
      </c>
      <c r="E849" s="21">
        <v>0</v>
      </c>
      <c r="F849" s="21">
        <v>87743</v>
      </c>
      <c r="G849" s="39">
        <v>1.04</v>
      </c>
      <c r="H849" s="21">
        <v>91253</v>
      </c>
      <c r="I849" s="21">
        <v>0</v>
      </c>
      <c r="J849" s="21">
        <v>91253</v>
      </c>
      <c r="K849" s="21">
        <v>0</v>
      </c>
      <c r="L849" s="21">
        <v>0</v>
      </c>
      <c r="M849" s="21">
        <v>0</v>
      </c>
      <c r="N849" s="21">
        <v>91253</v>
      </c>
    </row>
    <row r="850" spans="1:14" x14ac:dyDescent="0.25">
      <c r="A850" s="1" t="s">
        <v>4268</v>
      </c>
      <c r="B850" s="2" t="s">
        <v>10</v>
      </c>
      <c r="C850" s="2" t="s">
        <v>3419</v>
      </c>
      <c r="D850" s="21">
        <v>26288</v>
      </c>
      <c r="E850" s="21">
        <v>0</v>
      </c>
      <c r="F850" s="21">
        <v>26288</v>
      </c>
      <c r="G850" s="39">
        <v>1.04</v>
      </c>
      <c r="H850" s="21">
        <v>27340</v>
      </c>
      <c r="I850" s="21">
        <v>0</v>
      </c>
      <c r="J850" s="21">
        <v>27340</v>
      </c>
      <c r="K850" s="21">
        <v>0</v>
      </c>
      <c r="L850" s="21">
        <v>0</v>
      </c>
      <c r="M850" s="21">
        <v>0</v>
      </c>
      <c r="N850" s="21">
        <v>27340</v>
      </c>
    </row>
    <row r="851" spans="1:14" x14ac:dyDescent="0.25">
      <c r="A851" s="1" t="s">
        <v>4269</v>
      </c>
      <c r="B851" s="2" t="s">
        <v>10</v>
      </c>
      <c r="C851" s="2" t="s">
        <v>3419</v>
      </c>
      <c r="D851" s="21">
        <v>23788</v>
      </c>
      <c r="E851" s="21">
        <v>0</v>
      </c>
      <c r="F851" s="21">
        <v>23788</v>
      </c>
      <c r="G851" s="39">
        <v>1.04</v>
      </c>
      <c r="H851" s="21">
        <v>24740</v>
      </c>
      <c r="I851" s="21">
        <v>0</v>
      </c>
      <c r="J851" s="21">
        <v>24740</v>
      </c>
      <c r="K851" s="21">
        <v>0</v>
      </c>
      <c r="L851" s="21">
        <v>0</v>
      </c>
      <c r="M851" s="21">
        <v>0</v>
      </c>
      <c r="N851" s="21">
        <v>24740</v>
      </c>
    </row>
    <row r="852" spans="1:14" x14ac:dyDescent="0.25">
      <c r="A852" s="1" t="s">
        <v>4270</v>
      </c>
      <c r="B852" s="2" t="s">
        <v>10</v>
      </c>
      <c r="C852" s="2" t="s">
        <v>3419</v>
      </c>
      <c r="D852" s="21">
        <v>25338</v>
      </c>
      <c r="E852" s="21">
        <v>0</v>
      </c>
      <c r="F852" s="21">
        <v>25338</v>
      </c>
      <c r="G852" s="39">
        <v>1.04</v>
      </c>
      <c r="H852" s="21">
        <v>26352</v>
      </c>
      <c r="I852" s="21">
        <v>0</v>
      </c>
      <c r="J852" s="21">
        <v>26352</v>
      </c>
      <c r="K852" s="21">
        <v>0</v>
      </c>
      <c r="L852" s="21">
        <v>0</v>
      </c>
      <c r="M852" s="21">
        <v>0</v>
      </c>
      <c r="N852" s="21">
        <v>26352</v>
      </c>
    </row>
    <row r="853" spans="1:14" x14ac:dyDescent="0.25">
      <c r="A853" s="1" t="s">
        <v>4271</v>
      </c>
      <c r="B853" s="2" t="s">
        <v>10</v>
      </c>
      <c r="C853" s="2" t="s">
        <v>3419</v>
      </c>
      <c r="D853" s="21">
        <v>31816</v>
      </c>
      <c r="E853" s="21">
        <v>0</v>
      </c>
      <c r="F853" s="21">
        <v>31816</v>
      </c>
      <c r="G853" s="39">
        <v>1.04</v>
      </c>
      <c r="H853" s="21">
        <v>33089</v>
      </c>
      <c r="I853" s="21">
        <v>0</v>
      </c>
      <c r="J853" s="21">
        <v>33089</v>
      </c>
      <c r="K853" s="21">
        <v>0</v>
      </c>
      <c r="L853" s="21">
        <v>0</v>
      </c>
      <c r="M853" s="21">
        <v>0</v>
      </c>
      <c r="N853" s="21">
        <v>33089</v>
      </c>
    </row>
    <row r="854" spans="1:14" x14ac:dyDescent="0.25">
      <c r="A854" s="1" t="s">
        <v>4272</v>
      </c>
      <c r="B854" s="2" t="s">
        <v>10</v>
      </c>
      <c r="C854" s="2" t="s">
        <v>3419</v>
      </c>
      <c r="D854" s="21">
        <v>22947</v>
      </c>
      <c r="E854" s="21">
        <v>0</v>
      </c>
      <c r="F854" s="21">
        <v>22947</v>
      </c>
      <c r="G854" s="39">
        <v>1.04</v>
      </c>
      <c r="H854" s="21">
        <v>23865</v>
      </c>
      <c r="I854" s="21">
        <v>0</v>
      </c>
      <c r="J854" s="21">
        <v>23865</v>
      </c>
      <c r="K854" s="21">
        <v>0</v>
      </c>
      <c r="L854" s="21">
        <v>0</v>
      </c>
      <c r="M854" s="21">
        <v>0</v>
      </c>
      <c r="N854" s="21">
        <v>23865</v>
      </c>
    </row>
    <row r="855" spans="1:14" x14ac:dyDescent="0.25">
      <c r="A855" s="1" t="s">
        <v>4273</v>
      </c>
      <c r="B855" s="2" t="s">
        <v>10</v>
      </c>
      <c r="C855" s="2" t="s">
        <v>3419</v>
      </c>
      <c r="D855" s="21">
        <v>23966</v>
      </c>
      <c r="E855" s="21">
        <v>0</v>
      </c>
      <c r="F855" s="21">
        <v>23966</v>
      </c>
      <c r="G855" s="39">
        <v>1.04</v>
      </c>
      <c r="H855" s="21">
        <v>24925</v>
      </c>
      <c r="I855" s="21">
        <v>0</v>
      </c>
      <c r="J855" s="21">
        <v>24925</v>
      </c>
      <c r="K855" s="21">
        <v>0</v>
      </c>
      <c r="L855" s="21">
        <v>0</v>
      </c>
      <c r="M855" s="21">
        <v>0</v>
      </c>
      <c r="N855" s="21">
        <v>24925</v>
      </c>
    </row>
    <row r="856" spans="1:14" x14ac:dyDescent="0.25">
      <c r="A856" s="1" t="s">
        <v>4274</v>
      </c>
      <c r="B856" s="2" t="s">
        <v>10</v>
      </c>
      <c r="C856" s="2" t="s">
        <v>3419</v>
      </c>
      <c r="D856" s="21">
        <v>8095</v>
      </c>
      <c r="E856" s="21">
        <v>0</v>
      </c>
      <c r="F856" s="21">
        <v>8095</v>
      </c>
      <c r="G856" s="39">
        <v>1.04</v>
      </c>
      <c r="H856" s="21">
        <v>8419</v>
      </c>
      <c r="I856" s="21">
        <v>0</v>
      </c>
      <c r="J856" s="21">
        <v>8419</v>
      </c>
      <c r="K856" s="21">
        <v>0</v>
      </c>
      <c r="L856" s="21">
        <v>0</v>
      </c>
      <c r="M856" s="21">
        <v>0</v>
      </c>
      <c r="N856" s="21">
        <v>8419</v>
      </c>
    </row>
    <row r="857" spans="1:14" x14ac:dyDescent="0.25">
      <c r="A857" s="1" t="s">
        <v>4275</v>
      </c>
      <c r="B857" s="2" t="s">
        <v>10</v>
      </c>
      <c r="C857" s="2" t="s">
        <v>3419</v>
      </c>
      <c r="D857" s="21">
        <v>217137</v>
      </c>
      <c r="E857" s="21">
        <v>0</v>
      </c>
      <c r="F857" s="21">
        <v>217137</v>
      </c>
      <c r="G857" s="39">
        <v>1.04</v>
      </c>
      <c r="H857" s="21">
        <v>225822</v>
      </c>
      <c r="I857" s="21">
        <v>0</v>
      </c>
      <c r="J857" s="21">
        <v>225822</v>
      </c>
      <c r="K857" s="21">
        <v>0</v>
      </c>
      <c r="L857" s="21">
        <v>0</v>
      </c>
      <c r="M857" s="21">
        <v>0</v>
      </c>
      <c r="N857" s="21">
        <v>225822</v>
      </c>
    </row>
    <row r="858" spans="1:14" x14ac:dyDescent="0.25">
      <c r="A858" s="1" t="s">
        <v>4276</v>
      </c>
      <c r="B858" s="2" t="s">
        <v>10</v>
      </c>
      <c r="C858" s="2" t="s">
        <v>3419</v>
      </c>
      <c r="D858" s="21">
        <v>57451</v>
      </c>
      <c r="E858" s="21">
        <v>0</v>
      </c>
      <c r="F858" s="21">
        <v>57451</v>
      </c>
      <c r="G858" s="39">
        <v>1.04</v>
      </c>
      <c r="H858" s="21">
        <v>59749</v>
      </c>
      <c r="I858" s="21">
        <v>0</v>
      </c>
      <c r="J858" s="21">
        <v>59749</v>
      </c>
      <c r="K858" s="21">
        <v>0</v>
      </c>
      <c r="L858" s="21">
        <v>0</v>
      </c>
      <c r="M858" s="21">
        <v>0</v>
      </c>
      <c r="N858" s="21">
        <v>59749</v>
      </c>
    </row>
    <row r="859" spans="1:14" x14ac:dyDescent="0.25">
      <c r="A859" s="1" t="s">
        <v>4277</v>
      </c>
      <c r="B859" s="2" t="s">
        <v>10</v>
      </c>
      <c r="C859" s="2" t="s">
        <v>3419</v>
      </c>
      <c r="D859" s="21">
        <v>43599</v>
      </c>
      <c r="E859" s="21">
        <v>0</v>
      </c>
      <c r="F859" s="21">
        <v>43599</v>
      </c>
      <c r="G859" s="39">
        <v>1.04</v>
      </c>
      <c r="H859" s="21">
        <v>45343</v>
      </c>
      <c r="I859" s="21">
        <v>0</v>
      </c>
      <c r="J859" s="21">
        <v>45343</v>
      </c>
      <c r="K859" s="21">
        <v>0</v>
      </c>
      <c r="L859" s="21">
        <v>0</v>
      </c>
      <c r="M859" s="21">
        <v>0</v>
      </c>
      <c r="N859" s="21">
        <v>45343</v>
      </c>
    </row>
    <row r="860" spans="1:14" x14ac:dyDescent="0.25">
      <c r="A860" s="1" t="s">
        <v>4278</v>
      </c>
      <c r="B860" s="2" t="s">
        <v>10</v>
      </c>
      <c r="C860" s="2" t="s">
        <v>3419</v>
      </c>
      <c r="D860" s="21">
        <v>57548</v>
      </c>
      <c r="E860" s="21">
        <v>0</v>
      </c>
      <c r="F860" s="21">
        <v>57548</v>
      </c>
      <c r="G860" s="39">
        <v>1.04</v>
      </c>
      <c r="H860" s="21">
        <v>59850</v>
      </c>
      <c r="I860" s="21">
        <v>0</v>
      </c>
      <c r="J860" s="21">
        <v>59850</v>
      </c>
      <c r="K860" s="21">
        <v>0</v>
      </c>
      <c r="L860" s="21">
        <v>0</v>
      </c>
      <c r="M860" s="21">
        <v>0</v>
      </c>
      <c r="N860" s="21">
        <v>59850</v>
      </c>
    </row>
    <row r="861" spans="1:14" x14ac:dyDescent="0.25">
      <c r="A861" s="1" t="s">
        <v>4279</v>
      </c>
      <c r="B861" s="2" t="s">
        <v>10</v>
      </c>
      <c r="C861" s="2" t="s">
        <v>3419</v>
      </c>
      <c r="D861" s="21">
        <v>40543</v>
      </c>
      <c r="E861" s="21">
        <v>0</v>
      </c>
      <c r="F861" s="21">
        <v>40543</v>
      </c>
      <c r="G861" s="39">
        <v>1.04</v>
      </c>
      <c r="H861" s="21">
        <v>42165</v>
      </c>
      <c r="I861" s="21">
        <v>0</v>
      </c>
      <c r="J861" s="21">
        <v>42165</v>
      </c>
      <c r="K861" s="21">
        <v>0</v>
      </c>
      <c r="L861" s="21">
        <v>0</v>
      </c>
      <c r="M861" s="21">
        <v>0</v>
      </c>
      <c r="N861" s="21">
        <v>42165</v>
      </c>
    </row>
    <row r="862" spans="1:14" x14ac:dyDescent="0.25">
      <c r="A862" s="1" t="s">
        <v>4280</v>
      </c>
      <c r="B862" s="2" t="s">
        <v>10</v>
      </c>
      <c r="C862" s="2" t="s">
        <v>3419</v>
      </c>
      <c r="D862" s="21">
        <v>12604</v>
      </c>
      <c r="E862" s="21">
        <v>0</v>
      </c>
      <c r="F862" s="21">
        <v>12604</v>
      </c>
      <c r="G862" s="39">
        <v>1.04</v>
      </c>
      <c r="H862" s="21">
        <v>13108</v>
      </c>
      <c r="I862" s="21">
        <v>0</v>
      </c>
      <c r="J862" s="21">
        <v>13108</v>
      </c>
      <c r="K862" s="21">
        <v>0</v>
      </c>
      <c r="L862" s="21">
        <v>0</v>
      </c>
      <c r="M862" s="21">
        <v>0</v>
      </c>
      <c r="N862" s="21">
        <v>13108</v>
      </c>
    </row>
    <row r="863" spans="1:14" x14ac:dyDescent="0.25">
      <c r="A863" s="1" t="s">
        <v>4281</v>
      </c>
      <c r="B863" s="2" t="s">
        <v>10</v>
      </c>
      <c r="C863" s="2" t="s">
        <v>3419</v>
      </c>
      <c r="D863" s="21">
        <v>3466876</v>
      </c>
      <c r="E863" s="21">
        <v>0</v>
      </c>
      <c r="F863" s="21">
        <v>3466876</v>
      </c>
      <c r="G863" s="39">
        <v>1.04</v>
      </c>
      <c r="H863" s="21">
        <v>3605551</v>
      </c>
      <c r="I863" s="21">
        <v>0</v>
      </c>
      <c r="J863" s="21">
        <v>3605551</v>
      </c>
      <c r="K863" s="21">
        <v>199053</v>
      </c>
      <c r="L863" s="21">
        <v>0</v>
      </c>
      <c r="M863" s="21">
        <v>0</v>
      </c>
      <c r="N863" s="21">
        <v>3804604</v>
      </c>
    </row>
    <row r="864" spans="1:14" x14ac:dyDescent="0.25">
      <c r="A864" s="1" t="s">
        <v>4282</v>
      </c>
      <c r="B864" s="2" t="s">
        <v>10</v>
      </c>
      <c r="C864" s="2" t="s">
        <v>3419</v>
      </c>
      <c r="D864" s="21">
        <v>394031</v>
      </c>
      <c r="E864" s="21">
        <v>0</v>
      </c>
      <c r="F864" s="21">
        <v>394031</v>
      </c>
      <c r="G864" s="39">
        <v>1.04</v>
      </c>
      <c r="H864" s="21">
        <v>409792</v>
      </c>
      <c r="I864" s="21">
        <v>0</v>
      </c>
      <c r="J864" s="21">
        <v>409792</v>
      </c>
      <c r="K864" s="21">
        <v>15767</v>
      </c>
      <c r="L864" s="21">
        <v>0</v>
      </c>
      <c r="M864" s="21">
        <v>0</v>
      </c>
      <c r="N864" s="21">
        <v>425559</v>
      </c>
    </row>
    <row r="865" spans="1:14" x14ac:dyDescent="0.25">
      <c r="A865" s="1" t="s">
        <v>4283</v>
      </c>
      <c r="B865" s="2" t="s">
        <v>10</v>
      </c>
      <c r="C865" s="2" t="s">
        <v>3419</v>
      </c>
      <c r="D865" s="21">
        <v>67681</v>
      </c>
      <c r="E865" s="21">
        <v>0</v>
      </c>
      <c r="F865" s="21">
        <v>67681</v>
      </c>
      <c r="G865" s="39">
        <v>1.04</v>
      </c>
      <c r="H865" s="21">
        <v>70388</v>
      </c>
      <c r="I865" s="21">
        <v>0</v>
      </c>
      <c r="J865" s="21">
        <v>70388</v>
      </c>
      <c r="K865" s="21">
        <v>0</v>
      </c>
      <c r="L865" s="21">
        <v>0</v>
      </c>
      <c r="M865" s="21">
        <v>0</v>
      </c>
      <c r="N865" s="21">
        <v>70388</v>
      </c>
    </row>
    <row r="866" spans="1:14" x14ac:dyDescent="0.25">
      <c r="A866" s="1" t="s">
        <v>4284</v>
      </c>
      <c r="B866" s="2" t="s">
        <v>10</v>
      </c>
      <c r="C866" s="2" t="s">
        <v>3419</v>
      </c>
      <c r="D866" s="21">
        <v>286133</v>
      </c>
      <c r="E866" s="21">
        <v>0</v>
      </c>
      <c r="F866" s="21">
        <v>286133</v>
      </c>
      <c r="G866" s="39">
        <v>1.04</v>
      </c>
      <c r="H866" s="21">
        <v>297578</v>
      </c>
      <c r="I866" s="21">
        <v>0</v>
      </c>
      <c r="J866" s="21">
        <v>297578</v>
      </c>
      <c r="K866" s="21">
        <v>6351</v>
      </c>
      <c r="L866" s="21">
        <v>0</v>
      </c>
      <c r="M866" s="21">
        <v>0</v>
      </c>
      <c r="N866" s="21">
        <v>303929</v>
      </c>
    </row>
    <row r="867" spans="1:14" x14ac:dyDescent="0.25">
      <c r="A867" s="1" t="s">
        <v>4285</v>
      </c>
      <c r="B867" s="2" t="s">
        <v>10</v>
      </c>
      <c r="C867" s="2" t="s">
        <v>3419</v>
      </c>
      <c r="D867" s="21">
        <v>3079190</v>
      </c>
      <c r="E867" s="21">
        <v>0</v>
      </c>
      <c r="F867" s="21">
        <v>3079190</v>
      </c>
      <c r="G867" s="39">
        <v>1.04</v>
      </c>
      <c r="H867" s="21">
        <v>3202358</v>
      </c>
      <c r="I867" s="21">
        <v>0</v>
      </c>
      <c r="J867" s="21">
        <v>3202358</v>
      </c>
      <c r="K867" s="21">
        <v>0</v>
      </c>
      <c r="L867" s="21">
        <v>0</v>
      </c>
      <c r="M867" s="21">
        <v>0</v>
      </c>
      <c r="N867" s="21">
        <v>3202358</v>
      </c>
    </row>
    <row r="868" spans="1:14" x14ac:dyDescent="0.25">
      <c r="A868" s="1" t="s">
        <v>4286</v>
      </c>
      <c r="B868" s="2" t="s">
        <v>174</v>
      </c>
      <c r="C868" s="2" t="s">
        <v>1552</v>
      </c>
      <c r="D868" s="21">
        <v>3950634</v>
      </c>
      <c r="E868" s="21">
        <v>0</v>
      </c>
      <c r="F868" s="21">
        <v>3950634</v>
      </c>
      <c r="G868" s="39">
        <v>1.04</v>
      </c>
      <c r="H868" s="21">
        <v>4108659</v>
      </c>
      <c r="I868" s="21">
        <v>0</v>
      </c>
      <c r="J868" s="21">
        <v>4108659</v>
      </c>
      <c r="K868" s="21">
        <v>0</v>
      </c>
      <c r="L868" s="21">
        <v>0</v>
      </c>
      <c r="M868" s="21">
        <v>0</v>
      </c>
      <c r="N868" s="21">
        <v>4108659</v>
      </c>
    </row>
    <row r="869" spans="1:14" x14ac:dyDescent="0.25">
      <c r="A869" s="1" t="s">
        <v>4287</v>
      </c>
      <c r="B869" s="2" t="s">
        <v>174</v>
      </c>
      <c r="C869" s="2" t="s">
        <v>1976</v>
      </c>
      <c r="D869" s="21">
        <v>2844565</v>
      </c>
      <c r="E869" s="21">
        <v>0</v>
      </c>
      <c r="F869" s="21">
        <v>2844565</v>
      </c>
      <c r="G869" s="39">
        <v>1.04</v>
      </c>
      <c r="H869" s="21">
        <v>2958348</v>
      </c>
      <c r="I869" s="21">
        <v>0</v>
      </c>
      <c r="J869" s="21">
        <v>2958348</v>
      </c>
      <c r="K869" s="21">
        <v>0</v>
      </c>
      <c r="L869" s="21">
        <v>0</v>
      </c>
      <c r="M869" s="21">
        <v>0</v>
      </c>
      <c r="N869" s="21">
        <v>2958348</v>
      </c>
    </row>
    <row r="870" spans="1:14" x14ac:dyDescent="0.25">
      <c r="A870" s="1" t="s">
        <v>4288</v>
      </c>
      <c r="B870" s="2" t="s">
        <v>174</v>
      </c>
      <c r="C870" s="2" t="s">
        <v>2437</v>
      </c>
      <c r="D870" s="21">
        <v>3132993</v>
      </c>
      <c r="E870" s="21">
        <v>0</v>
      </c>
      <c r="F870" s="21">
        <v>3132993</v>
      </c>
      <c r="G870" s="39">
        <v>1.04</v>
      </c>
      <c r="H870" s="21">
        <v>3258313</v>
      </c>
      <c r="I870" s="21">
        <v>0</v>
      </c>
      <c r="J870" s="21">
        <v>3258313</v>
      </c>
      <c r="K870" s="21">
        <v>0</v>
      </c>
      <c r="L870" s="21">
        <v>0</v>
      </c>
      <c r="M870" s="21">
        <v>0</v>
      </c>
      <c r="N870" s="21">
        <v>3258313</v>
      </c>
    </row>
    <row r="871" spans="1:14" x14ac:dyDescent="0.25">
      <c r="A871" s="1" t="s">
        <v>4289</v>
      </c>
      <c r="B871" s="2" t="s">
        <v>10</v>
      </c>
      <c r="C871" s="2" t="s">
        <v>3419</v>
      </c>
      <c r="D871" s="21">
        <v>181601</v>
      </c>
      <c r="E871" s="21">
        <v>0</v>
      </c>
      <c r="F871" s="21">
        <v>181601</v>
      </c>
      <c r="G871" s="39">
        <v>1.04</v>
      </c>
      <c r="H871" s="21">
        <v>188865</v>
      </c>
      <c r="I871" s="21">
        <v>0</v>
      </c>
      <c r="J871" s="21">
        <v>188865</v>
      </c>
      <c r="K871" s="21">
        <v>0</v>
      </c>
      <c r="L871" s="21">
        <v>0</v>
      </c>
      <c r="M871" s="21">
        <v>0</v>
      </c>
      <c r="N871" s="21">
        <v>188865</v>
      </c>
    </row>
    <row r="872" spans="1:14" x14ac:dyDescent="0.25">
      <c r="A872" s="1" t="s">
        <v>4290</v>
      </c>
      <c r="B872" s="2" t="s">
        <v>10</v>
      </c>
      <c r="C872" s="2" t="s">
        <v>3419</v>
      </c>
      <c r="D872" s="21">
        <v>128134</v>
      </c>
      <c r="E872" s="21">
        <v>0</v>
      </c>
      <c r="F872" s="21">
        <v>128134</v>
      </c>
      <c r="G872" s="39">
        <v>1.04</v>
      </c>
      <c r="H872" s="21">
        <v>133259</v>
      </c>
      <c r="I872" s="21">
        <v>0</v>
      </c>
      <c r="J872" s="21">
        <v>133259</v>
      </c>
      <c r="K872" s="21">
        <v>0</v>
      </c>
      <c r="L872" s="21">
        <v>0</v>
      </c>
      <c r="M872" s="21">
        <v>0</v>
      </c>
      <c r="N872" s="21">
        <v>133259</v>
      </c>
    </row>
    <row r="873" spans="1:14" x14ac:dyDescent="0.25">
      <c r="A873" s="1" t="s">
        <v>4291</v>
      </c>
      <c r="B873" s="2" t="s">
        <v>10</v>
      </c>
      <c r="C873" s="2" t="s">
        <v>3419</v>
      </c>
      <c r="D873" s="21">
        <v>1375055</v>
      </c>
      <c r="E873" s="21">
        <v>0</v>
      </c>
      <c r="F873" s="21">
        <v>1375055</v>
      </c>
      <c r="G873" s="39">
        <v>1.04</v>
      </c>
      <c r="H873" s="21">
        <v>1430057</v>
      </c>
      <c r="I873" s="21">
        <v>0</v>
      </c>
      <c r="J873" s="21">
        <v>1430057</v>
      </c>
      <c r="K873" s="21">
        <v>0</v>
      </c>
      <c r="L873" s="21">
        <v>0</v>
      </c>
      <c r="M873" s="21">
        <v>0</v>
      </c>
      <c r="N873" s="21">
        <v>1430057</v>
      </c>
    </row>
    <row r="874" spans="1:14" x14ac:dyDescent="0.25">
      <c r="A874" s="1" t="s">
        <v>4292</v>
      </c>
      <c r="B874" s="2" t="s">
        <v>10</v>
      </c>
      <c r="C874" s="2" t="s">
        <v>3419</v>
      </c>
      <c r="D874" s="21">
        <v>0</v>
      </c>
      <c r="E874" s="21">
        <v>0</v>
      </c>
      <c r="F874" s="21">
        <v>0</v>
      </c>
      <c r="G874" s="39">
        <v>1.04</v>
      </c>
      <c r="H874" s="21">
        <v>0</v>
      </c>
      <c r="I874" s="21">
        <v>0</v>
      </c>
      <c r="J874" s="21">
        <v>0</v>
      </c>
      <c r="K874" s="21">
        <v>0</v>
      </c>
      <c r="L874" s="21">
        <v>0</v>
      </c>
      <c r="M874" s="21">
        <v>0</v>
      </c>
      <c r="N874" s="21">
        <v>0</v>
      </c>
    </row>
    <row r="875" spans="1:14" x14ac:dyDescent="0.25">
      <c r="A875" s="1" t="s">
        <v>4293</v>
      </c>
      <c r="B875" s="2" t="s">
        <v>10</v>
      </c>
      <c r="C875" s="2" t="s">
        <v>3419</v>
      </c>
      <c r="D875" s="21">
        <v>601392</v>
      </c>
      <c r="E875" s="21">
        <v>0</v>
      </c>
      <c r="F875" s="21">
        <v>601392</v>
      </c>
      <c r="G875" s="39">
        <v>1.04</v>
      </c>
      <c r="H875" s="21">
        <v>625448</v>
      </c>
      <c r="I875" s="21">
        <v>0</v>
      </c>
      <c r="J875" s="21">
        <v>625448</v>
      </c>
      <c r="K875" s="21">
        <v>0</v>
      </c>
      <c r="L875" s="21">
        <v>0</v>
      </c>
      <c r="M875" s="21">
        <v>0</v>
      </c>
      <c r="N875" s="21">
        <v>625448</v>
      </c>
    </row>
    <row r="876" spans="1:14" x14ac:dyDescent="0.25">
      <c r="A876" s="1" t="s">
        <v>4294</v>
      </c>
      <c r="B876" s="2" t="s">
        <v>10</v>
      </c>
      <c r="C876" s="2" t="s">
        <v>3419</v>
      </c>
      <c r="D876" s="21">
        <v>15424082</v>
      </c>
      <c r="E876" s="21">
        <v>0</v>
      </c>
      <c r="F876" s="21">
        <v>15424082</v>
      </c>
      <c r="G876" s="39">
        <v>1.04</v>
      </c>
      <c r="H876" s="21">
        <v>16041045</v>
      </c>
      <c r="I876" s="21">
        <v>0</v>
      </c>
      <c r="J876" s="21">
        <v>16041045</v>
      </c>
      <c r="K876" s="21">
        <v>0</v>
      </c>
      <c r="L876" s="21">
        <v>321273.9451714555</v>
      </c>
      <c r="M876" s="21">
        <v>985135</v>
      </c>
      <c r="N876" s="21">
        <v>17347453.945171453</v>
      </c>
    </row>
    <row r="877" spans="1:14" x14ac:dyDescent="0.25">
      <c r="A877" s="1" t="s">
        <v>4295</v>
      </c>
      <c r="B877" s="2" t="s">
        <v>10</v>
      </c>
      <c r="C877" s="2" t="s">
        <v>3419</v>
      </c>
      <c r="D877" s="21">
        <v>51506</v>
      </c>
      <c r="E877" s="21">
        <v>0</v>
      </c>
      <c r="F877" s="21">
        <v>51506</v>
      </c>
      <c r="G877" s="39">
        <v>1.04</v>
      </c>
      <c r="H877" s="21">
        <v>53566</v>
      </c>
      <c r="I877" s="21">
        <v>0</v>
      </c>
      <c r="J877" s="21">
        <v>53566</v>
      </c>
      <c r="K877" s="21">
        <v>0</v>
      </c>
      <c r="L877" s="21">
        <v>0</v>
      </c>
      <c r="M877" s="21">
        <v>0</v>
      </c>
      <c r="N877" s="21">
        <v>53566</v>
      </c>
    </row>
    <row r="878" spans="1:14" x14ac:dyDescent="0.25">
      <c r="A878" s="1" t="s">
        <v>4296</v>
      </c>
      <c r="B878" s="2" t="s">
        <v>10</v>
      </c>
      <c r="C878" s="2" t="s">
        <v>3419</v>
      </c>
      <c r="D878" s="21">
        <v>22854</v>
      </c>
      <c r="E878" s="21">
        <v>0</v>
      </c>
      <c r="F878" s="21">
        <v>22854</v>
      </c>
      <c r="G878" s="39">
        <v>1.04</v>
      </c>
      <c r="H878" s="21">
        <v>23768</v>
      </c>
      <c r="I878" s="21">
        <v>0</v>
      </c>
      <c r="J878" s="21">
        <v>23768</v>
      </c>
      <c r="K878" s="21">
        <v>0</v>
      </c>
      <c r="L878" s="21">
        <v>0</v>
      </c>
      <c r="M878" s="21">
        <v>0</v>
      </c>
      <c r="N878" s="21">
        <v>23768</v>
      </c>
    </row>
    <row r="879" spans="1:14" x14ac:dyDescent="0.25">
      <c r="A879" s="1" t="s">
        <v>4297</v>
      </c>
      <c r="B879" s="2" t="s">
        <v>10</v>
      </c>
      <c r="C879" s="2" t="s">
        <v>3419</v>
      </c>
      <c r="D879" s="21">
        <v>28208</v>
      </c>
      <c r="E879" s="21">
        <v>0</v>
      </c>
      <c r="F879" s="21">
        <v>28208</v>
      </c>
      <c r="G879" s="39">
        <v>1.04</v>
      </c>
      <c r="H879" s="21">
        <v>29336</v>
      </c>
      <c r="I879" s="21">
        <v>0</v>
      </c>
      <c r="J879" s="21">
        <v>29336</v>
      </c>
      <c r="K879" s="21">
        <v>0</v>
      </c>
      <c r="L879" s="21">
        <v>0</v>
      </c>
      <c r="M879" s="21">
        <v>0</v>
      </c>
      <c r="N879" s="21">
        <v>29336</v>
      </c>
    </row>
    <row r="880" spans="1:14" x14ac:dyDescent="0.25">
      <c r="A880" s="1" t="s">
        <v>4298</v>
      </c>
      <c r="B880" s="2" t="s">
        <v>10</v>
      </c>
      <c r="C880" s="2" t="s">
        <v>3419</v>
      </c>
      <c r="D880" s="21">
        <v>85910</v>
      </c>
      <c r="E880" s="21">
        <v>0</v>
      </c>
      <c r="F880" s="21">
        <v>85910</v>
      </c>
      <c r="G880" s="39">
        <v>1.04</v>
      </c>
      <c r="H880" s="21">
        <v>89346</v>
      </c>
      <c r="I880" s="21">
        <v>0</v>
      </c>
      <c r="J880" s="21">
        <v>89346</v>
      </c>
      <c r="K880" s="21">
        <v>0</v>
      </c>
      <c r="L880" s="21">
        <v>0</v>
      </c>
      <c r="M880" s="21">
        <v>0</v>
      </c>
      <c r="N880" s="21">
        <v>89346</v>
      </c>
    </row>
    <row r="881" spans="1:14" x14ac:dyDescent="0.25">
      <c r="A881" s="1" t="s">
        <v>4299</v>
      </c>
      <c r="B881" s="2" t="s">
        <v>10</v>
      </c>
      <c r="C881" s="2" t="s">
        <v>3419</v>
      </c>
      <c r="D881" s="21">
        <v>45657</v>
      </c>
      <c r="E881" s="21">
        <v>0</v>
      </c>
      <c r="F881" s="21">
        <v>45657</v>
      </c>
      <c r="G881" s="39">
        <v>1.04</v>
      </c>
      <c r="H881" s="21">
        <v>47483</v>
      </c>
      <c r="I881" s="21">
        <v>0</v>
      </c>
      <c r="J881" s="21">
        <v>47483</v>
      </c>
      <c r="K881" s="21">
        <v>0</v>
      </c>
      <c r="L881" s="21">
        <v>0</v>
      </c>
      <c r="M881" s="21">
        <v>0</v>
      </c>
      <c r="N881" s="21">
        <v>47483</v>
      </c>
    </row>
    <row r="882" spans="1:14" x14ac:dyDescent="0.25">
      <c r="A882" s="1" t="s">
        <v>4300</v>
      </c>
      <c r="B882" s="2" t="s">
        <v>10</v>
      </c>
      <c r="C882" s="2" t="s">
        <v>3419</v>
      </c>
      <c r="D882" s="21">
        <v>127738</v>
      </c>
      <c r="E882" s="21">
        <v>0</v>
      </c>
      <c r="F882" s="21">
        <v>127738</v>
      </c>
      <c r="G882" s="39">
        <v>1.04</v>
      </c>
      <c r="H882" s="21">
        <v>132848</v>
      </c>
      <c r="I882" s="21">
        <v>0</v>
      </c>
      <c r="J882" s="21">
        <v>132848</v>
      </c>
      <c r="K882" s="21">
        <v>0</v>
      </c>
      <c r="L882" s="21">
        <v>0</v>
      </c>
      <c r="M882" s="21">
        <v>0</v>
      </c>
      <c r="N882" s="21">
        <v>132848</v>
      </c>
    </row>
    <row r="883" spans="1:14" x14ac:dyDescent="0.25">
      <c r="A883" s="1" t="s">
        <v>4301</v>
      </c>
      <c r="B883" s="2" t="s">
        <v>10</v>
      </c>
      <c r="C883" s="2" t="s">
        <v>3419</v>
      </c>
      <c r="D883" s="21">
        <v>0</v>
      </c>
      <c r="E883" s="21">
        <v>2558696</v>
      </c>
      <c r="F883" s="21">
        <v>2558696</v>
      </c>
      <c r="G883" s="39">
        <v>1.04</v>
      </c>
      <c r="H883" s="21">
        <v>2661044</v>
      </c>
      <c r="I883" s="21">
        <v>0</v>
      </c>
      <c r="J883" s="21">
        <v>2661044</v>
      </c>
      <c r="K883" s="21">
        <v>0</v>
      </c>
      <c r="L883" s="21">
        <v>0</v>
      </c>
      <c r="M883" s="21">
        <v>0</v>
      </c>
      <c r="N883" s="21">
        <v>2661044</v>
      </c>
    </row>
    <row r="884" spans="1:14" x14ac:dyDescent="0.25">
      <c r="A884" s="1" t="s">
        <v>4302</v>
      </c>
      <c r="B884" s="2" t="s">
        <v>10</v>
      </c>
      <c r="C884" s="2" t="s">
        <v>3419</v>
      </c>
      <c r="D884" s="21">
        <v>326757</v>
      </c>
      <c r="E884" s="21">
        <v>0</v>
      </c>
      <c r="F884" s="21">
        <v>326757</v>
      </c>
      <c r="G884" s="39">
        <v>1.04</v>
      </c>
      <c r="H884" s="21">
        <v>339827</v>
      </c>
      <c r="I884" s="21">
        <v>0</v>
      </c>
      <c r="J884" s="21">
        <v>339827</v>
      </c>
      <c r="K884" s="21">
        <v>0</v>
      </c>
      <c r="L884" s="21">
        <v>0</v>
      </c>
      <c r="M884" s="21">
        <v>0</v>
      </c>
      <c r="N884" s="21">
        <v>339827</v>
      </c>
    </row>
    <row r="885" spans="1:14" x14ac:dyDescent="0.25">
      <c r="A885" s="1" t="s">
        <v>4303</v>
      </c>
      <c r="B885" s="2" t="s">
        <v>10</v>
      </c>
      <c r="C885" s="2" t="s">
        <v>3419</v>
      </c>
      <c r="D885" s="21">
        <v>181300</v>
      </c>
      <c r="E885" s="21">
        <v>0</v>
      </c>
      <c r="F885" s="21">
        <v>181300</v>
      </c>
      <c r="G885" s="39">
        <v>1.04</v>
      </c>
      <c r="H885" s="21">
        <v>188552</v>
      </c>
      <c r="I885" s="21">
        <v>0</v>
      </c>
      <c r="J885" s="21">
        <v>188552</v>
      </c>
      <c r="K885" s="21">
        <v>0</v>
      </c>
      <c r="L885" s="21">
        <v>0</v>
      </c>
      <c r="M885" s="21">
        <v>0</v>
      </c>
      <c r="N885" s="21">
        <v>188552</v>
      </c>
    </row>
    <row r="886" spans="1:14" x14ac:dyDescent="0.25">
      <c r="A886" s="1" t="s">
        <v>4304</v>
      </c>
      <c r="B886" s="2" t="s">
        <v>10</v>
      </c>
      <c r="C886" s="2" t="s">
        <v>3419</v>
      </c>
      <c r="D886" s="21">
        <v>67935</v>
      </c>
      <c r="E886" s="21">
        <v>0</v>
      </c>
      <c r="F886" s="21">
        <v>67935</v>
      </c>
      <c r="G886" s="39">
        <v>1.04</v>
      </c>
      <c r="H886" s="21">
        <v>70652</v>
      </c>
      <c r="I886" s="21">
        <v>0</v>
      </c>
      <c r="J886" s="21">
        <v>70652</v>
      </c>
      <c r="K886" s="21">
        <v>0</v>
      </c>
      <c r="L886" s="21">
        <v>0</v>
      </c>
      <c r="M886" s="21">
        <v>0</v>
      </c>
      <c r="N886" s="21">
        <v>70652</v>
      </c>
    </row>
    <row r="887" spans="1:14" x14ac:dyDescent="0.25">
      <c r="A887" s="1" t="s">
        <v>4305</v>
      </c>
      <c r="B887" s="2" t="s">
        <v>10</v>
      </c>
      <c r="C887" s="2" t="s">
        <v>3419</v>
      </c>
      <c r="D887" s="21">
        <v>53299</v>
      </c>
      <c r="E887" s="21">
        <v>0</v>
      </c>
      <c r="F887" s="21">
        <v>53299</v>
      </c>
      <c r="G887" s="39">
        <v>1.04</v>
      </c>
      <c r="H887" s="21">
        <v>55431</v>
      </c>
      <c r="I887" s="21">
        <v>0</v>
      </c>
      <c r="J887" s="21">
        <v>55431</v>
      </c>
      <c r="K887" s="21">
        <v>0</v>
      </c>
      <c r="L887" s="21">
        <v>0</v>
      </c>
      <c r="M887" s="21">
        <v>0</v>
      </c>
      <c r="N887" s="21">
        <v>55431</v>
      </c>
    </row>
    <row r="888" spans="1:14" x14ac:dyDescent="0.25">
      <c r="A888" s="1" t="s">
        <v>4306</v>
      </c>
      <c r="B888" s="2" t="s">
        <v>10</v>
      </c>
      <c r="C888" s="2" t="s">
        <v>3419</v>
      </c>
      <c r="D888" s="21">
        <v>5039</v>
      </c>
      <c r="E888" s="21">
        <v>0</v>
      </c>
      <c r="F888" s="21">
        <v>5039</v>
      </c>
      <c r="G888" s="39">
        <v>1.04</v>
      </c>
      <c r="H888" s="21">
        <v>5241</v>
      </c>
      <c r="I888" s="21">
        <v>0</v>
      </c>
      <c r="J888" s="21">
        <v>5241</v>
      </c>
      <c r="K888" s="21">
        <v>0</v>
      </c>
      <c r="L888" s="21">
        <v>0</v>
      </c>
      <c r="M888" s="21">
        <v>0</v>
      </c>
      <c r="N888" s="21">
        <v>5241</v>
      </c>
    </row>
    <row r="889" spans="1:14" x14ac:dyDescent="0.25">
      <c r="A889" s="1" t="s">
        <v>4307</v>
      </c>
      <c r="B889" s="2" t="s">
        <v>10</v>
      </c>
      <c r="C889" s="2" t="s">
        <v>3419</v>
      </c>
      <c r="D889" s="21">
        <v>36040</v>
      </c>
      <c r="E889" s="21">
        <v>0</v>
      </c>
      <c r="F889" s="21">
        <v>36040</v>
      </c>
      <c r="G889" s="39">
        <v>1.04</v>
      </c>
      <c r="H889" s="21">
        <v>37482</v>
      </c>
      <c r="I889" s="21">
        <v>0</v>
      </c>
      <c r="J889" s="21">
        <v>37482</v>
      </c>
      <c r="K889" s="21">
        <v>0</v>
      </c>
      <c r="L889" s="21">
        <v>0</v>
      </c>
      <c r="M889" s="21">
        <v>0</v>
      </c>
      <c r="N889" s="21">
        <v>37482</v>
      </c>
    </row>
    <row r="890" spans="1:14" x14ac:dyDescent="0.25">
      <c r="A890" s="1" t="s">
        <v>4308</v>
      </c>
      <c r="B890" s="2" t="s">
        <v>10</v>
      </c>
      <c r="C890" s="2" t="s">
        <v>3419</v>
      </c>
      <c r="D890" s="21">
        <v>119578</v>
      </c>
      <c r="E890" s="21">
        <v>0</v>
      </c>
      <c r="F890" s="21">
        <v>119578</v>
      </c>
      <c r="G890" s="39">
        <v>1.04</v>
      </c>
      <c r="H890" s="21">
        <v>124361</v>
      </c>
      <c r="I890" s="21">
        <v>0</v>
      </c>
      <c r="J890" s="21">
        <v>124361</v>
      </c>
      <c r="K890" s="21">
        <v>0</v>
      </c>
      <c r="L890" s="21">
        <v>0</v>
      </c>
      <c r="M890" s="21">
        <v>0</v>
      </c>
      <c r="N890" s="21">
        <v>124361</v>
      </c>
    </row>
    <row r="891" spans="1:14" x14ac:dyDescent="0.25">
      <c r="A891" s="1" t="s">
        <v>4309</v>
      </c>
      <c r="B891" s="2" t="s">
        <v>10</v>
      </c>
      <c r="C891" s="2" t="s">
        <v>3419</v>
      </c>
      <c r="D891" s="21">
        <v>45808</v>
      </c>
      <c r="E891" s="21">
        <v>0</v>
      </c>
      <c r="F891" s="21">
        <v>45808</v>
      </c>
      <c r="G891" s="39">
        <v>1.04</v>
      </c>
      <c r="H891" s="21">
        <v>47640</v>
      </c>
      <c r="I891" s="21">
        <v>0</v>
      </c>
      <c r="J891" s="21">
        <v>47640</v>
      </c>
      <c r="K891" s="21">
        <v>0</v>
      </c>
      <c r="L891" s="21">
        <v>0</v>
      </c>
      <c r="M891" s="21">
        <v>0</v>
      </c>
      <c r="N891" s="21">
        <v>47640</v>
      </c>
    </row>
    <row r="892" spans="1:14" x14ac:dyDescent="0.25">
      <c r="A892" s="1" t="s">
        <v>4310</v>
      </c>
      <c r="B892" s="2" t="s">
        <v>10</v>
      </c>
      <c r="C892" s="2" t="s">
        <v>3419</v>
      </c>
      <c r="D892" s="21">
        <v>3437912</v>
      </c>
      <c r="E892" s="21">
        <v>1259811</v>
      </c>
      <c r="F892" s="21">
        <v>4697723</v>
      </c>
      <c r="G892" s="39">
        <v>1.04</v>
      </c>
      <c r="H892" s="21">
        <v>4885632</v>
      </c>
      <c r="I892" s="21">
        <v>0</v>
      </c>
      <c r="J892" s="21">
        <v>4885632</v>
      </c>
      <c r="K892" s="21">
        <v>135551</v>
      </c>
      <c r="L892" s="21">
        <v>0</v>
      </c>
      <c r="M892" s="21">
        <v>0</v>
      </c>
      <c r="N892" s="21">
        <v>5021183</v>
      </c>
    </row>
    <row r="893" spans="1:14" x14ac:dyDescent="0.25">
      <c r="A893" s="1" t="s">
        <v>4311</v>
      </c>
      <c r="B893" s="2" t="s">
        <v>10</v>
      </c>
      <c r="C893" s="2" t="s">
        <v>3419</v>
      </c>
      <c r="D893" s="21">
        <v>326882</v>
      </c>
      <c r="E893" s="21">
        <v>0</v>
      </c>
      <c r="F893" s="21">
        <v>326882</v>
      </c>
      <c r="G893" s="39">
        <v>1.04</v>
      </c>
      <c r="H893" s="21">
        <v>339957</v>
      </c>
      <c r="I893" s="21">
        <v>0</v>
      </c>
      <c r="J893" s="21">
        <v>339957</v>
      </c>
      <c r="K893" s="21">
        <v>0</v>
      </c>
      <c r="L893" s="21">
        <v>0</v>
      </c>
      <c r="M893" s="21">
        <v>0</v>
      </c>
      <c r="N893" s="21">
        <v>339957</v>
      </c>
    </row>
    <row r="894" spans="1:14" x14ac:dyDescent="0.25">
      <c r="A894" s="1" t="s">
        <v>4312</v>
      </c>
      <c r="B894" s="2" t="s">
        <v>10</v>
      </c>
      <c r="C894" s="2" t="s">
        <v>3419</v>
      </c>
      <c r="D894" s="21">
        <v>598328</v>
      </c>
      <c r="E894" s="21">
        <v>0</v>
      </c>
      <c r="F894" s="21">
        <v>598328</v>
      </c>
      <c r="G894" s="39">
        <v>1.04</v>
      </c>
      <c r="H894" s="21">
        <v>622261</v>
      </c>
      <c r="I894" s="21">
        <v>0</v>
      </c>
      <c r="J894" s="21">
        <v>622261</v>
      </c>
      <c r="K894" s="21">
        <v>6324</v>
      </c>
      <c r="L894" s="21">
        <v>0</v>
      </c>
      <c r="M894" s="21">
        <v>0</v>
      </c>
      <c r="N894" s="21">
        <v>628585</v>
      </c>
    </row>
    <row r="895" spans="1:14" x14ac:dyDescent="0.25">
      <c r="A895" s="1" t="s">
        <v>4313</v>
      </c>
      <c r="B895" s="2" t="s">
        <v>10</v>
      </c>
      <c r="C895" s="2" t="s">
        <v>3419</v>
      </c>
      <c r="D895" s="21">
        <v>405679</v>
      </c>
      <c r="E895" s="21">
        <v>0</v>
      </c>
      <c r="F895" s="21">
        <v>405679</v>
      </c>
      <c r="G895" s="39">
        <v>1.04</v>
      </c>
      <c r="H895" s="21">
        <v>421906</v>
      </c>
      <c r="I895" s="21">
        <v>0</v>
      </c>
      <c r="J895" s="21">
        <v>421906</v>
      </c>
      <c r="K895" s="21">
        <v>41215</v>
      </c>
      <c r="L895" s="21">
        <v>0</v>
      </c>
      <c r="M895" s="21">
        <v>0</v>
      </c>
      <c r="N895" s="21">
        <v>463121</v>
      </c>
    </row>
    <row r="896" spans="1:14" x14ac:dyDescent="0.25">
      <c r="A896" s="1" t="s">
        <v>4314</v>
      </c>
      <c r="B896" s="2" t="s">
        <v>10</v>
      </c>
      <c r="C896" s="2" t="s">
        <v>3419</v>
      </c>
      <c r="D896" s="21">
        <v>83012</v>
      </c>
      <c r="E896" s="21">
        <v>0</v>
      </c>
      <c r="F896" s="21">
        <v>83012</v>
      </c>
      <c r="G896" s="39">
        <v>1.04</v>
      </c>
      <c r="H896" s="21">
        <v>86332</v>
      </c>
      <c r="I896" s="21">
        <v>0</v>
      </c>
      <c r="J896" s="21">
        <v>86332</v>
      </c>
      <c r="K896" s="21">
        <v>0</v>
      </c>
      <c r="L896" s="21">
        <v>0</v>
      </c>
      <c r="M896" s="21">
        <v>0</v>
      </c>
      <c r="N896" s="21">
        <v>86332</v>
      </c>
    </row>
    <row r="897" spans="1:14" x14ac:dyDescent="0.25">
      <c r="A897" s="1" t="s">
        <v>4315</v>
      </c>
      <c r="B897" s="2" t="s">
        <v>10</v>
      </c>
      <c r="C897" s="2" t="s">
        <v>3419</v>
      </c>
      <c r="D897" s="21">
        <v>435054</v>
      </c>
      <c r="E897" s="21">
        <v>0</v>
      </c>
      <c r="F897" s="21">
        <v>435054</v>
      </c>
      <c r="G897" s="39">
        <v>1.04</v>
      </c>
      <c r="H897" s="21">
        <v>452456</v>
      </c>
      <c r="I897" s="21">
        <v>0</v>
      </c>
      <c r="J897" s="21">
        <v>452456</v>
      </c>
      <c r="K897" s="21">
        <v>0</v>
      </c>
      <c r="L897" s="21">
        <v>0</v>
      </c>
      <c r="M897" s="21">
        <v>0</v>
      </c>
      <c r="N897" s="21">
        <v>452456</v>
      </c>
    </row>
    <row r="898" spans="1:14" x14ac:dyDescent="0.25">
      <c r="A898" s="1" t="s">
        <v>4316</v>
      </c>
      <c r="B898" s="2" t="s">
        <v>10</v>
      </c>
      <c r="C898" s="2" t="s">
        <v>3419</v>
      </c>
      <c r="D898" s="21">
        <v>421954</v>
      </c>
      <c r="E898" s="21">
        <v>0</v>
      </c>
      <c r="F898" s="21">
        <v>421954</v>
      </c>
      <c r="G898" s="39">
        <v>1.04</v>
      </c>
      <c r="H898" s="21">
        <v>438832</v>
      </c>
      <c r="I898" s="21">
        <v>0</v>
      </c>
      <c r="J898" s="21">
        <v>438832</v>
      </c>
      <c r="K898" s="21">
        <v>33604</v>
      </c>
      <c r="L898" s="21">
        <v>0</v>
      </c>
      <c r="M898" s="21">
        <v>0</v>
      </c>
      <c r="N898" s="21">
        <v>472436</v>
      </c>
    </row>
    <row r="899" spans="1:14" x14ac:dyDescent="0.25">
      <c r="A899" s="1" t="s">
        <v>4317</v>
      </c>
      <c r="B899" s="2" t="s">
        <v>10</v>
      </c>
      <c r="C899" s="2" t="s">
        <v>3419</v>
      </c>
      <c r="D899" s="21">
        <v>24686</v>
      </c>
      <c r="E899" s="21">
        <v>0</v>
      </c>
      <c r="F899" s="21">
        <v>24686</v>
      </c>
      <c r="G899" s="39">
        <v>1.04</v>
      </c>
      <c r="H899" s="21">
        <v>25673</v>
      </c>
      <c r="I899" s="21">
        <v>0</v>
      </c>
      <c r="J899" s="21">
        <v>25673</v>
      </c>
      <c r="K899" s="21">
        <v>0</v>
      </c>
      <c r="L899" s="21">
        <v>0</v>
      </c>
      <c r="M899" s="21">
        <v>0</v>
      </c>
      <c r="N899" s="21">
        <v>25673</v>
      </c>
    </row>
    <row r="900" spans="1:14" x14ac:dyDescent="0.25">
      <c r="A900" s="1" t="s">
        <v>4318</v>
      </c>
      <c r="B900" s="2" t="s">
        <v>10</v>
      </c>
      <c r="C900" s="2" t="s">
        <v>3419</v>
      </c>
      <c r="D900" s="21">
        <v>18087</v>
      </c>
      <c r="E900" s="21">
        <v>0</v>
      </c>
      <c r="F900" s="21">
        <v>18087</v>
      </c>
      <c r="G900" s="39">
        <v>1.04</v>
      </c>
      <c r="H900" s="21">
        <v>18810</v>
      </c>
      <c r="I900" s="21">
        <v>0</v>
      </c>
      <c r="J900" s="21">
        <v>18810</v>
      </c>
      <c r="K900" s="21">
        <v>0</v>
      </c>
      <c r="L900" s="21">
        <v>0</v>
      </c>
      <c r="M900" s="21">
        <v>0</v>
      </c>
      <c r="N900" s="21">
        <v>18810</v>
      </c>
    </row>
    <row r="901" spans="1:14" x14ac:dyDescent="0.25">
      <c r="A901" s="1" t="s">
        <v>4319</v>
      </c>
      <c r="B901" s="2" t="s">
        <v>10</v>
      </c>
      <c r="C901" s="2" t="s">
        <v>3419</v>
      </c>
      <c r="D901" s="21">
        <v>580687</v>
      </c>
      <c r="E901" s="21">
        <v>0</v>
      </c>
      <c r="F901" s="21">
        <v>580687</v>
      </c>
      <c r="G901" s="39">
        <v>1.04</v>
      </c>
      <c r="H901" s="21">
        <v>603914</v>
      </c>
      <c r="I901" s="21">
        <v>0</v>
      </c>
      <c r="J901" s="21">
        <v>603914</v>
      </c>
      <c r="K901" s="21">
        <v>14556</v>
      </c>
      <c r="L901" s="21">
        <v>0</v>
      </c>
      <c r="M901" s="21">
        <v>0</v>
      </c>
      <c r="N901" s="21">
        <v>618470</v>
      </c>
    </row>
    <row r="902" spans="1:14" x14ac:dyDescent="0.25">
      <c r="A902" s="1" t="s">
        <v>4320</v>
      </c>
      <c r="B902" s="2" t="s">
        <v>10</v>
      </c>
      <c r="C902" s="2" t="s">
        <v>3419</v>
      </c>
      <c r="D902" s="21">
        <v>38324</v>
      </c>
      <c r="E902" s="21">
        <v>0</v>
      </c>
      <c r="F902" s="21">
        <v>38324</v>
      </c>
      <c r="G902" s="39">
        <v>1.04</v>
      </c>
      <c r="H902" s="21">
        <v>39857</v>
      </c>
      <c r="I902" s="21">
        <v>0</v>
      </c>
      <c r="J902" s="21">
        <v>39857</v>
      </c>
      <c r="K902" s="21">
        <v>0</v>
      </c>
      <c r="L902" s="21">
        <v>0</v>
      </c>
      <c r="M902" s="21">
        <v>0</v>
      </c>
      <c r="N902" s="21">
        <v>39857</v>
      </c>
    </row>
    <row r="903" spans="1:14" x14ac:dyDescent="0.25">
      <c r="A903" s="1" t="s">
        <v>4321</v>
      </c>
      <c r="B903" s="2" t="s">
        <v>10</v>
      </c>
      <c r="C903" s="2" t="s">
        <v>3419</v>
      </c>
      <c r="D903" s="21">
        <v>56316</v>
      </c>
      <c r="E903" s="21">
        <v>0</v>
      </c>
      <c r="F903" s="21">
        <v>56316</v>
      </c>
      <c r="G903" s="39">
        <v>1.04</v>
      </c>
      <c r="H903" s="21">
        <v>58569</v>
      </c>
      <c r="I903" s="21">
        <v>0</v>
      </c>
      <c r="J903" s="21">
        <v>58569</v>
      </c>
      <c r="K903" s="21">
        <v>0</v>
      </c>
      <c r="L903" s="21">
        <v>0</v>
      </c>
      <c r="M903" s="21">
        <v>0</v>
      </c>
      <c r="N903" s="21">
        <v>58569</v>
      </c>
    </row>
    <row r="904" spans="1:14" x14ac:dyDescent="0.25">
      <c r="A904" s="1" t="s">
        <v>4322</v>
      </c>
      <c r="B904" s="2" t="s">
        <v>10</v>
      </c>
      <c r="C904" s="2" t="s">
        <v>3419</v>
      </c>
      <c r="D904" s="21">
        <v>2685</v>
      </c>
      <c r="E904" s="21">
        <v>0</v>
      </c>
      <c r="F904" s="21">
        <v>2685</v>
      </c>
      <c r="G904" s="39">
        <v>1.04</v>
      </c>
      <c r="H904" s="21">
        <v>2792</v>
      </c>
      <c r="I904" s="21">
        <v>0</v>
      </c>
      <c r="J904" s="21">
        <v>2792</v>
      </c>
      <c r="K904" s="21">
        <v>0</v>
      </c>
      <c r="L904" s="21">
        <v>0</v>
      </c>
      <c r="M904" s="21">
        <v>0</v>
      </c>
      <c r="N904" s="21">
        <v>2792</v>
      </c>
    </row>
    <row r="905" spans="1:14" x14ac:dyDescent="0.25">
      <c r="A905" s="1" t="s">
        <v>4323</v>
      </c>
      <c r="B905" s="2" t="s">
        <v>10</v>
      </c>
      <c r="C905" s="2" t="s">
        <v>3419</v>
      </c>
      <c r="D905" s="21">
        <v>2379289</v>
      </c>
      <c r="E905" s="21">
        <v>0</v>
      </c>
      <c r="F905" s="21">
        <v>2379289</v>
      </c>
      <c r="G905" s="39">
        <v>1.04</v>
      </c>
      <c r="H905" s="21">
        <v>2474461</v>
      </c>
      <c r="I905" s="21">
        <v>0</v>
      </c>
      <c r="J905" s="21">
        <v>2474461</v>
      </c>
      <c r="K905" s="21">
        <v>0</v>
      </c>
      <c r="L905" s="21">
        <v>0</v>
      </c>
      <c r="M905" s="21">
        <v>0</v>
      </c>
      <c r="N905" s="21">
        <v>2474461</v>
      </c>
    </row>
    <row r="906" spans="1:14" x14ac:dyDescent="0.25">
      <c r="A906" s="1" t="s">
        <v>4324</v>
      </c>
      <c r="B906" s="2" t="s">
        <v>10</v>
      </c>
      <c r="C906" s="2" t="s">
        <v>3419</v>
      </c>
      <c r="D906" s="21">
        <v>7614554</v>
      </c>
      <c r="E906" s="21">
        <v>0</v>
      </c>
      <c r="F906" s="21">
        <v>7614554</v>
      </c>
      <c r="G906" s="39">
        <v>1.04</v>
      </c>
      <c r="H906" s="21">
        <v>7919136</v>
      </c>
      <c r="I906" s="21">
        <v>0</v>
      </c>
      <c r="J906" s="21">
        <v>7919136</v>
      </c>
      <c r="K906" s="21">
        <v>0</v>
      </c>
      <c r="L906" s="21">
        <v>0</v>
      </c>
      <c r="M906" s="21">
        <v>0</v>
      </c>
      <c r="N906" s="21">
        <v>7919136</v>
      </c>
    </row>
    <row r="907" spans="1:14" x14ac:dyDescent="0.25">
      <c r="A907" s="1" t="s">
        <v>4325</v>
      </c>
      <c r="B907" s="2" t="s">
        <v>10</v>
      </c>
      <c r="C907" s="2" t="s">
        <v>3419</v>
      </c>
      <c r="D907" s="21">
        <v>6136142</v>
      </c>
      <c r="E907" s="21">
        <v>0</v>
      </c>
      <c r="F907" s="21">
        <v>6136142</v>
      </c>
      <c r="G907" s="39">
        <v>1.04</v>
      </c>
      <c r="H907" s="21">
        <v>6381588</v>
      </c>
      <c r="I907" s="21">
        <v>0</v>
      </c>
      <c r="J907" s="21">
        <v>6381588</v>
      </c>
      <c r="K907" s="21">
        <v>0</v>
      </c>
      <c r="L907" s="21">
        <v>0</v>
      </c>
      <c r="M907" s="21">
        <v>0</v>
      </c>
      <c r="N907" s="21">
        <v>6381588</v>
      </c>
    </row>
    <row r="908" spans="1:14" x14ac:dyDescent="0.25">
      <c r="A908" s="1" t="s">
        <v>4326</v>
      </c>
      <c r="B908" s="2" t="s">
        <v>10</v>
      </c>
      <c r="C908" s="2" t="s">
        <v>3419</v>
      </c>
      <c r="D908" s="21">
        <v>212674</v>
      </c>
      <c r="E908" s="21">
        <v>0</v>
      </c>
      <c r="F908" s="21">
        <v>212674</v>
      </c>
      <c r="G908" s="39">
        <v>1.04</v>
      </c>
      <c r="H908" s="21">
        <v>221181</v>
      </c>
      <c r="I908" s="21">
        <v>0</v>
      </c>
      <c r="J908" s="21">
        <v>221181</v>
      </c>
      <c r="K908" s="21">
        <v>0</v>
      </c>
      <c r="L908" s="21">
        <v>0</v>
      </c>
      <c r="M908" s="21">
        <v>0</v>
      </c>
      <c r="N908" s="21">
        <v>221181</v>
      </c>
    </row>
    <row r="909" spans="1:14" x14ac:dyDescent="0.25">
      <c r="A909" s="1" t="s">
        <v>4327</v>
      </c>
      <c r="B909" s="2" t="s">
        <v>10</v>
      </c>
      <c r="C909" s="2" t="s">
        <v>3419</v>
      </c>
      <c r="D909" s="21">
        <v>286231</v>
      </c>
      <c r="E909" s="21">
        <v>0</v>
      </c>
      <c r="F909" s="21">
        <v>286231</v>
      </c>
      <c r="G909" s="39">
        <v>1.04</v>
      </c>
      <c r="H909" s="21">
        <v>297680</v>
      </c>
      <c r="I909" s="21">
        <v>0</v>
      </c>
      <c r="J909" s="21">
        <v>297680</v>
      </c>
      <c r="K909" s="21">
        <v>0</v>
      </c>
      <c r="L909" s="21">
        <v>0</v>
      </c>
      <c r="M909" s="21">
        <v>0</v>
      </c>
      <c r="N909" s="21">
        <v>297680</v>
      </c>
    </row>
    <row r="910" spans="1:14" x14ac:dyDescent="0.25">
      <c r="A910" s="1" t="s">
        <v>4328</v>
      </c>
      <c r="B910" s="2" t="s">
        <v>10</v>
      </c>
      <c r="C910" s="2" t="s">
        <v>3419</v>
      </c>
      <c r="D910" s="21">
        <v>497899</v>
      </c>
      <c r="E910" s="21">
        <v>0</v>
      </c>
      <c r="F910" s="21">
        <v>497899</v>
      </c>
      <c r="G910" s="39">
        <v>1.04</v>
      </c>
      <c r="H910" s="21">
        <v>517815</v>
      </c>
      <c r="I910" s="21">
        <v>0</v>
      </c>
      <c r="J910" s="21">
        <v>517815</v>
      </c>
      <c r="K910" s="21">
        <v>0</v>
      </c>
      <c r="L910" s="21">
        <v>0</v>
      </c>
      <c r="M910" s="21">
        <v>0</v>
      </c>
      <c r="N910" s="21">
        <v>517815</v>
      </c>
    </row>
    <row r="911" spans="1:14" x14ac:dyDescent="0.25">
      <c r="A911" s="1" t="s">
        <v>4329</v>
      </c>
      <c r="B911" s="2" t="s">
        <v>10</v>
      </c>
      <c r="C911" s="2" t="s">
        <v>3419</v>
      </c>
      <c r="D911" s="21">
        <v>786168</v>
      </c>
      <c r="E911" s="21">
        <v>0</v>
      </c>
      <c r="F911" s="21">
        <v>786168</v>
      </c>
      <c r="G911" s="39">
        <v>1.04</v>
      </c>
      <c r="H911" s="21">
        <v>817615</v>
      </c>
      <c r="I911" s="21">
        <v>0</v>
      </c>
      <c r="J911" s="21">
        <v>817615</v>
      </c>
      <c r="K911" s="21">
        <v>0</v>
      </c>
      <c r="L911" s="21">
        <v>0</v>
      </c>
      <c r="M911" s="21">
        <v>0</v>
      </c>
      <c r="N911" s="21">
        <v>817615</v>
      </c>
    </row>
    <row r="912" spans="1:14" x14ac:dyDescent="0.25">
      <c r="A912" s="1" t="s">
        <v>4330</v>
      </c>
      <c r="B912" s="2" t="s">
        <v>10</v>
      </c>
      <c r="C912" s="2" t="s">
        <v>3419</v>
      </c>
      <c r="D912" s="21">
        <v>516626</v>
      </c>
      <c r="E912" s="21">
        <v>0</v>
      </c>
      <c r="F912" s="21">
        <v>516626</v>
      </c>
      <c r="G912" s="39">
        <v>1.04</v>
      </c>
      <c r="H912" s="21">
        <v>537291</v>
      </c>
      <c r="I912" s="21">
        <v>0</v>
      </c>
      <c r="J912" s="21">
        <v>537291</v>
      </c>
      <c r="K912" s="21">
        <v>0</v>
      </c>
      <c r="L912" s="21">
        <v>0</v>
      </c>
      <c r="M912" s="21">
        <v>0</v>
      </c>
      <c r="N912" s="21">
        <v>537291</v>
      </c>
    </row>
    <row r="913" spans="1:14" x14ac:dyDescent="0.25">
      <c r="A913" s="1" t="s">
        <v>4331</v>
      </c>
      <c r="B913" s="2" t="s">
        <v>10</v>
      </c>
      <c r="C913" s="2" t="s">
        <v>3419</v>
      </c>
      <c r="D913" s="21">
        <v>1735682</v>
      </c>
      <c r="E913" s="21">
        <v>0</v>
      </c>
      <c r="F913" s="21">
        <v>1735682</v>
      </c>
      <c r="G913" s="39">
        <v>1.04</v>
      </c>
      <c r="H913" s="21">
        <v>1805109</v>
      </c>
      <c r="I913" s="21">
        <v>0</v>
      </c>
      <c r="J913" s="21">
        <v>1805109</v>
      </c>
      <c r="K913" s="21">
        <v>0</v>
      </c>
      <c r="L913" s="21">
        <v>0</v>
      </c>
      <c r="M913" s="21">
        <v>0</v>
      </c>
      <c r="N913" s="21">
        <v>1805109</v>
      </c>
    </row>
    <row r="914" spans="1:14" x14ac:dyDescent="0.25">
      <c r="A914" s="1" t="s">
        <v>4332</v>
      </c>
      <c r="B914" s="2" t="s">
        <v>10</v>
      </c>
      <c r="C914" s="2" t="s">
        <v>3419</v>
      </c>
      <c r="D914" s="21">
        <v>17613547</v>
      </c>
      <c r="E914" s="21">
        <v>0</v>
      </c>
      <c r="F914" s="21">
        <v>17613547</v>
      </c>
      <c r="G914" s="39">
        <v>1.04</v>
      </c>
      <c r="H914" s="21">
        <v>18318089</v>
      </c>
      <c r="I914" s="21">
        <v>0</v>
      </c>
      <c r="J914" s="21">
        <v>18318089</v>
      </c>
      <c r="K914" s="21">
        <v>464148</v>
      </c>
      <c r="L914" s="21">
        <v>486312.60929797345</v>
      </c>
      <c r="M914" s="21">
        <v>980392</v>
      </c>
      <c r="N914" s="21">
        <v>20248941.609297972</v>
      </c>
    </row>
    <row r="915" spans="1:14" x14ac:dyDescent="0.25">
      <c r="A915" s="1" t="s">
        <v>4333</v>
      </c>
      <c r="B915" s="2" t="s">
        <v>10</v>
      </c>
      <c r="C915" s="2" t="s">
        <v>3419</v>
      </c>
      <c r="D915" s="21">
        <v>135971</v>
      </c>
      <c r="E915" s="21">
        <v>0</v>
      </c>
      <c r="F915" s="21">
        <v>135971</v>
      </c>
      <c r="G915" s="39">
        <v>1.04</v>
      </c>
      <c r="H915" s="21">
        <v>141410</v>
      </c>
      <c r="I915" s="21">
        <v>0</v>
      </c>
      <c r="J915" s="21">
        <v>141410</v>
      </c>
      <c r="K915" s="21">
        <v>0</v>
      </c>
      <c r="L915" s="21">
        <v>0</v>
      </c>
      <c r="M915" s="21">
        <v>0</v>
      </c>
      <c r="N915" s="21">
        <v>141410</v>
      </c>
    </row>
    <row r="916" spans="1:14" x14ac:dyDescent="0.25">
      <c r="A916" s="1" t="s">
        <v>4334</v>
      </c>
      <c r="B916" s="2" t="s">
        <v>10</v>
      </c>
      <c r="C916" s="2" t="s">
        <v>3419</v>
      </c>
      <c r="D916" s="21">
        <v>292866</v>
      </c>
      <c r="E916" s="21">
        <v>0</v>
      </c>
      <c r="F916" s="21">
        <v>292866</v>
      </c>
      <c r="G916" s="39">
        <v>1.04</v>
      </c>
      <c r="H916" s="21">
        <v>304581</v>
      </c>
      <c r="I916" s="21">
        <v>0</v>
      </c>
      <c r="J916" s="21">
        <v>304581</v>
      </c>
      <c r="K916" s="21">
        <v>0</v>
      </c>
      <c r="L916" s="21">
        <v>0</v>
      </c>
      <c r="M916" s="21">
        <v>0</v>
      </c>
      <c r="N916" s="21">
        <v>304581</v>
      </c>
    </row>
    <row r="917" spans="1:14" x14ac:dyDescent="0.25">
      <c r="A917" s="1" t="s">
        <v>4335</v>
      </c>
      <c r="B917" s="2" t="s">
        <v>10</v>
      </c>
      <c r="C917" s="2" t="s">
        <v>3419</v>
      </c>
      <c r="D917" s="21">
        <v>51508</v>
      </c>
      <c r="E917" s="21">
        <v>0</v>
      </c>
      <c r="F917" s="21">
        <v>51508</v>
      </c>
      <c r="G917" s="39">
        <v>1.04</v>
      </c>
      <c r="H917" s="21">
        <v>53568</v>
      </c>
      <c r="I917" s="21">
        <v>0</v>
      </c>
      <c r="J917" s="21">
        <v>53568</v>
      </c>
      <c r="K917" s="21">
        <v>0</v>
      </c>
      <c r="L917" s="21">
        <v>0</v>
      </c>
      <c r="M917" s="21">
        <v>0</v>
      </c>
      <c r="N917" s="21">
        <v>53568</v>
      </c>
    </row>
    <row r="918" spans="1:14" x14ac:dyDescent="0.25">
      <c r="A918" s="1" t="s">
        <v>4336</v>
      </c>
      <c r="B918" s="2" t="s">
        <v>10</v>
      </c>
      <c r="C918" s="2" t="s">
        <v>3419</v>
      </c>
      <c r="D918" s="21">
        <v>29152</v>
      </c>
      <c r="E918" s="21">
        <v>0</v>
      </c>
      <c r="F918" s="21">
        <v>29152</v>
      </c>
      <c r="G918" s="39">
        <v>1.04</v>
      </c>
      <c r="H918" s="21">
        <v>30318</v>
      </c>
      <c r="I918" s="21">
        <v>0</v>
      </c>
      <c r="J918" s="21">
        <v>30318</v>
      </c>
      <c r="K918" s="21">
        <v>0</v>
      </c>
      <c r="L918" s="21">
        <v>0</v>
      </c>
      <c r="M918" s="21">
        <v>0</v>
      </c>
      <c r="N918" s="21">
        <v>30318</v>
      </c>
    </row>
    <row r="919" spans="1:14" x14ac:dyDescent="0.25">
      <c r="A919" s="1" t="s">
        <v>4337</v>
      </c>
      <c r="B919" s="2" t="s">
        <v>10</v>
      </c>
      <c r="C919" s="2" t="s">
        <v>3419</v>
      </c>
      <c r="D919" s="21">
        <v>26598</v>
      </c>
      <c r="E919" s="21">
        <v>0</v>
      </c>
      <c r="F919" s="21">
        <v>26598</v>
      </c>
      <c r="G919" s="39">
        <v>1.04</v>
      </c>
      <c r="H919" s="21">
        <v>27662</v>
      </c>
      <c r="I919" s="21">
        <v>0</v>
      </c>
      <c r="J919" s="21">
        <v>27662</v>
      </c>
      <c r="K919" s="21">
        <v>0</v>
      </c>
      <c r="L919" s="21">
        <v>0</v>
      </c>
      <c r="M919" s="21">
        <v>0</v>
      </c>
      <c r="N919" s="21">
        <v>27662</v>
      </c>
    </row>
    <row r="920" spans="1:14" x14ac:dyDescent="0.25">
      <c r="A920" s="1" t="s">
        <v>4338</v>
      </c>
      <c r="B920" s="2" t="s">
        <v>10</v>
      </c>
      <c r="C920" s="2" t="s">
        <v>3419</v>
      </c>
      <c r="D920" s="21">
        <v>167435</v>
      </c>
      <c r="E920" s="21">
        <v>0</v>
      </c>
      <c r="F920" s="21">
        <v>167435</v>
      </c>
      <c r="G920" s="39">
        <v>1.04</v>
      </c>
      <c r="H920" s="21">
        <v>174132</v>
      </c>
      <c r="I920" s="21">
        <v>0</v>
      </c>
      <c r="J920" s="21">
        <v>174132</v>
      </c>
      <c r="K920" s="21">
        <v>0</v>
      </c>
      <c r="L920" s="21">
        <v>0</v>
      </c>
      <c r="M920" s="21">
        <v>0</v>
      </c>
      <c r="N920" s="21">
        <v>174132</v>
      </c>
    </row>
    <row r="921" spans="1:14" x14ac:dyDescent="0.25">
      <c r="A921" s="1" t="s">
        <v>4339</v>
      </c>
      <c r="B921" s="2" t="s">
        <v>10</v>
      </c>
      <c r="C921" s="2" t="s">
        <v>3419</v>
      </c>
      <c r="D921" s="21">
        <v>45623</v>
      </c>
      <c r="E921" s="21">
        <v>0</v>
      </c>
      <c r="F921" s="21">
        <v>45623</v>
      </c>
      <c r="G921" s="39">
        <v>1.04</v>
      </c>
      <c r="H921" s="21">
        <v>47448</v>
      </c>
      <c r="I921" s="21">
        <v>0</v>
      </c>
      <c r="J921" s="21">
        <v>47448</v>
      </c>
      <c r="K921" s="21">
        <v>0</v>
      </c>
      <c r="L921" s="21">
        <v>0</v>
      </c>
      <c r="M921" s="21">
        <v>0</v>
      </c>
      <c r="N921" s="21">
        <v>47448</v>
      </c>
    </row>
    <row r="922" spans="1:14" x14ac:dyDescent="0.25">
      <c r="A922" s="1" t="s">
        <v>4340</v>
      </c>
      <c r="B922" s="2" t="s">
        <v>10</v>
      </c>
      <c r="C922" s="2" t="s">
        <v>3419</v>
      </c>
      <c r="D922" s="21">
        <v>8011</v>
      </c>
      <c r="E922" s="21">
        <v>0</v>
      </c>
      <c r="F922" s="21">
        <v>8011</v>
      </c>
      <c r="G922" s="39">
        <v>1.04</v>
      </c>
      <c r="H922" s="21">
        <v>8331</v>
      </c>
      <c r="I922" s="21">
        <v>0</v>
      </c>
      <c r="J922" s="21">
        <v>8331</v>
      </c>
      <c r="K922" s="21">
        <v>0</v>
      </c>
      <c r="L922" s="21">
        <v>0</v>
      </c>
      <c r="M922" s="21">
        <v>0</v>
      </c>
      <c r="N922" s="21">
        <v>8331</v>
      </c>
    </row>
    <row r="923" spans="1:14" x14ac:dyDescent="0.25">
      <c r="A923" s="1" t="s">
        <v>4341</v>
      </c>
      <c r="B923" s="2" t="s">
        <v>10</v>
      </c>
      <c r="C923" s="2" t="s">
        <v>3419</v>
      </c>
      <c r="D923" s="21">
        <v>59018</v>
      </c>
      <c r="E923" s="21">
        <v>0</v>
      </c>
      <c r="F923" s="21">
        <v>59018</v>
      </c>
      <c r="G923" s="39">
        <v>1.04</v>
      </c>
      <c r="H923" s="21">
        <v>61379</v>
      </c>
      <c r="I923" s="21">
        <v>0</v>
      </c>
      <c r="J923" s="21">
        <v>61379</v>
      </c>
      <c r="K923" s="21">
        <v>0</v>
      </c>
      <c r="L923" s="21">
        <v>0</v>
      </c>
      <c r="M923" s="21">
        <v>0</v>
      </c>
      <c r="N923" s="21">
        <v>61379</v>
      </c>
    </row>
    <row r="924" spans="1:14" x14ac:dyDescent="0.25">
      <c r="A924" s="1" t="s">
        <v>4342</v>
      </c>
      <c r="B924" s="2" t="s">
        <v>10</v>
      </c>
      <c r="C924" s="2" t="s">
        <v>3419</v>
      </c>
      <c r="D924" s="21">
        <v>42373</v>
      </c>
      <c r="E924" s="21">
        <v>0</v>
      </c>
      <c r="F924" s="21">
        <v>42373</v>
      </c>
      <c r="G924" s="39">
        <v>1.04</v>
      </c>
      <c r="H924" s="21">
        <v>44068</v>
      </c>
      <c r="I924" s="21">
        <v>0</v>
      </c>
      <c r="J924" s="21">
        <v>44068</v>
      </c>
      <c r="K924" s="21">
        <v>0</v>
      </c>
      <c r="L924" s="21">
        <v>0</v>
      </c>
      <c r="M924" s="21">
        <v>0</v>
      </c>
      <c r="N924" s="21">
        <v>44068</v>
      </c>
    </row>
    <row r="925" spans="1:14" x14ac:dyDescent="0.25">
      <c r="A925" s="1" t="s">
        <v>4343</v>
      </c>
      <c r="B925" s="2" t="s">
        <v>10</v>
      </c>
      <c r="C925" s="2" t="s">
        <v>3419</v>
      </c>
      <c r="D925" s="21">
        <v>30318</v>
      </c>
      <c r="E925" s="21">
        <v>0</v>
      </c>
      <c r="F925" s="21">
        <v>30318</v>
      </c>
      <c r="G925" s="39">
        <v>1.04</v>
      </c>
      <c r="H925" s="21">
        <v>31531</v>
      </c>
      <c r="I925" s="21">
        <v>0</v>
      </c>
      <c r="J925" s="21">
        <v>31531</v>
      </c>
      <c r="K925" s="21">
        <v>0</v>
      </c>
      <c r="L925" s="21">
        <v>0</v>
      </c>
      <c r="M925" s="21">
        <v>0</v>
      </c>
      <c r="N925" s="21">
        <v>31531</v>
      </c>
    </row>
    <row r="926" spans="1:14" x14ac:dyDescent="0.25">
      <c r="A926" s="1" t="s">
        <v>4344</v>
      </c>
      <c r="B926" s="2" t="s">
        <v>10</v>
      </c>
      <c r="C926" s="2" t="s">
        <v>3419</v>
      </c>
      <c r="D926" s="21">
        <v>13905</v>
      </c>
      <c r="E926" s="21">
        <v>0</v>
      </c>
      <c r="F926" s="21">
        <v>13905</v>
      </c>
      <c r="G926" s="39">
        <v>1.04</v>
      </c>
      <c r="H926" s="21">
        <v>14461</v>
      </c>
      <c r="I926" s="21">
        <v>0</v>
      </c>
      <c r="J926" s="21">
        <v>14461</v>
      </c>
      <c r="K926" s="21">
        <v>0</v>
      </c>
      <c r="L926" s="21">
        <v>0</v>
      </c>
      <c r="M926" s="21">
        <v>0</v>
      </c>
      <c r="N926" s="21">
        <v>14461</v>
      </c>
    </row>
    <row r="927" spans="1:14" x14ac:dyDescent="0.25">
      <c r="A927" s="1" t="s">
        <v>4345</v>
      </c>
      <c r="B927" s="2" t="s">
        <v>10</v>
      </c>
      <c r="C927" s="2" t="s">
        <v>3419</v>
      </c>
      <c r="D927" s="21">
        <v>69170</v>
      </c>
      <c r="E927" s="21">
        <v>0</v>
      </c>
      <c r="F927" s="21">
        <v>69170</v>
      </c>
      <c r="G927" s="39">
        <v>1.04</v>
      </c>
      <c r="H927" s="21">
        <v>71937</v>
      </c>
      <c r="I927" s="21">
        <v>0</v>
      </c>
      <c r="J927" s="21">
        <v>71937</v>
      </c>
      <c r="K927" s="21">
        <v>0</v>
      </c>
      <c r="L927" s="21">
        <v>0</v>
      </c>
      <c r="M927" s="21">
        <v>0</v>
      </c>
      <c r="N927" s="21">
        <v>71937</v>
      </c>
    </row>
    <row r="928" spans="1:14" x14ac:dyDescent="0.25">
      <c r="A928" s="1" t="s">
        <v>4346</v>
      </c>
      <c r="B928" s="2" t="s">
        <v>10</v>
      </c>
      <c r="C928" s="2" t="s">
        <v>3419</v>
      </c>
      <c r="D928" s="21">
        <v>211709</v>
      </c>
      <c r="E928" s="21">
        <v>0</v>
      </c>
      <c r="F928" s="21">
        <v>211709</v>
      </c>
      <c r="G928" s="39">
        <v>1.04</v>
      </c>
      <c r="H928" s="21">
        <v>220177</v>
      </c>
      <c r="I928" s="21">
        <v>0</v>
      </c>
      <c r="J928" s="21">
        <v>220177</v>
      </c>
      <c r="K928" s="21">
        <v>0</v>
      </c>
      <c r="L928" s="21">
        <v>0</v>
      </c>
      <c r="M928" s="21">
        <v>0</v>
      </c>
      <c r="N928" s="21">
        <v>220177</v>
      </c>
    </row>
    <row r="929" spans="1:14" x14ac:dyDescent="0.25">
      <c r="A929" s="1" t="s">
        <v>4347</v>
      </c>
      <c r="B929" s="2" t="s">
        <v>10</v>
      </c>
      <c r="C929" s="2" t="s">
        <v>3419</v>
      </c>
      <c r="D929" s="21">
        <v>17093</v>
      </c>
      <c r="E929" s="21">
        <v>0</v>
      </c>
      <c r="F929" s="21">
        <v>17093</v>
      </c>
      <c r="G929" s="39">
        <v>1.04</v>
      </c>
      <c r="H929" s="21">
        <v>17777</v>
      </c>
      <c r="I929" s="21">
        <v>0</v>
      </c>
      <c r="J929" s="21">
        <v>17777</v>
      </c>
      <c r="K929" s="21">
        <v>0</v>
      </c>
      <c r="L929" s="21">
        <v>0</v>
      </c>
      <c r="M929" s="21">
        <v>0</v>
      </c>
      <c r="N929" s="21">
        <v>17777</v>
      </c>
    </row>
    <row r="930" spans="1:14" x14ac:dyDescent="0.25">
      <c r="A930" s="1" t="s">
        <v>4348</v>
      </c>
      <c r="B930" s="2" t="s">
        <v>10</v>
      </c>
      <c r="C930" s="2" t="s">
        <v>3419</v>
      </c>
      <c r="D930" s="21">
        <v>18589</v>
      </c>
      <c r="E930" s="21">
        <v>0</v>
      </c>
      <c r="F930" s="21">
        <v>18589</v>
      </c>
      <c r="G930" s="39">
        <v>1.04</v>
      </c>
      <c r="H930" s="21">
        <v>19333</v>
      </c>
      <c r="I930" s="21">
        <v>0</v>
      </c>
      <c r="J930" s="21">
        <v>19333</v>
      </c>
      <c r="K930" s="21">
        <v>0</v>
      </c>
      <c r="L930" s="21">
        <v>0</v>
      </c>
      <c r="M930" s="21">
        <v>0</v>
      </c>
      <c r="N930" s="21">
        <v>19333</v>
      </c>
    </row>
    <row r="931" spans="1:14" x14ac:dyDescent="0.25">
      <c r="A931" s="1" t="s">
        <v>4349</v>
      </c>
      <c r="B931" s="2" t="s">
        <v>10</v>
      </c>
      <c r="C931" s="2" t="s">
        <v>3419</v>
      </c>
      <c r="D931" s="21">
        <v>29745</v>
      </c>
      <c r="E931" s="21">
        <v>0</v>
      </c>
      <c r="F931" s="21">
        <v>29745</v>
      </c>
      <c r="G931" s="39">
        <v>1.04</v>
      </c>
      <c r="H931" s="21">
        <v>30935</v>
      </c>
      <c r="I931" s="21">
        <v>0</v>
      </c>
      <c r="J931" s="21">
        <v>30935</v>
      </c>
      <c r="K931" s="21">
        <v>0</v>
      </c>
      <c r="L931" s="21">
        <v>0</v>
      </c>
      <c r="M931" s="21">
        <v>0</v>
      </c>
      <c r="N931" s="21">
        <v>30935</v>
      </c>
    </row>
    <row r="932" spans="1:14" x14ac:dyDescent="0.25">
      <c r="A932" s="1" t="s">
        <v>4350</v>
      </c>
      <c r="B932" s="2" t="s">
        <v>10</v>
      </c>
      <c r="C932" s="2" t="s">
        <v>3419</v>
      </c>
      <c r="D932" s="21">
        <v>50877</v>
      </c>
      <c r="E932" s="21">
        <v>0</v>
      </c>
      <c r="F932" s="21">
        <v>50877</v>
      </c>
      <c r="G932" s="39">
        <v>1.04</v>
      </c>
      <c r="H932" s="21">
        <v>52912</v>
      </c>
      <c r="I932" s="21">
        <v>0</v>
      </c>
      <c r="J932" s="21">
        <v>52912</v>
      </c>
      <c r="K932" s="21">
        <v>0</v>
      </c>
      <c r="L932" s="21">
        <v>0</v>
      </c>
      <c r="M932" s="21">
        <v>0</v>
      </c>
      <c r="N932" s="21">
        <v>52912</v>
      </c>
    </row>
    <row r="933" spans="1:14" x14ac:dyDescent="0.25">
      <c r="A933" s="1" t="s">
        <v>4351</v>
      </c>
      <c r="B933" s="2" t="s">
        <v>10</v>
      </c>
      <c r="C933" s="2" t="s">
        <v>3419</v>
      </c>
      <c r="D933" s="21">
        <v>16410</v>
      </c>
      <c r="E933" s="21">
        <v>0</v>
      </c>
      <c r="F933" s="21">
        <v>16410</v>
      </c>
      <c r="G933" s="39">
        <v>1.04</v>
      </c>
      <c r="H933" s="21">
        <v>17066</v>
      </c>
      <c r="I933" s="21">
        <v>0</v>
      </c>
      <c r="J933" s="21">
        <v>17066</v>
      </c>
      <c r="K933" s="21">
        <v>0</v>
      </c>
      <c r="L933" s="21">
        <v>0</v>
      </c>
      <c r="M933" s="21">
        <v>0</v>
      </c>
      <c r="N933" s="21">
        <v>17066</v>
      </c>
    </row>
    <row r="934" spans="1:14" x14ac:dyDescent="0.25">
      <c r="A934" s="1" t="s">
        <v>4352</v>
      </c>
      <c r="B934" s="2" t="s">
        <v>10</v>
      </c>
      <c r="C934" s="2" t="s">
        <v>3419</v>
      </c>
      <c r="D934" s="21">
        <v>25165</v>
      </c>
      <c r="E934" s="21">
        <v>0</v>
      </c>
      <c r="F934" s="21">
        <v>25165</v>
      </c>
      <c r="G934" s="39">
        <v>1.04</v>
      </c>
      <c r="H934" s="21">
        <v>26172</v>
      </c>
      <c r="I934" s="21">
        <v>0</v>
      </c>
      <c r="J934" s="21">
        <v>26172</v>
      </c>
      <c r="K934" s="21">
        <v>0</v>
      </c>
      <c r="L934" s="21">
        <v>0</v>
      </c>
      <c r="M934" s="21">
        <v>0</v>
      </c>
      <c r="N934" s="21">
        <v>26172</v>
      </c>
    </row>
    <row r="935" spans="1:14" x14ac:dyDescent="0.25">
      <c r="A935" s="1" t="s">
        <v>4353</v>
      </c>
      <c r="B935" s="2" t="s">
        <v>10</v>
      </c>
      <c r="C935" s="2" t="s">
        <v>3419</v>
      </c>
      <c r="D935" s="21">
        <v>10411</v>
      </c>
      <c r="E935" s="21">
        <v>0</v>
      </c>
      <c r="F935" s="21">
        <v>10411</v>
      </c>
      <c r="G935" s="39">
        <v>1.04</v>
      </c>
      <c r="H935" s="21">
        <v>10827</v>
      </c>
      <c r="I935" s="21">
        <v>0</v>
      </c>
      <c r="J935" s="21">
        <v>10827</v>
      </c>
      <c r="K935" s="21">
        <v>0</v>
      </c>
      <c r="L935" s="21">
        <v>0</v>
      </c>
      <c r="M935" s="21">
        <v>0</v>
      </c>
      <c r="N935" s="21">
        <v>10827</v>
      </c>
    </row>
    <row r="936" spans="1:14" x14ac:dyDescent="0.25">
      <c r="A936" s="1" t="s">
        <v>4354</v>
      </c>
      <c r="B936" s="2" t="s">
        <v>10</v>
      </c>
      <c r="C936" s="2" t="s">
        <v>3419</v>
      </c>
      <c r="D936" s="21">
        <v>57618</v>
      </c>
      <c r="E936" s="21">
        <v>0</v>
      </c>
      <c r="F936" s="21">
        <v>57618</v>
      </c>
      <c r="G936" s="39">
        <v>1.04</v>
      </c>
      <c r="H936" s="21">
        <v>59923</v>
      </c>
      <c r="I936" s="21">
        <v>0</v>
      </c>
      <c r="J936" s="21">
        <v>59923</v>
      </c>
      <c r="K936" s="21">
        <v>0</v>
      </c>
      <c r="L936" s="21">
        <v>0</v>
      </c>
      <c r="M936" s="21">
        <v>0</v>
      </c>
      <c r="N936" s="21">
        <v>59923</v>
      </c>
    </row>
    <row r="937" spans="1:14" x14ac:dyDescent="0.25">
      <c r="A937" s="1" t="s">
        <v>4355</v>
      </c>
      <c r="B937" s="2" t="s">
        <v>10</v>
      </c>
      <c r="C937" s="2" t="s">
        <v>3419</v>
      </c>
      <c r="D937" s="21">
        <v>24077</v>
      </c>
      <c r="E937" s="21">
        <v>0</v>
      </c>
      <c r="F937" s="21">
        <v>24077</v>
      </c>
      <c r="G937" s="39">
        <v>1.04</v>
      </c>
      <c r="H937" s="21">
        <v>25040</v>
      </c>
      <c r="I937" s="21">
        <v>0</v>
      </c>
      <c r="J937" s="21">
        <v>25040</v>
      </c>
      <c r="K937" s="21">
        <v>0</v>
      </c>
      <c r="L937" s="21">
        <v>0</v>
      </c>
      <c r="M937" s="21">
        <v>0</v>
      </c>
      <c r="N937" s="21">
        <v>25040</v>
      </c>
    </row>
    <row r="938" spans="1:14" x14ac:dyDescent="0.25">
      <c r="A938" s="1" t="s">
        <v>4356</v>
      </c>
      <c r="B938" s="2" t="s">
        <v>10</v>
      </c>
      <c r="C938" s="2" t="s">
        <v>3419</v>
      </c>
      <c r="D938" s="21">
        <v>32930</v>
      </c>
      <c r="E938" s="21">
        <v>0</v>
      </c>
      <c r="F938" s="21">
        <v>32930</v>
      </c>
      <c r="G938" s="39">
        <v>1.04</v>
      </c>
      <c r="H938" s="21">
        <v>34247</v>
      </c>
      <c r="I938" s="21">
        <v>0</v>
      </c>
      <c r="J938" s="21">
        <v>34247</v>
      </c>
      <c r="K938" s="21">
        <v>0</v>
      </c>
      <c r="L938" s="21">
        <v>0</v>
      </c>
      <c r="M938" s="21">
        <v>0</v>
      </c>
      <c r="N938" s="21">
        <v>34247</v>
      </c>
    </row>
    <row r="939" spans="1:14" x14ac:dyDescent="0.25">
      <c r="A939" s="1" t="s">
        <v>4357</v>
      </c>
      <c r="B939" s="2" t="s">
        <v>10</v>
      </c>
      <c r="C939" s="2" t="s">
        <v>3419</v>
      </c>
      <c r="D939" s="21">
        <v>82952</v>
      </c>
      <c r="E939" s="21">
        <v>0</v>
      </c>
      <c r="F939" s="21">
        <v>82952</v>
      </c>
      <c r="G939" s="39">
        <v>1.04</v>
      </c>
      <c r="H939" s="21">
        <v>86270</v>
      </c>
      <c r="I939" s="21">
        <v>0</v>
      </c>
      <c r="J939" s="21">
        <v>86270</v>
      </c>
      <c r="K939" s="21">
        <v>0</v>
      </c>
      <c r="L939" s="21">
        <v>0</v>
      </c>
      <c r="M939" s="21">
        <v>0</v>
      </c>
      <c r="N939" s="21">
        <v>86270</v>
      </c>
    </row>
    <row r="940" spans="1:14" x14ac:dyDescent="0.25">
      <c r="A940" s="1" t="s">
        <v>4358</v>
      </c>
      <c r="B940" s="2" t="s">
        <v>10</v>
      </c>
      <c r="C940" s="2" t="s">
        <v>3419</v>
      </c>
      <c r="D940" s="21">
        <v>49293</v>
      </c>
      <c r="E940" s="21">
        <v>0</v>
      </c>
      <c r="F940" s="21">
        <v>49293</v>
      </c>
      <c r="G940" s="39">
        <v>1.04</v>
      </c>
      <c r="H940" s="21">
        <v>51265</v>
      </c>
      <c r="I940" s="21">
        <v>0</v>
      </c>
      <c r="J940" s="21">
        <v>51265</v>
      </c>
      <c r="K940" s="21">
        <v>0</v>
      </c>
      <c r="L940" s="21">
        <v>0</v>
      </c>
      <c r="M940" s="21">
        <v>0</v>
      </c>
      <c r="N940" s="21">
        <v>51265</v>
      </c>
    </row>
    <row r="941" spans="1:14" x14ac:dyDescent="0.25">
      <c r="A941" s="1" t="s">
        <v>4359</v>
      </c>
      <c r="B941" s="2" t="s">
        <v>10</v>
      </c>
      <c r="C941" s="2" t="s">
        <v>3419</v>
      </c>
      <c r="D941" s="21">
        <v>22704417</v>
      </c>
      <c r="E941" s="21">
        <v>0</v>
      </c>
      <c r="F941" s="21">
        <v>22704417</v>
      </c>
      <c r="G941" s="39">
        <v>1.04</v>
      </c>
      <c r="H941" s="21">
        <v>23612594</v>
      </c>
      <c r="I941" s="21">
        <v>0</v>
      </c>
      <c r="J941" s="21">
        <v>23612594</v>
      </c>
      <c r="K941" s="21">
        <v>298055</v>
      </c>
      <c r="L941" s="21">
        <v>0</v>
      </c>
      <c r="M941" s="21">
        <v>0</v>
      </c>
      <c r="N941" s="21">
        <v>23910649</v>
      </c>
    </row>
    <row r="942" spans="1:14" x14ac:dyDescent="0.25">
      <c r="A942" s="1" t="s">
        <v>4360</v>
      </c>
      <c r="B942" s="2" t="s">
        <v>10</v>
      </c>
      <c r="C942" s="2" t="s">
        <v>3419</v>
      </c>
      <c r="D942" s="21">
        <v>1601395</v>
      </c>
      <c r="E942" s="21">
        <v>0</v>
      </c>
      <c r="F942" s="21">
        <v>1601395</v>
      </c>
      <c r="G942" s="39">
        <v>1.04</v>
      </c>
      <c r="H942" s="21">
        <v>1665451</v>
      </c>
      <c r="I942" s="21">
        <v>0</v>
      </c>
      <c r="J942" s="21">
        <v>1665451</v>
      </c>
      <c r="K942" s="21">
        <v>94260</v>
      </c>
      <c r="L942" s="21">
        <v>0</v>
      </c>
      <c r="M942" s="21">
        <v>0</v>
      </c>
      <c r="N942" s="21">
        <v>1759711</v>
      </c>
    </row>
    <row r="943" spans="1:14" x14ac:dyDescent="0.25">
      <c r="A943" s="1" t="s">
        <v>4361</v>
      </c>
      <c r="B943" s="2" t="s">
        <v>10</v>
      </c>
      <c r="C943" s="2" t="s">
        <v>3419</v>
      </c>
      <c r="D943" s="21">
        <v>961657</v>
      </c>
      <c r="E943" s="21">
        <v>0</v>
      </c>
      <c r="F943" s="21">
        <v>961657</v>
      </c>
      <c r="G943" s="39">
        <v>1.04</v>
      </c>
      <c r="H943" s="21">
        <v>1000123</v>
      </c>
      <c r="I943" s="21">
        <v>0</v>
      </c>
      <c r="J943" s="21">
        <v>1000123</v>
      </c>
      <c r="K943" s="21">
        <v>0</v>
      </c>
      <c r="L943" s="21">
        <v>0</v>
      </c>
      <c r="M943" s="21">
        <v>0</v>
      </c>
      <c r="N943" s="21">
        <v>1000123</v>
      </c>
    </row>
    <row r="944" spans="1:14" x14ac:dyDescent="0.25">
      <c r="A944" s="1" t="s">
        <v>4362</v>
      </c>
      <c r="B944" s="2" t="s">
        <v>10</v>
      </c>
      <c r="C944" s="2" t="s">
        <v>3419</v>
      </c>
      <c r="D944" s="21">
        <v>40310</v>
      </c>
      <c r="E944" s="21">
        <v>0</v>
      </c>
      <c r="F944" s="21">
        <v>40310</v>
      </c>
      <c r="G944" s="39">
        <v>1.04</v>
      </c>
      <c r="H944" s="21">
        <v>41922</v>
      </c>
      <c r="I944" s="21">
        <v>0</v>
      </c>
      <c r="J944" s="21">
        <v>41922</v>
      </c>
      <c r="K944" s="21">
        <v>0</v>
      </c>
      <c r="L944" s="21">
        <v>0</v>
      </c>
      <c r="M944" s="21">
        <v>0</v>
      </c>
      <c r="N944" s="21">
        <v>41922</v>
      </c>
    </row>
    <row r="945" spans="1:14" x14ac:dyDescent="0.25">
      <c r="A945" s="1" t="s">
        <v>4363</v>
      </c>
      <c r="B945" s="2" t="s">
        <v>10</v>
      </c>
      <c r="C945" s="2" t="s">
        <v>3419</v>
      </c>
      <c r="D945" s="21">
        <v>433413</v>
      </c>
      <c r="E945" s="21">
        <v>0</v>
      </c>
      <c r="F945" s="21">
        <v>433413</v>
      </c>
      <c r="G945" s="39">
        <v>1.04</v>
      </c>
      <c r="H945" s="21">
        <v>450750</v>
      </c>
      <c r="I945" s="21">
        <v>0</v>
      </c>
      <c r="J945" s="21">
        <v>450750</v>
      </c>
      <c r="K945" s="21">
        <v>13400</v>
      </c>
      <c r="L945" s="21">
        <v>0</v>
      </c>
      <c r="M945" s="21">
        <v>0</v>
      </c>
      <c r="N945" s="21">
        <v>464150</v>
      </c>
    </row>
    <row r="946" spans="1:14" x14ac:dyDescent="0.25">
      <c r="A946" s="1" t="s">
        <v>4364</v>
      </c>
      <c r="B946" s="2" t="s">
        <v>10</v>
      </c>
      <c r="C946" s="2" t="s">
        <v>3419</v>
      </c>
      <c r="D946" s="21">
        <v>156316</v>
      </c>
      <c r="E946" s="21">
        <v>0</v>
      </c>
      <c r="F946" s="21">
        <v>156316</v>
      </c>
      <c r="G946" s="39">
        <v>1.04</v>
      </c>
      <c r="H946" s="21">
        <v>162569</v>
      </c>
      <c r="I946" s="21">
        <v>0</v>
      </c>
      <c r="J946" s="21">
        <v>162569</v>
      </c>
      <c r="K946" s="21">
        <v>2190</v>
      </c>
      <c r="L946" s="21">
        <v>0</v>
      </c>
      <c r="M946" s="21">
        <v>0</v>
      </c>
      <c r="N946" s="21">
        <v>164759</v>
      </c>
    </row>
    <row r="947" spans="1:14" x14ac:dyDescent="0.25">
      <c r="A947" s="1" t="s">
        <v>4365</v>
      </c>
      <c r="B947" s="2" t="s">
        <v>10</v>
      </c>
      <c r="C947" s="2" t="s">
        <v>3419</v>
      </c>
      <c r="D947" s="21">
        <v>219165</v>
      </c>
      <c r="E947" s="21">
        <v>0</v>
      </c>
      <c r="F947" s="21">
        <v>219165</v>
      </c>
      <c r="G947" s="39">
        <v>1.04</v>
      </c>
      <c r="H947" s="21">
        <v>227932</v>
      </c>
      <c r="I947" s="21">
        <v>0</v>
      </c>
      <c r="J947" s="21">
        <v>227932</v>
      </c>
      <c r="K947" s="21">
        <v>0</v>
      </c>
      <c r="L947" s="21">
        <v>0</v>
      </c>
      <c r="M947" s="21">
        <v>0</v>
      </c>
      <c r="N947" s="21">
        <v>227932</v>
      </c>
    </row>
    <row r="948" spans="1:14" x14ac:dyDescent="0.25">
      <c r="A948" s="1" t="s">
        <v>4366</v>
      </c>
      <c r="B948" s="2" t="s">
        <v>10</v>
      </c>
      <c r="C948" s="2" t="s">
        <v>3419</v>
      </c>
      <c r="D948" s="21">
        <v>156296</v>
      </c>
      <c r="E948" s="21">
        <v>0</v>
      </c>
      <c r="F948" s="21">
        <v>156296</v>
      </c>
      <c r="G948" s="39">
        <v>1.04</v>
      </c>
      <c r="H948" s="21">
        <v>162548</v>
      </c>
      <c r="I948" s="21">
        <v>0</v>
      </c>
      <c r="J948" s="21">
        <v>162548</v>
      </c>
      <c r="K948" s="21">
        <v>19359</v>
      </c>
      <c r="L948" s="21">
        <v>0</v>
      </c>
      <c r="M948" s="21">
        <v>0</v>
      </c>
      <c r="N948" s="21">
        <v>181907</v>
      </c>
    </row>
    <row r="949" spans="1:14" x14ac:dyDescent="0.25">
      <c r="A949" s="1" t="s">
        <v>4367</v>
      </c>
      <c r="B949" s="2" t="s">
        <v>10</v>
      </c>
      <c r="C949" s="2" t="s">
        <v>3419</v>
      </c>
      <c r="D949" s="21">
        <v>529455</v>
      </c>
      <c r="E949" s="21">
        <v>0</v>
      </c>
      <c r="F949" s="21">
        <v>529455</v>
      </c>
      <c r="G949" s="39">
        <v>1.04</v>
      </c>
      <c r="H949" s="21">
        <v>550633</v>
      </c>
      <c r="I949" s="21">
        <v>0</v>
      </c>
      <c r="J949" s="21">
        <v>550633</v>
      </c>
      <c r="K949" s="21">
        <v>30279</v>
      </c>
      <c r="L949" s="21">
        <v>0</v>
      </c>
      <c r="M949" s="21">
        <v>0</v>
      </c>
      <c r="N949" s="21">
        <v>580912</v>
      </c>
    </row>
    <row r="950" spans="1:14" x14ac:dyDescent="0.25">
      <c r="A950" s="1" t="s">
        <v>4368</v>
      </c>
      <c r="B950" s="2" t="s">
        <v>10</v>
      </c>
      <c r="C950" s="2" t="s">
        <v>3419</v>
      </c>
      <c r="D950" s="21">
        <v>364640</v>
      </c>
      <c r="E950" s="21">
        <v>0</v>
      </c>
      <c r="F950" s="21">
        <v>364640</v>
      </c>
      <c r="G950" s="39">
        <v>1.04</v>
      </c>
      <c r="H950" s="21">
        <v>379226</v>
      </c>
      <c r="I950" s="21">
        <v>0</v>
      </c>
      <c r="J950" s="21">
        <v>379226</v>
      </c>
      <c r="K950" s="21">
        <v>12548</v>
      </c>
      <c r="L950" s="21">
        <v>0</v>
      </c>
      <c r="M950" s="21">
        <v>0</v>
      </c>
      <c r="N950" s="21">
        <v>391774</v>
      </c>
    </row>
    <row r="951" spans="1:14" x14ac:dyDescent="0.25">
      <c r="A951" s="1" t="s">
        <v>4369</v>
      </c>
      <c r="B951" s="2" t="s">
        <v>174</v>
      </c>
      <c r="C951" s="2" t="s">
        <v>2041</v>
      </c>
      <c r="D951" s="21">
        <v>446081</v>
      </c>
      <c r="E951" s="21">
        <v>0</v>
      </c>
      <c r="F951" s="21">
        <v>446081</v>
      </c>
      <c r="G951" s="39">
        <v>1.04</v>
      </c>
      <c r="H951" s="21">
        <v>463924</v>
      </c>
      <c r="I951" s="21">
        <v>0</v>
      </c>
      <c r="J951" s="21">
        <v>463924</v>
      </c>
      <c r="K951" s="21">
        <v>12737</v>
      </c>
      <c r="L951" s="21">
        <v>0</v>
      </c>
      <c r="M951" s="21">
        <v>0</v>
      </c>
      <c r="N951" s="21">
        <v>476661</v>
      </c>
    </row>
    <row r="952" spans="1:14" x14ac:dyDescent="0.25">
      <c r="A952" s="1" t="s">
        <v>4370</v>
      </c>
      <c r="B952" s="2" t="s">
        <v>10</v>
      </c>
      <c r="C952" s="2" t="s">
        <v>3419</v>
      </c>
      <c r="D952" s="21">
        <v>2500970</v>
      </c>
      <c r="E952" s="21">
        <v>0</v>
      </c>
      <c r="F952" s="21">
        <v>2500970</v>
      </c>
      <c r="G952" s="39">
        <v>1.04</v>
      </c>
      <c r="H952" s="21">
        <v>2601009</v>
      </c>
      <c r="I952" s="21">
        <v>0</v>
      </c>
      <c r="J952" s="21">
        <v>2601009</v>
      </c>
      <c r="K952" s="21">
        <v>0</v>
      </c>
      <c r="L952" s="21">
        <v>0</v>
      </c>
      <c r="M952" s="21">
        <v>0</v>
      </c>
      <c r="N952" s="21">
        <v>2601009</v>
      </c>
    </row>
    <row r="953" spans="1:14" x14ac:dyDescent="0.25">
      <c r="A953" s="1" t="s">
        <v>4371</v>
      </c>
      <c r="B953" s="2" t="s">
        <v>174</v>
      </c>
      <c r="C953" s="2" t="s">
        <v>916</v>
      </c>
      <c r="D953" s="21">
        <v>3291928</v>
      </c>
      <c r="E953" s="21">
        <v>0</v>
      </c>
      <c r="F953" s="21">
        <v>3291928</v>
      </c>
      <c r="G953" s="39">
        <v>1.04</v>
      </c>
      <c r="H953" s="21">
        <v>3423605</v>
      </c>
      <c r="I953" s="21">
        <v>0</v>
      </c>
      <c r="J953" s="21">
        <v>3423605</v>
      </c>
      <c r="K953" s="21">
        <v>0</v>
      </c>
      <c r="L953" s="21">
        <v>0</v>
      </c>
      <c r="M953" s="21">
        <v>0</v>
      </c>
      <c r="N953" s="21">
        <v>3423605</v>
      </c>
    </row>
    <row r="954" spans="1:14" x14ac:dyDescent="0.25">
      <c r="A954" s="1" t="s">
        <v>4372</v>
      </c>
      <c r="B954" s="2" t="s">
        <v>10</v>
      </c>
      <c r="C954" s="2" t="s">
        <v>3419</v>
      </c>
      <c r="D954" s="21">
        <v>2412224</v>
      </c>
      <c r="E954" s="21">
        <v>0</v>
      </c>
      <c r="F954" s="21">
        <v>2412224</v>
      </c>
      <c r="G954" s="39">
        <v>1.04</v>
      </c>
      <c r="H954" s="21">
        <v>2508713</v>
      </c>
      <c r="I954" s="21">
        <v>0</v>
      </c>
      <c r="J954" s="21">
        <v>2508713</v>
      </c>
      <c r="K954" s="21">
        <v>0</v>
      </c>
      <c r="L954" s="21">
        <v>0</v>
      </c>
      <c r="M954" s="21">
        <v>0</v>
      </c>
      <c r="N954" s="21">
        <v>2508713</v>
      </c>
    </row>
    <row r="955" spans="1:14" x14ac:dyDescent="0.25">
      <c r="A955" s="1" t="s">
        <v>4373</v>
      </c>
      <c r="B955" s="2" t="s">
        <v>10</v>
      </c>
      <c r="C955" s="2" t="s">
        <v>3419</v>
      </c>
      <c r="D955" s="21">
        <v>8766205</v>
      </c>
      <c r="E955" s="21">
        <v>0</v>
      </c>
      <c r="F955" s="21">
        <v>8766205</v>
      </c>
      <c r="G955" s="39">
        <v>1.04</v>
      </c>
      <c r="H955" s="21">
        <v>9116853</v>
      </c>
      <c r="I955" s="21">
        <v>0</v>
      </c>
      <c r="J955" s="21">
        <v>9116853</v>
      </c>
      <c r="K955" s="21">
        <v>0</v>
      </c>
      <c r="L955" s="21">
        <v>0</v>
      </c>
      <c r="M955" s="21">
        <v>0</v>
      </c>
      <c r="N955" s="21">
        <v>9116853</v>
      </c>
    </row>
    <row r="956" spans="1:14" x14ac:dyDescent="0.25">
      <c r="A956" s="1" t="s">
        <v>4374</v>
      </c>
      <c r="B956" s="2" t="s">
        <v>174</v>
      </c>
      <c r="C956" s="2" t="s">
        <v>916</v>
      </c>
      <c r="D956" s="21">
        <v>2499258</v>
      </c>
      <c r="E956" s="21">
        <v>0</v>
      </c>
      <c r="F956" s="21">
        <v>2499258</v>
      </c>
      <c r="G956" s="39">
        <v>1.04</v>
      </c>
      <c r="H956" s="21">
        <v>2599228</v>
      </c>
      <c r="I956" s="21">
        <v>0</v>
      </c>
      <c r="J956" s="21">
        <v>2599228</v>
      </c>
      <c r="K956" s="21">
        <v>0</v>
      </c>
      <c r="L956" s="21">
        <v>0</v>
      </c>
      <c r="M956" s="21">
        <v>0</v>
      </c>
      <c r="N956" s="21">
        <v>2599228</v>
      </c>
    </row>
    <row r="957" spans="1:14" x14ac:dyDescent="0.25">
      <c r="A957" s="1" t="s">
        <v>4375</v>
      </c>
      <c r="B957" s="2" t="s">
        <v>10</v>
      </c>
      <c r="C957" s="2" t="s">
        <v>3419</v>
      </c>
      <c r="D957" s="21">
        <v>94629</v>
      </c>
      <c r="E957" s="21">
        <v>0</v>
      </c>
      <c r="F957" s="21">
        <v>94629</v>
      </c>
      <c r="G957" s="39">
        <v>1.04</v>
      </c>
      <c r="H957" s="21">
        <v>98414</v>
      </c>
      <c r="I957" s="21">
        <v>0</v>
      </c>
      <c r="J957" s="21">
        <v>98414</v>
      </c>
      <c r="K957" s="21">
        <v>0</v>
      </c>
      <c r="L957" s="21">
        <v>0</v>
      </c>
      <c r="M957" s="21">
        <v>0</v>
      </c>
      <c r="N957" s="21">
        <v>98414</v>
      </c>
    </row>
    <row r="958" spans="1:14" x14ac:dyDescent="0.25">
      <c r="A958" s="1" t="s">
        <v>4376</v>
      </c>
      <c r="B958" s="2" t="s">
        <v>10</v>
      </c>
      <c r="C958" s="2" t="s">
        <v>3419</v>
      </c>
      <c r="D958" s="21">
        <v>570213</v>
      </c>
      <c r="E958" s="21">
        <v>0</v>
      </c>
      <c r="F958" s="21">
        <v>570213</v>
      </c>
      <c r="G958" s="39">
        <v>1.04</v>
      </c>
      <c r="H958" s="21">
        <v>593022</v>
      </c>
      <c r="I958" s="21">
        <v>0</v>
      </c>
      <c r="J958" s="21">
        <v>593022</v>
      </c>
      <c r="K958" s="21">
        <v>0</v>
      </c>
      <c r="L958" s="21">
        <v>0</v>
      </c>
      <c r="M958" s="21">
        <v>0</v>
      </c>
      <c r="N958" s="21">
        <v>593022</v>
      </c>
    </row>
    <row r="959" spans="1:14" x14ac:dyDescent="0.25">
      <c r="A959" s="1" t="s">
        <v>4377</v>
      </c>
      <c r="B959" s="2" t="s">
        <v>10</v>
      </c>
      <c r="C959" s="2" t="s">
        <v>3419</v>
      </c>
      <c r="D959" s="21">
        <v>64911</v>
      </c>
      <c r="E959" s="21">
        <v>0</v>
      </c>
      <c r="F959" s="21">
        <v>64911</v>
      </c>
      <c r="G959" s="39">
        <v>1.04</v>
      </c>
      <c r="H959" s="21">
        <v>67507</v>
      </c>
      <c r="I959" s="21">
        <v>0</v>
      </c>
      <c r="J959" s="21">
        <v>67507</v>
      </c>
      <c r="K959" s="21">
        <v>0</v>
      </c>
      <c r="L959" s="21">
        <v>0</v>
      </c>
      <c r="M959" s="21">
        <v>0</v>
      </c>
      <c r="N959" s="21">
        <v>67507</v>
      </c>
    </row>
    <row r="960" spans="1:14" x14ac:dyDescent="0.25">
      <c r="A960" s="1" t="s">
        <v>4378</v>
      </c>
      <c r="B960" s="2" t="s">
        <v>10</v>
      </c>
      <c r="C960" s="2" t="s">
        <v>3419</v>
      </c>
      <c r="D960" s="21">
        <v>1976347</v>
      </c>
      <c r="E960" s="21">
        <v>0</v>
      </c>
      <c r="F960" s="21">
        <v>1976347</v>
      </c>
      <c r="G960" s="39">
        <v>1.04</v>
      </c>
      <c r="H960" s="21">
        <v>2055401</v>
      </c>
      <c r="I960" s="21">
        <v>0</v>
      </c>
      <c r="J960" s="21">
        <v>2055401</v>
      </c>
      <c r="K960" s="21">
        <v>0</v>
      </c>
      <c r="L960" s="21">
        <v>0</v>
      </c>
      <c r="M960" s="21">
        <v>0</v>
      </c>
      <c r="N960" s="21">
        <v>2055401</v>
      </c>
    </row>
    <row r="961" spans="1:14" x14ac:dyDescent="0.25">
      <c r="A961" s="1" t="s">
        <v>4379</v>
      </c>
      <c r="B961" s="2" t="s">
        <v>10</v>
      </c>
      <c r="C961" s="2" t="s">
        <v>3419</v>
      </c>
      <c r="D961" s="21">
        <v>9901</v>
      </c>
      <c r="E961" s="21">
        <v>0</v>
      </c>
      <c r="F961" s="21">
        <v>9901</v>
      </c>
      <c r="G961" s="39">
        <v>1.04</v>
      </c>
      <c r="H961" s="21">
        <v>10297</v>
      </c>
      <c r="I961" s="21">
        <v>0</v>
      </c>
      <c r="J961" s="21">
        <v>10297</v>
      </c>
      <c r="K961" s="21">
        <v>0</v>
      </c>
      <c r="L961" s="21">
        <v>0</v>
      </c>
      <c r="M961" s="21">
        <v>0</v>
      </c>
      <c r="N961" s="21">
        <v>10297</v>
      </c>
    </row>
    <row r="962" spans="1:14" x14ac:dyDescent="0.25">
      <c r="A962" s="1" t="s">
        <v>4380</v>
      </c>
      <c r="B962" s="2" t="s">
        <v>10</v>
      </c>
      <c r="C962" s="2" t="s">
        <v>3419</v>
      </c>
      <c r="D962" s="21">
        <v>77556</v>
      </c>
      <c r="E962" s="21">
        <v>0</v>
      </c>
      <c r="F962" s="21">
        <v>77556</v>
      </c>
      <c r="G962" s="39">
        <v>1.04</v>
      </c>
      <c r="H962" s="21">
        <v>80658</v>
      </c>
      <c r="I962" s="21">
        <v>0</v>
      </c>
      <c r="J962" s="21">
        <v>80658</v>
      </c>
      <c r="K962" s="21">
        <v>0</v>
      </c>
      <c r="L962" s="21">
        <v>0</v>
      </c>
      <c r="M962" s="21">
        <v>0</v>
      </c>
      <c r="N962" s="21">
        <v>80658</v>
      </c>
    </row>
    <row r="963" spans="1:14" x14ac:dyDescent="0.25">
      <c r="A963" s="1" t="s">
        <v>4381</v>
      </c>
      <c r="B963" s="2" t="s">
        <v>10</v>
      </c>
      <c r="C963" s="2" t="s">
        <v>3419</v>
      </c>
      <c r="D963" s="21">
        <v>58749</v>
      </c>
      <c r="E963" s="21">
        <v>0</v>
      </c>
      <c r="F963" s="21">
        <v>58749</v>
      </c>
      <c r="G963" s="39">
        <v>1.04</v>
      </c>
      <c r="H963" s="21">
        <v>61099</v>
      </c>
      <c r="I963" s="21">
        <v>0</v>
      </c>
      <c r="J963" s="21">
        <v>61099</v>
      </c>
      <c r="K963" s="21">
        <v>0</v>
      </c>
      <c r="L963" s="21">
        <v>0</v>
      </c>
      <c r="M963" s="21">
        <v>0</v>
      </c>
      <c r="N963" s="21">
        <v>61099</v>
      </c>
    </row>
    <row r="964" spans="1:14" x14ac:dyDescent="0.25">
      <c r="A964" s="1" t="s">
        <v>4382</v>
      </c>
      <c r="B964" s="2" t="s">
        <v>10</v>
      </c>
      <c r="C964" s="2" t="s">
        <v>3419</v>
      </c>
      <c r="D964" s="21">
        <v>129789</v>
      </c>
      <c r="E964" s="21">
        <v>0</v>
      </c>
      <c r="F964" s="21">
        <v>129789</v>
      </c>
      <c r="G964" s="39">
        <v>1.04</v>
      </c>
      <c r="H964" s="21">
        <v>134981</v>
      </c>
      <c r="I964" s="21">
        <v>0</v>
      </c>
      <c r="J964" s="21">
        <v>134981</v>
      </c>
      <c r="K964" s="21">
        <v>0</v>
      </c>
      <c r="L964" s="21">
        <v>0</v>
      </c>
      <c r="M964" s="21">
        <v>0</v>
      </c>
      <c r="N964" s="21">
        <v>134981</v>
      </c>
    </row>
    <row r="965" spans="1:14" x14ac:dyDescent="0.25">
      <c r="A965" s="1" t="s">
        <v>4383</v>
      </c>
      <c r="B965" s="2" t="s">
        <v>174</v>
      </c>
      <c r="C965" s="2" t="s">
        <v>2041</v>
      </c>
      <c r="D965" s="21">
        <v>124734</v>
      </c>
      <c r="E965" s="21">
        <v>0</v>
      </c>
      <c r="F965" s="21">
        <v>124734</v>
      </c>
      <c r="G965" s="39">
        <v>1.04</v>
      </c>
      <c r="H965" s="21">
        <v>129723</v>
      </c>
      <c r="I965" s="21">
        <v>0</v>
      </c>
      <c r="J965" s="21">
        <v>129723</v>
      </c>
      <c r="K965" s="21">
        <v>0</v>
      </c>
      <c r="L965" s="21">
        <v>0</v>
      </c>
      <c r="M965" s="21">
        <v>0</v>
      </c>
      <c r="N965" s="21">
        <v>129723</v>
      </c>
    </row>
    <row r="966" spans="1:14" x14ac:dyDescent="0.25">
      <c r="A966" s="1" t="s">
        <v>4384</v>
      </c>
      <c r="B966" s="2" t="s">
        <v>10</v>
      </c>
      <c r="C966" s="2" t="s">
        <v>3419</v>
      </c>
      <c r="D966" s="21">
        <v>7687161</v>
      </c>
      <c r="E966" s="21">
        <v>0</v>
      </c>
      <c r="F966" s="21">
        <v>7687161</v>
      </c>
      <c r="G966" s="39">
        <v>1.04</v>
      </c>
      <c r="H966" s="21">
        <v>7994647</v>
      </c>
      <c r="I966" s="21">
        <v>0</v>
      </c>
      <c r="J966" s="21">
        <v>7994647</v>
      </c>
      <c r="K966" s="21">
        <v>374997</v>
      </c>
      <c r="L966" s="21">
        <v>190779.57821344721</v>
      </c>
      <c r="M966" s="21">
        <v>487101</v>
      </c>
      <c r="N966" s="21">
        <v>9047524.5782134477</v>
      </c>
    </row>
    <row r="967" spans="1:14" x14ac:dyDescent="0.25">
      <c r="A967" s="1" t="s">
        <v>4385</v>
      </c>
      <c r="B967" s="2" t="s">
        <v>10</v>
      </c>
      <c r="C967" s="2" t="s">
        <v>3419</v>
      </c>
      <c r="D967" s="21">
        <v>12861</v>
      </c>
      <c r="E967" s="21">
        <v>0</v>
      </c>
      <c r="F967" s="21">
        <v>12861</v>
      </c>
      <c r="G967" s="39">
        <v>1.04</v>
      </c>
      <c r="H967" s="21">
        <v>13375</v>
      </c>
      <c r="I967" s="21">
        <v>0</v>
      </c>
      <c r="J967" s="21">
        <v>13375</v>
      </c>
      <c r="K967" s="21">
        <v>0</v>
      </c>
      <c r="L967" s="21">
        <v>0</v>
      </c>
      <c r="M967" s="21">
        <v>0</v>
      </c>
      <c r="N967" s="21">
        <v>13375</v>
      </c>
    </row>
    <row r="968" spans="1:14" x14ac:dyDescent="0.25">
      <c r="A968" s="1" t="s">
        <v>4386</v>
      </c>
      <c r="B968" s="2" t="s">
        <v>10</v>
      </c>
      <c r="C968" s="2" t="s">
        <v>3419</v>
      </c>
      <c r="D968" s="21">
        <v>12059</v>
      </c>
      <c r="E968" s="21">
        <v>0</v>
      </c>
      <c r="F968" s="21">
        <v>12059</v>
      </c>
      <c r="G968" s="39">
        <v>1.04</v>
      </c>
      <c r="H968" s="21">
        <v>12541</v>
      </c>
      <c r="I968" s="21">
        <v>0</v>
      </c>
      <c r="J968" s="21">
        <v>12541</v>
      </c>
      <c r="K968" s="21">
        <v>0</v>
      </c>
      <c r="L968" s="21">
        <v>0</v>
      </c>
      <c r="M968" s="21">
        <v>0</v>
      </c>
      <c r="N968" s="21">
        <v>12541</v>
      </c>
    </row>
    <row r="969" spans="1:14" x14ac:dyDescent="0.25">
      <c r="A969" s="1" t="s">
        <v>4387</v>
      </c>
      <c r="B969" s="2" t="s">
        <v>10</v>
      </c>
      <c r="C969" s="2" t="s">
        <v>3419</v>
      </c>
      <c r="D969" s="21">
        <v>24204</v>
      </c>
      <c r="E969" s="21">
        <v>0</v>
      </c>
      <c r="F969" s="21">
        <v>24204</v>
      </c>
      <c r="G969" s="39">
        <v>1.04</v>
      </c>
      <c r="H969" s="21">
        <v>25172</v>
      </c>
      <c r="I969" s="21">
        <v>0</v>
      </c>
      <c r="J969" s="21">
        <v>25172</v>
      </c>
      <c r="K969" s="21">
        <v>0</v>
      </c>
      <c r="L969" s="21">
        <v>0</v>
      </c>
      <c r="M969" s="21">
        <v>0</v>
      </c>
      <c r="N969" s="21">
        <v>25172</v>
      </c>
    </row>
    <row r="970" spans="1:14" x14ac:dyDescent="0.25">
      <c r="A970" s="1" t="s">
        <v>4388</v>
      </c>
      <c r="B970" s="2" t="s">
        <v>10</v>
      </c>
      <c r="C970" s="2" t="s">
        <v>3419</v>
      </c>
      <c r="D970" s="21">
        <v>298598</v>
      </c>
      <c r="E970" s="21">
        <v>140697</v>
      </c>
      <c r="F970" s="21">
        <v>439295</v>
      </c>
      <c r="G970" s="39">
        <v>1.04</v>
      </c>
      <c r="H970" s="21">
        <v>456867</v>
      </c>
      <c r="I970" s="21">
        <v>0</v>
      </c>
      <c r="J970" s="21">
        <v>456867</v>
      </c>
      <c r="K970" s="21">
        <v>0</v>
      </c>
      <c r="L970" s="21">
        <v>0</v>
      </c>
      <c r="M970" s="21">
        <v>0</v>
      </c>
      <c r="N970" s="21">
        <v>456867</v>
      </c>
    </row>
    <row r="971" spans="1:14" x14ac:dyDescent="0.25">
      <c r="A971" s="1" t="s">
        <v>4389</v>
      </c>
      <c r="B971" s="2" t="s">
        <v>10</v>
      </c>
      <c r="C971" s="2" t="s">
        <v>3419</v>
      </c>
      <c r="D971" s="21">
        <v>9875</v>
      </c>
      <c r="E971" s="21">
        <v>0</v>
      </c>
      <c r="F971" s="21">
        <v>9875</v>
      </c>
      <c r="G971" s="39">
        <v>1.04</v>
      </c>
      <c r="H971" s="21">
        <v>10270</v>
      </c>
      <c r="I971" s="21">
        <v>0</v>
      </c>
      <c r="J971" s="21">
        <v>10270</v>
      </c>
      <c r="K971" s="21">
        <v>0</v>
      </c>
      <c r="L971" s="21">
        <v>0</v>
      </c>
      <c r="M971" s="21">
        <v>0</v>
      </c>
      <c r="N971" s="21">
        <v>10270</v>
      </c>
    </row>
    <row r="972" spans="1:14" x14ac:dyDescent="0.25">
      <c r="A972" s="1" t="s">
        <v>4390</v>
      </c>
      <c r="B972" s="2" t="s">
        <v>10</v>
      </c>
      <c r="C972" s="2" t="s">
        <v>3419</v>
      </c>
      <c r="D972" s="21">
        <v>18874</v>
      </c>
      <c r="E972" s="21">
        <v>0</v>
      </c>
      <c r="F972" s="21">
        <v>18874</v>
      </c>
      <c r="G972" s="39">
        <v>1.04</v>
      </c>
      <c r="H972" s="21">
        <v>19629</v>
      </c>
      <c r="I972" s="21">
        <v>0</v>
      </c>
      <c r="J972" s="21">
        <v>19629</v>
      </c>
      <c r="K972" s="21">
        <v>0</v>
      </c>
      <c r="L972" s="21">
        <v>0</v>
      </c>
      <c r="M972" s="21">
        <v>0</v>
      </c>
      <c r="N972" s="21">
        <v>19629</v>
      </c>
    </row>
    <row r="973" spans="1:14" x14ac:dyDescent="0.25">
      <c r="A973" s="1" t="s">
        <v>4391</v>
      </c>
      <c r="B973" s="2" t="s">
        <v>10</v>
      </c>
      <c r="C973" s="2" t="s">
        <v>3419</v>
      </c>
      <c r="D973" s="21">
        <v>16607</v>
      </c>
      <c r="E973" s="21">
        <v>0</v>
      </c>
      <c r="F973" s="21">
        <v>16607</v>
      </c>
      <c r="G973" s="39">
        <v>1.04</v>
      </c>
      <c r="H973" s="21">
        <v>17271</v>
      </c>
      <c r="I973" s="21">
        <v>0</v>
      </c>
      <c r="J973" s="21">
        <v>17271</v>
      </c>
      <c r="K973" s="21">
        <v>0</v>
      </c>
      <c r="L973" s="21">
        <v>0</v>
      </c>
      <c r="M973" s="21">
        <v>0</v>
      </c>
      <c r="N973" s="21">
        <v>17271</v>
      </c>
    </row>
    <row r="974" spans="1:14" x14ac:dyDescent="0.25">
      <c r="A974" s="1" t="s">
        <v>4392</v>
      </c>
      <c r="B974" s="2" t="s">
        <v>10</v>
      </c>
      <c r="C974" s="2" t="s">
        <v>3419</v>
      </c>
      <c r="D974" s="21">
        <v>26225</v>
      </c>
      <c r="E974" s="21">
        <v>0</v>
      </c>
      <c r="F974" s="21">
        <v>26225</v>
      </c>
      <c r="G974" s="39">
        <v>1.04</v>
      </c>
      <c r="H974" s="21">
        <v>27274</v>
      </c>
      <c r="I974" s="21">
        <v>0</v>
      </c>
      <c r="J974" s="21">
        <v>27274</v>
      </c>
      <c r="K974" s="21">
        <v>0</v>
      </c>
      <c r="L974" s="21">
        <v>0</v>
      </c>
      <c r="M974" s="21">
        <v>0</v>
      </c>
      <c r="N974" s="21">
        <v>27274</v>
      </c>
    </row>
    <row r="975" spans="1:14" x14ac:dyDescent="0.25">
      <c r="A975" s="1" t="s">
        <v>4393</v>
      </c>
      <c r="B975" s="2" t="s">
        <v>10</v>
      </c>
      <c r="C975" s="2" t="s">
        <v>3419</v>
      </c>
      <c r="D975" s="21">
        <v>21363</v>
      </c>
      <c r="E975" s="21">
        <v>0</v>
      </c>
      <c r="F975" s="21">
        <v>21363</v>
      </c>
      <c r="G975" s="39">
        <v>1.04</v>
      </c>
      <c r="H975" s="21">
        <v>22218</v>
      </c>
      <c r="I975" s="21">
        <v>0</v>
      </c>
      <c r="J975" s="21">
        <v>22218</v>
      </c>
      <c r="K975" s="21">
        <v>0</v>
      </c>
      <c r="L975" s="21">
        <v>0</v>
      </c>
      <c r="M975" s="21">
        <v>0</v>
      </c>
      <c r="N975" s="21">
        <v>22218</v>
      </c>
    </row>
    <row r="976" spans="1:14" x14ac:dyDescent="0.25">
      <c r="A976" s="1" t="s">
        <v>4394</v>
      </c>
      <c r="B976" s="2" t="s">
        <v>10</v>
      </c>
      <c r="C976" s="2" t="s">
        <v>3419</v>
      </c>
      <c r="D976" s="21">
        <v>28880</v>
      </c>
      <c r="E976" s="21">
        <v>0</v>
      </c>
      <c r="F976" s="21">
        <v>28880</v>
      </c>
      <c r="G976" s="39">
        <v>1.04</v>
      </c>
      <c r="H976" s="21">
        <v>30035</v>
      </c>
      <c r="I976" s="21">
        <v>0</v>
      </c>
      <c r="J976" s="21">
        <v>30035</v>
      </c>
      <c r="K976" s="21">
        <v>0</v>
      </c>
      <c r="L976" s="21">
        <v>0</v>
      </c>
      <c r="M976" s="21">
        <v>0</v>
      </c>
      <c r="N976" s="21">
        <v>30035</v>
      </c>
    </row>
    <row r="977" spans="1:14" x14ac:dyDescent="0.25">
      <c r="A977" s="1" t="s">
        <v>4395</v>
      </c>
      <c r="B977" s="2" t="s">
        <v>10</v>
      </c>
      <c r="C977" s="2" t="s">
        <v>3419</v>
      </c>
      <c r="D977" s="21">
        <v>63891</v>
      </c>
      <c r="E977" s="21">
        <v>0</v>
      </c>
      <c r="F977" s="21">
        <v>63891</v>
      </c>
      <c r="G977" s="39">
        <v>1.04</v>
      </c>
      <c r="H977" s="21">
        <v>66447</v>
      </c>
      <c r="I977" s="21">
        <v>0</v>
      </c>
      <c r="J977" s="21">
        <v>66447</v>
      </c>
      <c r="K977" s="21">
        <v>0</v>
      </c>
      <c r="L977" s="21">
        <v>0</v>
      </c>
      <c r="M977" s="21">
        <v>0</v>
      </c>
      <c r="N977" s="21">
        <v>66447</v>
      </c>
    </row>
    <row r="978" spans="1:14" x14ac:dyDescent="0.25">
      <c r="A978" s="1" t="s">
        <v>4396</v>
      </c>
      <c r="B978" s="2" t="s">
        <v>10</v>
      </c>
      <c r="C978" s="2" t="s">
        <v>3419</v>
      </c>
      <c r="D978" s="21">
        <v>42207</v>
      </c>
      <c r="E978" s="21">
        <v>0</v>
      </c>
      <c r="F978" s="21">
        <v>42207</v>
      </c>
      <c r="G978" s="39">
        <v>1.04</v>
      </c>
      <c r="H978" s="21">
        <v>43895</v>
      </c>
      <c r="I978" s="21">
        <v>0</v>
      </c>
      <c r="J978" s="21">
        <v>43895</v>
      </c>
      <c r="K978" s="21">
        <v>0</v>
      </c>
      <c r="L978" s="21">
        <v>0</v>
      </c>
      <c r="M978" s="21">
        <v>0</v>
      </c>
      <c r="N978" s="21">
        <v>43895</v>
      </c>
    </row>
    <row r="979" spans="1:14" x14ac:dyDescent="0.25">
      <c r="A979" s="1" t="s">
        <v>4397</v>
      </c>
      <c r="B979" s="2" t="s">
        <v>10</v>
      </c>
      <c r="C979" s="2" t="s">
        <v>3419</v>
      </c>
      <c r="D979" s="21">
        <v>44151</v>
      </c>
      <c r="E979" s="21">
        <v>0</v>
      </c>
      <c r="F979" s="21">
        <v>44151</v>
      </c>
      <c r="G979" s="39">
        <v>1.04</v>
      </c>
      <c r="H979" s="21">
        <v>45917</v>
      </c>
      <c r="I979" s="21">
        <v>0</v>
      </c>
      <c r="J979" s="21">
        <v>45917</v>
      </c>
      <c r="K979" s="21">
        <v>0</v>
      </c>
      <c r="L979" s="21">
        <v>0</v>
      </c>
      <c r="M979" s="21">
        <v>0</v>
      </c>
      <c r="N979" s="21">
        <v>45917</v>
      </c>
    </row>
    <row r="980" spans="1:14" x14ac:dyDescent="0.25">
      <c r="A980" s="1" t="s">
        <v>4398</v>
      </c>
      <c r="B980" s="2" t="s">
        <v>10</v>
      </c>
      <c r="C980" s="2" t="s">
        <v>3419</v>
      </c>
      <c r="D980" s="21">
        <v>19422</v>
      </c>
      <c r="E980" s="21">
        <v>0</v>
      </c>
      <c r="F980" s="21">
        <v>19422</v>
      </c>
      <c r="G980" s="39">
        <v>1.04</v>
      </c>
      <c r="H980" s="21">
        <v>20199</v>
      </c>
      <c r="I980" s="21">
        <v>0</v>
      </c>
      <c r="J980" s="21">
        <v>20199</v>
      </c>
      <c r="K980" s="21">
        <v>0</v>
      </c>
      <c r="L980" s="21">
        <v>0</v>
      </c>
      <c r="M980" s="21">
        <v>0</v>
      </c>
      <c r="N980" s="21">
        <v>20199</v>
      </c>
    </row>
    <row r="981" spans="1:14" x14ac:dyDescent="0.25">
      <c r="A981" s="1" t="s">
        <v>4399</v>
      </c>
      <c r="B981" s="2" t="s">
        <v>10</v>
      </c>
      <c r="C981" s="2" t="s">
        <v>3419</v>
      </c>
      <c r="D981" s="21">
        <v>8991</v>
      </c>
      <c r="E981" s="21">
        <v>0</v>
      </c>
      <c r="F981" s="21">
        <v>8991</v>
      </c>
      <c r="G981" s="39">
        <v>1.04</v>
      </c>
      <c r="H981" s="21">
        <v>9351</v>
      </c>
      <c r="I981" s="21">
        <v>0</v>
      </c>
      <c r="J981" s="21">
        <v>9351</v>
      </c>
      <c r="K981" s="21">
        <v>0</v>
      </c>
      <c r="L981" s="21">
        <v>0</v>
      </c>
      <c r="M981" s="21">
        <v>0</v>
      </c>
      <c r="N981" s="21">
        <v>9351</v>
      </c>
    </row>
    <row r="982" spans="1:14" x14ac:dyDescent="0.25">
      <c r="A982" s="1" t="s">
        <v>4400</v>
      </c>
      <c r="B982" s="2" t="s">
        <v>10</v>
      </c>
      <c r="C982" s="2" t="s">
        <v>3419</v>
      </c>
      <c r="D982" s="21">
        <v>9024</v>
      </c>
      <c r="E982" s="21">
        <v>0</v>
      </c>
      <c r="F982" s="21">
        <v>9024</v>
      </c>
      <c r="G982" s="39">
        <v>1.04</v>
      </c>
      <c r="H982" s="21">
        <v>9385</v>
      </c>
      <c r="I982" s="21">
        <v>0</v>
      </c>
      <c r="J982" s="21">
        <v>9385</v>
      </c>
      <c r="K982" s="21">
        <v>0</v>
      </c>
      <c r="L982" s="21">
        <v>0</v>
      </c>
      <c r="M982" s="21">
        <v>0</v>
      </c>
      <c r="N982" s="21">
        <v>9385</v>
      </c>
    </row>
    <row r="983" spans="1:14" x14ac:dyDescent="0.25">
      <c r="A983" s="1" t="s">
        <v>4401</v>
      </c>
      <c r="B983" s="2" t="s">
        <v>10</v>
      </c>
      <c r="C983" s="2" t="s">
        <v>3419</v>
      </c>
      <c r="D983" s="21">
        <v>92340</v>
      </c>
      <c r="E983" s="21">
        <v>0</v>
      </c>
      <c r="F983" s="21">
        <v>92340</v>
      </c>
      <c r="G983" s="39">
        <v>1.04</v>
      </c>
      <c r="H983" s="21">
        <v>96034</v>
      </c>
      <c r="I983" s="21">
        <v>0</v>
      </c>
      <c r="J983" s="21">
        <v>96034</v>
      </c>
      <c r="K983" s="21">
        <v>0</v>
      </c>
      <c r="L983" s="21">
        <v>0</v>
      </c>
      <c r="M983" s="21">
        <v>0</v>
      </c>
      <c r="N983" s="21">
        <v>96034</v>
      </c>
    </row>
    <row r="984" spans="1:14" x14ac:dyDescent="0.25">
      <c r="A984" s="1" t="s">
        <v>4402</v>
      </c>
      <c r="B984" s="2" t="s">
        <v>10</v>
      </c>
      <c r="C984" s="2" t="s">
        <v>3419</v>
      </c>
      <c r="D984" s="21">
        <v>130164</v>
      </c>
      <c r="E984" s="21">
        <v>0</v>
      </c>
      <c r="F984" s="21">
        <v>130164</v>
      </c>
      <c r="G984" s="39">
        <v>1.04</v>
      </c>
      <c r="H984" s="21">
        <v>135371</v>
      </c>
      <c r="I984" s="21">
        <v>0</v>
      </c>
      <c r="J984" s="21">
        <v>135371</v>
      </c>
      <c r="K984" s="21">
        <v>0</v>
      </c>
      <c r="L984" s="21">
        <v>0</v>
      </c>
      <c r="M984" s="21">
        <v>0</v>
      </c>
      <c r="N984" s="21">
        <v>135371</v>
      </c>
    </row>
    <row r="985" spans="1:14" x14ac:dyDescent="0.25">
      <c r="A985" s="1" t="s">
        <v>4403</v>
      </c>
      <c r="B985" s="2" t="s">
        <v>10</v>
      </c>
      <c r="C985" s="2" t="s">
        <v>3419</v>
      </c>
      <c r="D985" s="21">
        <v>40351</v>
      </c>
      <c r="E985" s="21">
        <v>0</v>
      </c>
      <c r="F985" s="21">
        <v>40351</v>
      </c>
      <c r="G985" s="39">
        <v>1.04</v>
      </c>
      <c r="H985" s="21">
        <v>41965</v>
      </c>
      <c r="I985" s="21">
        <v>0</v>
      </c>
      <c r="J985" s="21">
        <v>41965</v>
      </c>
      <c r="K985" s="21">
        <v>0</v>
      </c>
      <c r="L985" s="21">
        <v>0</v>
      </c>
      <c r="M985" s="21">
        <v>0</v>
      </c>
      <c r="N985" s="21">
        <v>41965</v>
      </c>
    </row>
    <row r="986" spans="1:14" x14ac:dyDescent="0.25">
      <c r="A986" s="1" t="s">
        <v>4404</v>
      </c>
      <c r="B986" s="2" t="s">
        <v>10</v>
      </c>
      <c r="C986" s="2" t="s">
        <v>3419</v>
      </c>
      <c r="D986" s="21">
        <v>34417</v>
      </c>
      <c r="E986" s="21">
        <v>0</v>
      </c>
      <c r="F986" s="21">
        <v>34417</v>
      </c>
      <c r="G986" s="39">
        <v>1.04</v>
      </c>
      <c r="H986" s="21">
        <v>35794</v>
      </c>
      <c r="I986" s="21">
        <v>0</v>
      </c>
      <c r="J986" s="21">
        <v>35794</v>
      </c>
      <c r="K986" s="21">
        <v>0</v>
      </c>
      <c r="L986" s="21">
        <v>0</v>
      </c>
      <c r="M986" s="21">
        <v>0</v>
      </c>
      <c r="N986" s="21">
        <v>35794</v>
      </c>
    </row>
    <row r="987" spans="1:14" x14ac:dyDescent="0.25">
      <c r="A987" s="1" t="s">
        <v>4405</v>
      </c>
      <c r="B987" s="2" t="s">
        <v>10</v>
      </c>
      <c r="C987" s="2" t="s">
        <v>3419</v>
      </c>
      <c r="D987" s="21">
        <v>6777</v>
      </c>
      <c r="E987" s="21">
        <v>0</v>
      </c>
      <c r="F987" s="21">
        <v>6777</v>
      </c>
      <c r="G987" s="39">
        <v>1.04</v>
      </c>
      <c r="H987" s="21">
        <v>7048</v>
      </c>
      <c r="I987" s="21">
        <v>0</v>
      </c>
      <c r="J987" s="21">
        <v>7048</v>
      </c>
      <c r="K987" s="21">
        <v>0</v>
      </c>
      <c r="L987" s="21">
        <v>0</v>
      </c>
      <c r="M987" s="21">
        <v>0</v>
      </c>
      <c r="N987" s="21">
        <v>7048</v>
      </c>
    </row>
    <row r="988" spans="1:14" x14ac:dyDescent="0.25">
      <c r="A988" s="1" t="s">
        <v>4406</v>
      </c>
      <c r="B988" s="2" t="s">
        <v>10</v>
      </c>
      <c r="C988" s="2" t="s">
        <v>3419</v>
      </c>
      <c r="D988" s="21">
        <v>33524</v>
      </c>
      <c r="E988" s="21">
        <v>0</v>
      </c>
      <c r="F988" s="21">
        <v>33524</v>
      </c>
      <c r="G988" s="39">
        <v>1.04</v>
      </c>
      <c r="H988" s="21">
        <v>34865</v>
      </c>
      <c r="I988" s="21">
        <v>0</v>
      </c>
      <c r="J988" s="21">
        <v>34865</v>
      </c>
      <c r="K988" s="21">
        <v>0</v>
      </c>
      <c r="L988" s="21">
        <v>0</v>
      </c>
      <c r="M988" s="21">
        <v>0</v>
      </c>
      <c r="N988" s="21">
        <v>34865</v>
      </c>
    </row>
    <row r="989" spans="1:14" x14ac:dyDescent="0.25">
      <c r="A989" s="1" t="s">
        <v>4407</v>
      </c>
      <c r="B989" s="2" t="s">
        <v>10</v>
      </c>
      <c r="C989" s="2" t="s">
        <v>3419</v>
      </c>
      <c r="D989" s="21">
        <v>56212</v>
      </c>
      <c r="E989" s="21">
        <v>0</v>
      </c>
      <c r="F989" s="21">
        <v>56212</v>
      </c>
      <c r="G989" s="39">
        <v>1.04</v>
      </c>
      <c r="H989" s="21">
        <v>58460</v>
      </c>
      <c r="I989" s="21">
        <v>0</v>
      </c>
      <c r="J989" s="21">
        <v>58460</v>
      </c>
      <c r="K989" s="21">
        <v>0</v>
      </c>
      <c r="L989" s="21">
        <v>0</v>
      </c>
      <c r="M989" s="21">
        <v>0</v>
      </c>
      <c r="N989" s="21">
        <v>58460</v>
      </c>
    </row>
    <row r="990" spans="1:14" x14ac:dyDescent="0.25">
      <c r="A990" s="1" t="s">
        <v>4408</v>
      </c>
      <c r="B990" s="2" t="s">
        <v>10</v>
      </c>
      <c r="C990" s="2" t="s">
        <v>3419</v>
      </c>
      <c r="D990" s="21">
        <v>103272</v>
      </c>
      <c r="E990" s="21">
        <v>0</v>
      </c>
      <c r="F990" s="21">
        <v>103272</v>
      </c>
      <c r="G990" s="39">
        <v>1.04</v>
      </c>
      <c r="H990" s="21">
        <v>107403</v>
      </c>
      <c r="I990" s="21">
        <v>0</v>
      </c>
      <c r="J990" s="21">
        <v>107403</v>
      </c>
      <c r="K990" s="21">
        <v>0</v>
      </c>
      <c r="L990" s="21">
        <v>0</v>
      </c>
      <c r="M990" s="21">
        <v>0</v>
      </c>
      <c r="N990" s="21">
        <v>107403</v>
      </c>
    </row>
    <row r="991" spans="1:14" x14ac:dyDescent="0.25">
      <c r="A991" s="1" t="s">
        <v>4409</v>
      </c>
      <c r="B991" s="2" t="s">
        <v>10</v>
      </c>
      <c r="C991" s="2" t="s">
        <v>3419</v>
      </c>
      <c r="D991" s="21">
        <v>1402865</v>
      </c>
      <c r="E991" s="21">
        <v>0</v>
      </c>
      <c r="F991" s="21">
        <v>1402865</v>
      </c>
      <c r="G991" s="39">
        <v>1.04</v>
      </c>
      <c r="H991" s="21">
        <v>1458980</v>
      </c>
      <c r="I991" s="21">
        <v>0</v>
      </c>
      <c r="J991" s="21">
        <v>1458980</v>
      </c>
      <c r="K991" s="21">
        <v>51227</v>
      </c>
      <c r="L991" s="21">
        <v>0</v>
      </c>
      <c r="M991" s="21">
        <v>0</v>
      </c>
      <c r="N991" s="21">
        <v>1510207</v>
      </c>
    </row>
    <row r="992" spans="1:14" x14ac:dyDescent="0.25">
      <c r="A992" s="1" t="s">
        <v>4410</v>
      </c>
      <c r="B992" s="2" t="s">
        <v>10</v>
      </c>
      <c r="C992" s="2" t="s">
        <v>3419</v>
      </c>
      <c r="D992" s="21">
        <v>517115</v>
      </c>
      <c r="E992" s="21">
        <v>0</v>
      </c>
      <c r="F992" s="21">
        <v>517115</v>
      </c>
      <c r="G992" s="39">
        <v>1.04</v>
      </c>
      <c r="H992" s="21">
        <v>537800</v>
      </c>
      <c r="I992" s="21">
        <v>0</v>
      </c>
      <c r="J992" s="21">
        <v>537800</v>
      </c>
      <c r="K992" s="21">
        <v>11455</v>
      </c>
      <c r="L992" s="21">
        <v>0</v>
      </c>
      <c r="M992" s="21">
        <v>0</v>
      </c>
      <c r="N992" s="21">
        <v>549255</v>
      </c>
    </row>
    <row r="993" spans="1:14" x14ac:dyDescent="0.25">
      <c r="A993" s="1" t="s">
        <v>4411</v>
      </c>
      <c r="B993" s="2" t="s">
        <v>10</v>
      </c>
      <c r="C993" s="2" t="s">
        <v>3419</v>
      </c>
      <c r="D993" s="21">
        <v>437322</v>
      </c>
      <c r="E993" s="21">
        <v>0</v>
      </c>
      <c r="F993" s="21">
        <v>437322</v>
      </c>
      <c r="G993" s="39">
        <v>1.04</v>
      </c>
      <c r="H993" s="21">
        <v>454815</v>
      </c>
      <c r="I993" s="21">
        <v>0</v>
      </c>
      <c r="J993" s="21">
        <v>454815</v>
      </c>
      <c r="K993" s="21">
        <v>15136</v>
      </c>
      <c r="L993" s="21">
        <v>0</v>
      </c>
      <c r="M993" s="21">
        <v>0</v>
      </c>
      <c r="N993" s="21">
        <v>469951</v>
      </c>
    </row>
    <row r="994" spans="1:14" x14ac:dyDescent="0.25">
      <c r="A994" s="1" t="s">
        <v>4412</v>
      </c>
      <c r="B994" s="2" t="s">
        <v>10</v>
      </c>
      <c r="C994" s="2" t="s">
        <v>3419</v>
      </c>
      <c r="D994" s="21">
        <v>146759</v>
      </c>
      <c r="E994" s="21">
        <v>0</v>
      </c>
      <c r="F994" s="21">
        <v>146759</v>
      </c>
      <c r="G994" s="39">
        <v>1.04</v>
      </c>
      <c r="H994" s="21">
        <v>152629</v>
      </c>
      <c r="I994" s="21">
        <v>0</v>
      </c>
      <c r="J994" s="21">
        <v>152629</v>
      </c>
      <c r="K994" s="21">
        <v>0</v>
      </c>
      <c r="L994" s="21">
        <v>0</v>
      </c>
      <c r="M994" s="21">
        <v>0</v>
      </c>
      <c r="N994" s="21">
        <v>152629</v>
      </c>
    </row>
    <row r="995" spans="1:14" x14ac:dyDescent="0.25">
      <c r="A995" s="1" t="s">
        <v>4413</v>
      </c>
      <c r="B995" s="2" t="s">
        <v>10</v>
      </c>
      <c r="C995" s="2" t="s">
        <v>3419</v>
      </c>
      <c r="D995" s="21">
        <v>31054</v>
      </c>
      <c r="E995" s="21">
        <v>0</v>
      </c>
      <c r="F995" s="21">
        <v>31054</v>
      </c>
      <c r="G995" s="39">
        <v>1.04</v>
      </c>
      <c r="H995" s="21">
        <v>32296</v>
      </c>
      <c r="I995" s="21">
        <v>0</v>
      </c>
      <c r="J995" s="21">
        <v>32296</v>
      </c>
      <c r="K995" s="21">
        <v>1250</v>
      </c>
      <c r="L995" s="21">
        <v>0</v>
      </c>
      <c r="M995" s="21">
        <v>0</v>
      </c>
      <c r="N995" s="21">
        <v>33546</v>
      </c>
    </row>
    <row r="996" spans="1:14" x14ac:dyDescent="0.25">
      <c r="A996" s="1" t="s">
        <v>4414</v>
      </c>
      <c r="B996" s="2" t="s">
        <v>10</v>
      </c>
      <c r="C996" s="2" t="s">
        <v>3419</v>
      </c>
      <c r="D996" s="21">
        <v>37787</v>
      </c>
      <c r="E996" s="21">
        <v>0</v>
      </c>
      <c r="F996" s="21">
        <v>37787</v>
      </c>
      <c r="G996" s="39">
        <v>1.04</v>
      </c>
      <c r="H996" s="21">
        <v>39298</v>
      </c>
      <c r="I996" s="21">
        <v>0</v>
      </c>
      <c r="J996" s="21">
        <v>39298</v>
      </c>
      <c r="K996" s="21">
        <v>0</v>
      </c>
      <c r="L996" s="21">
        <v>0</v>
      </c>
      <c r="M996" s="21">
        <v>0</v>
      </c>
      <c r="N996" s="21">
        <v>39298</v>
      </c>
    </row>
    <row r="997" spans="1:14" x14ac:dyDescent="0.25">
      <c r="A997" s="1" t="s">
        <v>4415</v>
      </c>
      <c r="B997" s="2" t="s">
        <v>10</v>
      </c>
      <c r="C997" s="2" t="s">
        <v>3419</v>
      </c>
      <c r="D997" s="21">
        <v>27148</v>
      </c>
      <c r="E997" s="21">
        <v>0</v>
      </c>
      <c r="F997" s="21">
        <v>27148</v>
      </c>
      <c r="G997" s="39">
        <v>1.04</v>
      </c>
      <c r="H997" s="21">
        <v>28234</v>
      </c>
      <c r="I997" s="21">
        <v>0</v>
      </c>
      <c r="J997" s="21">
        <v>28234</v>
      </c>
      <c r="K997" s="21">
        <v>0</v>
      </c>
      <c r="L997" s="21">
        <v>0</v>
      </c>
      <c r="M997" s="21">
        <v>0</v>
      </c>
      <c r="N997" s="21">
        <v>28234</v>
      </c>
    </row>
    <row r="998" spans="1:14" x14ac:dyDescent="0.25">
      <c r="A998" s="1" t="s">
        <v>4416</v>
      </c>
      <c r="B998" s="2" t="s">
        <v>10</v>
      </c>
      <c r="C998" s="2" t="s">
        <v>3419</v>
      </c>
      <c r="D998" s="21">
        <v>57848</v>
      </c>
      <c r="E998" s="21">
        <v>0</v>
      </c>
      <c r="F998" s="21">
        <v>57848</v>
      </c>
      <c r="G998" s="39">
        <v>1.04</v>
      </c>
      <c r="H998" s="21">
        <v>60162</v>
      </c>
      <c r="I998" s="21">
        <v>0</v>
      </c>
      <c r="J998" s="21">
        <v>60162</v>
      </c>
      <c r="K998" s="21">
        <v>0</v>
      </c>
      <c r="L998" s="21">
        <v>0</v>
      </c>
      <c r="M998" s="21">
        <v>0</v>
      </c>
      <c r="N998" s="21">
        <v>60162</v>
      </c>
    </row>
    <row r="999" spans="1:14" x14ac:dyDescent="0.25">
      <c r="A999" s="1" t="s">
        <v>4417</v>
      </c>
      <c r="B999" s="2" t="s">
        <v>10</v>
      </c>
      <c r="C999" s="2" t="s">
        <v>3419</v>
      </c>
      <c r="D999" s="21">
        <v>259099</v>
      </c>
      <c r="E999" s="21">
        <v>0</v>
      </c>
      <c r="F999" s="21">
        <v>259099</v>
      </c>
      <c r="G999" s="39">
        <v>1.04</v>
      </c>
      <c r="H999" s="21">
        <v>269463</v>
      </c>
      <c r="I999" s="21">
        <v>0</v>
      </c>
      <c r="J999" s="21">
        <v>269463</v>
      </c>
      <c r="K999" s="21">
        <v>0</v>
      </c>
      <c r="L999" s="21">
        <v>0</v>
      </c>
      <c r="M999" s="21">
        <v>0</v>
      </c>
      <c r="N999" s="21">
        <v>269463</v>
      </c>
    </row>
    <row r="1000" spans="1:14" x14ac:dyDescent="0.25">
      <c r="A1000" s="1" t="s">
        <v>4418</v>
      </c>
      <c r="B1000" s="2" t="s">
        <v>10</v>
      </c>
      <c r="C1000" s="2" t="s">
        <v>3419</v>
      </c>
      <c r="D1000" s="21">
        <v>1758366</v>
      </c>
      <c r="E1000" s="21">
        <v>0</v>
      </c>
      <c r="F1000" s="21">
        <v>1758366</v>
      </c>
      <c r="G1000" s="39">
        <v>1.04</v>
      </c>
      <c r="H1000" s="21">
        <v>1828701</v>
      </c>
      <c r="I1000" s="21">
        <v>0</v>
      </c>
      <c r="J1000" s="21">
        <v>1828701</v>
      </c>
      <c r="K1000" s="21">
        <v>0</v>
      </c>
      <c r="L1000" s="21">
        <v>0</v>
      </c>
      <c r="M1000" s="21">
        <v>0</v>
      </c>
      <c r="N1000" s="21">
        <v>1828701</v>
      </c>
    </row>
    <row r="1001" spans="1:14" x14ac:dyDescent="0.25">
      <c r="A1001" s="1" t="s">
        <v>4419</v>
      </c>
      <c r="B1001" s="2" t="s">
        <v>10</v>
      </c>
      <c r="C1001" s="2" t="s">
        <v>3419</v>
      </c>
      <c r="D1001" s="21">
        <v>2303446</v>
      </c>
      <c r="E1001" s="21">
        <v>0</v>
      </c>
      <c r="F1001" s="21">
        <v>2303446</v>
      </c>
      <c r="G1001" s="39">
        <v>1.04</v>
      </c>
      <c r="H1001" s="21">
        <v>2395584</v>
      </c>
      <c r="I1001" s="21">
        <v>0</v>
      </c>
      <c r="J1001" s="21">
        <v>2395584</v>
      </c>
      <c r="K1001" s="21">
        <v>0</v>
      </c>
      <c r="L1001" s="21">
        <v>0</v>
      </c>
      <c r="M1001" s="21">
        <v>0</v>
      </c>
      <c r="N1001" s="21">
        <v>2395584</v>
      </c>
    </row>
    <row r="1002" spans="1:14" x14ac:dyDescent="0.25">
      <c r="A1002" s="1" t="s">
        <v>4420</v>
      </c>
      <c r="B1002" s="2" t="s">
        <v>10</v>
      </c>
      <c r="C1002" s="2" t="s">
        <v>3419</v>
      </c>
      <c r="D1002" s="21">
        <v>1778535</v>
      </c>
      <c r="E1002" s="21">
        <v>73000</v>
      </c>
      <c r="F1002" s="21">
        <v>1851535</v>
      </c>
      <c r="G1002" s="39">
        <v>1.04</v>
      </c>
      <c r="H1002" s="21">
        <v>1925596</v>
      </c>
      <c r="I1002" s="21">
        <v>0</v>
      </c>
      <c r="J1002" s="21">
        <v>1925596</v>
      </c>
      <c r="K1002" s="21">
        <v>0</v>
      </c>
      <c r="L1002" s="21">
        <v>0</v>
      </c>
      <c r="M1002" s="21">
        <v>0</v>
      </c>
      <c r="N1002" s="21">
        <v>1925596</v>
      </c>
    </row>
    <row r="1003" spans="1:14" x14ac:dyDescent="0.25">
      <c r="A1003" s="1" t="s">
        <v>4421</v>
      </c>
      <c r="B1003" s="2" t="s">
        <v>10</v>
      </c>
      <c r="C1003" s="2" t="s">
        <v>3419</v>
      </c>
      <c r="D1003" s="21">
        <v>2489647</v>
      </c>
      <c r="E1003" s="21">
        <v>0</v>
      </c>
      <c r="F1003" s="21">
        <v>2489647</v>
      </c>
      <c r="G1003" s="39">
        <v>1.04</v>
      </c>
      <c r="H1003" s="21">
        <v>2589233</v>
      </c>
      <c r="I1003" s="21">
        <v>0</v>
      </c>
      <c r="J1003" s="21">
        <v>2589233</v>
      </c>
      <c r="K1003" s="21">
        <v>0</v>
      </c>
      <c r="L1003" s="21">
        <v>0</v>
      </c>
      <c r="M1003" s="21">
        <v>0</v>
      </c>
      <c r="N1003" s="21">
        <v>2589233</v>
      </c>
    </row>
    <row r="1004" spans="1:14" x14ac:dyDescent="0.25">
      <c r="A1004" s="1" t="s">
        <v>4422</v>
      </c>
      <c r="B1004" s="2" t="s">
        <v>10</v>
      </c>
      <c r="C1004" s="2" t="s">
        <v>3419</v>
      </c>
      <c r="D1004" s="21">
        <v>51660</v>
      </c>
      <c r="E1004" s="21">
        <v>0</v>
      </c>
      <c r="F1004" s="21">
        <v>51660</v>
      </c>
      <c r="G1004" s="39">
        <v>1.04</v>
      </c>
      <c r="H1004" s="21">
        <v>53726</v>
      </c>
      <c r="I1004" s="21">
        <v>0</v>
      </c>
      <c r="J1004" s="21">
        <v>53726</v>
      </c>
      <c r="K1004" s="21">
        <v>0</v>
      </c>
      <c r="L1004" s="21">
        <v>0</v>
      </c>
      <c r="M1004" s="21">
        <v>0</v>
      </c>
      <c r="N1004" s="21">
        <v>53726</v>
      </c>
    </row>
    <row r="1005" spans="1:14" x14ac:dyDescent="0.25">
      <c r="A1005" s="1" t="s">
        <v>4423</v>
      </c>
      <c r="B1005" s="2" t="s">
        <v>10</v>
      </c>
      <c r="C1005" s="2" t="s">
        <v>3419</v>
      </c>
      <c r="D1005" s="21">
        <v>237439</v>
      </c>
      <c r="E1005" s="21">
        <v>0</v>
      </c>
      <c r="F1005" s="21">
        <v>237439</v>
      </c>
      <c r="G1005" s="39">
        <v>1.04</v>
      </c>
      <c r="H1005" s="21">
        <v>246937</v>
      </c>
      <c r="I1005" s="21">
        <v>0</v>
      </c>
      <c r="J1005" s="21">
        <v>246937</v>
      </c>
      <c r="K1005" s="21">
        <v>0</v>
      </c>
      <c r="L1005" s="21">
        <v>0</v>
      </c>
      <c r="M1005" s="21">
        <v>0</v>
      </c>
      <c r="N1005" s="21">
        <v>246937</v>
      </c>
    </row>
    <row r="1006" spans="1:14" x14ac:dyDescent="0.25">
      <c r="A1006" s="1" t="s">
        <v>4424</v>
      </c>
      <c r="B1006" s="2" t="s">
        <v>10</v>
      </c>
      <c r="C1006" s="2" t="s">
        <v>3419</v>
      </c>
      <c r="D1006" s="21">
        <v>122575</v>
      </c>
      <c r="E1006" s="21">
        <v>0</v>
      </c>
      <c r="F1006" s="21">
        <v>122575</v>
      </c>
      <c r="G1006" s="39">
        <v>1.04</v>
      </c>
      <c r="H1006" s="21">
        <v>127478</v>
      </c>
      <c r="I1006" s="21">
        <v>0</v>
      </c>
      <c r="J1006" s="21">
        <v>127478</v>
      </c>
      <c r="K1006" s="21">
        <v>0</v>
      </c>
      <c r="L1006" s="21">
        <v>0</v>
      </c>
      <c r="M1006" s="21">
        <v>0</v>
      </c>
      <c r="N1006" s="21">
        <v>127478</v>
      </c>
    </row>
    <row r="1007" spans="1:14" x14ac:dyDescent="0.25">
      <c r="A1007" s="1" t="s">
        <v>4425</v>
      </c>
      <c r="B1007" s="2" t="s">
        <v>10</v>
      </c>
      <c r="C1007" s="2" t="s">
        <v>3419</v>
      </c>
      <c r="D1007" s="21">
        <v>390240</v>
      </c>
      <c r="E1007" s="21">
        <v>0</v>
      </c>
      <c r="F1007" s="21">
        <v>390240</v>
      </c>
      <c r="G1007" s="39">
        <v>1.04</v>
      </c>
      <c r="H1007" s="21">
        <v>405850</v>
      </c>
      <c r="I1007" s="21">
        <v>0</v>
      </c>
      <c r="J1007" s="21">
        <v>405850</v>
      </c>
      <c r="K1007" s="21">
        <v>0</v>
      </c>
      <c r="L1007" s="21">
        <v>0</v>
      </c>
      <c r="M1007" s="21">
        <v>0</v>
      </c>
      <c r="N1007" s="21">
        <v>405850</v>
      </c>
    </row>
    <row r="1008" spans="1:14" x14ac:dyDescent="0.25">
      <c r="A1008" s="1" t="s">
        <v>4426</v>
      </c>
      <c r="B1008" s="2" t="s">
        <v>10</v>
      </c>
      <c r="C1008" s="2" t="s">
        <v>3419</v>
      </c>
      <c r="D1008" s="21">
        <v>0</v>
      </c>
      <c r="E1008" s="21">
        <v>0</v>
      </c>
      <c r="F1008" s="21">
        <v>0</v>
      </c>
      <c r="G1008" s="39">
        <v>1.04</v>
      </c>
      <c r="H1008" s="21">
        <v>0</v>
      </c>
      <c r="I1008" s="21">
        <v>0</v>
      </c>
      <c r="J1008" s="21">
        <v>0</v>
      </c>
      <c r="K1008" s="21">
        <v>0</v>
      </c>
      <c r="L1008" s="21">
        <v>0</v>
      </c>
      <c r="M1008" s="21">
        <v>0</v>
      </c>
      <c r="N1008" s="21">
        <v>0</v>
      </c>
    </row>
    <row r="1009" spans="1:14" x14ac:dyDescent="0.25">
      <c r="A1009" s="1" t="s">
        <v>4427</v>
      </c>
      <c r="B1009" s="2" t="s">
        <v>10</v>
      </c>
      <c r="C1009" s="2" t="s">
        <v>3419</v>
      </c>
      <c r="D1009" s="21">
        <v>51379322</v>
      </c>
      <c r="E1009" s="21">
        <v>-179663</v>
      </c>
      <c r="F1009" s="21">
        <v>51199659</v>
      </c>
      <c r="G1009" s="39">
        <v>1.04</v>
      </c>
      <c r="H1009" s="21">
        <v>53247645</v>
      </c>
      <c r="I1009" s="21">
        <v>0</v>
      </c>
      <c r="J1009" s="21">
        <v>53247645</v>
      </c>
      <c r="K1009" s="21">
        <v>11253452</v>
      </c>
      <c r="L1009" s="21">
        <v>2747449.4601734728</v>
      </c>
      <c r="M1009" s="21">
        <v>9095771</v>
      </c>
      <c r="N1009" s="21">
        <v>76344317.460173473</v>
      </c>
    </row>
    <row r="1010" spans="1:14" x14ac:dyDescent="0.25">
      <c r="A1010" s="1" t="s">
        <v>4428</v>
      </c>
      <c r="B1010" s="2" t="s">
        <v>10</v>
      </c>
      <c r="C1010" s="2" t="s">
        <v>3419</v>
      </c>
      <c r="D1010" s="21">
        <v>268973</v>
      </c>
      <c r="E1010" s="21">
        <v>0</v>
      </c>
      <c r="F1010" s="21">
        <v>268973</v>
      </c>
      <c r="G1010" s="39">
        <v>1.04</v>
      </c>
      <c r="H1010" s="21">
        <v>279732</v>
      </c>
      <c r="I1010" s="21">
        <v>0</v>
      </c>
      <c r="J1010" s="21">
        <v>279732</v>
      </c>
      <c r="K1010" s="21">
        <v>0</v>
      </c>
      <c r="L1010" s="21">
        <v>0</v>
      </c>
      <c r="M1010" s="21">
        <v>0</v>
      </c>
      <c r="N1010" s="21">
        <v>279732</v>
      </c>
    </row>
    <row r="1011" spans="1:14" x14ac:dyDescent="0.25">
      <c r="A1011" s="1" t="s">
        <v>4429</v>
      </c>
      <c r="B1011" s="2" t="s">
        <v>10</v>
      </c>
      <c r="C1011" s="2" t="s">
        <v>3419</v>
      </c>
      <c r="D1011" s="21">
        <v>122241</v>
      </c>
      <c r="E1011" s="21">
        <v>0</v>
      </c>
      <c r="F1011" s="21">
        <v>122241</v>
      </c>
      <c r="G1011" s="39">
        <v>1.04</v>
      </c>
      <c r="H1011" s="21">
        <v>127131</v>
      </c>
      <c r="I1011" s="21">
        <v>0</v>
      </c>
      <c r="J1011" s="21">
        <v>127131</v>
      </c>
      <c r="K1011" s="21">
        <v>0</v>
      </c>
      <c r="L1011" s="21">
        <v>0</v>
      </c>
      <c r="M1011" s="21">
        <v>0</v>
      </c>
      <c r="N1011" s="21">
        <v>127131</v>
      </c>
    </row>
    <row r="1012" spans="1:14" x14ac:dyDescent="0.25">
      <c r="A1012" s="1" t="s">
        <v>4430</v>
      </c>
      <c r="B1012" s="2" t="s">
        <v>10</v>
      </c>
      <c r="C1012" s="2" t="s">
        <v>3419</v>
      </c>
      <c r="D1012" s="21">
        <v>402742</v>
      </c>
      <c r="E1012" s="21">
        <v>0</v>
      </c>
      <c r="F1012" s="21">
        <v>402742</v>
      </c>
      <c r="G1012" s="39">
        <v>1.04</v>
      </c>
      <c r="H1012" s="21">
        <v>418852</v>
      </c>
      <c r="I1012" s="21">
        <v>0</v>
      </c>
      <c r="J1012" s="21">
        <v>418852</v>
      </c>
      <c r="K1012" s="21">
        <v>0</v>
      </c>
      <c r="L1012" s="21">
        <v>0</v>
      </c>
      <c r="M1012" s="21">
        <v>0</v>
      </c>
      <c r="N1012" s="21">
        <v>418852</v>
      </c>
    </row>
    <row r="1013" spans="1:14" x14ac:dyDescent="0.25">
      <c r="A1013" s="1" t="s">
        <v>4431</v>
      </c>
      <c r="B1013" s="2" t="s">
        <v>10</v>
      </c>
      <c r="C1013" s="2" t="s">
        <v>3419</v>
      </c>
      <c r="D1013" s="21">
        <v>378299</v>
      </c>
      <c r="E1013" s="21">
        <v>0</v>
      </c>
      <c r="F1013" s="21">
        <v>378299</v>
      </c>
      <c r="G1013" s="39">
        <v>1.04</v>
      </c>
      <c r="H1013" s="21">
        <v>393431</v>
      </c>
      <c r="I1013" s="21">
        <v>0</v>
      </c>
      <c r="J1013" s="21">
        <v>393431</v>
      </c>
      <c r="K1013" s="21">
        <v>0</v>
      </c>
      <c r="L1013" s="21">
        <v>0</v>
      </c>
      <c r="M1013" s="21">
        <v>0</v>
      </c>
      <c r="N1013" s="21">
        <v>393431</v>
      </c>
    </row>
    <row r="1014" spans="1:14" x14ac:dyDescent="0.25">
      <c r="A1014" s="1" t="s">
        <v>4432</v>
      </c>
      <c r="B1014" s="2" t="s">
        <v>10</v>
      </c>
      <c r="C1014" s="2" t="s">
        <v>3419</v>
      </c>
      <c r="D1014" s="21">
        <v>401177</v>
      </c>
      <c r="E1014" s="21">
        <v>0</v>
      </c>
      <c r="F1014" s="21">
        <v>401177</v>
      </c>
      <c r="G1014" s="39">
        <v>1.04</v>
      </c>
      <c r="H1014" s="21">
        <v>417224</v>
      </c>
      <c r="I1014" s="21">
        <v>0</v>
      </c>
      <c r="J1014" s="21">
        <v>417224</v>
      </c>
      <c r="K1014" s="21">
        <v>0</v>
      </c>
      <c r="L1014" s="21">
        <v>0</v>
      </c>
      <c r="M1014" s="21">
        <v>0</v>
      </c>
      <c r="N1014" s="21">
        <v>417224</v>
      </c>
    </row>
    <row r="1015" spans="1:14" x14ac:dyDescent="0.25">
      <c r="A1015" s="1" t="s">
        <v>4433</v>
      </c>
      <c r="B1015" s="2" t="s">
        <v>10</v>
      </c>
      <c r="C1015" s="2" t="s">
        <v>3419</v>
      </c>
      <c r="D1015" s="21">
        <v>1717280</v>
      </c>
      <c r="E1015" s="21">
        <v>0</v>
      </c>
      <c r="F1015" s="21">
        <v>1717280</v>
      </c>
      <c r="G1015" s="39">
        <v>1.04</v>
      </c>
      <c r="H1015" s="21">
        <v>1785971</v>
      </c>
      <c r="I1015" s="21">
        <v>0</v>
      </c>
      <c r="J1015" s="21">
        <v>1785971</v>
      </c>
      <c r="K1015" s="21">
        <v>0</v>
      </c>
      <c r="L1015" s="21">
        <v>0</v>
      </c>
      <c r="M1015" s="21">
        <v>0</v>
      </c>
      <c r="N1015" s="21">
        <v>1785971</v>
      </c>
    </row>
    <row r="1016" spans="1:14" x14ac:dyDescent="0.25">
      <c r="A1016" s="1" t="s">
        <v>4434</v>
      </c>
      <c r="B1016" s="2" t="s">
        <v>10</v>
      </c>
      <c r="C1016" s="2" t="s">
        <v>3419</v>
      </c>
      <c r="D1016" s="21">
        <v>380020</v>
      </c>
      <c r="E1016" s="21">
        <v>0</v>
      </c>
      <c r="F1016" s="21">
        <v>380020</v>
      </c>
      <c r="G1016" s="39">
        <v>1.04</v>
      </c>
      <c r="H1016" s="21">
        <v>395221</v>
      </c>
      <c r="I1016" s="21">
        <v>0</v>
      </c>
      <c r="J1016" s="21">
        <v>395221</v>
      </c>
      <c r="K1016" s="21">
        <v>0</v>
      </c>
      <c r="L1016" s="21">
        <v>0</v>
      </c>
      <c r="M1016" s="21">
        <v>0</v>
      </c>
      <c r="N1016" s="21">
        <v>395221</v>
      </c>
    </row>
    <row r="1017" spans="1:14" x14ac:dyDescent="0.25">
      <c r="A1017" s="1" t="s">
        <v>4435</v>
      </c>
      <c r="B1017" s="2" t="s">
        <v>10</v>
      </c>
      <c r="C1017" s="2" t="s">
        <v>3419</v>
      </c>
      <c r="D1017" s="21">
        <v>770129</v>
      </c>
      <c r="E1017" s="21">
        <v>0</v>
      </c>
      <c r="F1017" s="21">
        <v>770129</v>
      </c>
      <c r="G1017" s="39">
        <v>1.04</v>
      </c>
      <c r="H1017" s="21">
        <v>800934</v>
      </c>
      <c r="I1017" s="21">
        <v>0</v>
      </c>
      <c r="J1017" s="21">
        <v>800934</v>
      </c>
      <c r="K1017" s="21">
        <v>0</v>
      </c>
      <c r="L1017" s="21">
        <v>0</v>
      </c>
      <c r="M1017" s="21">
        <v>0</v>
      </c>
      <c r="N1017" s="21">
        <v>800934</v>
      </c>
    </row>
    <row r="1018" spans="1:14" x14ac:dyDescent="0.25">
      <c r="A1018" s="1" t="s">
        <v>4436</v>
      </c>
      <c r="B1018" s="2" t="s">
        <v>10</v>
      </c>
      <c r="C1018" s="2" t="s">
        <v>3419</v>
      </c>
      <c r="D1018" s="21">
        <v>112502</v>
      </c>
      <c r="E1018" s="21">
        <v>0</v>
      </c>
      <c r="F1018" s="21">
        <v>112502</v>
      </c>
      <c r="G1018" s="39">
        <v>1.04</v>
      </c>
      <c r="H1018" s="21">
        <v>117002</v>
      </c>
      <c r="I1018" s="21">
        <v>0</v>
      </c>
      <c r="J1018" s="21">
        <v>117002</v>
      </c>
      <c r="K1018" s="21">
        <v>0</v>
      </c>
      <c r="L1018" s="21">
        <v>0</v>
      </c>
      <c r="M1018" s="21">
        <v>0</v>
      </c>
      <c r="N1018" s="21">
        <v>117002</v>
      </c>
    </row>
    <row r="1019" spans="1:14" x14ac:dyDescent="0.25">
      <c r="A1019" s="1" t="s">
        <v>4437</v>
      </c>
      <c r="B1019" s="2" t="s">
        <v>10</v>
      </c>
      <c r="C1019" s="2" t="s">
        <v>3419</v>
      </c>
      <c r="D1019" s="21">
        <v>1976405</v>
      </c>
      <c r="E1019" s="21">
        <v>0</v>
      </c>
      <c r="F1019" s="21">
        <v>1976405</v>
      </c>
      <c r="G1019" s="39">
        <v>1.04</v>
      </c>
      <c r="H1019" s="21">
        <v>2055461</v>
      </c>
      <c r="I1019" s="21">
        <v>0</v>
      </c>
      <c r="J1019" s="21">
        <v>2055461</v>
      </c>
      <c r="K1019" s="21">
        <v>0</v>
      </c>
      <c r="L1019" s="21">
        <v>0</v>
      </c>
      <c r="M1019" s="21">
        <v>0</v>
      </c>
      <c r="N1019" s="21">
        <v>2055461</v>
      </c>
    </row>
    <row r="1020" spans="1:14" x14ac:dyDescent="0.25">
      <c r="A1020" s="1" t="s">
        <v>4438</v>
      </c>
      <c r="B1020" s="2" t="s">
        <v>10</v>
      </c>
      <c r="C1020" s="2" t="s">
        <v>3419</v>
      </c>
      <c r="D1020" s="21">
        <v>286249</v>
      </c>
      <c r="E1020" s="21">
        <v>0</v>
      </c>
      <c r="F1020" s="21">
        <v>286249</v>
      </c>
      <c r="G1020" s="39">
        <v>1.04</v>
      </c>
      <c r="H1020" s="21">
        <v>297699</v>
      </c>
      <c r="I1020" s="21">
        <v>0</v>
      </c>
      <c r="J1020" s="21">
        <v>297699</v>
      </c>
      <c r="K1020" s="21">
        <v>0</v>
      </c>
      <c r="L1020" s="21">
        <v>0</v>
      </c>
      <c r="M1020" s="21">
        <v>0</v>
      </c>
      <c r="N1020" s="21">
        <v>297699</v>
      </c>
    </row>
    <row r="1021" spans="1:14" x14ac:dyDescent="0.25">
      <c r="A1021" s="1" t="s">
        <v>4439</v>
      </c>
      <c r="B1021" s="2" t="s">
        <v>10</v>
      </c>
      <c r="C1021" s="2" t="s">
        <v>3419</v>
      </c>
      <c r="D1021" s="21">
        <v>798821</v>
      </c>
      <c r="E1021" s="21">
        <v>0</v>
      </c>
      <c r="F1021" s="21">
        <v>798821</v>
      </c>
      <c r="G1021" s="39">
        <v>1.04</v>
      </c>
      <c r="H1021" s="21">
        <v>830774</v>
      </c>
      <c r="I1021" s="21">
        <v>0</v>
      </c>
      <c r="J1021" s="21">
        <v>830774</v>
      </c>
      <c r="K1021" s="21">
        <v>0</v>
      </c>
      <c r="L1021" s="21">
        <v>0</v>
      </c>
      <c r="M1021" s="21">
        <v>0</v>
      </c>
      <c r="N1021" s="21">
        <v>830774</v>
      </c>
    </row>
    <row r="1022" spans="1:14" x14ac:dyDescent="0.25">
      <c r="A1022" s="1" t="s">
        <v>4440</v>
      </c>
      <c r="B1022" s="2" t="s">
        <v>10</v>
      </c>
      <c r="C1022" s="2" t="s">
        <v>3419</v>
      </c>
      <c r="D1022" s="21">
        <v>388073</v>
      </c>
      <c r="E1022" s="21">
        <v>38548</v>
      </c>
      <c r="F1022" s="21">
        <v>426621</v>
      </c>
      <c r="G1022" s="39">
        <v>1.04</v>
      </c>
      <c r="H1022" s="21">
        <v>443686</v>
      </c>
      <c r="I1022" s="21">
        <v>52048</v>
      </c>
      <c r="J1022" s="21">
        <v>495734</v>
      </c>
      <c r="K1022" s="21">
        <v>0</v>
      </c>
      <c r="L1022" s="21">
        <v>0</v>
      </c>
      <c r="M1022" s="21">
        <v>0</v>
      </c>
      <c r="N1022" s="21">
        <v>495734</v>
      </c>
    </row>
    <row r="1023" spans="1:14" x14ac:dyDescent="0.25">
      <c r="A1023" s="1" t="s">
        <v>4441</v>
      </c>
      <c r="B1023" s="2" t="s">
        <v>10</v>
      </c>
      <c r="C1023" s="2" t="s">
        <v>3419</v>
      </c>
      <c r="D1023" s="21">
        <v>291597</v>
      </c>
      <c r="E1023" s="21">
        <v>381371</v>
      </c>
      <c r="F1023" s="21">
        <v>672968</v>
      </c>
      <c r="G1023" s="39">
        <v>1.04</v>
      </c>
      <c r="H1023" s="21">
        <v>699887</v>
      </c>
      <c r="I1023" s="21">
        <v>0</v>
      </c>
      <c r="J1023" s="21">
        <v>699887</v>
      </c>
      <c r="K1023" s="21">
        <v>0</v>
      </c>
      <c r="L1023" s="21">
        <v>0</v>
      </c>
      <c r="M1023" s="21">
        <v>0</v>
      </c>
      <c r="N1023" s="21">
        <v>699887</v>
      </c>
    </row>
    <row r="1024" spans="1:14" x14ac:dyDescent="0.25">
      <c r="A1024" s="1" t="s">
        <v>4442</v>
      </c>
      <c r="B1024" s="2" t="s">
        <v>10</v>
      </c>
      <c r="C1024" s="2" t="s">
        <v>3419</v>
      </c>
      <c r="D1024" s="21">
        <v>73516</v>
      </c>
      <c r="E1024" s="21">
        <v>0</v>
      </c>
      <c r="F1024" s="21">
        <v>73516</v>
      </c>
      <c r="G1024" s="39">
        <v>1.04</v>
      </c>
      <c r="H1024" s="21">
        <v>76457</v>
      </c>
      <c r="I1024" s="21">
        <v>0</v>
      </c>
      <c r="J1024" s="21">
        <v>76457</v>
      </c>
      <c r="K1024" s="21">
        <v>0</v>
      </c>
      <c r="L1024" s="21">
        <v>0</v>
      </c>
      <c r="M1024" s="21">
        <v>0</v>
      </c>
      <c r="N1024" s="21">
        <v>76457</v>
      </c>
    </row>
    <row r="1025" spans="1:14" x14ac:dyDescent="0.25">
      <c r="A1025" s="1" t="s">
        <v>4443</v>
      </c>
      <c r="B1025" s="2" t="s">
        <v>10</v>
      </c>
      <c r="C1025" s="2" t="s">
        <v>3419</v>
      </c>
      <c r="D1025" s="21">
        <v>294002</v>
      </c>
      <c r="E1025" s="21">
        <v>0</v>
      </c>
      <c r="F1025" s="21">
        <v>294002</v>
      </c>
      <c r="G1025" s="39">
        <v>1.04</v>
      </c>
      <c r="H1025" s="21">
        <v>305762</v>
      </c>
      <c r="I1025" s="21">
        <v>0</v>
      </c>
      <c r="J1025" s="21">
        <v>305762</v>
      </c>
      <c r="K1025" s="21">
        <v>0</v>
      </c>
      <c r="L1025" s="21">
        <v>0</v>
      </c>
      <c r="M1025" s="21">
        <v>0</v>
      </c>
      <c r="N1025" s="21">
        <v>305762</v>
      </c>
    </row>
    <row r="1026" spans="1:14" x14ac:dyDescent="0.25">
      <c r="A1026" s="1" t="s">
        <v>4444</v>
      </c>
      <c r="B1026" s="2" t="s">
        <v>10</v>
      </c>
      <c r="C1026" s="2" t="s">
        <v>3419</v>
      </c>
      <c r="D1026" s="21">
        <v>23118</v>
      </c>
      <c r="E1026" s="21">
        <v>0</v>
      </c>
      <c r="F1026" s="21">
        <v>23118</v>
      </c>
      <c r="G1026" s="39">
        <v>1.04</v>
      </c>
      <c r="H1026" s="21">
        <v>24043</v>
      </c>
      <c r="I1026" s="21">
        <v>0</v>
      </c>
      <c r="J1026" s="21">
        <v>24043</v>
      </c>
      <c r="K1026" s="21">
        <v>0</v>
      </c>
      <c r="L1026" s="21">
        <v>0</v>
      </c>
      <c r="M1026" s="21">
        <v>0</v>
      </c>
      <c r="N1026" s="21">
        <v>24043</v>
      </c>
    </row>
    <row r="1027" spans="1:14" x14ac:dyDescent="0.25">
      <c r="A1027" s="1" t="s">
        <v>4445</v>
      </c>
      <c r="B1027" s="2" t="s">
        <v>10</v>
      </c>
      <c r="C1027" s="2" t="s">
        <v>3419</v>
      </c>
      <c r="D1027" s="21">
        <v>67219720</v>
      </c>
      <c r="E1027" s="21">
        <v>0</v>
      </c>
      <c r="F1027" s="21">
        <v>67219720</v>
      </c>
      <c r="G1027" s="39">
        <v>1.04</v>
      </c>
      <c r="H1027" s="21">
        <v>69908509</v>
      </c>
      <c r="I1027" s="21">
        <v>800000</v>
      </c>
      <c r="J1027" s="21">
        <v>70708509</v>
      </c>
      <c r="K1027" s="21">
        <v>5458802</v>
      </c>
      <c r="L1027" s="21">
        <v>0</v>
      </c>
      <c r="M1027" s="21">
        <v>0</v>
      </c>
      <c r="N1027" s="21">
        <v>76167311</v>
      </c>
    </row>
    <row r="1028" spans="1:14" x14ac:dyDescent="0.25">
      <c r="A1028" s="1" t="s">
        <v>4446</v>
      </c>
      <c r="B1028" s="2" t="s">
        <v>10</v>
      </c>
      <c r="C1028" s="2" t="s">
        <v>3419</v>
      </c>
      <c r="D1028" s="21">
        <v>35836472</v>
      </c>
      <c r="E1028" s="21">
        <v>2488089</v>
      </c>
      <c r="F1028" s="21">
        <v>38324561</v>
      </c>
      <c r="G1028" s="39">
        <v>1.04</v>
      </c>
      <c r="H1028" s="21">
        <v>39857543</v>
      </c>
      <c r="I1028" s="21">
        <v>0</v>
      </c>
      <c r="J1028" s="21">
        <v>39857543</v>
      </c>
      <c r="K1028" s="21">
        <v>2553126</v>
      </c>
      <c r="L1028" s="21">
        <v>0</v>
      </c>
      <c r="M1028" s="21">
        <v>0</v>
      </c>
      <c r="N1028" s="21">
        <v>42410669</v>
      </c>
    </row>
    <row r="1029" spans="1:14" x14ac:dyDescent="0.25">
      <c r="A1029" s="1" t="s">
        <v>4447</v>
      </c>
      <c r="B1029" s="2" t="s">
        <v>10</v>
      </c>
      <c r="C1029" s="2" t="s">
        <v>3419</v>
      </c>
      <c r="D1029" s="21">
        <v>530412</v>
      </c>
      <c r="E1029" s="21">
        <v>0</v>
      </c>
      <c r="F1029" s="21">
        <v>530412</v>
      </c>
      <c r="G1029" s="39">
        <v>1.04</v>
      </c>
      <c r="H1029" s="21">
        <v>551628</v>
      </c>
      <c r="I1029" s="21">
        <v>0</v>
      </c>
      <c r="J1029" s="21">
        <v>551628</v>
      </c>
      <c r="K1029" s="21">
        <v>25847</v>
      </c>
      <c r="L1029" s="21">
        <v>0</v>
      </c>
      <c r="M1029" s="21">
        <v>0</v>
      </c>
      <c r="N1029" s="21">
        <v>577475</v>
      </c>
    </row>
    <row r="1030" spans="1:14" x14ac:dyDescent="0.25">
      <c r="A1030" s="1" t="s">
        <v>4448</v>
      </c>
      <c r="B1030" s="2" t="s">
        <v>10</v>
      </c>
      <c r="C1030" s="2" t="s">
        <v>3419</v>
      </c>
      <c r="D1030" s="21">
        <v>171949</v>
      </c>
      <c r="E1030" s="21">
        <v>0</v>
      </c>
      <c r="F1030" s="21">
        <v>171949</v>
      </c>
      <c r="G1030" s="39">
        <v>1.04</v>
      </c>
      <c r="H1030" s="21">
        <v>178827</v>
      </c>
      <c r="I1030" s="21">
        <v>0</v>
      </c>
      <c r="J1030" s="21">
        <v>178827</v>
      </c>
      <c r="K1030" s="21">
        <v>0</v>
      </c>
      <c r="L1030" s="21">
        <v>0</v>
      </c>
      <c r="M1030" s="21">
        <v>0</v>
      </c>
      <c r="N1030" s="21">
        <v>178827</v>
      </c>
    </row>
    <row r="1031" spans="1:14" x14ac:dyDescent="0.25">
      <c r="A1031" s="1" t="s">
        <v>4449</v>
      </c>
      <c r="B1031" s="2" t="s">
        <v>10</v>
      </c>
      <c r="C1031" s="2" t="s">
        <v>3419</v>
      </c>
      <c r="D1031" s="21">
        <v>1881117</v>
      </c>
      <c r="E1031" s="21">
        <v>100000</v>
      </c>
      <c r="F1031" s="21">
        <v>1981117</v>
      </c>
      <c r="G1031" s="39">
        <v>1.04</v>
      </c>
      <c r="H1031" s="21">
        <v>2060362</v>
      </c>
      <c r="I1031" s="21">
        <v>0</v>
      </c>
      <c r="J1031" s="21">
        <v>2060362</v>
      </c>
      <c r="K1031" s="21">
        <v>197418</v>
      </c>
      <c r="L1031" s="21">
        <v>0</v>
      </c>
      <c r="M1031" s="21">
        <v>0</v>
      </c>
      <c r="N1031" s="21">
        <v>2257780</v>
      </c>
    </row>
    <row r="1032" spans="1:14" x14ac:dyDescent="0.25">
      <c r="A1032" s="1" t="s">
        <v>4450</v>
      </c>
      <c r="B1032" s="2" t="s">
        <v>10</v>
      </c>
      <c r="C1032" s="2" t="s">
        <v>3419</v>
      </c>
      <c r="D1032" s="21">
        <v>32919714</v>
      </c>
      <c r="E1032" s="21">
        <v>0</v>
      </c>
      <c r="F1032" s="21">
        <v>32919714</v>
      </c>
      <c r="G1032" s="39">
        <v>1.04</v>
      </c>
      <c r="H1032" s="21">
        <v>34236503</v>
      </c>
      <c r="I1032" s="21">
        <v>0</v>
      </c>
      <c r="J1032" s="21">
        <v>34236503</v>
      </c>
      <c r="K1032" s="21">
        <v>4563904</v>
      </c>
      <c r="L1032" s="21">
        <v>0</v>
      </c>
      <c r="M1032" s="21">
        <v>0</v>
      </c>
      <c r="N1032" s="21">
        <v>38800407</v>
      </c>
    </row>
    <row r="1033" spans="1:14" x14ac:dyDescent="0.25">
      <c r="A1033" s="1" t="s">
        <v>4451</v>
      </c>
      <c r="B1033" s="2" t="s">
        <v>10</v>
      </c>
      <c r="C1033" s="2" t="s">
        <v>3419</v>
      </c>
      <c r="D1033" s="21">
        <v>1441603</v>
      </c>
      <c r="E1033" s="21">
        <v>25000</v>
      </c>
      <c r="F1033" s="21">
        <v>1466603</v>
      </c>
      <c r="G1033" s="39">
        <v>1.04</v>
      </c>
      <c r="H1033" s="21">
        <v>1525267</v>
      </c>
      <c r="I1033" s="21">
        <v>40000</v>
      </c>
      <c r="J1033" s="21">
        <v>1565267</v>
      </c>
      <c r="K1033" s="21">
        <v>74879</v>
      </c>
      <c r="L1033" s="21">
        <v>0</v>
      </c>
      <c r="M1033" s="21">
        <v>0</v>
      </c>
      <c r="N1033" s="21">
        <v>1640146</v>
      </c>
    </row>
    <row r="1034" spans="1:14" x14ac:dyDescent="0.25">
      <c r="A1034" s="1" t="s">
        <v>4452</v>
      </c>
      <c r="B1034" s="2" t="s">
        <v>10</v>
      </c>
      <c r="C1034" s="2" t="s">
        <v>3419</v>
      </c>
      <c r="D1034" s="21">
        <v>26266642</v>
      </c>
      <c r="E1034" s="21">
        <v>3057572</v>
      </c>
      <c r="F1034" s="21">
        <v>29324214</v>
      </c>
      <c r="G1034" s="39">
        <v>1.04</v>
      </c>
      <c r="H1034" s="21">
        <v>30497183</v>
      </c>
      <c r="I1034" s="21">
        <v>0</v>
      </c>
      <c r="J1034" s="21">
        <v>30497183</v>
      </c>
      <c r="K1034" s="21">
        <v>2692001</v>
      </c>
      <c r="L1034" s="21">
        <v>0</v>
      </c>
      <c r="M1034" s="21">
        <v>0</v>
      </c>
      <c r="N1034" s="21">
        <v>33189184</v>
      </c>
    </row>
    <row r="1035" spans="1:14" x14ac:dyDescent="0.25">
      <c r="A1035" s="1" t="s">
        <v>4453</v>
      </c>
      <c r="B1035" s="2" t="s">
        <v>10</v>
      </c>
      <c r="C1035" s="2" t="s">
        <v>3419</v>
      </c>
      <c r="D1035" s="21">
        <v>39369859</v>
      </c>
      <c r="E1035" s="21">
        <v>0</v>
      </c>
      <c r="F1035" s="21">
        <v>39369859</v>
      </c>
      <c r="G1035" s="39">
        <v>1.04</v>
      </c>
      <c r="H1035" s="21">
        <v>40944653</v>
      </c>
      <c r="I1035" s="21">
        <v>0</v>
      </c>
      <c r="J1035" s="21">
        <v>40944653</v>
      </c>
      <c r="K1035" s="21">
        <v>0</v>
      </c>
      <c r="L1035" s="21">
        <v>0</v>
      </c>
      <c r="M1035" s="21">
        <v>0</v>
      </c>
      <c r="N1035" s="21">
        <v>40944653</v>
      </c>
    </row>
    <row r="1036" spans="1:14" x14ac:dyDescent="0.25">
      <c r="A1036" s="1" t="s">
        <v>4454</v>
      </c>
      <c r="B1036" s="2" t="s">
        <v>10</v>
      </c>
      <c r="C1036" s="2" t="s">
        <v>3419</v>
      </c>
      <c r="D1036" s="21">
        <v>4622484</v>
      </c>
      <c r="E1036" s="21">
        <v>0</v>
      </c>
      <c r="F1036" s="21">
        <v>4622484</v>
      </c>
      <c r="G1036" s="39">
        <v>1.04</v>
      </c>
      <c r="H1036" s="21">
        <v>4807383</v>
      </c>
      <c r="I1036" s="21">
        <v>0</v>
      </c>
      <c r="J1036" s="21">
        <v>4807383</v>
      </c>
      <c r="K1036" s="21">
        <v>0</v>
      </c>
      <c r="L1036" s="21">
        <v>0</v>
      </c>
      <c r="M1036" s="21">
        <v>0</v>
      </c>
      <c r="N1036" s="21">
        <v>4807383</v>
      </c>
    </row>
    <row r="1037" spans="1:14" x14ac:dyDescent="0.25">
      <c r="A1037" s="1" t="s">
        <v>4455</v>
      </c>
      <c r="B1037" s="2" t="s">
        <v>10</v>
      </c>
      <c r="C1037" s="2" t="s">
        <v>3419</v>
      </c>
      <c r="D1037" s="21">
        <v>21618136</v>
      </c>
      <c r="E1037" s="21">
        <v>0</v>
      </c>
      <c r="F1037" s="21">
        <v>21618136</v>
      </c>
      <c r="G1037" s="39">
        <v>1.04</v>
      </c>
      <c r="H1037" s="21">
        <v>22482861</v>
      </c>
      <c r="I1037" s="21">
        <v>0</v>
      </c>
      <c r="J1037" s="21">
        <v>22482861</v>
      </c>
      <c r="K1037" s="21">
        <v>0</v>
      </c>
      <c r="L1037" s="21">
        <v>0</v>
      </c>
      <c r="M1037" s="21">
        <v>0</v>
      </c>
      <c r="N1037" s="21">
        <v>22482861</v>
      </c>
    </row>
    <row r="1038" spans="1:14" x14ac:dyDescent="0.25">
      <c r="A1038" s="1" t="s">
        <v>4456</v>
      </c>
      <c r="B1038" s="2" t="s">
        <v>10</v>
      </c>
      <c r="C1038" s="2" t="s">
        <v>3419</v>
      </c>
      <c r="D1038" s="21">
        <v>32321088</v>
      </c>
      <c r="E1038" s="21">
        <v>0</v>
      </c>
      <c r="F1038" s="21">
        <v>32321088</v>
      </c>
      <c r="G1038" s="39">
        <v>1.04</v>
      </c>
      <c r="H1038" s="21">
        <v>33613932</v>
      </c>
      <c r="I1038" s="21">
        <v>0</v>
      </c>
      <c r="J1038" s="21">
        <v>33613932</v>
      </c>
      <c r="K1038" s="21">
        <v>0</v>
      </c>
      <c r="L1038" s="21">
        <v>0</v>
      </c>
      <c r="M1038" s="21">
        <v>0</v>
      </c>
      <c r="N1038" s="21">
        <v>33613932</v>
      </c>
    </row>
    <row r="1039" spans="1:14" x14ac:dyDescent="0.25">
      <c r="A1039" s="1" t="s">
        <v>4457</v>
      </c>
      <c r="B1039" s="2" t="s">
        <v>10</v>
      </c>
      <c r="C1039" s="2" t="s">
        <v>3419</v>
      </c>
      <c r="D1039" s="21">
        <v>17610735</v>
      </c>
      <c r="E1039" s="21">
        <v>0</v>
      </c>
      <c r="F1039" s="21">
        <v>17610735</v>
      </c>
      <c r="G1039" s="39">
        <v>1.04</v>
      </c>
      <c r="H1039" s="21">
        <v>18315164</v>
      </c>
      <c r="I1039" s="21">
        <v>0</v>
      </c>
      <c r="J1039" s="21">
        <v>18315164</v>
      </c>
      <c r="K1039" s="21">
        <v>0</v>
      </c>
      <c r="L1039" s="21">
        <v>0</v>
      </c>
      <c r="M1039" s="21">
        <v>0</v>
      </c>
      <c r="N1039" s="21">
        <v>18315164</v>
      </c>
    </row>
    <row r="1040" spans="1:14" x14ac:dyDescent="0.25">
      <c r="A1040" s="1" t="s">
        <v>4458</v>
      </c>
      <c r="B1040" s="2" t="s">
        <v>10</v>
      </c>
      <c r="C1040" s="2" t="s">
        <v>3419</v>
      </c>
      <c r="D1040" s="21">
        <v>260341</v>
      </c>
      <c r="E1040" s="21">
        <v>0</v>
      </c>
      <c r="F1040" s="21">
        <v>260341</v>
      </c>
      <c r="G1040" s="39">
        <v>1.04</v>
      </c>
      <c r="H1040" s="21">
        <v>270755</v>
      </c>
      <c r="I1040" s="21">
        <v>25000</v>
      </c>
      <c r="J1040" s="21">
        <v>295755</v>
      </c>
      <c r="K1040" s="21">
        <v>0</v>
      </c>
      <c r="L1040" s="21">
        <v>0</v>
      </c>
      <c r="M1040" s="21">
        <v>0</v>
      </c>
      <c r="N1040" s="21">
        <v>295755</v>
      </c>
    </row>
    <row r="1041" spans="1:14" x14ac:dyDescent="0.25">
      <c r="A1041" s="1" t="s">
        <v>4459</v>
      </c>
      <c r="B1041" s="2" t="s">
        <v>10</v>
      </c>
      <c r="C1041" s="2" t="s">
        <v>3419</v>
      </c>
      <c r="D1041" s="21">
        <v>4844012</v>
      </c>
      <c r="E1041" s="21">
        <v>0</v>
      </c>
      <c r="F1041" s="21">
        <v>4844012</v>
      </c>
      <c r="G1041" s="39">
        <v>1.04</v>
      </c>
      <c r="H1041" s="21">
        <v>5037772</v>
      </c>
      <c r="I1041" s="21">
        <v>0</v>
      </c>
      <c r="J1041" s="21">
        <v>5037772</v>
      </c>
      <c r="K1041" s="21">
        <v>0</v>
      </c>
      <c r="L1041" s="21">
        <v>0</v>
      </c>
      <c r="M1041" s="21">
        <v>0</v>
      </c>
      <c r="N1041" s="21">
        <v>5037772</v>
      </c>
    </row>
    <row r="1042" spans="1:14" x14ac:dyDescent="0.25">
      <c r="A1042" s="1" t="s">
        <v>4460</v>
      </c>
      <c r="B1042" s="2" t="s">
        <v>10</v>
      </c>
      <c r="C1042" s="2" t="s">
        <v>3419</v>
      </c>
      <c r="D1042" s="21">
        <v>4913795</v>
      </c>
      <c r="E1042" s="21">
        <v>0</v>
      </c>
      <c r="F1042" s="21">
        <v>4913795</v>
      </c>
      <c r="G1042" s="39">
        <v>1.04</v>
      </c>
      <c r="H1042" s="21">
        <v>5110347</v>
      </c>
      <c r="I1042" s="21">
        <v>0</v>
      </c>
      <c r="J1042" s="21">
        <v>5110347</v>
      </c>
      <c r="K1042" s="21">
        <v>0</v>
      </c>
      <c r="L1042" s="21">
        <v>0</v>
      </c>
      <c r="M1042" s="21">
        <v>0</v>
      </c>
      <c r="N1042" s="21">
        <v>5110347</v>
      </c>
    </row>
    <row r="1043" spans="1:14" x14ac:dyDescent="0.25">
      <c r="A1043" s="1" t="s">
        <v>4461</v>
      </c>
      <c r="B1043" s="2" t="s">
        <v>10</v>
      </c>
      <c r="C1043" s="2" t="s">
        <v>3419</v>
      </c>
      <c r="D1043" s="21">
        <v>127568</v>
      </c>
      <c r="E1043" s="21">
        <v>0</v>
      </c>
      <c r="F1043" s="21">
        <v>127568</v>
      </c>
      <c r="G1043" s="39">
        <v>1.04</v>
      </c>
      <c r="H1043" s="21">
        <v>132671</v>
      </c>
      <c r="I1043" s="21">
        <v>0</v>
      </c>
      <c r="J1043" s="21">
        <v>132671</v>
      </c>
      <c r="K1043" s="21">
        <v>0</v>
      </c>
      <c r="L1043" s="21">
        <v>0</v>
      </c>
      <c r="M1043" s="21">
        <v>0</v>
      </c>
      <c r="N1043" s="21">
        <v>132671</v>
      </c>
    </row>
    <row r="1044" spans="1:14" x14ac:dyDescent="0.25">
      <c r="A1044" s="1" t="s">
        <v>4462</v>
      </c>
      <c r="B1044" s="2" t="s">
        <v>10</v>
      </c>
      <c r="C1044" s="2" t="s">
        <v>3419</v>
      </c>
      <c r="D1044" s="21">
        <v>1046247</v>
      </c>
      <c r="E1044" s="21">
        <v>103921</v>
      </c>
      <c r="F1044" s="21">
        <v>1150168</v>
      </c>
      <c r="G1044" s="39">
        <v>1.04</v>
      </c>
      <c r="H1044" s="21">
        <v>1196175</v>
      </c>
      <c r="I1044" s="21">
        <v>140320</v>
      </c>
      <c r="J1044" s="21">
        <v>1336495</v>
      </c>
      <c r="K1044" s="21">
        <v>0</v>
      </c>
      <c r="L1044" s="21">
        <v>0</v>
      </c>
      <c r="M1044" s="21">
        <v>0</v>
      </c>
      <c r="N1044" s="21">
        <v>1336495</v>
      </c>
    </row>
    <row r="1045" spans="1:14" x14ac:dyDescent="0.25">
      <c r="A1045" s="1" t="s">
        <v>4463</v>
      </c>
      <c r="B1045" s="2" t="s">
        <v>10</v>
      </c>
      <c r="C1045" s="2" t="s">
        <v>3419</v>
      </c>
      <c r="D1045" s="21">
        <v>0</v>
      </c>
      <c r="E1045" s="21">
        <v>0</v>
      </c>
      <c r="F1045" s="21">
        <v>0</v>
      </c>
      <c r="G1045" s="39">
        <v>1.04</v>
      </c>
      <c r="H1045" s="21">
        <v>0</v>
      </c>
      <c r="I1045" s="21">
        <v>0</v>
      </c>
      <c r="J1045" s="21">
        <v>0</v>
      </c>
      <c r="K1045" s="21">
        <v>0</v>
      </c>
      <c r="L1045" s="21">
        <v>0</v>
      </c>
      <c r="M1045" s="21">
        <v>0</v>
      </c>
      <c r="N1045" s="21">
        <v>0</v>
      </c>
    </row>
    <row r="1046" spans="1:14" x14ac:dyDescent="0.25">
      <c r="A1046" s="1" t="s">
        <v>4464</v>
      </c>
      <c r="B1046" s="2" t="s">
        <v>10</v>
      </c>
      <c r="C1046" s="2" t="s">
        <v>3419</v>
      </c>
      <c r="D1046" s="21">
        <v>862282</v>
      </c>
      <c r="E1046" s="21">
        <v>0</v>
      </c>
      <c r="F1046" s="21">
        <v>862282</v>
      </c>
      <c r="G1046" s="39">
        <v>1.04</v>
      </c>
      <c r="H1046" s="21">
        <v>896773</v>
      </c>
      <c r="I1046" s="21">
        <v>0</v>
      </c>
      <c r="J1046" s="21">
        <v>896773</v>
      </c>
      <c r="K1046" s="21">
        <v>0</v>
      </c>
      <c r="L1046" s="21">
        <v>0</v>
      </c>
      <c r="M1046" s="21">
        <v>0</v>
      </c>
      <c r="N1046" s="21">
        <v>896773</v>
      </c>
    </row>
    <row r="1047" spans="1:14" x14ac:dyDescent="0.25">
      <c r="A1047" s="1" t="s">
        <v>4465</v>
      </c>
      <c r="B1047" s="2" t="s">
        <v>10</v>
      </c>
      <c r="C1047" s="2" t="s">
        <v>3419</v>
      </c>
      <c r="D1047" s="21">
        <v>12076255</v>
      </c>
      <c r="E1047" s="21">
        <v>0</v>
      </c>
      <c r="F1047" s="21">
        <v>12076255</v>
      </c>
      <c r="G1047" s="39">
        <v>1.04</v>
      </c>
      <c r="H1047" s="21">
        <v>12559305</v>
      </c>
      <c r="I1047" s="21">
        <v>0</v>
      </c>
      <c r="J1047" s="21">
        <v>12559305</v>
      </c>
      <c r="K1047" s="21">
        <v>1996388</v>
      </c>
      <c r="L1047" s="21">
        <v>491706.6230199585</v>
      </c>
      <c r="M1047" s="21">
        <v>1522362</v>
      </c>
      <c r="N1047" s="21">
        <v>16569761.623019958</v>
      </c>
    </row>
    <row r="1048" spans="1:14" x14ac:dyDescent="0.25">
      <c r="A1048" s="1" t="s">
        <v>4466</v>
      </c>
      <c r="B1048" s="2" t="s">
        <v>10</v>
      </c>
      <c r="C1048" s="2" t="s">
        <v>3419</v>
      </c>
      <c r="D1048" s="21">
        <v>31122</v>
      </c>
      <c r="E1048" s="21">
        <v>0</v>
      </c>
      <c r="F1048" s="21">
        <v>31122</v>
      </c>
      <c r="G1048" s="39">
        <v>1.04</v>
      </c>
      <c r="H1048" s="21">
        <v>32367</v>
      </c>
      <c r="I1048" s="21">
        <v>0</v>
      </c>
      <c r="J1048" s="21">
        <v>32367</v>
      </c>
      <c r="K1048" s="21">
        <v>0</v>
      </c>
      <c r="L1048" s="21">
        <v>0</v>
      </c>
      <c r="M1048" s="21">
        <v>0</v>
      </c>
      <c r="N1048" s="21">
        <v>32367</v>
      </c>
    </row>
    <row r="1049" spans="1:14" x14ac:dyDescent="0.25">
      <c r="A1049" s="1" t="s">
        <v>4467</v>
      </c>
      <c r="B1049" s="2" t="s">
        <v>10</v>
      </c>
      <c r="C1049" s="2" t="s">
        <v>3419</v>
      </c>
      <c r="D1049" s="21">
        <v>25243</v>
      </c>
      <c r="E1049" s="21">
        <v>0</v>
      </c>
      <c r="F1049" s="21">
        <v>25243</v>
      </c>
      <c r="G1049" s="39">
        <v>1.04</v>
      </c>
      <c r="H1049" s="21">
        <v>26253</v>
      </c>
      <c r="I1049" s="21">
        <v>0</v>
      </c>
      <c r="J1049" s="21">
        <v>26253</v>
      </c>
      <c r="K1049" s="21">
        <v>0</v>
      </c>
      <c r="L1049" s="21">
        <v>0</v>
      </c>
      <c r="M1049" s="21">
        <v>0</v>
      </c>
      <c r="N1049" s="21">
        <v>26253</v>
      </c>
    </row>
    <row r="1050" spans="1:14" x14ac:dyDescent="0.25">
      <c r="A1050" s="1" t="s">
        <v>4468</v>
      </c>
      <c r="B1050" s="2" t="s">
        <v>10</v>
      </c>
      <c r="C1050" s="2" t="s">
        <v>3419</v>
      </c>
      <c r="D1050" s="21">
        <v>45812</v>
      </c>
      <c r="E1050" s="21">
        <v>0</v>
      </c>
      <c r="F1050" s="21">
        <v>45812</v>
      </c>
      <c r="G1050" s="39">
        <v>1.04</v>
      </c>
      <c r="H1050" s="21">
        <v>47644</v>
      </c>
      <c r="I1050" s="21">
        <v>0</v>
      </c>
      <c r="J1050" s="21">
        <v>47644</v>
      </c>
      <c r="K1050" s="21">
        <v>0</v>
      </c>
      <c r="L1050" s="21">
        <v>0</v>
      </c>
      <c r="M1050" s="21">
        <v>0</v>
      </c>
      <c r="N1050" s="21">
        <v>47644</v>
      </c>
    </row>
    <row r="1051" spans="1:14" x14ac:dyDescent="0.25">
      <c r="A1051" s="1" t="s">
        <v>4469</v>
      </c>
      <c r="B1051" s="2" t="s">
        <v>10</v>
      </c>
      <c r="C1051" s="2" t="s">
        <v>3419</v>
      </c>
      <c r="D1051" s="21">
        <v>26769</v>
      </c>
      <c r="E1051" s="21">
        <v>0</v>
      </c>
      <c r="F1051" s="21">
        <v>26769</v>
      </c>
      <c r="G1051" s="39">
        <v>1.04</v>
      </c>
      <c r="H1051" s="21">
        <v>27840</v>
      </c>
      <c r="I1051" s="21">
        <v>0</v>
      </c>
      <c r="J1051" s="21">
        <v>27840</v>
      </c>
      <c r="K1051" s="21">
        <v>0</v>
      </c>
      <c r="L1051" s="21">
        <v>0</v>
      </c>
      <c r="M1051" s="21">
        <v>0</v>
      </c>
      <c r="N1051" s="21">
        <v>27840</v>
      </c>
    </row>
    <row r="1052" spans="1:14" x14ac:dyDescent="0.25">
      <c r="A1052" s="1" t="s">
        <v>4470</v>
      </c>
      <c r="B1052" s="2" t="s">
        <v>10</v>
      </c>
      <c r="C1052" s="2" t="s">
        <v>3419</v>
      </c>
      <c r="D1052" s="21">
        <v>26828</v>
      </c>
      <c r="E1052" s="21">
        <v>0</v>
      </c>
      <c r="F1052" s="21">
        <v>26828</v>
      </c>
      <c r="G1052" s="39">
        <v>1.04</v>
      </c>
      <c r="H1052" s="21">
        <v>27901</v>
      </c>
      <c r="I1052" s="21">
        <v>0</v>
      </c>
      <c r="J1052" s="21">
        <v>27901</v>
      </c>
      <c r="K1052" s="21">
        <v>0</v>
      </c>
      <c r="L1052" s="21">
        <v>0</v>
      </c>
      <c r="M1052" s="21">
        <v>0</v>
      </c>
      <c r="N1052" s="21">
        <v>27901</v>
      </c>
    </row>
    <row r="1053" spans="1:14" x14ac:dyDescent="0.25">
      <c r="A1053" s="1" t="s">
        <v>4471</v>
      </c>
      <c r="B1053" s="2" t="s">
        <v>10</v>
      </c>
      <c r="C1053" s="2" t="s">
        <v>3419</v>
      </c>
      <c r="D1053" s="21">
        <v>49821</v>
      </c>
      <c r="E1053" s="21">
        <v>0</v>
      </c>
      <c r="F1053" s="21">
        <v>49821</v>
      </c>
      <c r="G1053" s="39">
        <v>1.04</v>
      </c>
      <c r="H1053" s="21">
        <v>51814</v>
      </c>
      <c r="I1053" s="21">
        <v>0</v>
      </c>
      <c r="J1053" s="21">
        <v>51814</v>
      </c>
      <c r="K1053" s="21">
        <v>0</v>
      </c>
      <c r="L1053" s="21">
        <v>0</v>
      </c>
      <c r="M1053" s="21">
        <v>0</v>
      </c>
      <c r="N1053" s="21">
        <v>51814</v>
      </c>
    </row>
    <row r="1054" spans="1:14" x14ac:dyDescent="0.25">
      <c r="A1054" s="1" t="s">
        <v>4472</v>
      </c>
      <c r="B1054" s="2" t="s">
        <v>10</v>
      </c>
      <c r="C1054" s="2" t="s">
        <v>3419</v>
      </c>
      <c r="D1054" s="21">
        <v>2519563</v>
      </c>
      <c r="E1054" s="21">
        <v>590791</v>
      </c>
      <c r="F1054" s="21">
        <v>3110354</v>
      </c>
      <c r="G1054" s="39">
        <v>1.04</v>
      </c>
      <c r="H1054" s="21">
        <v>3234768</v>
      </c>
      <c r="I1054" s="21">
        <v>427651</v>
      </c>
      <c r="J1054" s="21">
        <v>3662419</v>
      </c>
      <c r="K1054" s="21">
        <v>0</v>
      </c>
      <c r="L1054" s="21">
        <v>0</v>
      </c>
      <c r="M1054" s="21">
        <v>0</v>
      </c>
      <c r="N1054" s="21">
        <v>3662419</v>
      </c>
    </row>
    <row r="1055" spans="1:14" x14ac:dyDescent="0.25">
      <c r="A1055" s="1" t="s">
        <v>4473</v>
      </c>
      <c r="B1055" s="2" t="s">
        <v>10</v>
      </c>
      <c r="C1055" s="2" t="s">
        <v>3419</v>
      </c>
      <c r="D1055" s="21">
        <v>45625</v>
      </c>
      <c r="E1055" s="21">
        <v>5067</v>
      </c>
      <c r="F1055" s="21">
        <v>50692</v>
      </c>
      <c r="G1055" s="39">
        <v>1.04</v>
      </c>
      <c r="H1055" s="21">
        <v>52720</v>
      </c>
      <c r="I1055" s="21">
        <v>6970</v>
      </c>
      <c r="J1055" s="21">
        <v>59690</v>
      </c>
      <c r="K1055" s="21">
        <v>0</v>
      </c>
      <c r="L1055" s="21">
        <v>0</v>
      </c>
      <c r="M1055" s="21">
        <v>0</v>
      </c>
      <c r="N1055" s="21">
        <v>59690</v>
      </c>
    </row>
    <row r="1056" spans="1:14" x14ac:dyDescent="0.25">
      <c r="A1056" s="1" t="s">
        <v>4474</v>
      </c>
      <c r="B1056" s="2" t="s">
        <v>10</v>
      </c>
      <c r="C1056" s="2" t="s">
        <v>3419</v>
      </c>
      <c r="D1056" s="21">
        <v>178099</v>
      </c>
      <c r="E1056" s="21">
        <v>0</v>
      </c>
      <c r="F1056" s="21">
        <v>178099</v>
      </c>
      <c r="G1056" s="39">
        <v>1.04</v>
      </c>
      <c r="H1056" s="21">
        <v>185223</v>
      </c>
      <c r="I1056" s="21">
        <v>0</v>
      </c>
      <c r="J1056" s="21">
        <v>185223</v>
      </c>
      <c r="K1056" s="21">
        <v>0</v>
      </c>
      <c r="L1056" s="21">
        <v>0</v>
      </c>
      <c r="M1056" s="21">
        <v>0</v>
      </c>
      <c r="N1056" s="21">
        <v>185223</v>
      </c>
    </row>
    <row r="1057" spans="1:14" x14ac:dyDescent="0.25">
      <c r="A1057" s="1" t="s">
        <v>4475</v>
      </c>
      <c r="B1057" s="2" t="s">
        <v>10</v>
      </c>
      <c r="C1057" s="2" t="s">
        <v>3419</v>
      </c>
      <c r="D1057" s="21">
        <v>35415</v>
      </c>
      <c r="E1057" s="21">
        <v>0</v>
      </c>
      <c r="F1057" s="21">
        <v>35415</v>
      </c>
      <c r="G1057" s="39">
        <v>1.04</v>
      </c>
      <c r="H1057" s="21">
        <v>36832</v>
      </c>
      <c r="I1057" s="21">
        <v>0</v>
      </c>
      <c r="J1057" s="21">
        <v>36832</v>
      </c>
      <c r="K1057" s="21">
        <v>0</v>
      </c>
      <c r="L1057" s="21">
        <v>0</v>
      </c>
      <c r="M1057" s="21">
        <v>0</v>
      </c>
      <c r="N1057" s="21">
        <v>36832</v>
      </c>
    </row>
    <row r="1058" spans="1:14" x14ac:dyDescent="0.25">
      <c r="A1058" s="1" t="s">
        <v>4476</v>
      </c>
      <c r="B1058" s="2" t="s">
        <v>10</v>
      </c>
      <c r="C1058" s="2" t="s">
        <v>3419</v>
      </c>
      <c r="D1058" s="21">
        <v>36400</v>
      </c>
      <c r="E1058" s="21">
        <v>0</v>
      </c>
      <c r="F1058" s="21">
        <v>36400</v>
      </c>
      <c r="G1058" s="39">
        <v>1.04</v>
      </c>
      <c r="H1058" s="21">
        <v>37856</v>
      </c>
      <c r="I1058" s="21">
        <v>0</v>
      </c>
      <c r="J1058" s="21">
        <v>37856</v>
      </c>
      <c r="K1058" s="21">
        <v>0</v>
      </c>
      <c r="L1058" s="21">
        <v>0</v>
      </c>
      <c r="M1058" s="21">
        <v>0</v>
      </c>
      <c r="N1058" s="21">
        <v>37856</v>
      </c>
    </row>
    <row r="1059" spans="1:14" x14ac:dyDescent="0.25">
      <c r="A1059" s="1" t="s">
        <v>4477</v>
      </c>
      <c r="B1059" s="2" t="s">
        <v>10</v>
      </c>
      <c r="C1059" s="2" t="s">
        <v>3419</v>
      </c>
      <c r="D1059" s="21">
        <v>28316</v>
      </c>
      <c r="E1059" s="21">
        <v>0</v>
      </c>
      <c r="F1059" s="21">
        <v>28316</v>
      </c>
      <c r="G1059" s="39">
        <v>1.04</v>
      </c>
      <c r="H1059" s="21">
        <v>29449</v>
      </c>
      <c r="I1059" s="21">
        <v>0</v>
      </c>
      <c r="J1059" s="21">
        <v>29449</v>
      </c>
      <c r="K1059" s="21">
        <v>0</v>
      </c>
      <c r="L1059" s="21">
        <v>0</v>
      </c>
      <c r="M1059" s="21">
        <v>0</v>
      </c>
      <c r="N1059" s="21">
        <v>29449</v>
      </c>
    </row>
    <row r="1060" spans="1:14" x14ac:dyDescent="0.25">
      <c r="A1060" s="1" t="s">
        <v>4478</v>
      </c>
      <c r="B1060" s="2" t="s">
        <v>10</v>
      </c>
      <c r="C1060" s="2" t="s">
        <v>3419</v>
      </c>
      <c r="D1060" s="21">
        <v>56957</v>
      </c>
      <c r="E1060" s="21">
        <v>0</v>
      </c>
      <c r="F1060" s="21">
        <v>56957</v>
      </c>
      <c r="G1060" s="39">
        <v>1.04</v>
      </c>
      <c r="H1060" s="21">
        <v>59235</v>
      </c>
      <c r="I1060" s="21">
        <v>0</v>
      </c>
      <c r="J1060" s="21">
        <v>59235</v>
      </c>
      <c r="K1060" s="21">
        <v>0</v>
      </c>
      <c r="L1060" s="21">
        <v>0</v>
      </c>
      <c r="M1060" s="21">
        <v>0</v>
      </c>
      <c r="N1060" s="21">
        <v>59235</v>
      </c>
    </row>
    <row r="1061" spans="1:14" x14ac:dyDescent="0.25">
      <c r="A1061" s="1" t="s">
        <v>4479</v>
      </c>
      <c r="B1061" s="2" t="s">
        <v>10</v>
      </c>
      <c r="C1061" s="2" t="s">
        <v>3419</v>
      </c>
      <c r="D1061" s="21">
        <v>4112554</v>
      </c>
      <c r="E1061" s="21">
        <v>1004713</v>
      </c>
      <c r="F1061" s="21">
        <v>5117267</v>
      </c>
      <c r="G1061" s="39">
        <v>1.04</v>
      </c>
      <c r="H1061" s="21">
        <v>5321958</v>
      </c>
      <c r="I1061" s="21">
        <v>590000</v>
      </c>
      <c r="J1061" s="21">
        <v>5911958</v>
      </c>
      <c r="K1061" s="21">
        <v>0</v>
      </c>
      <c r="L1061" s="21">
        <v>0</v>
      </c>
      <c r="M1061" s="21">
        <v>0</v>
      </c>
      <c r="N1061" s="21">
        <v>5911958</v>
      </c>
    </row>
    <row r="1062" spans="1:14" x14ac:dyDescent="0.25">
      <c r="A1062" s="1" t="s">
        <v>4480</v>
      </c>
      <c r="B1062" s="2" t="s">
        <v>10</v>
      </c>
      <c r="C1062" s="2" t="s">
        <v>3419</v>
      </c>
      <c r="D1062" s="21">
        <v>0</v>
      </c>
      <c r="E1062" s="21">
        <v>0</v>
      </c>
      <c r="F1062" s="21">
        <v>0</v>
      </c>
      <c r="G1062" s="39">
        <v>1.04</v>
      </c>
      <c r="H1062" s="21">
        <v>0</v>
      </c>
      <c r="I1062" s="21">
        <v>0</v>
      </c>
      <c r="J1062" s="21">
        <v>0</v>
      </c>
      <c r="K1062" s="21">
        <v>0</v>
      </c>
      <c r="L1062" s="21">
        <v>0</v>
      </c>
      <c r="M1062" s="21">
        <v>0</v>
      </c>
      <c r="N1062" s="21">
        <v>0</v>
      </c>
    </row>
    <row r="1063" spans="1:14" x14ac:dyDescent="0.25">
      <c r="A1063" s="1" t="s">
        <v>4481</v>
      </c>
      <c r="B1063" s="2" t="s">
        <v>10</v>
      </c>
      <c r="C1063" s="2" t="s">
        <v>3419</v>
      </c>
      <c r="D1063" s="21">
        <v>4003364</v>
      </c>
      <c r="E1063" s="21">
        <v>441936</v>
      </c>
      <c r="F1063" s="21">
        <v>4445300</v>
      </c>
      <c r="G1063" s="39">
        <v>1.04</v>
      </c>
      <c r="H1063" s="21">
        <v>4623112</v>
      </c>
      <c r="I1063" s="21">
        <v>675686</v>
      </c>
      <c r="J1063" s="21">
        <v>5298798</v>
      </c>
      <c r="K1063" s="21">
        <v>0</v>
      </c>
      <c r="L1063" s="21">
        <v>0</v>
      </c>
      <c r="M1063" s="21">
        <v>0</v>
      </c>
      <c r="N1063" s="21">
        <v>5298798</v>
      </c>
    </row>
    <row r="1064" spans="1:14" x14ac:dyDescent="0.25">
      <c r="A1064" s="1" t="s">
        <v>4482</v>
      </c>
      <c r="B1064" s="2" t="s">
        <v>10</v>
      </c>
      <c r="C1064" s="2" t="s">
        <v>3419</v>
      </c>
      <c r="D1064" s="21">
        <v>253976</v>
      </c>
      <c r="E1064" s="21">
        <v>28037</v>
      </c>
      <c r="F1064" s="21">
        <v>282013</v>
      </c>
      <c r="G1064" s="39">
        <v>1.04</v>
      </c>
      <c r="H1064" s="21">
        <v>293294</v>
      </c>
      <c r="I1064" s="21">
        <v>42866</v>
      </c>
      <c r="J1064" s="21">
        <v>336160</v>
      </c>
      <c r="K1064" s="21">
        <v>0</v>
      </c>
      <c r="L1064" s="21">
        <v>0</v>
      </c>
      <c r="M1064" s="21">
        <v>0</v>
      </c>
      <c r="N1064" s="21">
        <v>336160</v>
      </c>
    </row>
    <row r="1065" spans="1:14" x14ac:dyDescent="0.25">
      <c r="A1065" s="1" t="s">
        <v>4483</v>
      </c>
      <c r="B1065" s="2" t="s">
        <v>10</v>
      </c>
      <c r="C1065" s="2" t="s">
        <v>3419</v>
      </c>
      <c r="D1065" s="21">
        <v>4928890</v>
      </c>
      <c r="E1065" s="21">
        <v>311373</v>
      </c>
      <c r="F1065" s="21">
        <v>5240263</v>
      </c>
      <c r="G1065" s="39">
        <v>1.04</v>
      </c>
      <c r="H1065" s="21">
        <v>5449874</v>
      </c>
      <c r="I1065" s="21">
        <v>0</v>
      </c>
      <c r="J1065" s="21">
        <v>5449874</v>
      </c>
      <c r="K1065" s="21">
        <v>0</v>
      </c>
      <c r="L1065" s="21">
        <v>0</v>
      </c>
      <c r="M1065" s="21">
        <v>0</v>
      </c>
      <c r="N1065" s="21">
        <v>5449874</v>
      </c>
    </row>
    <row r="1066" spans="1:14" x14ac:dyDescent="0.25">
      <c r="A1066" s="1" t="s">
        <v>4484</v>
      </c>
      <c r="B1066" s="2" t="s">
        <v>10</v>
      </c>
      <c r="C1066" s="2" t="s">
        <v>3419</v>
      </c>
      <c r="D1066" s="21">
        <v>6825656</v>
      </c>
      <c r="E1066" s="21">
        <v>457405</v>
      </c>
      <c r="F1066" s="21">
        <v>7283061</v>
      </c>
      <c r="G1066" s="39">
        <v>1.04</v>
      </c>
      <c r="H1066" s="21">
        <v>7574383</v>
      </c>
      <c r="I1066" s="21">
        <v>0</v>
      </c>
      <c r="J1066" s="21">
        <v>7574383</v>
      </c>
      <c r="K1066" s="21">
        <v>0</v>
      </c>
      <c r="L1066" s="21">
        <v>0</v>
      </c>
      <c r="M1066" s="21">
        <v>0</v>
      </c>
      <c r="N1066" s="21">
        <v>7574383</v>
      </c>
    </row>
    <row r="1067" spans="1:14" x14ac:dyDescent="0.25">
      <c r="A1067" s="1" t="s">
        <v>4485</v>
      </c>
      <c r="B1067" s="2" t="s">
        <v>10</v>
      </c>
      <c r="C1067" s="2" t="s">
        <v>3419</v>
      </c>
      <c r="D1067" s="21">
        <v>1371427</v>
      </c>
      <c r="E1067" s="21">
        <v>176811</v>
      </c>
      <c r="F1067" s="21">
        <v>1548238</v>
      </c>
      <c r="G1067" s="39">
        <v>1.04</v>
      </c>
      <c r="H1067" s="21">
        <v>1610168</v>
      </c>
      <c r="I1067" s="21">
        <v>0</v>
      </c>
      <c r="J1067" s="21">
        <v>1610168</v>
      </c>
      <c r="K1067" s="21">
        <v>125409</v>
      </c>
      <c r="L1067" s="21">
        <v>0</v>
      </c>
      <c r="M1067" s="21">
        <v>0</v>
      </c>
      <c r="N1067" s="21">
        <v>1735577</v>
      </c>
    </row>
    <row r="1068" spans="1:14" x14ac:dyDescent="0.25">
      <c r="A1068" s="1" t="s">
        <v>4486</v>
      </c>
      <c r="B1068" s="2" t="s">
        <v>10</v>
      </c>
      <c r="C1068" s="2" t="s">
        <v>3419</v>
      </c>
      <c r="D1068" s="21">
        <v>779568</v>
      </c>
      <c r="E1068" s="21">
        <v>62693</v>
      </c>
      <c r="F1068" s="21">
        <v>842261</v>
      </c>
      <c r="G1068" s="39">
        <v>1.04</v>
      </c>
      <c r="H1068" s="21">
        <v>875951</v>
      </c>
      <c r="I1068" s="21">
        <v>150000</v>
      </c>
      <c r="J1068" s="21">
        <v>1025951</v>
      </c>
      <c r="K1068" s="21">
        <v>121671</v>
      </c>
      <c r="L1068" s="21">
        <v>0</v>
      </c>
      <c r="M1068" s="21">
        <v>0</v>
      </c>
      <c r="N1068" s="21">
        <v>1147622</v>
      </c>
    </row>
    <row r="1069" spans="1:14" x14ac:dyDescent="0.25">
      <c r="A1069" s="1" t="s">
        <v>4487</v>
      </c>
      <c r="B1069" s="2" t="s">
        <v>174</v>
      </c>
      <c r="C1069" s="2" t="s">
        <v>1053</v>
      </c>
      <c r="D1069" s="21">
        <v>381369</v>
      </c>
      <c r="E1069" s="21">
        <v>0</v>
      </c>
      <c r="F1069" s="21">
        <v>381369</v>
      </c>
      <c r="G1069" s="39">
        <v>1.04</v>
      </c>
      <c r="H1069" s="21">
        <v>396624</v>
      </c>
      <c r="I1069" s="21">
        <v>0</v>
      </c>
      <c r="J1069" s="21">
        <v>396624</v>
      </c>
      <c r="K1069" s="21">
        <v>10075</v>
      </c>
      <c r="L1069" s="21">
        <v>0</v>
      </c>
      <c r="M1069" s="21">
        <v>0</v>
      </c>
      <c r="N1069" s="21">
        <v>406699</v>
      </c>
    </row>
    <row r="1070" spans="1:14" x14ac:dyDescent="0.25">
      <c r="A1070" s="1" t="s">
        <v>4488</v>
      </c>
      <c r="B1070" s="2" t="s">
        <v>10</v>
      </c>
      <c r="C1070" s="2" t="s">
        <v>3419</v>
      </c>
      <c r="D1070" s="21">
        <v>38315</v>
      </c>
      <c r="E1070" s="21">
        <v>0</v>
      </c>
      <c r="F1070" s="21">
        <v>38315</v>
      </c>
      <c r="G1070" s="39">
        <v>1.04</v>
      </c>
      <c r="H1070" s="21">
        <v>39848</v>
      </c>
      <c r="I1070" s="21">
        <v>0</v>
      </c>
      <c r="J1070" s="21">
        <v>39848</v>
      </c>
      <c r="K1070" s="21">
        <v>0</v>
      </c>
      <c r="L1070" s="21">
        <v>0</v>
      </c>
      <c r="M1070" s="21">
        <v>0</v>
      </c>
      <c r="N1070" s="21">
        <v>39848</v>
      </c>
    </row>
    <row r="1071" spans="1:14" x14ac:dyDescent="0.25">
      <c r="A1071" s="1" t="s">
        <v>4489</v>
      </c>
      <c r="B1071" s="2" t="s">
        <v>10</v>
      </c>
      <c r="C1071" s="2" t="s">
        <v>3419</v>
      </c>
      <c r="D1071" s="21">
        <v>129543</v>
      </c>
      <c r="E1071" s="21">
        <v>0</v>
      </c>
      <c r="F1071" s="21">
        <v>129543</v>
      </c>
      <c r="G1071" s="39">
        <v>1.04</v>
      </c>
      <c r="H1071" s="21">
        <v>134725</v>
      </c>
      <c r="I1071" s="21">
        <v>0</v>
      </c>
      <c r="J1071" s="21">
        <v>134725</v>
      </c>
      <c r="K1071" s="21">
        <v>0</v>
      </c>
      <c r="L1071" s="21">
        <v>0</v>
      </c>
      <c r="M1071" s="21">
        <v>0</v>
      </c>
      <c r="N1071" s="21">
        <v>134725</v>
      </c>
    </row>
    <row r="1072" spans="1:14" x14ac:dyDescent="0.25">
      <c r="A1072" s="1" t="s">
        <v>4490</v>
      </c>
      <c r="B1072" s="2" t="s">
        <v>174</v>
      </c>
      <c r="C1072" s="2" t="s">
        <v>1053</v>
      </c>
      <c r="D1072" s="21">
        <v>2971927</v>
      </c>
      <c r="E1072" s="21">
        <v>115000</v>
      </c>
      <c r="F1072" s="21">
        <v>3086927</v>
      </c>
      <c r="G1072" s="39">
        <v>1.04</v>
      </c>
      <c r="H1072" s="21">
        <v>3210404</v>
      </c>
      <c r="I1072" s="21">
        <v>0</v>
      </c>
      <c r="J1072" s="21">
        <v>3210404</v>
      </c>
      <c r="K1072" s="21">
        <v>154510</v>
      </c>
      <c r="L1072" s="21">
        <v>0</v>
      </c>
      <c r="M1072" s="21">
        <v>0</v>
      </c>
      <c r="N1072" s="21">
        <v>3364914</v>
      </c>
    </row>
    <row r="1073" spans="1:14" x14ac:dyDescent="0.25">
      <c r="A1073" s="1" t="s">
        <v>4491</v>
      </c>
      <c r="B1073" s="2" t="s">
        <v>10</v>
      </c>
      <c r="C1073" s="2" t="s">
        <v>3419</v>
      </c>
      <c r="D1073" s="21">
        <v>2666381</v>
      </c>
      <c r="E1073" s="21">
        <v>308152</v>
      </c>
      <c r="F1073" s="21">
        <v>2974533</v>
      </c>
      <c r="G1073" s="39">
        <v>1.04</v>
      </c>
      <c r="H1073" s="21">
        <v>3093514</v>
      </c>
      <c r="I1073" s="21">
        <v>488121</v>
      </c>
      <c r="J1073" s="21">
        <v>3581635</v>
      </c>
      <c r="K1073" s="21">
        <v>257703</v>
      </c>
      <c r="L1073" s="21">
        <v>0</v>
      </c>
      <c r="M1073" s="21">
        <v>0</v>
      </c>
      <c r="N1073" s="21">
        <v>3839338</v>
      </c>
    </row>
    <row r="1074" spans="1:14" x14ac:dyDescent="0.25">
      <c r="A1074" s="1" t="s">
        <v>4492</v>
      </c>
      <c r="B1074" s="2" t="s">
        <v>10</v>
      </c>
      <c r="C1074" s="2" t="s">
        <v>3419</v>
      </c>
      <c r="D1074" s="21">
        <v>5801285</v>
      </c>
      <c r="E1074" s="21">
        <v>0</v>
      </c>
      <c r="F1074" s="21">
        <v>5801285</v>
      </c>
      <c r="G1074" s="39">
        <v>1.04</v>
      </c>
      <c r="H1074" s="21">
        <v>6033336</v>
      </c>
      <c r="I1074" s="21">
        <v>0</v>
      </c>
      <c r="J1074" s="21">
        <v>6033336</v>
      </c>
      <c r="K1074" s="21">
        <v>0</v>
      </c>
      <c r="L1074" s="21">
        <v>0</v>
      </c>
      <c r="M1074" s="21">
        <v>0</v>
      </c>
      <c r="N1074" s="21">
        <v>6033336</v>
      </c>
    </row>
    <row r="1075" spans="1:14" x14ac:dyDescent="0.25">
      <c r="A1075" s="1" t="s">
        <v>4493</v>
      </c>
      <c r="B1075" s="2" t="s">
        <v>10</v>
      </c>
      <c r="C1075" s="2" t="s">
        <v>3419</v>
      </c>
      <c r="D1075" s="21">
        <v>7787709</v>
      </c>
      <c r="E1075" s="21">
        <v>0</v>
      </c>
      <c r="F1075" s="21">
        <v>7787709</v>
      </c>
      <c r="G1075" s="39">
        <v>1.04</v>
      </c>
      <c r="H1075" s="21">
        <v>8099217</v>
      </c>
      <c r="I1075" s="21">
        <v>0</v>
      </c>
      <c r="J1075" s="21">
        <v>8099217</v>
      </c>
      <c r="K1075" s="21">
        <v>0</v>
      </c>
      <c r="L1075" s="21">
        <v>0</v>
      </c>
      <c r="M1075" s="21">
        <v>0</v>
      </c>
      <c r="N1075" s="21">
        <v>8099217</v>
      </c>
    </row>
    <row r="1076" spans="1:14" x14ac:dyDescent="0.25">
      <c r="A1076" s="1" t="s">
        <v>4494</v>
      </c>
      <c r="B1076" s="2" t="s">
        <v>10</v>
      </c>
      <c r="C1076" s="2" t="s">
        <v>3419</v>
      </c>
      <c r="D1076" s="21">
        <v>6389703</v>
      </c>
      <c r="E1076" s="21">
        <v>0</v>
      </c>
      <c r="F1076" s="21">
        <v>6389703</v>
      </c>
      <c r="G1076" s="39">
        <v>1.04</v>
      </c>
      <c r="H1076" s="21">
        <v>6645291</v>
      </c>
      <c r="I1076" s="21">
        <v>500000</v>
      </c>
      <c r="J1076" s="21">
        <v>7145291</v>
      </c>
      <c r="K1076" s="21">
        <v>0</v>
      </c>
      <c r="L1076" s="21">
        <v>0</v>
      </c>
      <c r="M1076" s="21">
        <v>0</v>
      </c>
      <c r="N1076" s="21">
        <v>7145291</v>
      </c>
    </row>
    <row r="1077" spans="1:14" x14ac:dyDescent="0.25">
      <c r="A1077" s="1" t="s">
        <v>4495</v>
      </c>
      <c r="B1077" s="2" t="s">
        <v>10</v>
      </c>
      <c r="C1077" s="2" t="s">
        <v>3419</v>
      </c>
      <c r="D1077" s="21">
        <v>2415808</v>
      </c>
      <c r="E1077" s="21">
        <v>0</v>
      </c>
      <c r="F1077" s="21">
        <v>2415808</v>
      </c>
      <c r="G1077" s="39">
        <v>1.04</v>
      </c>
      <c r="H1077" s="21">
        <v>2512440</v>
      </c>
      <c r="I1077" s="21">
        <v>0</v>
      </c>
      <c r="J1077" s="21">
        <v>2512440</v>
      </c>
      <c r="K1077" s="21">
        <v>0</v>
      </c>
      <c r="L1077" s="21">
        <v>0</v>
      </c>
      <c r="M1077" s="21">
        <v>0</v>
      </c>
      <c r="N1077" s="21">
        <v>2512440</v>
      </c>
    </row>
    <row r="1078" spans="1:14" x14ac:dyDescent="0.25">
      <c r="A1078" s="1" t="s">
        <v>4496</v>
      </c>
      <c r="B1078" s="2" t="s">
        <v>10</v>
      </c>
      <c r="C1078" s="2" t="s">
        <v>3419</v>
      </c>
      <c r="D1078" s="21">
        <v>291997</v>
      </c>
      <c r="E1078" s="21">
        <v>31586</v>
      </c>
      <c r="F1078" s="21">
        <v>323583</v>
      </c>
      <c r="G1078" s="39">
        <v>1.04</v>
      </c>
      <c r="H1078" s="21">
        <v>336526</v>
      </c>
      <c r="I1078" s="21">
        <v>0</v>
      </c>
      <c r="J1078" s="21">
        <v>336526</v>
      </c>
      <c r="K1078" s="21">
        <v>0</v>
      </c>
      <c r="L1078" s="21">
        <v>0</v>
      </c>
      <c r="M1078" s="21">
        <v>0</v>
      </c>
      <c r="N1078" s="21">
        <v>336526</v>
      </c>
    </row>
    <row r="1079" spans="1:14" x14ac:dyDescent="0.25">
      <c r="A1079" s="1" t="s">
        <v>4497</v>
      </c>
      <c r="B1079" s="2" t="s">
        <v>10</v>
      </c>
      <c r="C1079" s="2" t="s">
        <v>3419</v>
      </c>
      <c r="D1079" s="21">
        <v>3090512</v>
      </c>
      <c r="E1079" s="21">
        <v>0</v>
      </c>
      <c r="F1079" s="21">
        <v>3090512</v>
      </c>
      <c r="G1079" s="39">
        <v>1.04</v>
      </c>
      <c r="H1079" s="21">
        <v>3214132</v>
      </c>
      <c r="I1079" s="21">
        <v>0</v>
      </c>
      <c r="J1079" s="21">
        <v>3214132</v>
      </c>
      <c r="K1079" s="21">
        <v>0</v>
      </c>
      <c r="L1079" s="21">
        <v>0</v>
      </c>
      <c r="M1079" s="21">
        <v>0</v>
      </c>
      <c r="N1079" s="21">
        <v>3214132</v>
      </c>
    </row>
    <row r="1080" spans="1:14" x14ac:dyDescent="0.25">
      <c r="A1080" s="1" t="s">
        <v>4498</v>
      </c>
      <c r="B1080" s="2" t="s">
        <v>10</v>
      </c>
      <c r="C1080" s="2" t="s">
        <v>3419</v>
      </c>
      <c r="D1080" s="21">
        <v>7698232</v>
      </c>
      <c r="E1080" s="21">
        <v>0</v>
      </c>
      <c r="F1080" s="21">
        <v>7698232</v>
      </c>
      <c r="G1080" s="39">
        <v>1.04</v>
      </c>
      <c r="H1080" s="21">
        <v>8006161</v>
      </c>
      <c r="I1080" s="21">
        <v>0</v>
      </c>
      <c r="J1080" s="21">
        <v>8006161</v>
      </c>
      <c r="K1080" s="21">
        <v>525776</v>
      </c>
      <c r="L1080" s="21">
        <v>271432.46525003383</v>
      </c>
      <c r="M1080" s="21">
        <v>792433</v>
      </c>
      <c r="N1080" s="21">
        <v>9595802.4652500339</v>
      </c>
    </row>
    <row r="1081" spans="1:14" x14ac:dyDescent="0.25">
      <c r="A1081" s="1" t="s">
        <v>4499</v>
      </c>
      <c r="B1081" s="2" t="s">
        <v>10</v>
      </c>
      <c r="C1081" s="2" t="s">
        <v>3419</v>
      </c>
      <c r="D1081" s="21">
        <v>315797</v>
      </c>
      <c r="E1081" s="21">
        <v>0</v>
      </c>
      <c r="F1081" s="21">
        <v>315797</v>
      </c>
      <c r="G1081" s="39">
        <v>1.04</v>
      </c>
      <c r="H1081" s="21">
        <v>328429</v>
      </c>
      <c r="I1081" s="21">
        <v>0</v>
      </c>
      <c r="J1081" s="21">
        <v>328429</v>
      </c>
      <c r="K1081" s="21">
        <v>0</v>
      </c>
      <c r="L1081" s="21">
        <v>0</v>
      </c>
      <c r="M1081" s="21">
        <v>0</v>
      </c>
      <c r="N1081" s="21">
        <v>328429</v>
      </c>
    </row>
    <row r="1082" spans="1:14" x14ac:dyDescent="0.25">
      <c r="A1082" s="1" t="s">
        <v>4500</v>
      </c>
      <c r="B1082" s="2" t="s">
        <v>10</v>
      </c>
      <c r="C1082" s="2" t="s">
        <v>3419</v>
      </c>
      <c r="D1082" s="21">
        <v>23530</v>
      </c>
      <c r="E1082" s="21">
        <v>0</v>
      </c>
      <c r="F1082" s="21">
        <v>23530</v>
      </c>
      <c r="G1082" s="39">
        <v>1.04</v>
      </c>
      <c r="H1082" s="21">
        <v>24471</v>
      </c>
      <c r="I1082" s="21">
        <v>0</v>
      </c>
      <c r="J1082" s="21">
        <v>24471</v>
      </c>
      <c r="K1082" s="21">
        <v>0</v>
      </c>
      <c r="L1082" s="21">
        <v>0</v>
      </c>
      <c r="M1082" s="21">
        <v>0</v>
      </c>
      <c r="N1082" s="21">
        <v>24471</v>
      </c>
    </row>
    <row r="1083" spans="1:14" x14ac:dyDescent="0.25">
      <c r="A1083" s="1" t="s">
        <v>4501</v>
      </c>
      <c r="B1083" s="2" t="s">
        <v>10</v>
      </c>
      <c r="C1083" s="2" t="s">
        <v>3419</v>
      </c>
      <c r="D1083" s="21">
        <v>26944</v>
      </c>
      <c r="E1083" s="21">
        <v>0</v>
      </c>
      <c r="F1083" s="21">
        <v>26944</v>
      </c>
      <c r="G1083" s="39">
        <v>1.04</v>
      </c>
      <c r="H1083" s="21">
        <v>28022</v>
      </c>
      <c r="I1083" s="21">
        <v>0</v>
      </c>
      <c r="J1083" s="21">
        <v>28022</v>
      </c>
      <c r="K1083" s="21">
        <v>0</v>
      </c>
      <c r="L1083" s="21">
        <v>0</v>
      </c>
      <c r="M1083" s="21">
        <v>0</v>
      </c>
      <c r="N1083" s="21">
        <v>28022</v>
      </c>
    </row>
    <row r="1084" spans="1:14" x14ac:dyDescent="0.25">
      <c r="A1084" s="1" t="s">
        <v>4502</v>
      </c>
      <c r="B1084" s="2" t="s">
        <v>10</v>
      </c>
      <c r="C1084" s="2" t="s">
        <v>3419</v>
      </c>
      <c r="D1084" s="21">
        <v>29138</v>
      </c>
      <c r="E1084" s="21">
        <v>0</v>
      </c>
      <c r="F1084" s="21">
        <v>29138</v>
      </c>
      <c r="G1084" s="39">
        <v>1.04</v>
      </c>
      <c r="H1084" s="21">
        <v>30304</v>
      </c>
      <c r="I1084" s="21">
        <v>0</v>
      </c>
      <c r="J1084" s="21">
        <v>30304</v>
      </c>
      <c r="K1084" s="21">
        <v>0</v>
      </c>
      <c r="L1084" s="21">
        <v>0</v>
      </c>
      <c r="M1084" s="21">
        <v>0</v>
      </c>
      <c r="N1084" s="21">
        <v>30304</v>
      </c>
    </row>
    <row r="1085" spans="1:14" x14ac:dyDescent="0.25">
      <c r="A1085" s="1" t="s">
        <v>4503</v>
      </c>
      <c r="B1085" s="2" t="s">
        <v>10</v>
      </c>
      <c r="C1085" s="2" t="s">
        <v>3419</v>
      </c>
      <c r="D1085" s="21">
        <v>10376</v>
      </c>
      <c r="E1085" s="21">
        <v>0</v>
      </c>
      <c r="F1085" s="21">
        <v>10376</v>
      </c>
      <c r="G1085" s="39">
        <v>1.04</v>
      </c>
      <c r="H1085" s="21">
        <v>10791</v>
      </c>
      <c r="I1085" s="21">
        <v>0</v>
      </c>
      <c r="J1085" s="21">
        <v>10791</v>
      </c>
      <c r="K1085" s="21">
        <v>0</v>
      </c>
      <c r="L1085" s="21">
        <v>0</v>
      </c>
      <c r="M1085" s="21">
        <v>0</v>
      </c>
      <c r="N1085" s="21">
        <v>10791</v>
      </c>
    </row>
    <row r="1086" spans="1:14" x14ac:dyDescent="0.25">
      <c r="A1086" s="1" t="s">
        <v>4504</v>
      </c>
      <c r="B1086" s="2" t="s">
        <v>10</v>
      </c>
      <c r="C1086" s="2" t="s">
        <v>3419</v>
      </c>
      <c r="D1086" s="21">
        <v>45982</v>
      </c>
      <c r="E1086" s="21">
        <v>0</v>
      </c>
      <c r="F1086" s="21">
        <v>45982</v>
      </c>
      <c r="G1086" s="39">
        <v>1.04</v>
      </c>
      <c r="H1086" s="21">
        <v>47821</v>
      </c>
      <c r="I1086" s="21">
        <v>0</v>
      </c>
      <c r="J1086" s="21">
        <v>47821</v>
      </c>
      <c r="K1086" s="21">
        <v>0</v>
      </c>
      <c r="L1086" s="21">
        <v>0</v>
      </c>
      <c r="M1086" s="21">
        <v>0</v>
      </c>
      <c r="N1086" s="21">
        <v>47821</v>
      </c>
    </row>
    <row r="1087" spans="1:14" x14ac:dyDescent="0.25">
      <c r="A1087" s="1" t="s">
        <v>4505</v>
      </c>
      <c r="B1087" s="2" t="s">
        <v>10</v>
      </c>
      <c r="C1087" s="2" t="s">
        <v>3419</v>
      </c>
      <c r="D1087" s="21">
        <v>14936</v>
      </c>
      <c r="E1087" s="21">
        <v>0</v>
      </c>
      <c r="F1087" s="21">
        <v>14936</v>
      </c>
      <c r="G1087" s="39">
        <v>1.04</v>
      </c>
      <c r="H1087" s="21">
        <v>15533</v>
      </c>
      <c r="I1087" s="21">
        <v>0</v>
      </c>
      <c r="J1087" s="21">
        <v>15533</v>
      </c>
      <c r="K1087" s="21">
        <v>0</v>
      </c>
      <c r="L1087" s="21">
        <v>0</v>
      </c>
      <c r="M1087" s="21">
        <v>0</v>
      </c>
      <c r="N1087" s="21">
        <v>15533</v>
      </c>
    </row>
    <row r="1088" spans="1:14" x14ac:dyDescent="0.25">
      <c r="A1088" s="1" t="s">
        <v>4506</v>
      </c>
      <c r="B1088" s="2" t="s">
        <v>10</v>
      </c>
      <c r="C1088" s="2" t="s">
        <v>3419</v>
      </c>
      <c r="D1088" s="21">
        <v>34719</v>
      </c>
      <c r="E1088" s="21">
        <v>0</v>
      </c>
      <c r="F1088" s="21">
        <v>34719</v>
      </c>
      <c r="G1088" s="39">
        <v>1.04</v>
      </c>
      <c r="H1088" s="21">
        <v>36108</v>
      </c>
      <c r="I1088" s="21">
        <v>0</v>
      </c>
      <c r="J1088" s="21">
        <v>36108</v>
      </c>
      <c r="K1088" s="21">
        <v>0</v>
      </c>
      <c r="L1088" s="21">
        <v>0</v>
      </c>
      <c r="M1088" s="21">
        <v>0</v>
      </c>
      <c r="N1088" s="21">
        <v>36108</v>
      </c>
    </row>
    <row r="1089" spans="1:14" x14ac:dyDescent="0.25">
      <c r="A1089" s="1" t="s">
        <v>4507</v>
      </c>
      <c r="B1089" s="2" t="s">
        <v>10</v>
      </c>
      <c r="C1089" s="2" t="s">
        <v>3419</v>
      </c>
      <c r="D1089" s="21">
        <v>18387</v>
      </c>
      <c r="E1089" s="21">
        <v>0</v>
      </c>
      <c r="F1089" s="21">
        <v>18387</v>
      </c>
      <c r="G1089" s="39">
        <v>1.04</v>
      </c>
      <c r="H1089" s="21">
        <v>19122</v>
      </c>
      <c r="I1089" s="21">
        <v>0</v>
      </c>
      <c r="J1089" s="21">
        <v>19122</v>
      </c>
      <c r="K1089" s="21">
        <v>0</v>
      </c>
      <c r="L1089" s="21">
        <v>0</v>
      </c>
      <c r="M1089" s="21">
        <v>0</v>
      </c>
      <c r="N1089" s="21">
        <v>19122</v>
      </c>
    </row>
    <row r="1090" spans="1:14" x14ac:dyDescent="0.25">
      <c r="A1090" s="1" t="s">
        <v>4508</v>
      </c>
      <c r="B1090" s="2" t="s">
        <v>10</v>
      </c>
      <c r="C1090" s="2" t="s">
        <v>3419</v>
      </c>
      <c r="D1090" s="21">
        <v>19359</v>
      </c>
      <c r="E1090" s="21">
        <v>0</v>
      </c>
      <c r="F1090" s="21">
        <v>19359</v>
      </c>
      <c r="G1090" s="39">
        <v>1.04</v>
      </c>
      <c r="H1090" s="21">
        <v>20133</v>
      </c>
      <c r="I1090" s="21">
        <v>0</v>
      </c>
      <c r="J1090" s="21">
        <v>20133</v>
      </c>
      <c r="K1090" s="21">
        <v>0</v>
      </c>
      <c r="L1090" s="21">
        <v>0</v>
      </c>
      <c r="M1090" s="21">
        <v>0</v>
      </c>
      <c r="N1090" s="21">
        <v>20133</v>
      </c>
    </row>
    <row r="1091" spans="1:14" x14ac:dyDescent="0.25">
      <c r="A1091" s="1" t="s">
        <v>4509</v>
      </c>
      <c r="B1091" s="2" t="s">
        <v>10</v>
      </c>
      <c r="C1091" s="2" t="s">
        <v>3419</v>
      </c>
      <c r="D1091" s="21">
        <v>22516</v>
      </c>
      <c r="E1091" s="21">
        <v>0</v>
      </c>
      <c r="F1091" s="21">
        <v>22516</v>
      </c>
      <c r="G1091" s="39">
        <v>1.04</v>
      </c>
      <c r="H1091" s="21">
        <v>23417</v>
      </c>
      <c r="I1091" s="21">
        <v>0</v>
      </c>
      <c r="J1091" s="21">
        <v>23417</v>
      </c>
      <c r="K1091" s="21">
        <v>0</v>
      </c>
      <c r="L1091" s="21">
        <v>0</v>
      </c>
      <c r="M1091" s="21">
        <v>0</v>
      </c>
      <c r="N1091" s="21">
        <v>23417</v>
      </c>
    </row>
    <row r="1092" spans="1:14" x14ac:dyDescent="0.25">
      <c r="A1092" s="1" t="s">
        <v>4510</v>
      </c>
      <c r="B1092" s="2" t="s">
        <v>10</v>
      </c>
      <c r="C1092" s="2" t="s">
        <v>3419</v>
      </c>
      <c r="D1092" s="21">
        <v>35482</v>
      </c>
      <c r="E1092" s="21">
        <v>0</v>
      </c>
      <c r="F1092" s="21">
        <v>35482</v>
      </c>
      <c r="G1092" s="39">
        <v>1.04</v>
      </c>
      <c r="H1092" s="21">
        <v>36901</v>
      </c>
      <c r="I1092" s="21">
        <v>0</v>
      </c>
      <c r="J1092" s="21">
        <v>36901</v>
      </c>
      <c r="K1092" s="21">
        <v>0</v>
      </c>
      <c r="L1092" s="21">
        <v>0</v>
      </c>
      <c r="M1092" s="21">
        <v>0</v>
      </c>
      <c r="N1092" s="21">
        <v>36901</v>
      </c>
    </row>
    <row r="1093" spans="1:14" x14ac:dyDescent="0.25">
      <c r="A1093" s="1" t="s">
        <v>4511</v>
      </c>
      <c r="B1093" s="2" t="s">
        <v>10</v>
      </c>
      <c r="C1093" s="2" t="s">
        <v>3419</v>
      </c>
      <c r="D1093" s="21">
        <v>15291</v>
      </c>
      <c r="E1093" s="21">
        <v>0</v>
      </c>
      <c r="F1093" s="21">
        <v>15291</v>
      </c>
      <c r="G1093" s="39">
        <v>1.04</v>
      </c>
      <c r="H1093" s="21">
        <v>15903</v>
      </c>
      <c r="I1093" s="21">
        <v>0</v>
      </c>
      <c r="J1093" s="21">
        <v>15903</v>
      </c>
      <c r="K1093" s="21">
        <v>0</v>
      </c>
      <c r="L1093" s="21">
        <v>0</v>
      </c>
      <c r="M1093" s="21">
        <v>0</v>
      </c>
      <c r="N1093" s="21">
        <v>15903</v>
      </c>
    </row>
    <row r="1094" spans="1:14" x14ac:dyDescent="0.25">
      <c r="A1094" s="1" t="s">
        <v>4512</v>
      </c>
      <c r="B1094" s="2" t="s">
        <v>10</v>
      </c>
      <c r="C1094" s="2" t="s">
        <v>3419</v>
      </c>
      <c r="D1094" s="21">
        <v>36676</v>
      </c>
      <c r="E1094" s="21">
        <v>0</v>
      </c>
      <c r="F1094" s="21">
        <v>36676</v>
      </c>
      <c r="G1094" s="39">
        <v>1.04</v>
      </c>
      <c r="H1094" s="21">
        <v>38143</v>
      </c>
      <c r="I1094" s="21">
        <v>0</v>
      </c>
      <c r="J1094" s="21">
        <v>38143</v>
      </c>
      <c r="K1094" s="21">
        <v>0</v>
      </c>
      <c r="L1094" s="21">
        <v>0</v>
      </c>
      <c r="M1094" s="21">
        <v>0</v>
      </c>
      <c r="N1094" s="21">
        <v>38143</v>
      </c>
    </row>
    <row r="1095" spans="1:14" x14ac:dyDescent="0.25">
      <c r="A1095" s="1" t="s">
        <v>4513</v>
      </c>
      <c r="B1095" s="2" t="s">
        <v>10</v>
      </c>
      <c r="C1095" s="2" t="s">
        <v>3419</v>
      </c>
      <c r="D1095" s="21">
        <v>952941</v>
      </c>
      <c r="E1095" s="21">
        <v>0</v>
      </c>
      <c r="F1095" s="21">
        <v>952941</v>
      </c>
      <c r="G1095" s="39">
        <v>1.04</v>
      </c>
      <c r="H1095" s="21">
        <v>991059</v>
      </c>
      <c r="I1095" s="21">
        <v>0</v>
      </c>
      <c r="J1095" s="21">
        <v>991059</v>
      </c>
      <c r="K1095" s="21">
        <v>0</v>
      </c>
      <c r="L1095" s="21">
        <v>0</v>
      </c>
      <c r="M1095" s="21">
        <v>0</v>
      </c>
      <c r="N1095" s="21">
        <v>991059</v>
      </c>
    </row>
    <row r="1096" spans="1:14" x14ac:dyDescent="0.25">
      <c r="A1096" s="1" t="s">
        <v>4514</v>
      </c>
      <c r="B1096" s="2" t="s">
        <v>10</v>
      </c>
      <c r="C1096" s="2" t="s">
        <v>3419</v>
      </c>
      <c r="D1096" s="21">
        <v>4813</v>
      </c>
      <c r="E1096" s="21">
        <v>0</v>
      </c>
      <c r="F1096" s="21">
        <v>4813</v>
      </c>
      <c r="G1096" s="39">
        <v>1.04</v>
      </c>
      <c r="H1096" s="21">
        <v>5006</v>
      </c>
      <c r="I1096" s="21">
        <v>0</v>
      </c>
      <c r="J1096" s="21">
        <v>5006</v>
      </c>
      <c r="K1096" s="21">
        <v>0</v>
      </c>
      <c r="L1096" s="21">
        <v>0</v>
      </c>
      <c r="M1096" s="21">
        <v>0</v>
      </c>
      <c r="N1096" s="21">
        <v>5006</v>
      </c>
    </row>
    <row r="1097" spans="1:14" x14ac:dyDescent="0.25">
      <c r="A1097" s="1" t="s">
        <v>4515</v>
      </c>
      <c r="B1097" s="2" t="s">
        <v>10</v>
      </c>
      <c r="C1097" s="2" t="s">
        <v>3419</v>
      </c>
      <c r="D1097" s="21">
        <v>8000</v>
      </c>
      <c r="E1097" s="21">
        <v>0</v>
      </c>
      <c r="F1097" s="21">
        <v>8000</v>
      </c>
      <c r="G1097" s="39">
        <v>1.04</v>
      </c>
      <c r="H1097" s="21">
        <v>8320</v>
      </c>
      <c r="I1097" s="21">
        <v>0</v>
      </c>
      <c r="J1097" s="21">
        <v>8320</v>
      </c>
      <c r="K1097" s="21">
        <v>0</v>
      </c>
      <c r="L1097" s="21">
        <v>0</v>
      </c>
      <c r="M1097" s="21">
        <v>0</v>
      </c>
      <c r="N1097" s="21">
        <v>8320</v>
      </c>
    </row>
    <row r="1098" spans="1:14" x14ac:dyDescent="0.25">
      <c r="A1098" s="1" t="s">
        <v>4516</v>
      </c>
      <c r="B1098" s="2" t="s">
        <v>10</v>
      </c>
      <c r="C1098" s="2" t="s">
        <v>3419</v>
      </c>
      <c r="D1098" s="21">
        <v>1647</v>
      </c>
      <c r="E1098" s="21">
        <v>0</v>
      </c>
      <c r="F1098" s="21">
        <v>1647</v>
      </c>
      <c r="G1098" s="39">
        <v>1.04</v>
      </c>
      <c r="H1098" s="21">
        <v>1713</v>
      </c>
      <c r="I1098" s="21">
        <v>0</v>
      </c>
      <c r="J1098" s="21">
        <v>1713</v>
      </c>
      <c r="K1098" s="21">
        <v>0</v>
      </c>
      <c r="L1098" s="21">
        <v>0</v>
      </c>
      <c r="M1098" s="21">
        <v>0</v>
      </c>
      <c r="N1098" s="21">
        <v>1713</v>
      </c>
    </row>
    <row r="1099" spans="1:14" x14ac:dyDescent="0.25">
      <c r="A1099" s="1" t="s">
        <v>4517</v>
      </c>
      <c r="B1099" s="2" t="s">
        <v>10</v>
      </c>
      <c r="C1099" s="2" t="s">
        <v>3419</v>
      </c>
      <c r="D1099" s="21">
        <v>54287</v>
      </c>
      <c r="E1099" s="21">
        <v>0</v>
      </c>
      <c r="F1099" s="21">
        <v>54287</v>
      </c>
      <c r="G1099" s="39">
        <v>1.04</v>
      </c>
      <c r="H1099" s="21">
        <v>56458</v>
      </c>
      <c r="I1099" s="21">
        <v>0</v>
      </c>
      <c r="J1099" s="21">
        <v>56458</v>
      </c>
      <c r="K1099" s="21">
        <v>0</v>
      </c>
      <c r="L1099" s="21">
        <v>0</v>
      </c>
      <c r="M1099" s="21">
        <v>0</v>
      </c>
      <c r="N1099" s="21">
        <v>56458</v>
      </c>
    </row>
    <row r="1100" spans="1:14" x14ac:dyDescent="0.25">
      <c r="A1100" s="1" t="s">
        <v>4518</v>
      </c>
      <c r="B1100" s="2" t="s">
        <v>10</v>
      </c>
      <c r="C1100" s="2" t="s">
        <v>3419</v>
      </c>
      <c r="D1100" s="21">
        <v>5323</v>
      </c>
      <c r="E1100" s="21">
        <v>0</v>
      </c>
      <c r="F1100" s="21">
        <v>5323</v>
      </c>
      <c r="G1100" s="39">
        <v>1.04</v>
      </c>
      <c r="H1100" s="21">
        <v>5536</v>
      </c>
      <c r="I1100" s="21">
        <v>0</v>
      </c>
      <c r="J1100" s="21">
        <v>5536</v>
      </c>
      <c r="K1100" s="21">
        <v>0</v>
      </c>
      <c r="L1100" s="21">
        <v>0</v>
      </c>
      <c r="M1100" s="21">
        <v>0</v>
      </c>
      <c r="N1100" s="21">
        <v>5536</v>
      </c>
    </row>
    <row r="1101" spans="1:14" x14ac:dyDescent="0.25">
      <c r="A1101" s="1" t="s">
        <v>4519</v>
      </c>
      <c r="B1101" s="2" t="s">
        <v>10</v>
      </c>
      <c r="C1101" s="2" t="s">
        <v>3419</v>
      </c>
      <c r="D1101" s="21">
        <v>74</v>
      </c>
      <c r="E1101" s="21">
        <v>0</v>
      </c>
      <c r="F1101" s="21">
        <v>74</v>
      </c>
      <c r="G1101" s="39">
        <v>1.04</v>
      </c>
      <c r="H1101" s="21">
        <v>77</v>
      </c>
      <c r="I1101" s="21">
        <v>0</v>
      </c>
      <c r="J1101" s="21">
        <v>77</v>
      </c>
      <c r="K1101" s="21">
        <v>0</v>
      </c>
      <c r="L1101" s="21">
        <v>0</v>
      </c>
      <c r="M1101" s="21">
        <v>0</v>
      </c>
      <c r="N1101" s="21">
        <v>77</v>
      </c>
    </row>
    <row r="1102" spans="1:14" x14ac:dyDescent="0.25">
      <c r="A1102" s="1" t="s">
        <v>4520</v>
      </c>
      <c r="B1102" s="2" t="s">
        <v>10</v>
      </c>
      <c r="C1102" s="2" t="s">
        <v>3419</v>
      </c>
      <c r="D1102" s="21">
        <v>63</v>
      </c>
      <c r="E1102" s="21">
        <v>0</v>
      </c>
      <c r="F1102" s="21">
        <v>63</v>
      </c>
      <c r="G1102" s="39">
        <v>1.04</v>
      </c>
      <c r="H1102" s="21">
        <v>66</v>
      </c>
      <c r="I1102" s="21">
        <v>0</v>
      </c>
      <c r="J1102" s="21">
        <v>66</v>
      </c>
      <c r="K1102" s="21">
        <v>0</v>
      </c>
      <c r="L1102" s="21">
        <v>0</v>
      </c>
      <c r="M1102" s="21">
        <v>0</v>
      </c>
      <c r="N1102" s="21">
        <v>66</v>
      </c>
    </row>
    <row r="1103" spans="1:14" x14ac:dyDescent="0.25">
      <c r="A1103" s="1" t="s">
        <v>4521</v>
      </c>
      <c r="B1103" s="2" t="s">
        <v>10</v>
      </c>
      <c r="C1103" s="2" t="s">
        <v>3419</v>
      </c>
      <c r="D1103" s="21">
        <v>50385</v>
      </c>
      <c r="E1103" s="21">
        <v>0</v>
      </c>
      <c r="F1103" s="21">
        <v>50385</v>
      </c>
      <c r="G1103" s="39">
        <v>1.04</v>
      </c>
      <c r="H1103" s="21">
        <v>52400</v>
      </c>
      <c r="I1103" s="21">
        <v>0</v>
      </c>
      <c r="J1103" s="21">
        <v>52400</v>
      </c>
      <c r="K1103" s="21">
        <v>0</v>
      </c>
      <c r="L1103" s="21">
        <v>0</v>
      </c>
      <c r="M1103" s="21">
        <v>0</v>
      </c>
      <c r="N1103" s="21">
        <v>52400</v>
      </c>
    </row>
    <row r="1104" spans="1:14" x14ac:dyDescent="0.25">
      <c r="A1104" s="1" t="s">
        <v>4522</v>
      </c>
      <c r="B1104" s="2" t="s">
        <v>10</v>
      </c>
      <c r="C1104" s="2" t="s">
        <v>3419</v>
      </c>
      <c r="D1104" s="21">
        <v>1002981</v>
      </c>
      <c r="E1104" s="21">
        <v>0</v>
      </c>
      <c r="F1104" s="21">
        <v>1002981</v>
      </c>
      <c r="G1104" s="39">
        <v>1.04</v>
      </c>
      <c r="H1104" s="21">
        <v>1043100</v>
      </c>
      <c r="I1104" s="21">
        <v>0</v>
      </c>
      <c r="J1104" s="21">
        <v>1043100</v>
      </c>
      <c r="K1104" s="21">
        <v>0</v>
      </c>
      <c r="L1104" s="21">
        <v>0</v>
      </c>
      <c r="M1104" s="21">
        <v>0</v>
      </c>
      <c r="N1104" s="21">
        <v>1043100</v>
      </c>
    </row>
    <row r="1105" spans="1:14" x14ac:dyDescent="0.25">
      <c r="A1105" s="1" t="s">
        <v>4523</v>
      </c>
      <c r="B1105" s="2" t="s">
        <v>10</v>
      </c>
      <c r="C1105" s="2" t="s">
        <v>3419</v>
      </c>
      <c r="D1105" s="21">
        <v>3394785</v>
      </c>
      <c r="E1105" s="21">
        <v>0</v>
      </c>
      <c r="F1105" s="21">
        <v>3394785</v>
      </c>
      <c r="G1105" s="39">
        <v>1.04</v>
      </c>
      <c r="H1105" s="21">
        <v>3530576</v>
      </c>
      <c r="I1105" s="21">
        <v>0</v>
      </c>
      <c r="J1105" s="21">
        <v>3530576</v>
      </c>
      <c r="K1105" s="21">
        <v>0</v>
      </c>
      <c r="L1105" s="21">
        <v>0</v>
      </c>
      <c r="M1105" s="21">
        <v>0</v>
      </c>
      <c r="N1105" s="21">
        <v>3530576</v>
      </c>
    </row>
    <row r="1106" spans="1:14" x14ac:dyDescent="0.25">
      <c r="A1106" s="1" t="s">
        <v>4524</v>
      </c>
      <c r="B1106" s="2" t="s">
        <v>10</v>
      </c>
      <c r="C1106" s="2" t="s">
        <v>3419</v>
      </c>
      <c r="D1106" s="21">
        <v>6051741</v>
      </c>
      <c r="E1106" s="21">
        <v>0</v>
      </c>
      <c r="F1106" s="21">
        <v>6051741</v>
      </c>
      <c r="G1106" s="39">
        <v>1.04</v>
      </c>
      <c r="H1106" s="21">
        <v>6293811</v>
      </c>
      <c r="I1106" s="21">
        <v>0</v>
      </c>
      <c r="J1106" s="21">
        <v>6293811</v>
      </c>
      <c r="K1106" s="21">
        <v>0</v>
      </c>
      <c r="L1106" s="21">
        <v>0</v>
      </c>
      <c r="M1106" s="21">
        <v>0</v>
      </c>
      <c r="N1106" s="21">
        <v>6293811</v>
      </c>
    </row>
    <row r="1107" spans="1:14" x14ac:dyDescent="0.25">
      <c r="A1107" s="1" t="s">
        <v>4525</v>
      </c>
      <c r="B1107" s="2" t="s">
        <v>10</v>
      </c>
      <c r="C1107" s="2" t="s">
        <v>3419</v>
      </c>
      <c r="D1107" s="21">
        <v>1844981</v>
      </c>
      <c r="E1107" s="21">
        <v>0</v>
      </c>
      <c r="F1107" s="21">
        <v>1844981</v>
      </c>
      <c r="G1107" s="39">
        <v>1.04</v>
      </c>
      <c r="H1107" s="21">
        <v>1918780</v>
      </c>
      <c r="I1107" s="21">
        <v>0</v>
      </c>
      <c r="J1107" s="21">
        <v>1918780</v>
      </c>
      <c r="K1107" s="21">
        <v>0</v>
      </c>
      <c r="L1107" s="21">
        <v>0</v>
      </c>
      <c r="M1107" s="21">
        <v>0</v>
      </c>
      <c r="N1107" s="21">
        <v>1918780</v>
      </c>
    </row>
    <row r="1108" spans="1:14" x14ac:dyDescent="0.25">
      <c r="A1108" s="1" t="s">
        <v>4526</v>
      </c>
      <c r="B1108" s="2" t="s">
        <v>10</v>
      </c>
      <c r="C1108" s="2" t="s">
        <v>3419</v>
      </c>
      <c r="D1108" s="21">
        <v>1469284</v>
      </c>
      <c r="E1108" s="21">
        <v>0</v>
      </c>
      <c r="F1108" s="21">
        <v>1469284</v>
      </c>
      <c r="G1108" s="39">
        <v>1.04</v>
      </c>
      <c r="H1108" s="21">
        <v>1528055</v>
      </c>
      <c r="I1108" s="21">
        <v>0</v>
      </c>
      <c r="J1108" s="21">
        <v>1528055</v>
      </c>
      <c r="K1108" s="21">
        <v>0</v>
      </c>
      <c r="L1108" s="21">
        <v>0</v>
      </c>
      <c r="M1108" s="21">
        <v>0</v>
      </c>
      <c r="N1108" s="21">
        <v>1528055</v>
      </c>
    </row>
    <row r="1109" spans="1:14" x14ac:dyDescent="0.25">
      <c r="A1109" s="1" t="s">
        <v>4527</v>
      </c>
      <c r="B1109" s="2" t="s">
        <v>10</v>
      </c>
      <c r="C1109" s="2" t="s">
        <v>3419</v>
      </c>
      <c r="D1109" s="21">
        <v>356406</v>
      </c>
      <c r="E1109" s="21">
        <v>0</v>
      </c>
      <c r="F1109" s="21">
        <v>356406</v>
      </c>
      <c r="G1109" s="39">
        <v>1.04</v>
      </c>
      <c r="H1109" s="21">
        <v>370662</v>
      </c>
      <c r="I1109" s="21">
        <v>0</v>
      </c>
      <c r="J1109" s="21">
        <v>370662</v>
      </c>
      <c r="K1109" s="21">
        <v>0</v>
      </c>
      <c r="L1109" s="21">
        <v>0</v>
      </c>
      <c r="M1109" s="21">
        <v>0</v>
      </c>
      <c r="N1109" s="21">
        <v>370662</v>
      </c>
    </row>
    <row r="1110" spans="1:14" x14ac:dyDescent="0.25">
      <c r="A1110" s="1" t="s">
        <v>4528</v>
      </c>
      <c r="B1110" s="2" t="s">
        <v>10</v>
      </c>
      <c r="C1110" s="2" t="s">
        <v>3419</v>
      </c>
      <c r="D1110" s="21">
        <v>122675</v>
      </c>
      <c r="E1110" s="21">
        <v>0</v>
      </c>
      <c r="F1110" s="21">
        <v>122675</v>
      </c>
      <c r="G1110" s="39">
        <v>1.04</v>
      </c>
      <c r="H1110" s="21">
        <v>127582</v>
      </c>
      <c r="I1110" s="21">
        <v>0</v>
      </c>
      <c r="J1110" s="21">
        <v>127582</v>
      </c>
      <c r="K1110" s="21">
        <v>0</v>
      </c>
      <c r="L1110" s="21">
        <v>0</v>
      </c>
      <c r="M1110" s="21">
        <v>0</v>
      </c>
      <c r="N1110" s="21">
        <v>127582</v>
      </c>
    </row>
    <row r="1111" spans="1:14" x14ac:dyDescent="0.25">
      <c r="A1111" s="1" t="s">
        <v>4529</v>
      </c>
      <c r="B1111" s="2" t="s">
        <v>10</v>
      </c>
      <c r="C1111" s="2" t="s">
        <v>3419</v>
      </c>
      <c r="D1111" s="21">
        <v>57080</v>
      </c>
      <c r="E1111" s="21">
        <v>0</v>
      </c>
      <c r="F1111" s="21">
        <v>57080</v>
      </c>
      <c r="G1111" s="39">
        <v>1.04</v>
      </c>
      <c r="H1111" s="21">
        <v>59363</v>
      </c>
      <c r="I1111" s="21">
        <v>0</v>
      </c>
      <c r="J1111" s="21">
        <v>59363</v>
      </c>
      <c r="K1111" s="21">
        <v>0</v>
      </c>
      <c r="L1111" s="21">
        <v>0</v>
      </c>
      <c r="M1111" s="21">
        <v>0</v>
      </c>
      <c r="N1111" s="21">
        <v>59363</v>
      </c>
    </row>
    <row r="1112" spans="1:14" x14ac:dyDescent="0.25">
      <c r="A1112" s="1" t="s">
        <v>4530</v>
      </c>
      <c r="B1112" s="2" t="s">
        <v>10</v>
      </c>
      <c r="C1112" s="2" t="s">
        <v>3419</v>
      </c>
      <c r="D1112" s="21">
        <v>65648</v>
      </c>
      <c r="E1112" s="21">
        <v>0</v>
      </c>
      <c r="F1112" s="21">
        <v>65648</v>
      </c>
      <c r="G1112" s="39">
        <v>1.04</v>
      </c>
      <c r="H1112" s="21">
        <v>68274</v>
      </c>
      <c r="I1112" s="21">
        <v>0</v>
      </c>
      <c r="J1112" s="21">
        <v>68274</v>
      </c>
      <c r="K1112" s="21">
        <v>0</v>
      </c>
      <c r="L1112" s="21">
        <v>0</v>
      </c>
      <c r="M1112" s="21">
        <v>0</v>
      </c>
      <c r="N1112" s="21">
        <v>68274</v>
      </c>
    </row>
    <row r="1113" spans="1:14" x14ac:dyDescent="0.25">
      <c r="A1113" s="1" t="s">
        <v>4531</v>
      </c>
      <c r="B1113" s="2" t="s">
        <v>10</v>
      </c>
      <c r="C1113" s="2" t="s">
        <v>3419</v>
      </c>
      <c r="D1113" s="21">
        <v>292547</v>
      </c>
      <c r="E1113" s="21">
        <v>0</v>
      </c>
      <c r="F1113" s="21">
        <v>292547</v>
      </c>
      <c r="G1113" s="39">
        <v>1.04</v>
      </c>
      <c r="H1113" s="21">
        <v>304249</v>
      </c>
      <c r="I1113" s="21">
        <v>0</v>
      </c>
      <c r="J1113" s="21">
        <v>304249</v>
      </c>
      <c r="K1113" s="21">
        <v>0</v>
      </c>
      <c r="L1113" s="21">
        <v>0</v>
      </c>
      <c r="M1113" s="21">
        <v>0</v>
      </c>
      <c r="N1113" s="21">
        <v>304249</v>
      </c>
    </row>
    <row r="1114" spans="1:14" x14ac:dyDescent="0.25">
      <c r="A1114" s="1" t="s">
        <v>4532</v>
      </c>
      <c r="B1114" s="2" t="s">
        <v>10</v>
      </c>
      <c r="C1114" s="2" t="s">
        <v>3419</v>
      </c>
      <c r="D1114" s="21">
        <v>62266</v>
      </c>
      <c r="E1114" s="21">
        <v>0</v>
      </c>
      <c r="F1114" s="21">
        <v>62266</v>
      </c>
      <c r="G1114" s="39">
        <v>1.04</v>
      </c>
      <c r="H1114" s="21">
        <v>64757</v>
      </c>
      <c r="I1114" s="21">
        <v>0</v>
      </c>
      <c r="J1114" s="21">
        <v>64757</v>
      </c>
      <c r="K1114" s="21">
        <v>0</v>
      </c>
      <c r="L1114" s="21">
        <v>0</v>
      </c>
      <c r="M1114" s="21">
        <v>0</v>
      </c>
      <c r="N1114" s="21">
        <v>64757</v>
      </c>
    </row>
    <row r="1115" spans="1:14" x14ac:dyDescent="0.25">
      <c r="A1115" s="1" t="s">
        <v>4533</v>
      </c>
      <c r="B1115" s="2" t="s">
        <v>10</v>
      </c>
      <c r="C1115" s="2" t="s">
        <v>3419</v>
      </c>
      <c r="D1115" s="21">
        <v>25860132</v>
      </c>
      <c r="E1115" s="21">
        <v>1525059</v>
      </c>
      <c r="F1115" s="21">
        <v>27385191</v>
      </c>
      <c r="G1115" s="39">
        <v>1.04</v>
      </c>
      <c r="H1115" s="21">
        <v>28480599</v>
      </c>
      <c r="I1115" s="21">
        <v>0</v>
      </c>
      <c r="J1115" s="21">
        <v>28480599</v>
      </c>
      <c r="K1115" s="21">
        <v>4683216</v>
      </c>
      <c r="L1115" s="21">
        <v>1032017.034664634</v>
      </c>
      <c r="M1115" s="21">
        <v>3851613</v>
      </c>
      <c r="N1115" s="21">
        <v>38047445.034664631</v>
      </c>
    </row>
    <row r="1116" spans="1:14" x14ac:dyDescent="0.25">
      <c r="A1116" s="1" t="s">
        <v>4534</v>
      </c>
      <c r="B1116" s="2" t="s">
        <v>10</v>
      </c>
      <c r="C1116" s="2" t="s">
        <v>3419</v>
      </c>
      <c r="D1116" s="21">
        <v>10764</v>
      </c>
      <c r="E1116" s="21">
        <v>0</v>
      </c>
      <c r="F1116" s="21">
        <v>10764</v>
      </c>
      <c r="G1116" s="39">
        <v>1.04</v>
      </c>
      <c r="H1116" s="21">
        <v>11195</v>
      </c>
      <c r="I1116" s="21">
        <v>0</v>
      </c>
      <c r="J1116" s="21">
        <v>11195</v>
      </c>
      <c r="K1116" s="21">
        <v>0</v>
      </c>
      <c r="L1116" s="21">
        <v>0</v>
      </c>
      <c r="M1116" s="21">
        <v>0</v>
      </c>
      <c r="N1116" s="21">
        <v>11195</v>
      </c>
    </row>
    <row r="1117" spans="1:14" x14ac:dyDescent="0.25">
      <c r="A1117" s="1" t="s">
        <v>4535</v>
      </c>
      <c r="B1117" s="2" t="s">
        <v>10</v>
      </c>
      <c r="C1117" s="2" t="s">
        <v>3419</v>
      </c>
      <c r="D1117" s="21">
        <v>1354845</v>
      </c>
      <c r="E1117" s="21">
        <v>0</v>
      </c>
      <c r="F1117" s="21">
        <v>1354845</v>
      </c>
      <c r="G1117" s="39">
        <v>1.04</v>
      </c>
      <c r="H1117" s="21">
        <v>1409039</v>
      </c>
      <c r="I1117" s="21">
        <v>0</v>
      </c>
      <c r="J1117" s="21">
        <v>1409039</v>
      </c>
      <c r="K1117" s="21">
        <v>0</v>
      </c>
      <c r="L1117" s="21">
        <v>0</v>
      </c>
      <c r="M1117" s="21">
        <v>0</v>
      </c>
      <c r="N1117" s="21">
        <v>1409039</v>
      </c>
    </row>
    <row r="1118" spans="1:14" x14ac:dyDescent="0.25">
      <c r="A1118" s="1" t="s">
        <v>4536</v>
      </c>
      <c r="B1118" s="2" t="s">
        <v>10</v>
      </c>
      <c r="C1118" s="2" t="s">
        <v>3419</v>
      </c>
      <c r="D1118" s="21">
        <v>0</v>
      </c>
      <c r="E1118" s="21">
        <v>0</v>
      </c>
      <c r="F1118" s="21">
        <v>0</v>
      </c>
      <c r="G1118" s="39">
        <v>1.04</v>
      </c>
      <c r="H1118" s="21">
        <v>0</v>
      </c>
      <c r="I1118" s="21">
        <v>0</v>
      </c>
      <c r="J1118" s="21">
        <v>0</v>
      </c>
      <c r="K1118" s="21">
        <v>0</v>
      </c>
      <c r="L1118" s="21">
        <v>0</v>
      </c>
      <c r="M1118" s="21">
        <v>0</v>
      </c>
      <c r="N1118" s="21">
        <v>0</v>
      </c>
    </row>
    <row r="1119" spans="1:14" x14ac:dyDescent="0.25">
      <c r="A1119" s="1" t="s">
        <v>4537</v>
      </c>
      <c r="B1119" s="2" t="s">
        <v>10</v>
      </c>
      <c r="C1119" s="2" t="s">
        <v>3419</v>
      </c>
      <c r="D1119" s="21">
        <v>167614</v>
      </c>
      <c r="E1119" s="21">
        <v>0</v>
      </c>
      <c r="F1119" s="21">
        <v>167614</v>
      </c>
      <c r="G1119" s="39">
        <v>1.04</v>
      </c>
      <c r="H1119" s="21">
        <v>174319</v>
      </c>
      <c r="I1119" s="21">
        <v>0</v>
      </c>
      <c r="J1119" s="21">
        <v>174319</v>
      </c>
      <c r="K1119" s="21">
        <v>0</v>
      </c>
      <c r="L1119" s="21">
        <v>0</v>
      </c>
      <c r="M1119" s="21">
        <v>0</v>
      </c>
      <c r="N1119" s="21">
        <v>174319</v>
      </c>
    </row>
    <row r="1120" spans="1:14" x14ac:dyDescent="0.25">
      <c r="A1120" s="1" t="s">
        <v>4538</v>
      </c>
      <c r="B1120" s="2" t="s">
        <v>10</v>
      </c>
      <c r="C1120" s="2" t="s">
        <v>3419</v>
      </c>
      <c r="D1120" s="21">
        <v>11481</v>
      </c>
      <c r="E1120" s="21">
        <v>0</v>
      </c>
      <c r="F1120" s="21">
        <v>11481</v>
      </c>
      <c r="G1120" s="39">
        <v>1.04</v>
      </c>
      <c r="H1120" s="21">
        <v>11940</v>
      </c>
      <c r="I1120" s="21">
        <v>0</v>
      </c>
      <c r="J1120" s="21">
        <v>11940</v>
      </c>
      <c r="K1120" s="21">
        <v>0</v>
      </c>
      <c r="L1120" s="21">
        <v>0</v>
      </c>
      <c r="M1120" s="21">
        <v>0</v>
      </c>
      <c r="N1120" s="21">
        <v>11940</v>
      </c>
    </row>
    <row r="1121" spans="1:14" x14ac:dyDescent="0.25">
      <c r="A1121" s="1" t="s">
        <v>4539</v>
      </c>
      <c r="B1121" s="2" t="s">
        <v>10</v>
      </c>
      <c r="C1121" s="2" t="s">
        <v>3419</v>
      </c>
      <c r="D1121" s="21">
        <v>57980</v>
      </c>
      <c r="E1121" s="21">
        <v>0</v>
      </c>
      <c r="F1121" s="21">
        <v>57980</v>
      </c>
      <c r="G1121" s="39">
        <v>1.04</v>
      </c>
      <c r="H1121" s="21">
        <v>60299</v>
      </c>
      <c r="I1121" s="21">
        <v>0</v>
      </c>
      <c r="J1121" s="21">
        <v>60299</v>
      </c>
      <c r="K1121" s="21">
        <v>0</v>
      </c>
      <c r="L1121" s="21">
        <v>0</v>
      </c>
      <c r="M1121" s="21">
        <v>0</v>
      </c>
      <c r="N1121" s="21">
        <v>60299</v>
      </c>
    </row>
    <row r="1122" spans="1:14" x14ac:dyDescent="0.25">
      <c r="A1122" s="1" t="s">
        <v>4540</v>
      </c>
      <c r="B1122" s="2" t="s">
        <v>10</v>
      </c>
      <c r="C1122" s="2" t="s">
        <v>3419</v>
      </c>
      <c r="D1122" s="21">
        <v>47758</v>
      </c>
      <c r="E1122" s="21">
        <v>0</v>
      </c>
      <c r="F1122" s="21">
        <v>47758</v>
      </c>
      <c r="G1122" s="39">
        <v>1.04</v>
      </c>
      <c r="H1122" s="21">
        <v>49668</v>
      </c>
      <c r="I1122" s="21">
        <v>0</v>
      </c>
      <c r="J1122" s="21">
        <v>49668</v>
      </c>
      <c r="K1122" s="21">
        <v>0</v>
      </c>
      <c r="L1122" s="21">
        <v>0</v>
      </c>
      <c r="M1122" s="21">
        <v>0</v>
      </c>
      <c r="N1122" s="21">
        <v>49668</v>
      </c>
    </row>
    <row r="1123" spans="1:14" x14ac:dyDescent="0.25">
      <c r="A1123" s="1" t="s">
        <v>4541</v>
      </c>
      <c r="B1123" s="2" t="s">
        <v>10</v>
      </c>
      <c r="C1123" s="2" t="s">
        <v>3419</v>
      </c>
      <c r="D1123" s="21">
        <v>39275</v>
      </c>
      <c r="E1123" s="21">
        <v>0</v>
      </c>
      <c r="F1123" s="21">
        <v>39275</v>
      </c>
      <c r="G1123" s="39">
        <v>1.04</v>
      </c>
      <c r="H1123" s="21">
        <v>40846</v>
      </c>
      <c r="I1123" s="21">
        <v>0</v>
      </c>
      <c r="J1123" s="21">
        <v>40846</v>
      </c>
      <c r="K1123" s="21">
        <v>0</v>
      </c>
      <c r="L1123" s="21">
        <v>0</v>
      </c>
      <c r="M1123" s="21">
        <v>0</v>
      </c>
      <c r="N1123" s="21">
        <v>40846</v>
      </c>
    </row>
    <row r="1124" spans="1:14" x14ac:dyDescent="0.25">
      <c r="A1124" s="1" t="s">
        <v>4542</v>
      </c>
      <c r="B1124" s="2" t="s">
        <v>10</v>
      </c>
      <c r="C1124" s="2" t="s">
        <v>3419</v>
      </c>
      <c r="D1124" s="21">
        <v>34563</v>
      </c>
      <c r="E1124" s="21">
        <v>0</v>
      </c>
      <c r="F1124" s="21">
        <v>34563</v>
      </c>
      <c r="G1124" s="39">
        <v>1.04</v>
      </c>
      <c r="H1124" s="21">
        <v>35946</v>
      </c>
      <c r="I1124" s="21">
        <v>0</v>
      </c>
      <c r="J1124" s="21">
        <v>35946</v>
      </c>
      <c r="K1124" s="21">
        <v>0</v>
      </c>
      <c r="L1124" s="21">
        <v>0</v>
      </c>
      <c r="M1124" s="21">
        <v>0</v>
      </c>
      <c r="N1124" s="21">
        <v>35946</v>
      </c>
    </row>
    <row r="1125" spans="1:14" x14ac:dyDescent="0.25">
      <c r="A1125" s="1" t="s">
        <v>4543</v>
      </c>
      <c r="B1125" s="2" t="s">
        <v>10</v>
      </c>
      <c r="C1125" s="2" t="s">
        <v>3419</v>
      </c>
      <c r="D1125" s="21">
        <v>757287</v>
      </c>
      <c r="E1125" s="21">
        <v>0</v>
      </c>
      <c r="F1125" s="21">
        <v>757287</v>
      </c>
      <c r="G1125" s="39">
        <v>1.04</v>
      </c>
      <c r="H1125" s="21">
        <v>787578</v>
      </c>
      <c r="I1125" s="21">
        <v>0</v>
      </c>
      <c r="J1125" s="21">
        <v>787578</v>
      </c>
      <c r="K1125" s="21">
        <v>0</v>
      </c>
      <c r="L1125" s="21">
        <v>0</v>
      </c>
      <c r="M1125" s="21">
        <v>0</v>
      </c>
      <c r="N1125" s="21">
        <v>787578</v>
      </c>
    </row>
    <row r="1126" spans="1:14" x14ac:dyDescent="0.25">
      <c r="A1126" s="1" t="s">
        <v>4544</v>
      </c>
      <c r="B1126" s="2" t="s">
        <v>10</v>
      </c>
      <c r="C1126" s="2" t="s">
        <v>3419</v>
      </c>
      <c r="D1126" s="21">
        <v>198257</v>
      </c>
      <c r="E1126" s="21">
        <v>0</v>
      </c>
      <c r="F1126" s="21">
        <v>198257</v>
      </c>
      <c r="G1126" s="39">
        <v>1.04</v>
      </c>
      <c r="H1126" s="21">
        <v>206187</v>
      </c>
      <c r="I1126" s="21">
        <v>0</v>
      </c>
      <c r="J1126" s="21">
        <v>206187</v>
      </c>
      <c r="K1126" s="21">
        <v>0</v>
      </c>
      <c r="L1126" s="21">
        <v>0</v>
      </c>
      <c r="M1126" s="21">
        <v>0</v>
      </c>
      <c r="N1126" s="21">
        <v>206187</v>
      </c>
    </row>
    <row r="1127" spans="1:14" x14ac:dyDescent="0.25">
      <c r="A1127" s="1" t="s">
        <v>4545</v>
      </c>
      <c r="B1127" s="2" t="s">
        <v>10</v>
      </c>
      <c r="C1127" s="2" t="s">
        <v>3419</v>
      </c>
      <c r="D1127" s="21">
        <v>94000</v>
      </c>
      <c r="E1127" s="21">
        <v>0</v>
      </c>
      <c r="F1127" s="21">
        <v>94000</v>
      </c>
      <c r="G1127" s="39">
        <v>1.04</v>
      </c>
      <c r="H1127" s="21">
        <v>97760</v>
      </c>
      <c r="I1127" s="21">
        <v>0</v>
      </c>
      <c r="J1127" s="21">
        <v>97760</v>
      </c>
      <c r="K1127" s="21">
        <v>0</v>
      </c>
      <c r="L1127" s="21">
        <v>0</v>
      </c>
      <c r="M1127" s="21">
        <v>0</v>
      </c>
      <c r="N1127" s="21">
        <v>97760</v>
      </c>
    </row>
    <row r="1128" spans="1:14" x14ac:dyDescent="0.25">
      <c r="A1128" s="1" t="s">
        <v>4546</v>
      </c>
      <c r="B1128" s="2" t="s">
        <v>10</v>
      </c>
      <c r="C1128" s="2" t="s">
        <v>3419</v>
      </c>
      <c r="D1128" s="21">
        <v>160281</v>
      </c>
      <c r="E1128" s="21">
        <v>0</v>
      </c>
      <c r="F1128" s="21">
        <v>160281</v>
      </c>
      <c r="G1128" s="39">
        <v>1.04</v>
      </c>
      <c r="H1128" s="21">
        <v>166692</v>
      </c>
      <c r="I1128" s="21">
        <v>0</v>
      </c>
      <c r="J1128" s="21">
        <v>166692</v>
      </c>
      <c r="K1128" s="21">
        <v>0</v>
      </c>
      <c r="L1128" s="21">
        <v>0</v>
      </c>
      <c r="M1128" s="21">
        <v>0</v>
      </c>
      <c r="N1128" s="21">
        <v>166692</v>
      </c>
    </row>
    <row r="1129" spans="1:14" x14ac:dyDescent="0.25">
      <c r="A1129" s="1" t="s">
        <v>4547</v>
      </c>
      <c r="B1129" s="2" t="s">
        <v>10</v>
      </c>
      <c r="C1129" s="2" t="s">
        <v>3419</v>
      </c>
      <c r="D1129" s="21">
        <v>46193</v>
      </c>
      <c r="E1129" s="21">
        <v>0</v>
      </c>
      <c r="F1129" s="21">
        <v>46193</v>
      </c>
      <c r="G1129" s="39">
        <v>1.04</v>
      </c>
      <c r="H1129" s="21">
        <v>48041</v>
      </c>
      <c r="I1129" s="21">
        <v>0</v>
      </c>
      <c r="J1129" s="21">
        <v>48041</v>
      </c>
      <c r="K1129" s="21">
        <v>0</v>
      </c>
      <c r="L1129" s="21">
        <v>0</v>
      </c>
      <c r="M1129" s="21">
        <v>0</v>
      </c>
      <c r="N1129" s="21">
        <v>48041</v>
      </c>
    </row>
    <row r="1130" spans="1:14" x14ac:dyDescent="0.25">
      <c r="A1130" s="1" t="s">
        <v>4548</v>
      </c>
      <c r="B1130" s="2" t="s">
        <v>10</v>
      </c>
      <c r="C1130" s="2" t="s">
        <v>3419</v>
      </c>
      <c r="D1130" s="21">
        <v>18490</v>
      </c>
      <c r="E1130" s="21">
        <v>0</v>
      </c>
      <c r="F1130" s="21">
        <v>18490</v>
      </c>
      <c r="G1130" s="39">
        <v>1.04</v>
      </c>
      <c r="H1130" s="21">
        <v>19230</v>
      </c>
      <c r="I1130" s="21">
        <v>0</v>
      </c>
      <c r="J1130" s="21">
        <v>19230</v>
      </c>
      <c r="K1130" s="21">
        <v>0</v>
      </c>
      <c r="L1130" s="21">
        <v>0</v>
      </c>
      <c r="M1130" s="21">
        <v>0</v>
      </c>
      <c r="N1130" s="21">
        <v>19230</v>
      </c>
    </row>
    <row r="1131" spans="1:14" x14ac:dyDescent="0.25">
      <c r="A1131" s="1" t="s">
        <v>4549</v>
      </c>
      <c r="B1131" s="2" t="s">
        <v>10</v>
      </c>
      <c r="C1131" s="2" t="s">
        <v>3419</v>
      </c>
      <c r="D1131" s="21">
        <v>2560668</v>
      </c>
      <c r="E1131" s="21">
        <v>233661</v>
      </c>
      <c r="F1131" s="21">
        <v>2794329</v>
      </c>
      <c r="G1131" s="39">
        <v>1.04</v>
      </c>
      <c r="H1131" s="21">
        <v>2906102</v>
      </c>
      <c r="I1131" s="21">
        <v>0</v>
      </c>
      <c r="J1131" s="21">
        <v>2906102</v>
      </c>
      <c r="K1131" s="21">
        <v>0</v>
      </c>
      <c r="L1131" s="21">
        <v>0</v>
      </c>
      <c r="M1131" s="21">
        <v>0</v>
      </c>
      <c r="N1131" s="21">
        <v>2906102</v>
      </c>
    </row>
    <row r="1132" spans="1:14" x14ac:dyDescent="0.25">
      <c r="A1132" s="1" t="s">
        <v>4550</v>
      </c>
      <c r="B1132" s="2" t="s">
        <v>10</v>
      </c>
      <c r="C1132" s="2" t="s">
        <v>3419</v>
      </c>
      <c r="D1132" s="21">
        <v>18521</v>
      </c>
      <c r="E1132" s="21">
        <v>0</v>
      </c>
      <c r="F1132" s="21">
        <v>18521</v>
      </c>
      <c r="G1132" s="39">
        <v>1.04</v>
      </c>
      <c r="H1132" s="21">
        <v>19262</v>
      </c>
      <c r="I1132" s="21">
        <v>0</v>
      </c>
      <c r="J1132" s="21">
        <v>19262</v>
      </c>
      <c r="K1132" s="21">
        <v>0</v>
      </c>
      <c r="L1132" s="21">
        <v>0</v>
      </c>
      <c r="M1132" s="21">
        <v>0</v>
      </c>
      <c r="N1132" s="21">
        <v>19262</v>
      </c>
    </row>
    <row r="1133" spans="1:14" x14ac:dyDescent="0.25">
      <c r="A1133" s="1" t="s">
        <v>4551</v>
      </c>
      <c r="B1133" s="2" t="s">
        <v>10</v>
      </c>
      <c r="C1133" s="2" t="s">
        <v>3419</v>
      </c>
      <c r="D1133" s="21">
        <v>147027</v>
      </c>
      <c r="E1133" s="21">
        <v>0</v>
      </c>
      <c r="F1133" s="21">
        <v>147027</v>
      </c>
      <c r="G1133" s="39">
        <v>1.04</v>
      </c>
      <c r="H1133" s="21">
        <v>152908</v>
      </c>
      <c r="I1133" s="21">
        <v>0</v>
      </c>
      <c r="J1133" s="21">
        <v>152908</v>
      </c>
      <c r="K1133" s="21">
        <v>0</v>
      </c>
      <c r="L1133" s="21">
        <v>0</v>
      </c>
      <c r="M1133" s="21">
        <v>0</v>
      </c>
      <c r="N1133" s="21">
        <v>152908</v>
      </c>
    </row>
    <row r="1134" spans="1:14" x14ac:dyDescent="0.25">
      <c r="A1134" s="1" t="s">
        <v>4552</v>
      </c>
      <c r="B1134" s="2" t="s">
        <v>10</v>
      </c>
      <c r="C1134" s="2" t="s">
        <v>3419</v>
      </c>
      <c r="D1134" s="21">
        <v>52436</v>
      </c>
      <c r="E1134" s="21">
        <v>0</v>
      </c>
      <c r="F1134" s="21">
        <v>52436</v>
      </c>
      <c r="G1134" s="39">
        <v>1.04</v>
      </c>
      <c r="H1134" s="21">
        <v>54533</v>
      </c>
      <c r="I1134" s="21">
        <v>0</v>
      </c>
      <c r="J1134" s="21">
        <v>54533</v>
      </c>
      <c r="K1134" s="21">
        <v>0</v>
      </c>
      <c r="L1134" s="21">
        <v>0</v>
      </c>
      <c r="M1134" s="21">
        <v>0</v>
      </c>
      <c r="N1134" s="21">
        <v>54533</v>
      </c>
    </row>
    <row r="1135" spans="1:14" x14ac:dyDescent="0.25">
      <c r="A1135" s="1" t="s">
        <v>4553</v>
      </c>
      <c r="B1135" s="2" t="s">
        <v>10</v>
      </c>
      <c r="C1135" s="2" t="s">
        <v>3419</v>
      </c>
      <c r="D1135" s="21">
        <v>13588617</v>
      </c>
      <c r="E1135" s="21">
        <v>0</v>
      </c>
      <c r="F1135" s="21">
        <v>13588617</v>
      </c>
      <c r="G1135" s="39">
        <v>1.04</v>
      </c>
      <c r="H1135" s="21">
        <v>14132162</v>
      </c>
      <c r="I1135" s="21">
        <v>0</v>
      </c>
      <c r="J1135" s="21">
        <v>14132162</v>
      </c>
      <c r="K1135" s="21">
        <v>0</v>
      </c>
      <c r="L1135" s="21">
        <v>0</v>
      </c>
      <c r="M1135" s="21">
        <v>0</v>
      </c>
      <c r="N1135" s="21">
        <v>14132162</v>
      </c>
    </row>
    <row r="1136" spans="1:14" x14ac:dyDescent="0.25">
      <c r="A1136" s="1" t="s">
        <v>4554</v>
      </c>
      <c r="B1136" s="2" t="s">
        <v>10</v>
      </c>
      <c r="C1136" s="2" t="s">
        <v>3419</v>
      </c>
      <c r="D1136" s="21">
        <v>550016</v>
      </c>
      <c r="E1136" s="21">
        <v>0</v>
      </c>
      <c r="F1136" s="21">
        <v>550016</v>
      </c>
      <c r="G1136" s="39">
        <v>1.04</v>
      </c>
      <c r="H1136" s="21">
        <v>572017</v>
      </c>
      <c r="I1136" s="21">
        <v>0</v>
      </c>
      <c r="J1136" s="21">
        <v>572017</v>
      </c>
      <c r="K1136" s="21">
        <v>0</v>
      </c>
      <c r="L1136" s="21">
        <v>0</v>
      </c>
      <c r="M1136" s="21">
        <v>0</v>
      </c>
      <c r="N1136" s="21">
        <v>572017</v>
      </c>
    </row>
    <row r="1137" spans="1:14" x14ac:dyDescent="0.25">
      <c r="A1137" s="1" t="s">
        <v>4555</v>
      </c>
      <c r="B1137" s="2" t="s">
        <v>10</v>
      </c>
      <c r="C1137" s="2" t="s">
        <v>3419</v>
      </c>
      <c r="D1137" s="21">
        <v>8221130</v>
      </c>
      <c r="E1137" s="21">
        <v>6192047</v>
      </c>
      <c r="F1137" s="21">
        <v>14413177</v>
      </c>
      <c r="G1137" s="39">
        <v>1.04</v>
      </c>
      <c r="H1137" s="21">
        <v>14989704</v>
      </c>
      <c r="I1137" s="21">
        <v>0</v>
      </c>
      <c r="J1137" s="21">
        <v>14989704</v>
      </c>
      <c r="K1137" s="21">
        <v>0</v>
      </c>
      <c r="L1137" s="21">
        <v>0</v>
      </c>
      <c r="M1137" s="21">
        <v>0</v>
      </c>
      <c r="N1137" s="21">
        <v>14989704</v>
      </c>
    </row>
    <row r="1138" spans="1:14" x14ac:dyDescent="0.25">
      <c r="A1138" s="1" t="s">
        <v>4556</v>
      </c>
      <c r="B1138" s="2" t="s">
        <v>10</v>
      </c>
      <c r="C1138" s="2" t="s">
        <v>3419</v>
      </c>
      <c r="D1138" s="21">
        <v>7583901</v>
      </c>
      <c r="E1138" s="21">
        <v>548555</v>
      </c>
      <c r="F1138" s="21">
        <v>8132456</v>
      </c>
      <c r="G1138" s="39">
        <v>1.04</v>
      </c>
      <c r="H1138" s="21">
        <v>8457754</v>
      </c>
      <c r="I1138" s="21">
        <v>0</v>
      </c>
      <c r="J1138" s="21">
        <v>8457754</v>
      </c>
      <c r="K1138" s="21">
        <v>1211286</v>
      </c>
      <c r="L1138" s="21">
        <v>0</v>
      </c>
      <c r="M1138" s="21">
        <v>0</v>
      </c>
      <c r="N1138" s="21">
        <v>9669040</v>
      </c>
    </row>
    <row r="1139" spans="1:14" x14ac:dyDescent="0.25">
      <c r="A1139" s="1" t="s">
        <v>4557</v>
      </c>
      <c r="B1139" s="2" t="s">
        <v>10</v>
      </c>
      <c r="C1139" s="2" t="s">
        <v>3419</v>
      </c>
      <c r="D1139" s="21">
        <v>13456674</v>
      </c>
      <c r="E1139" s="21">
        <v>0</v>
      </c>
      <c r="F1139" s="21">
        <v>13456674</v>
      </c>
      <c r="G1139" s="39">
        <v>1.04</v>
      </c>
      <c r="H1139" s="21">
        <v>13994941</v>
      </c>
      <c r="I1139" s="21">
        <v>0</v>
      </c>
      <c r="J1139" s="21">
        <v>13994941</v>
      </c>
      <c r="K1139" s="21">
        <v>0</v>
      </c>
      <c r="L1139" s="21">
        <v>0</v>
      </c>
      <c r="M1139" s="21">
        <v>0</v>
      </c>
      <c r="N1139" s="21">
        <v>13994941</v>
      </c>
    </row>
    <row r="1140" spans="1:14" x14ac:dyDescent="0.25">
      <c r="A1140" s="1" t="s">
        <v>4558</v>
      </c>
      <c r="B1140" s="2" t="s">
        <v>10</v>
      </c>
      <c r="C1140" s="2" t="s">
        <v>3419</v>
      </c>
      <c r="D1140" s="21">
        <v>9572745</v>
      </c>
      <c r="E1140" s="21">
        <v>0</v>
      </c>
      <c r="F1140" s="21">
        <v>9572745</v>
      </c>
      <c r="G1140" s="39">
        <v>1.04</v>
      </c>
      <c r="H1140" s="21">
        <v>9955655</v>
      </c>
      <c r="I1140" s="21">
        <v>0</v>
      </c>
      <c r="J1140" s="21">
        <v>9955655</v>
      </c>
      <c r="K1140" s="21">
        <v>1612862</v>
      </c>
      <c r="L1140" s="21">
        <v>0</v>
      </c>
      <c r="M1140" s="21">
        <v>0</v>
      </c>
      <c r="N1140" s="21">
        <v>11568517</v>
      </c>
    </row>
    <row r="1141" spans="1:14" x14ac:dyDescent="0.25">
      <c r="A1141" s="1" t="s">
        <v>4559</v>
      </c>
      <c r="B1141" s="2" t="s">
        <v>10</v>
      </c>
      <c r="C1141" s="2" t="s">
        <v>3419</v>
      </c>
      <c r="D1141" s="21">
        <v>87826</v>
      </c>
      <c r="E1141" s="21">
        <v>0</v>
      </c>
      <c r="F1141" s="21">
        <v>87826</v>
      </c>
      <c r="G1141" s="39">
        <v>1.04</v>
      </c>
      <c r="H1141" s="21">
        <v>91339</v>
      </c>
      <c r="I1141" s="21">
        <v>0</v>
      </c>
      <c r="J1141" s="21">
        <v>91339</v>
      </c>
      <c r="K1141" s="21">
        <v>0</v>
      </c>
      <c r="L1141" s="21">
        <v>0</v>
      </c>
      <c r="M1141" s="21">
        <v>0</v>
      </c>
      <c r="N1141" s="21">
        <v>91339</v>
      </c>
    </row>
    <row r="1142" spans="1:14" x14ac:dyDescent="0.25">
      <c r="A1142" s="1" t="s">
        <v>4560</v>
      </c>
      <c r="B1142" s="2" t="s">
        <v>10</v>
      </c>
      <c r="C1142" s="2" t="s">
        <v>3419</v>
      </c>
      <c r="D1142" s="21">
        <v>185262</v>
      </c>
      <c r="E1142" s="21">
        <v>0</v>
      </c>
      <c r="F1142" s="21">
        <v>185262</v>
      </c>
      <c r="G1142" s="39">
        <v>1.04</v>
      </c>
      <c r="H1142" s="21">
        <v>192672</v>
      </c>
      <c r="I1142" s="21">
        <v>0</v>
      </c>
      <c r="J1142" s="21">
        <v>192672</v>
      </c>
      <c r="K1142" s="21">
        <v>0</v>
      </c>
      <c r="L1142" s="21">
        <v>0</v>
      </c>
      <c r="M1142" s="21">
        <v>0</v>
      </c>
      <c r="N1142" s="21">
        <v>192672</v>
      </c>
    </row>
    <row r="1143" spans="1:14" x14ac:dyDescent="0.25">
      <c r="A1143" s="1" t="s">
        <v>4561</v>
      </c>
      <c r="B1143" s="2" t="s">
        <v>10</v>
      </c>
      <c r="C1143" s="2" t="s">
        <v>3419</v>
      </c>
      <c r="D1143" s="21">
        <v>145160</v>
      </c>
      <c r="E1143" s="21">
        <v>0</v>
      </c>
      <c r="F1143" s="21">
        <v>145160</v>
      </c>
      <c r="G1143" s="39">
        <v>1.04</v>
      </c>
      <c r="H1143" s="21">
        <v>150966</v>
      </c>
      <c r="I1143" s="21">
        <v>0</v>
      </c>
      <c r="J1143" s="21">
        <v>150966</v>
      </c>
      <c r="K1143" s="21">
        <v>0</v>
      </c>
      <c r="L1143" s="21">
        <v>0</v>
      </c>
      <c r="M1143" s="21">
        <v>0</v>
      </c>
      <c r="N1143" s="21">
        <v>150966</v>
      </c>
    </row>
    <row r="1144" spans="1:14" x14ac:dyDescent="0.25">
      <c r="A1144" s="1" t="s">
        <v>4562</v>
      </c>
      <c r="B1144" s="2" t="s">
        <v>10</v>
      </c>
      <c r="C1144" s="2" t="s">
        <v>3419</v>
      </c>
      <c r="D1144" s="21">
        <v>3191549</v>
      </c>
      <c r="E1144" s="21">
        <v>208334</v>
      </c>
      <c r="F1144" s="21">
        <v>3399883</v>
      </c>
      <c r="G1144" s="39">
        <v>1.04</v>
      </c>
      <c r="H1144" s="21">
        <v>3535878</v>
      </c>
      <c r="I1144" s="21">
        <v>84500</v>
      </c>
      <c r="J1144" s="21">
        <v>3620378</v>
      </c>
      <c r="K1144" s="21">
        <v>351704</v>
      </c>
      <c r="L1144" s="21">
        <v>0</v>
      </c>
      <c r="M1144" s="21">
        <v>0</v>
      </c>
      <c r="N1144" s="21">
        <v>3972082</v>
      </c>
    </row>
    <row r="1145" spans="1:14" x14ac:dyDescent="0.25">
      <c r="A1145" s="1" t="s">
        <v>4563</v>
      </c>
      <c r="B1145" s="2" t="s">
        <v>10</v>
      </c>
      <c r="C1145" s="2" t="s">
        <v>3419</v>
      </c>
      <c r="D1145" s="21">
        <v>160430</v>
      </c>
      <c r="E1145" s="21">
        <v>0</v>
      </c>
      <c r="F1145" s="21">
        <v>160430</v>
      </c>
      <c r="G1145" s="39">
        <v>1.04</v>
      </c>
      <c r="H1145" s="21">
        <v>166847</v>
      </c>
      <c r="I1145" s="21">
        <v>0</v>
      </c>
      <c r="J1145" s="21">
        <v>166847</v>
      </c>
      <c r="K1145" s="21">
        <v>13305</v>
      </c>
      <c r="L1145" s="21">
        <v>0</v>
      </c>
      <c r="M1145" s="21">
        <v>0</v>
      </c>
      <c r="N1145" s="21">
        <v>180152</v>
      </c>
    </row>
    <row r="1146" spans="1:14" x14ac:dyDescent="0.25">
      <c r="A1146" s="1" t="s">
        <v>4564</v>
      </c>
      <c r="B1146" s="2" t="s">
        <v>10</v>
      </c>
      <c r="C1146" s="2" t="s">
        <v>3419</v>
      </c>
      <c r="D1146" s="21">
        <v>179342</v>
      </c>
      <c r="E1146" s="21">
        <v>0</v>
      </c>
      <c r="F1146" s="21">
        <v>179342</v>
      </c>
      <c r="G1146" s="39">
        <v>1.04</v>
      </c>
      <c r="H1146" s="21">
        <v>186516</v>
      </c>
      <c r="I1146" s="21">
        <v>0</v>
      </c>
      <c r="J1146" s="21">
        <v>186516</v>
      </c>
      <c r="K1146" s="21">
        <v>0</v>
      </c>
      <c r="L1146" s="21">
        <v>0</v>
      </c>
      <c r="M1146" s="21">
        <v>0</v>
      </c>
      <c r="N1146" s="21">
        <v>186516</v>
      </c>
    </row>
    <row r="1147" spans="1:14" x14ac:dyDescent="0.25">
      <c r="A1147" s="1" t="s">
        <v>4565</v>
      </c>
      <c r="B1147" s="2" t="s">
        <v>10</v>
      </c>
      <c r="C1147" s="2" t="s">
        <v>3419</v>
      </c>
      <c r="D1147" s="21">
        <v>1059196</v>
      </c>
      <c r="E1147" s="21">
        <v>179000</v>
      </c>
      <c r="F1147" s="21">
        <v>1238196</v>
      </c>
      <c r="G1147" s="39">
        <v>1.04</v>
      </c>
      <c r="H1147" s="21">
        <v>1287724</v>
      </c>
      <c r="I1147" s="21">
        <v>0</v>
      </c>
      <c r="J1147" s="21">
        <v>1287724</v>
      </c>
      <c r="K1147" s="21">
        <v>143093</v>
      </c>
      <c r="L1147" s="21">
        <v>0</v>
      </c>
      <c r="M1147" s="21">
        <v>0</v>
      </c>
      <c r="N1147" s="21">
        <v>1430817</v>
      </c>
    </row>
    <row r="1148" spans="1:14" x14ac:dyDescent="0.25">
      <c r="A1148" s="1" t="s">
        <v>4566</v>
      </c>
      <c r="B1148" s="2" t="s">
        <v>10</v>
      </c>
      <c r="C1148" s="2" t="s">
        <v>3419</v>
      </c>
      <c r="D1148" s="21">
        <v>48312</v>
      </c>
      <c r="E1148" s="21">
        <v>0</v>
      </c>
      <c r="F1148" s="21">
        <v>48312</v>
      </c>
      <c r="G1148" s="39">
        <v>1.04</v>
      </c>
      <c r="H1148" s="21">
        <v>50244</v>
      </c>
      <c r="I1148" s="21">
        <v>0</v>
      </c>
      <c r="J1148" s="21">
        <v>50244</v>
      </c>
      <c r="K1148" s="21">
        <v>4116</v>
      </c>
      <c r="L1148" s="21">
        <v>0</v>
      </c>
      <c r="M1148" s="21">
        <v>0</v>
      </c>
      <c r="N1148" s="21">
        <v>54360</v>
      </c>
    </row>
    <row r="1149" spans="1:14" x14ac:dyDescent="0.25">
      <c r="A1149" s="1" t="s">
        <v>4567</v>
      </c>
      <c r="B1149" s="2" t="s">
        <v>10</v>
      </c>
      <c r="C1149" s="2" t="s">
        <v>3419</v>
      </c>
      <c r="D1149" s="21">
        <v>4644928</v>
      </c>
      <c r="E1149" s="21">
        <v>419090</v>
      </c>
      <c r="F1149" s="21">
        <v>5064018</v>
      </c>
      <c r="G1149" s="39">
        <v>1.04</v>
      </c>
      <c r="H1149" s="21">
        <v>5266579</v>
      </c>
      <c r="I1149" s="21">
        <v>0</v>
      </c>
      <c r="J1149" s="21">
        <v>5266579</v>
      </c>
      <c r="K1149" s="21">
        <v>958448</v>
      </c>
      <c r="L1149" s="21">
        <v>0</v>
      </c>
      <c r="M1149" s="21">
        <v>0</v>
      </c>
      <c r="N1149" s="21">
        <v>6225027</v>
      </c>
    </row>
    <row r="1150" spans="1:14" x14ac:dyDescent="0.25">
      <c r="A1150" s="1" t="s">
        <v>4568</v>
      </c>
      <c r="B1150" s="2" t="s">
        <v>10</v>
      </c>
      <c r="C1150" s="2" t="s">
        <v>3419</v>
      </c>
      <c r="D1150" s="21">
        <v>4692119</v>
      </c>
      <c r="E1150" s="21">
        <v>0</v>
      </c>
      <c r="F1150" s="21">
        <v>4692119</v>
      </c>
      <c r="G1150" s="39">
        <v>1.04</v>
      </c>
      <c r="H1150" s="21">
        <v>4879804</v>
      </c>
      <c r="I1150" s="21">
        <v>0</v>
      </c>
      <c r="J1150" s="21">
        <v>4879804</v>
      </c>
      <c r="K1150" s="21">
        <v>0</v>
      </c>
      <c r="L1150" s="21">
        <v>0</v>
      </c>
      <c r="M1150" s="21">
        <v>0</v>
      </c>
      <c r="N1150" s="21">
        <v>4879804</v>
      </c>
    </row>
    <row r="1151" spans="1:14" x14ac:dyDescent="0.25">
      <c r="A1151" s="1" t="s">
        <v>4569</v>
      </c>
      <c r="B1151" s="2" t="s">
        <v>10</v>
      </c>
      <c r="C1151" s="2" t="s">
        <v>3419</v>
      </c>
      <c r="D1151" s="21">
        <v>16872132</v>
      </c>
      <c r="E1151" s="21">
        <v>0</v>
      </c>
      <c r="F1151" s="21">
        <v>16872132</v>
      </c>
      <c r="G1151" s="39">
        <v>1.04</v>
      </c>
      <c r="H1151" s="21">
        <v>17547017</v>
      </c>
      <c r="I1151" s="21">
        <v>0</v>
      </c>
      <c r="J1151" s="21">
        <v>17547017</v>
      </c>
      <c r="K1151" s="21">
        <v>0</v>
      </c>
      <c r="L1151" s="21">
        <v>0</v>
      </c>
      <c r="M1151" s="21">
        <v>0</v>
      </c>
      <c r="N1151" s="21">
        <v>17547017</v>
      </c>
    </row>
    <row r="1152" spans="1:14" x14ac:dyDescent="0.25">
      <c r="A1152" s="1" t="s">
        <v>4570</v>
      </c>
      <c r="B1152" s="2" t="s">
        <v>10</v>
      </c>
      <c r="C1152" s="2" t="s">
        <v>3419</v>
      </c>
      <c r="D1152" s="21">
        <v>18976094</v>
      </c>
      <c r="E1152" s="21">
        <v>0</v>
      </c>
      <c r="F1152" s="21">
        <v>18976094</v>
      </c>
      <c r="G1152" s="39">
        <v>1.04</v>
      </c>
      <c r="H1152" s="21">
        <v>19735138</v>
      </c>
      <c r="I1152" s="21">
        <v>0</v>
      </c>
      <c r="J1152" s="21">
        <v>19735138</v>
      </c>
      <c r="K1152" s="21">
        <v>0</v>
      </c>
      <c r="L1152" s="21">
        <v>0</v>
      </c>
      <c r="M1152" s="21">
        <v>0</v>
      </c>
      <c r="N1152" s="21">
        <v>19735138</v>
      </c>
    </row>
    <row r="1153" spans="1:14" x14ac:dyDescent="0.25">
      <c r="A1153" s="1" t="s">
        <v>4571</v>
      </c>
      <c r="B1153" s="2" t="s">
        <v>10</v>
      </c>
      <c r="C1153" s="2" t="s">
        <v>3419</v>
      </c>
      <c r="D1153" s="21">
        <v>4578190</v>
      </c>
      <c r="E1153" s="21">
        <v>0</v>
      </c>
      <c r="F1153" s="21">
        <v>4578190</v>
      </c>
      <c r="G1153" s="39">
        <v>1.04</v>
      </c>
      <c r="H1153" s="21">
        <v>4761318</v>
      </c>
      <c r="I1153" s="21">
        <v>0</v>
      </c>
      <c r="J1153" s="21">
        <v>4761318</v>
      </c>
      <c r="K1153" s="21">
        <v>0</v>
      </c>
      <c r="L1153" s="21">
        <v>0</v>
      </c>
      <c r="M1153" s="21">
        <v>0</v>
      </c>
      <c r="N1153" s="21">
        <v>4761318</v>
      </c>
    </row>
    <row r="1154" spans="1:14" x14ac:dyDescent="0.25">
      <c r="A1154" s="1" t="s">
        <v>4572</v>
      </c>
      <c r="B1154" s="2" t="s">
        <v>10</v>
      </c>
      <c r="C1154" s="2" t="s">
        <v>3419</v>
      </c>
      <c r="D1154" s="21">
        <v>9372814</v>
      </c>
      <c r="E1154" s="21">
        <v>0</v>
      </c>
      <c r="F1154" s="21">
        <v>9372814</v>
      </c>
      <c r="G1154" s="39">
        <v>1.04</v>
      </c>
      <c r="H1154" s="21">
        <v>9747727</v>
      </c>
      <c r="I1154" s="21">
        <v>0</v>
      </c>
      <c r="J1154" s="21">
        <v>9747727</v>
      </c>
      <c r="K1154" s="21">
        <v>0</v>
      </c>
      <c r="L1154" s="21">
        <v>0</v>
      </c>
      <c r="M1154" s="21">
        <v>0</v>
      </c>
      <c r="N1154" s="21">
        <v>9747727</v>
      </c>
    </row>
    <row r="1155" spans="1:14" x14ac:dyDescent="0.25">
      <c r="A1155" s="1" t="s">
        <v>4573</v>
      </c>
      <c r="B1155" s="2" t="s">
        <v>10</v>
      </c>
      <c r="C1155" s="2" t="s">
        <v>3419</v>
      </c>
      <c r="D1155" s="21">
        <v>3046470</v>
      </c>
      <c r="E1155" s="21">
        <v>0</v>
      </c>
      <c r="F1155" s="21">
        <v>3046470</v>
      </c>
      <c r="G1155" s="39">
        <v>1.04</v>
      </c>
      <c r="H1155" s="21">
        <v>3168329</v>
      </c>
      <c r="I1155" s="21">
        <v>0</v>
      </c>
      <c r="J1155" s="21">
        <v>3168329</v>
      </c>
      <c r="K1155" s="21">
        <v>0</v>
      </c>
      <c r="L1155" s="21">
        <v>0</v>
      </c>
      <c r="M1155" s="21">
        <v>0</v>
      </c>
      <c r="N1155" s="21">
        <v>3168329</v>
      </c>
    </row>
    <row r="1156" spans="1:14" x14ac:dyDescent="0.25">
      <c r="A1156" s="1" t="s">
        <v>4574</v>
      </c>
      <c r="B1156" s="2" t="s">
        <v>10</v>
      </c>
      <c r="C1156" s="2" t="s">
        <v>3419</v>
      </c>
      <c r="D1156" s="21">
        <v>1259472</v>
      </c>
      <c r="E1156" s="21">
        <v>88240</v>
      </c>
      <c r="F1156" s="21">
        <v>1347712</v>
      </c>
      <c r="G1156" s="39">
        <v>1.04</v>
      </c>
      <c r="H1156" s="21">
        <v>1401620</v>
      </c>
      <c r="I1156" s="21">
        <v>88518</v>
      </c>
      <c r="J1156" s="21">
        <v>1490138</v>
      </c>
      <c r="K1156" s="21">
        <v>0</v>
      </c>
      <c r="L1156" s="21">
        <v>0</v>
      </c>
      <c r="M1156" s="21">
        <v>0</v>
      </c>
      <c r="N1156" s="21">
        <v>1490138</v>
      </c>
    </row>
    <row r="1157" spans="1:14" x14ac:dyDescent="0.25">
      <c r="A1157" s="1" t="s">
        <v>4575</v>
      </c>
      <c r="B1157" s="2" t="s">
        <v>10</v>
      </c>
      <c r="C1157" s="2" t="s">
        <v>3419</v>
      </c>
      <c r="D1157" s="21">
        <v>1211098</v>
      </c>
      <c r="E1157" s="21">
        <v>77284</v>
      </c>
      <c r="F1157" s="21">
        <v>1288382</v>
      </c>
      <c r="G1157" s="39">
        <v>1.04</v>
      </c>
      <c r="H1157" s="21">
        <v>1339917</v>
      </c>
      <c r="I1157" s="21">
        <v>150000</v>
      </c>
      <c r="J1157" s="21">
        <v>1489917</v>
      </c>
      <c r="K1157" s="21">
        <v>0</v>
      </c>
      <c r="L1157" s="21">
        <v>0</v>
      </c>
      <c r="M1157" s="21">
        <v>0</v>
      </c>
      <c r="N1157" s="21">
        <v>1489917</v>
      </c>
    </row>
    <row r="1158" spans="1:14" x14ac:dyDescent="0.25">
      <c r="A1158" s="1" t="s">
        <v>4576</v>
      </c>
      <c r="B1158" s="2" t="s">
        <v>10</v>
      </c>
      <c r="C1158" s="2" t="s">
        <v>3419</v>
      </c>
      <c r="D1158" s="21">
        <v>127742</v>
      </c>
      <c r="E1158" s="21">
        <v>0</v>
      </c>
      <c r="F1158" s="21">
        <v>127742</v>
      </c>
      <c r="G1158" s="39">
        <v>1.04</v>
      </c>
      <c r="H1158" s="21">
        <v>132852</v>
      </c>
      <c r="I1158" s="21">
        <v>0</v>
      </c>
      <c r="J1158" s="21">
        <v>132852</v>
      </c>
      <c r="K1158" s="21">
        <v>0</v>
      </c>
      <c r="L1158" s="21">
        <v>0</v>
      </c>
      <c r="M1158" s="21">
        <v>0</v>
      </c>
      <c r="N1158" s="21">
        <v>132852</v>
      </c>
    </row>
    <row r="1159" spans="1:14" x14ac:dyDescent="0.25">
      <c r="A1159" s="1" t="s">
        <v>4577</v>
      </c>
      <c r="B1159" s="2" t="s">
        <v>10</v>
      </c>
      <c r="C1159" s="2" t="s">
        <v>3419</v>
      </c>
      <c r="D1159" s="21">
        <v>84501</v>
      </c>
      <c r="E1159" s="21">
        <v>0</v>
      </c>
      <c r="F1159" s="21">
        <v>84501</v>
      </c>
      <c r="G1159" s="39">
        <v>1.04</v>
      </c>
      <c r="H1159" s="21">
        <v>87881</v>
      </c>
      <c r="I1159" s="21">
        <v>0</v>
      </c>
      <c r="J1159" s="21">
        <v>87881</v>
      </c>
      <c r="K1159" s="21">
        <v>0</v>
      </c>
      <c r="L1159" s="21">
        <v>0</v>
      </c>
      <c r="M1159" s="21">
        <v>0</v>
      </c>
      <c r="N1159" s="21">
        <v>87881</v>
      </c>
    </row>
    <row r="1160" spans="1:14" x14ac:dyDescent="0.25">
      <c r="A1160" s="1" t="s">
        <v>4578</v>
      </c>
      <c r="B1160" s="2" t="s">
        <v>10</v>
      </c>
      <c r="C1160" s="2" t="s">
        <v>3419</v>
      </c>
      <c r="D1160" s="21">
        <v>621002</v>
      </c>
      <c r="E1160" s="21">
        <v>0</v>
      </c>
      <c r="F1160" s="21">
        <v>621002</v>
      </c>
      <c r="G1160" s="39">
        <v>1.04</v>
      </c>
      <c r="H1160" s="21">
        <v>645842</v>
      </c>
      <c r="I1160" s="21">
        <v>0</v>
      </c>
      <c r="J1160" s="21">
        <v>645842</v>
      </c>
      <c r="K1160" s="21">
        <v>0</v>
      </c>
      <c r="L1160" s="21">
        <v>0</v>
      </c>
      <c r="M1160" s="21">
        <v>0</v>
      </c>
      <c r="N1160" s="21">
        <v>645842</v>
      </c>
    </row>
    <row r="1161" spans="1:14" x14ac:dyDescent="0.25">
      <c r="A1161" s="1" t="s">
        <v>4579</v>
      </c>
      <c r="B1161" s="2" t="s">
        <v>10</v>
      </c>
      <c r="C1161" s="2" t="s">
        <v>3419</v>
      </c>
      <c r="D1161" s="21">
        <v>1632590</v>
      </c>
      <c r="E1161" s="21">
        <v>0</v>
      </c>
      <c r="F1161" s="21">
        <v>1632590</v>
      </c>
      <c r="G1161" s="39">
        <v>1.04</v>
      </c>
      <c r="H1161" s="21">
        <v>1697894</v>
      </c>
      <c r="I1161" s="21">
        <v>0</v>
      </c>
      <c r="J1161" s="21">
        <v>1697894</v>
      </c>
      <c r="K1161" s="21">
        <v>0</v>
      </c>
      <c r="L1161" s="21">
        <v>0</v>
      </c>
      <c r="M1161" s="21">
        <v>0</v>
      </c>
      <c r="N1161" s="21">
        <v>1697894</v>
      </c>
    </row>
    <row r="1162" spans="1:14" x14ac:dyDescent="0.25">
      <c r="A1162" s="1" t="s">
        <v>4580</v>
      </c>
      <c r="B1162" s="2" t="s">
        <v>10</v>
      </c>
      <c r="C1162" s="2" t="s">
        <v>3419</v>
      </c>
      <c r="D1162" s="21">
        <v>11144494</v>
      </c>
      <c r="E1162" s="21">
        <v>0</v>
      </c>
      <c r="F1162" s="21">
        <v>11144494</v>
      </c>
      <c r="G1162" s="39">
        <v>1.04</v>
      </c>
      <c r="H1162" s="21">
        <v>11590274</v>
      </c>
      <c r="I1162" s="21">
        <v>0</v>
      </c>
      <c r="J1162" s="21">
        <v>11590274</v>
      </c>
      <c r="K1162" s="21">
        <v>655719</v>
      </c>
      <c r="L1162" s="21">
        <v>289170.20343542827</v>
      </c>
      <c r="M1162" s="21">
        <v>732045</v>
      </c>
      <c r="N1162" s="21">
        <v>13267208.203435428</v>
      </c>
    </row>
    <row r="1163" spans="1:14" x14ac:dyDescent="0.25">
      <c r="A1163" s="1" t="s">
        <v>4581</v>
      </c>
      <c r="B1163" s="2" t="s">
        <v>10</v>
      </c>
      <c r="C1163" s="2" t="s">
        <v>3419</v>
      </c>
      <c r="D1163" s="21">
        <v>18385</v>
      </c>
      <c r="E1163" s="21">
        <v>0</v>
      </c>
      <c r="F1163" s="21">
        <v>18385</v>
      </c>
      <c r="G1163" s="39">
        <v>1.04</v>
      </c>
      <c r="H1163" s="21">
        <v>19120</v>
      </c>
      <c r="I1163" s="21">
        <v>0</v>
      </c>
      <c r="J1163" s="21">
        <v>19120</v>
      </c>
      <c r="K1163" s="21">
        <v>0</v>
      </c>
      <c r="L1163" s="21">
        <v>0</v>
      </c>
      <c r="M1163" s="21">
        <v>0</v>
      </c>
      <c r="N1163" s="21">
        <v>19120</v>
      </c>
    </row>
    <row r="1164" spans="1:14" x14ac:dyDescent="0.25">
      <c r="A1164" s="1" t="s">
        <v>4582</v>
      </c>
      <c r="B1164" s="2" t="s">
        <v>10</v>
      </c>
      <c r="C1164" s="2" t="s">
        <v>3419</v>
      </c>
      <c r="D1164" s="21">
        <v>27681</v>
      </c>
      <c r="E1164" s="21">
        <v>0</v>
      </c>
      <c r="F1164" s="21">
        <v>27681</v>
      </c>
      <c r="G1164" s="39">
        <v>1.04</v>
      </c>
      <c r="H1164" s="21">
        <v>28788</v>
      </c>
      <c r="I1164" s="21">
        <v>0</v>
      </c>
      <c r="J1164" s="21">
        <v>28788</v>
      </c>
      <c r="K1164" s="21">
        <v>0</v>
      </c>
      <c r="L1164" s="21">
        <v>0</v>
      </c>
      <c r="M1164" s="21">
        <v>0</v>
      </c>
      <c r="N1164" s="21">
        <v>28788</v>
      </c>
    </row>
    <row r="1165" spans="1:14" x14ac:dyDescent="0.25">
      <c r="A1165" s="1" t="s">
        <v>4583</v>
      </c>
      <c r="B1165" s="2" t="s">
        <v>10</v>
      </c>
      <c r="C1165" s="2" t="s">
        <v>3419</v>
      </c>
      <c r="D1165" s="21">
        <v>5930</v>
      </c>
      <c r="E1165" s="21">
        <v>0</v>
      </c>
      <c r="F1165" s="21">
        <v>5930</v>
      </c>
      <c r="G1165" s="39">
        <v>1.04</v>
      </c>
      <c r="H1165" s="21">
        <v>6167</v>
      </c>
      <c r="I1165" s="21">
        <v>0</v>
      </c>
      <c r="J1165" s="21">
        <v>6167</v>
      </c>
      <c r="K1165" s="21">
        <v>0</v>
      </c>
      <c r="L1165" s="21">
        <v>0</v>
      </c>
      <c r="M1165" s="21">
        <v>0</v>
      </c>
      <c r="N1165" s="21">
        <v>6167</v>
      </c>
    </row>
    <row r="1166" spans="1:14" x14ac:dyDescent="0.25">
      <c r="A1166" s="1" t="s">
        <v>4584</v>
      </c>
      <c r="B1166" s="2" t="s">
        <v>10</v>
      </c>
      <c r="C1166" s="2" t="s">
        <v>3419</v>
      </c>
      <c r="D1166" s="21">
        <v>11874</v>
      </c>
      <c r="E1166" s="21">
        <v>0</v>
      </c>
      <c r="F1166" s="21">
        <v>11874</v>
      </c>
      <c r="G1166" s="39">
        <v>1.04</v>
      </c>
      <c r="H1166" s="21">
        <v>12349</v>
      </c>
      <c r="I1166" s="21">
        <v>0</v>
      </c>
      <c r="J1166" s="21">
        <v>12349</v>
      </c>
      <c r="K1166" s="21">
        <v>0</v>
      </c>
      <c r="L1166" s="21">
        <v>0</v>
      </c>
      <c r="M1166" s="21">
        <v>0</v>
      </c>
      <c r="N1166" s="21">
        <v>12349</v>
      </c>
    </row>
    <row r="1167" spans="1:14" x14ac:dyDescent="0.25">
      <c r="A1167" s="1" t="s">
        <v>4585</v>
      </c>
      <c r="B1167" s="2" t="s">
        <v>10</v>
      </c>
      <c r="C1167" s="2" t="s">
        <v>3419</v>
      </c>
      <c r="D1167" s="21">
        <v>38063</v>
      </c>
      <c r="E1167" s="21">
        <v>0</v>
      </c>
      <c r="F1167" s="21">
        <v>38063</v>
      </c>
      <c r="G1167" s="39">
        <v>1.04</v>
      </c>
      <c r="H1167" s="21">
        <v>39586</v>
      </c>
      <c r="I1167" s="21">
        <v>0</v>
      </c>
      <c r="J1167" s="21">
        <v>39586</v>
      </c>
      <c r="K1167" s="21">
        <v>0</v>
      </c>
      <c r="L1167" s="21">
        <v>0</v>
      </c>
      <c r="M1167" s="21">
        <v>0</v>
      </c>
      <c r="N1167" s="21">
        <v>39586</v>
      </c>
    </row>
    <row r="1168" spans="1:14" x14ac:dyDescent="0.25">
      <c r="A1168" s="1" t="s">
        <v>4586</v>
      </c>
      <c r="B1168" s="2" t="s">
        <v>10</v>
      </c>
      <c r="C1168" s="2" t="s">
        <v>3419</v>
      </c>
      <c r="D1168" s="21">
        <v>52910</v>
      </c>
      <c r="E1168" s="21">
        <v>0</v>
      </c>
      <c r="F1168" s="21">
        <v>52910</v>
      </c>
      <c r="G1168" s="39">
        <v>1.04</v>
      </c>
      <c r="H1168" s="21">
        <v>55026</v>
      </c>
      <c r="I1168" s="21">
        <v>0</v>
      </c>
      <c r="J1168" s="21">
        <v>55026</v>
      </c>
      <c r="K1168" s="21">
        <v>0</v>
      </c>
      <c r="L1168" s="21">
        <v>0</v>
      </c>
      <c r="M1168" s="21">
        <v>0</v>
      </c>
      <c r="N1168" s="21">
        <v>55026</v>
      </c>
    </row>
    <row r="1169" spans="1:14" x14ac:dyDescent="0.25">
      <c r="A1169" s="1" t="s">
        <v>4587</v>
      </c>
      <c r="B1169" s="2" t="s">
        <v>10</v>
      </c>
      <c r="C1169" s="2" t="s">
        <v>3419</v>
      </c>
      <c r="D1169" s="21">
        <v>0</v>
      </c>
      <c r="E1169" s="21">
        <v>150000</v>
      </c>
      <c r="F1169" s="21">
        <v>150000</v>
      </c>
      <c r="G1169" s="39">
        <v>1.04</v>
      </c>
      <c r="H1169" s="21">
        <v>156000</v>
      </c>
      <c r="I1169" s="21">
        <v>0</v>
      </c>
      <c r="J1169" s="21">
        <v>156000</v>
      </c>
      <c r="K1169" s="21">
        <v>0</v>
      </c>
      <c r="L1169" s="21">
        <v>0</v>
      </c>
      <c r="M1169" s="21">
        <v>0</v>
      </c>
      <c r="N1169" s="21">
        <v>156000</v>
      </c>
    </row>
    <row r="1170" spans="1:14" x14ac:dyDescent="0.25">
      <c r="A1170" s="1" t="s">
        <v>4588</v>
      </c>
      <c r="B1170" s="2" t="s">
        <v>10</v>
      </c>
      <c r="C1170" s="2" t="s">
        <v>3419</v>
      </c>
      <c r="D1170" s="21">
        <v>17263</v>
      </c>
      <c r="E1170" s="21">
        <v>0</v>
      </c>
      <c r="F1170" s="21">
        <v>17263</v>
      </c>
      <c r="G1170" s="39">
        <v>1.04</v>
      </c>
      <c r="H1170" s="21">
        <v>17954</v>
      </c>
      <c r="I1170" s="21">
        <v>0</v>
      </c>
      <c r="J1170" s="21">
        <v>17954</v>
      </c>
      <c r="K1170" s="21">
        <v>0</v>
      </c>
      <c r="L1170" s="21">
        <v>0</v>
      </c>
      <c r="M1170" s="21">
        <v>0</v>
      </c>
      <c r="N1170" s="21">
        <v>17954</v>
      </c>
    </row>
    <row r="1171" spans="1:14" x14ac:dyDescent="0.25">
      <c r="A1171" s="1" t="s">
        <v>4589</v>
      </c>
      <c r="B1171" s="2" t="s">
        <v>10</v>
      </c>
      <c r="C1171" s="2" t="s">
        <v>3419</v>
      </c>
      <c r="D1171" s="21">
        <v>9681</v>
      </c>
      <c r="E1171" s="21">
        <v>0</v>
      </c>
      <c r="F1171" s="21">
        <v>9681</v>
      </c>
      <c r="G1171" s="39">
        <v>1.04</v>
      </c>
      <c r="H1171" s="21">
        <v>10068</v>
      </c>
      <c r="I1171" s="21">
        <v>0</v>
      </c>
      <c r="J1171" s="21">
        <v>10068</v>
      </c>
      <c r="K1171" s="21">
        <v>0</v>
      </c>
      <c r="L1171" s="21">
        <v>0</v>
      </c>
      <c r="M1171" s="21">
        <v>0</v>
      </c>
      <c r="N1171" s="21">
        <v>10068</v>
      </c>
    </row>
    <row r="1172" spans="1:14" x14ac:dyDescent="0.25">
      <c r="A1172" s="1" t="s">
        <v>4590</v>
      </c>
      <c r="B1172" s="2" t="s">
        <v>10</v>
      </c>
      <c r="C1172" s="2" t="s">
        <v>3419</v>
      </c>
      <c r="D1172" s="21">
        <v>24863</v>
      </c>
      <c r="E1172" s="21">
        <v>0</v>
      </c>
      <c r="F1172" s="21">
        <v>24863</v>
      </c>
      <c r="G1172" s="39">
        <v>1.04</v>
      </c>
      <c r="H1172" s="21">
        <v>25858</v>
      </c>
      <c r="I1172" s="21">
        <v>0</v>
      </c>
      <c r="J1172" s="21">
        <v>25858</v>
      </c>
      <c r="K1172" s="21">
        <v>0</v>
      </c>
      <c r="L1172" s="21">
        <v>0</v>
      </c>
      <c r="M1172" s="21">
        <v>0</v>
      </c>
      <c r="N1172" s="21">
        <v>25858</v>
      </c>
    </row>
    <row r="1173" spans="1:14" x14ac:dyDescent="0.25">
      <c r="A1173" s="1" t="s">
        <v>4591</v>
      </c>
      <c r="B1173" s="2" t="s">
        <v>10</v>
      </c>
      <c r="C1173" s="2" t="s">
        <v>3419</v>
      </c>
      <c r="D1173" s="21">
        <v>20130</v>
      </c>
      <c r="E1173" s="21">
        <v>0</v>
      </c>
      <c r="F1173" s="21">
        <v>20130</v>
      </c>
      <c r="G1173" s="39">
        <v>1.04</v>
      </c>
      <c r="H1173" s="21">
        <v>20935</v>
      </c>
      <c r="I1173" s="21">
        <v>0</v>
      </c>
      <c r="J1173" s="21">
        <v>20935</v>
      </c>
      <c r="K1173" s="21">
        <v>0</v>
      </c>
      <c r="L1173" s="21">
        <v>0</v>
      </c>
      <c r="M1173" s="21">
        <v>0</v>
      </c>
      <c r="N1173" s="21">
        <v>20935</v>
      </c>
    </row>
    <row r="1174" spans="1:14" x14ac:dyDescent="0.25">
      <c r="A1174" s="1" t="s">
        <v>4592</v>
      </c>
      <c r="B1174" s="2" t="s">
        <v>10</v>
      </c>
      <c r="C1174" s="2" t="s">
        <v>3419</v>
      </c>
      <c r="D1174" s="21">
        <v>25798</v>
      </c>
      <c r="E1174" s="21">
        <v>0</v>
      </c>
      <c r="F1174" s="21">
        <v>25798</v>
      </c>
      <c r="G1174" s="39">
        <v>1.04</v>
      </c>
      <c r="H1174" s="21">
        <v>26830</v>
      </c>
      <c r="I1174" s="21">
        <v>0</v>
      </c>
      <c r="J1174" s="21">
        <v>26830</v>
      </c>
      <c r="K1174" s="21">
        <v>0</v>
      </c>
      <c r="L1174" s="21">
        <v>0</v>
      </c>
      <c r="M1174" s="21">
        <v>0</v>
      </c>
      <c r="N1174" s="21">
        <v>26830</v>
      </c>
    </row>
    <row r="1175" spans="1:14" x14ac:dyDescent="0.25">
      <c r="A1175" s="1" t="s">
        <v>4593</v>
      </c>
      <c r="B1175" s="2" t="s">
        <v>10</v>
      </c>
      <c r="C1175" s="2" t="s">
        <v>3419</v>
      </c>
      <c r="D1175" s="21">
        <v>528917</v>
      </c>
      <c r="E1175" s="21">
        <v>0</v>
      </c>
      <c r="F1175" s="21">
        <v>528917</v>
      </c>
      <c r="G1175" s="39">
        <v>1.04</v>
      </c>
      <c r="H1175" s="21">
        <v>550074</v>
      </c>
      <c r="I1175" s="21">
        <v>0</v>
      </c>
      <c r="J1175" s="21">
        <v>550074</v>
      </c>
      <c r="K1175" s="21">
        <v>0</v>
      </c>
      <c r="L1175" s="21">
        <v>0</v>
      </c>
      <c r="M1175" s="21">
        <v>0</v>
      </c>
      <c r="N1175" s="21">
        <v>550074</v>
      </c>
    </row>
    <row r="1176" spans="1:14" x14ac:dyDescent="0.25">
      <c r="A1176" s="1" t="s">
        <v>4594</v>
      </c>
      <c r="B1176" s="2" t="s">
        <v>10</v>
      </c>
      <c r="C1176" s="2" t="s">
        <v>3419</v>
      </c>
      <c r="D1176" s="21">
        <v>329054</v>
      </c>
      <c r="E1176" s="21">
        <v>0</v>
      </c>
      <c r="F1176" s="21">
        <v>329054</v>
      </c>
      <c r="G1176" s="39">
        <v>1.04</v>
      </c>
      <c r="H1176" s="21">
        <v>342216</v>
      </c>
      <c r="I1176" s="21">
        <v>0</v>
      </c>
      <c r="J1176" s="21">
        <v>342216</v>
      </c>
      <c r="K1176" s="21">
        <v>0</v>
      </c>
      <c r="L1176" s="21">
        <v>0</v>
      </c>
      <c r="M1176" s="21">
        <v>0</v>
      </c>
      <c r="N1176" s="21">
        <v>342216</v>
      </c>
    </row>
    <row r="1177" spans="1:14" x14ac:dyDescent="0.25">
      <c r="A1177" s="1" t="s">
        <v>4595</v>
      </c>
      <c r="B1177" s="2" t="s">
        <v>10</v>
      </c>
      <c r="C1177" s="2" t="s">
        <v>3419</v>
      </c>
      <c r="D1177" s="21">
        <v>27743</v>
      </c>
      <c r="E1177" s="21">
        <v>0</v>
      </c>
      <c r="F1177" s="21">
        <v>27743</v>
      </c>
      <c r="G1177" s="39">
        <v>1.04</v>
      </c>
      <c r="H1177" s="21">
        <v>28853</v>
      </c>
      <c r="I1177" s="21">
        <v>0</v>
      </c>
      <c r="J1177" s="21">
        <v>28853</v>
      </c>
      <c r="K1177" s="21">
        <v>0</v>
      </c>
      <c r="L1177" s="21">
        <v>0</v>
      </c>
      <c r="M1177" s="21">
        <v>0</v>
      </c>
      <c r="N1177" s="21">
        <v>28853</v>
      </c>
    </row>
    <row r="1178" spans="1:14" x14ac:dyDescent="0.25">
      <c r="A1178" s="1" t="s">
        <v>4596</v>
      </c>
      <c r="B1178" s="2" t="s">
        <v>10</v>
      </c>
      <c r="C1178" s="2" t="s">
        <v>3419</v>
      </c>
      <c r="D1178" s="21">
        <v>30699</v>
      </c>
      <c r="E1178" s="21">
        <v>0</v>
      </c>
      <c r="F1178" s="21">
        <v>30699</v>
      </c>
      <c r="G1178" s="39">
        <v>1.04</v>
      </c>
      <c r="H1178" s="21">
        <v>31927</v>
      </c>
      <c r="I1178" s="21">
        <v>0</v>
      </c>
      <c r="J1178" s="21">
        <v>31927</v>
      </c>
      <c r="K1178" s="21">
        <v>0</v>
      </c>
      <c r="L1178" s="21">
        <v>0</v>
      </c>
      <c r="M1178" s="21">
        <v>0</v>
      </c>
      <c r="N1178" s="21">
        <v>31927</v>
      </c>
    </row>
    <row r="1179" spans="1:14" x14ac:dyDescent="0.25">
      <c r="A1179" s="1" t="s">
        <v>4597</v>
      </c>
      <c r="B1179" s="2" t="s">
        <v>10</v>
      </c>
      <c r="C1179" s="2" t="s">
        <v>3419</v>
      </c>
      <c r="D1179" s="21">
        <v>30323</v>
      </c>
      <c r="E1179" s="21">
        <v>0</v>
      </c>
      <c r="F1179" s="21">
        <v>30323</v>
      </c>
      <c r="G1179" s="39">
        <v>1.04</v>
      </c>
      <c r="H1179" s="21">
        <v>31536</v>
      </c>
      <c r="I1179" s="21">
        <v>0</v>
      </c>
      <c r="J1179" s="21">
        <v>31536</v>
      </c>
      <c r="K1179" s="21">
        <v>0</v>
      </c>
      <c r="L1179" s="21">
        <v>0</v>
      </c>
      <c r="M1179" s="21">
        <v>0</v>
      </c>
      <c r="N1179" s="21">
        <v>31536</v>
      </c>
    </row>
    <row r="1180" spans="1:14" x14ac:dyDescent="0.25">
      <c r="A1180" s="1" t="s">
        <v>4598</v>
      </c>
      <c r="B1180" s="2" t="s">
        <v>10</v>
      </c>
      <c r="C1180" s="2" t="s">
        <v>3419</v>
      </c>
      <c r="D1180" s="21">
        <v>21119</v>
      </c>
      <c r="E1180" s="21">
        <v>0</v>
      </c>
      <c r="F1180" s="21">
        <v>21119</v>
      </c>
      <c r="G1180" s="39">
        <v>1.04</v>
      </c>
      <c r="H1180" s="21">
        <v>21964</v>
      </c>
      <c r="I1180" s="21">
        <v>0</v>
      </c>
      <c r="J1180" s="21">
        <v>21964</v>
      </c>
      <c r="K1180" s="21">
        <v>0</v>
      </c>
      <c r="L1180" s="21">
        <v>0</v>
      </c>
      <c r="M1180" s="21">
        <v>0</v>
      </c>
      <c r="N1180" s="21">
        <v>21964</v>
      </c>
    </row>
    <row r="1181" spans="1:14" x14ac:dyDescent="0.25">
      <c r="A1181" s="1" t="s">
        <v>4599</v>
      </c>
      <c r="B1181" s="2" t="s">
        <v>10</v>
      </c>
      <c r="C1181" s="2" t="s">
        <v>3419</v>
      </c>
      <c r="D1181" s="21">
        <v>39046</v>
      </c>
      <c r="E1181" s="21">
        <v>0</v>
      </c>
      <c r="F1181" s="21">
        <v>39046</v>
      </c>
      <c r="G1181" s="39">
        <v>1.04</v>
      </c>
      <c r="H1181" s="21">
        <v>40608</v>
      </c>
      <c r="I1181" s="21">
        <v>0</v>
      </c>
      <c r="J1181" s="21">
        <v>40608</v>
      </c>
      <c r="K1181" s="21">
        <v>0</v>
      </c>
      <c r="L1181" s="21">
        <v>0</v>
      </c>
      <c r="M1181" s="21">
        <v>0</v>
      </c>
      <c r="N1181" s="21">
        <v>40608</v>
      </c>
    </row>
    <row r="1182" spans="1:14" x14ac:dyDescent="0.25">
      <c r="A1182" s="1" t="s">
        <v>4600</v>
      </c>
      <c r="B1182" s="2" t="s">
        <v>10</v>
      </c>
      <c r="C1182" s="2" t="s">
        <v>3419</v>
      </c>
      <c r="D1182" s="21">
        <v>19865</v>
      </c>
      <c r="E1182" s="21">
        <v>0</v>
      </c>
      <c r="F1182" s="21">
        <v>19865</v>
      </c>
      <c r="G1182" s="39">
        <v>1.04</v>
      </c>
      <c r="H1182" s="21">
        <v>20660</v>
      </c>
      <c r="I1182" s="21">
        <v>0</v>
      </c>
      <c r="J1182" s="21">
        <v>20660</v>
      </c>
      <c r="K1182" s="21">
        <v>0</v>
      </c>
      <c r="L1182" s="21">
        <v>0</v>
      </c>
      <c r="M1182" s="21">
        <v>0</v>
      </c>
      <c r="N1182" s="21">
        <v>20660</v>
      </c>
    </row>
    <row r="1183" spans="1:14" x14ac:dyDescent="0.25">
      <c r="A1183" s="1" t="s">
        <v>4601</v>
      </c>
      <c r="B1183" s="2" t="s">
        <v>10</v>
      </c>
      <c r="C1183" s="2" t="s">
        <v>3419</v>
      </c>
      <c r="D1183" s="21">
        <v>19374</v>
      </c>
      <c r="E1183" s="21">
        <v>0</v>
      </c>
      <c r="F1183" s="21">
        <v>19374</v>
      </c>
      <c r="G1183" s="39">
        <v>1.04</v>
      </c>
      <c r="H1183" s="21">
        <v>20149</v>
      </c>
      <c r="I1183" s="21">
        <v>0</v>
      </c>
      <c r="J1183" s="21">
        <v>20149</v>
      </c>
      <c r="K1183" s="21">
        <v>0</v>
      </c>
      <c r="L1183" s="21">
        <v>0</v>
      </c>
      <c r="M1183" s="21">
        <v>0</v>
      </c>
      <c r="N1183" s="21">
        <v>20149</v>
      </c>
    </row>
    <row r="1184" spans="1:14" x14ac:dyDescent="0.25">
      <c r="A1184" s="1" t="s">
        <v>4602</v>
      </c>
      <c r="B1184" s="2" t="s">
        <v>10</v>
      </c>
      <c r="C1184" s="2" t="s">
        <v>3419</v>
      </c>
      <c r="D1184" s="21">
        <v>30075</v>
      </c>
      <c r="E1184" s="21">
        <v>0</v>
      </c>
      <c r="F1184" s="21">
        <v>30075</v>
      </c>
      <c r="G1184" s="39">
        <v>1.04</v>
      </c>
      <c r="H1184" s="21">
        <v>31278</v>
      </c>
      <c r="I1184" s="21">
        <v>0</v>
      </c>
      <c r="J1184" s="21">
        <v>31278</v>
      </c>
      <c r="K1184" s="21">
        <v>0</v>
      </c>
      <c r="L1184" s="21">
        <v>0</v>
      </c>
      <c r="M1184" s="21">
        <v>0</v>
      </c>
      <c r="N1184" s="21">
        <v>31278</v>
      </c>
    </row>
    <row r="1185" spans="1:14" x14ac:dyDescent="0.25">
      <c r="A1185" s="1" t="s">
        <v>4603</v>
      </c>
      <c r="B1185" s="2" t="s">
        <v>10</v>
      </c>
      <c r="C1185" s="2" t="s">
        <v>3419</v>
      </c>
      <c r="D1185" s="21">
        <v>24643</v>
      </c>
      <c r="E1185" s="21">
        <v>0</v>
      </c>
      <c r="F1185" s="21">
        <v>24643</v>
      </c>
      <c r="G1185" s="39">
        <v>1.04</v>
      </c>
      <c r="H1185" s="21">
        <v>25629</v>
      </c>
      <c r="I1185" s="21">
        <v>0</v>
      </c>
      <c r="J1185" s="21">
        <v>25629</v>
      </c>
      <c r="K1185" s="21">
        <v>0</v>
      </c>
      <c r="L1185" s="21">
        <v>0</v>
      </c>
      <c r="M1185" s="21">
        <v>0</v>
      </c>
      <c r="N1185" s="21">
        <v>25629</v>
      </c>
    </row>
    <row r="1186" spans="1:14" x14ac:dyDescent="0.25">
      <c r="A1186" s="1" t="s">
        <v>4604</v>
      </c>
      <c r="B1186" s="2" t="s">
        <v>10</v>
      </c>
      <c r="C1186" s="2" t="s">
        <v>3419</v>
      </c>
      <c r="D1186" s="21">
        <v>13536</v>
      </c>
      <c r="E1186" s="21">
        <v>0</v>
      </c>
      <c r="F1186" s="21">
        <v>13536</v>
      </c>
      <c r="G1186" s="39">
        <v>1.04</v>
      </c>
      <c r="H1186" s="21">
        <v>14077</v>
      </c>
      <c r="I1186" s="21">
        <v>0</v>
      </c>
      <c r="J1186" s="21">
        <v>14077</v>
      </c>
      <c r="K1186" s="21">
        <v>0</v>
      </c>
      <c r="L1186" s="21">
        <v>0</v>
      </c>
      <c r="M1186" s="21">
        <v>0</v>
      </c>
      <c r="N1186" s="21">
        <v>14077</v>
      </c>
    </row>
    <row r="1187" spans="1:14" x14ac:dyDescent="0.25">
      <c r="A1187" s="1" t="s">
        <v>4605</v>
      </c>
      <c r="B1187" s="2" t="s">
        <v>10</v>
      </c>
      <c r="C1187" s="2" t="s">
        <v>3419</v>
      </c>
      <c r="D1187" s="21">
        <v>203100</v>
      </c>
      <c r="E1187" s="21">
        <v>0</v>
      </c>
      <c r="F1187" s="21">
        <v>203100</v>
      </c>
      <c r="G1187" s="39">
        <v>1.04</v>
      </c>
      <c r="H1187" s="21">
        <v>211224</v>
      </c>
      <c r="I1187" s="21">
        <v>0</v>
      </c>
      <c r="J1187" s="21">
        <v>211224</v>
      </c>
      <c r="K1187" s="21">
        <v>0</v>
      </c>
      <c r="L1187" s="21">
        <v>0</v>
      </c>
      <c r="M1187" s="21">
        <v>0</v>
      </c>
      <c r="N1187" s="21">
        <v>211224</v>
      </c>
    </row>
    <row r="1188" spans="1:14" x14ac:dyDescent="0.25">
      <c r="A1188" s="1" t="s">
        <v>4606</v>
      </c>
      <c r="B1188" s="2" t="s">
        <v>10</v>
      </c>
      <c r="C1188" s="2" t="s">
        <v>3419</v>
      </c>
      <c r="D1188" s="21">
        <v>60350</v>
      </c>
      <c r="E1188" s="21">
        <v>0</v>
      </c>
      <c r="F1188" s="21">
        <v>60350</v>
      </c>
      <c r="G1188" s="39">
        <v>1.04</v>
      </c>
      <c r="H1188" s="21">
        <v>62764</v>
      </c>
      <c r="I1188" s="21">
        <v>0</v>
      </c>
      <c r="J1188" s="21">
        <v>62764</v>
      </c>
      <c r="K1188" s="21">
        <v>0</v>
      </c>
      <c r="L1188" s="21">
        <v>0</v>
      </c>
      <c r="M1188" s="21">
        <v>0</v>
      </c>
      <c r="N1188" s="21">
        <v>62764</v>
      </c>
    </row>
    <row r="1189" spans="1:14" x14ac:dyDescent="0.25">
      <c r="A1189" s="1" t="s">
        <v>4607</v>
      </c>
      <c r="B1189" s="2" t="s">
        <v>10</v>
      </c>
      <c r="C1189" s="2" t="s">
        <v>3419</v>
      </c>
      <c r="D1189" s="21">
        <v>10708175</v>
      </c>
      <c r="E1189" s="21">
        <v>0</v>
      </c>
      <c r="F1189" s="21">
        <v>10708175</v>
      </c>
      <c r="G1189" s="39">
        <v>1.04</v>
      </c>
      <c r="H1189" s="21">
        <v>11136502</v>
      </c>
      <c r="I1189" s="21">
        <v>0</v>
      </c>
      <c r="J1189" s="21">
        <v>11136502</v>
      </c>
      <c r="K1189" s="21">
        <v>213611</v>
      </c>
      <c r="L1189" s="21">
        <v>0</v>
      </c>
      <c r="M1189" s="21">
        <v>0</v>
      </c>
      <c r="N1189" s="21">
        <v>11350113</v>
      </c>
    </row>
    <row r="1190" spans="1:14" x14ac:dyDescent="0.25">
      <c r="A1190" s="1" t="s">
        <v>4608</v>
      </c>
      <c r="B1190" s="2" t="s">
        <v>10</v>
      </c>
      <c r="C1190" s="2" t="s">
        <v>3419</v>
      </c>
      <c r="D1190" s="21">
        <v>12398</v>
      </c>
      <c r="E1190" s="21">
        <v>0</v>
      </c>
      <c r="F1190" s="21">
        <v>12398</v>
      </c>
      <c r="G1190" s="39">
        <v>1.04</v>
      </c>
      <c r="H1190" s="21">
        <v>12894</v>
      </c>
      <c r="I1190" s="21">
        <v>0</v>
      </c>
      <c r="J1190" s="21">
        <v>12894</v>
      </c>
      <c r="K1190" s="21">
        <v>0</v>
      </c>
      <c r="L1190" s="21">
        <v>0</v>
      </c>
      <c r="M1190" s="21">
        <v>0</v>
      </c>
      <c r="N1190" s="21">
        <v>12894</v>
      </c>
    </row>
    <row r="1191" spans="1:14" x14ac:dyDescent="0.25">
      <c r="A1191" s="1" t="s">
        <v>4609</v>
      </c>
      <c r="B1191" s="2" t="s">
        <v>10</v>
      </c>
      <c r="C1191" s="2" t="s">
        <v>3419</v>
      </c>
      <c r="D1191" s="21">
        <v>6381</v>
      </c>
      <c r="E1191" s="21">
        <v>0</v>
      </c>
      <c r="F1191" s="21">
        <v>6381</v>
      </c>
      <c r="G1191" s="39">
        <v>1.04</v>
      </c>
      <c r="H1191" s="21">
        <v>6636</v>
      </c>
      <c r="I1191" s="21">
        <v>0</v>
      </c>
      <c r="J1191" s="21">
        <v>6636</v>
      </c>
      <c r="K1191" s="21">
        <v>0</v>
      </c>
      <c r="L1191" s="21">
        <v>0</v>
      </c>
      <c r="M1191" s="21">
        <v>0</v>
      </c>
      <c r="N1191" s="21">
        <v>6636</v>
      </c>
    </row>
    <row r="1192" spans="1:14" x14ac:dyDescent="0.25">
      <c r="A1192" s="1" t="s">
        <v>4610</v>
      </c>
      <c r="B1192" s="2" t="s">
        <v>10</v>
      </c>
      <c r="C1192" s="2" t="s">
        <v>3419</v>
      </c>
      <c r="D1192" s="21">
        <v>54510</v>
      </c>
      <c r="E1192" s="21">
        <v>0</v>
      </c>
      <c r="F1192" s="21">
        <v>54510</v>
      </c>
      <c r="G1192" s="39">
        <v>1.04</v>
      </c>
      <c r="H1192" s="21">
        <v>56690</v>
      </c>
      <c r="I1192" s="21">
        <v>0</v>
      </c>
      <c r="J1192" s="21">
        <v>56690</v>
      </c>
      <c r="K1192" s="21">
        <v>0</v>
      </c>
      <c r="L1192" s="21">
        <v>0</v>
      </c>
      <c r="M1192" s="21">
        <v>0</v>
      </c>
      <c r="N1192" s="21">
        <v>56690</v>
      </c>
    </row>
    <row r="1193" spans="1:14" x14ac:dyDescent="0.25">
      <c r="A1193" s="1" t="s">
        <v>4611</v>
      </c>
      <c r="B1193" s="2" t="s">
        <v>10</v>
      </c>
      <c r="C1193" s="2" t="s">
        <v>3419</v>
      </c>
      <c r="D1193" s="21">
        <v>13582</v>
      </c>
      <c r="E1193" s="21">
        <v>0</v>
      </c>
      <c r="F1193" s="21">
        <v>13582</v>
      </c>
      <c r="G1193" s="39">
        <v>1.04</v>
      </c>
      <c r="H1193" s="21">
        <v>14125</v>
      </c>
      <c r="I1193" s="21">
        <v>0</v>
      </c>
      <c r="J1193" s="21">
        <v>14125</v>
      </c>
      <c r="K1193" s="21">
        <v>0</v>
      </c>
      <c r="L1193" s="21">
        <v>0</v>
      </c>
      <c r="M1193" s="21">
        <v>0</v>
      </c>
      <c r="N1193" s="21">
        <v>14125</v>
      </c>
    </row>
    <row r="1194" spans="1:14" x14ac:dyDescent="0.25">
      <c r="A1194" s="1" t="s">
        <v>4612</v>
      </c>
      <c r="B1194" s="2" t="s">
        <v>10</v>
      </c>
      <c r="C1194" s="2" t="s">
        <v>3419</v>
      </c>
      <c r="D1194" s="21">
        <v>52944</v>
      </c>
      <c r="E1194" s="21">
        <v>0</v>
      </c>
      <c r="F1194" s="21">
        <v>52944</v>
      </c>
      <c r="G1194" s="39">
        <v>1.04</v>
      </c>
      <c r="H1194" s="21">
        <v>55062</v>
      </c>
      <c r="I1194" s="21">
        <v>0</v>
      </c>
      <c r="J1194" s="21">
        <v>55062</v>
      </c>
      <c r="K1194" s="21">
        <v>0</v>
      </c>
      <c r="L1194" s="21">
        <v>0</v>
      </c>
      <c r="M1194" s="21">
        <v>0</v>
      </c>
      <c r="N1194" s="21">
        <v>55062</v>
      </c>
    </row>
    <row r="1195" spans="1:14" x14ac:dyDescent="0.25">
      <c r="A1195" s="1" t="s">
        <v>4613</v>
      </c>
      <c r="B1195" s="2" t="s">
        <v>10</v>
      </c>
      <c r="C1195" s="2" t="s">
        <v>3419</v>
      </c>
      <c r="D1195" s="21">
        <v>588493</v>
      </c>
      <c r="E1195" s="21">
        <v>62855</v>
      </c>
      <c r="F1195" s="21">
        <v>651348</v>
      </c>
      <c r="G1195" s="39">
        <v>1.04</v>
      </c>
      <c r="H1195" s="21">
        <v>677402</v>
      </c>
      <c r="I1195" s="21">
        <v>0</v>
      </c>
      <c r="J1195" s="21">
        <v>677402</v>
      </c>
      <c r="K1195" s="21">
        <v>28053</v>
      </c>
      <c r="L1195" s="21">
        <v>0</v>
      </c>
      <c r="M1195" s="21">
        <v>0</v>
      </c>
      <c r="N1195" s="21">
        <v>705455</v>
      </c>
    </row>
    <row r="1196" spans="1:14" x14ac:dyDescent="0.25">
      <c r="A1196" s="1" t="s">
        <v>4614</v>
      </c>
      <c r="B1196" s="2" t="s">
        <v>10</v>
      </c>
      <c r="C1196" s="2" t="s">
        <v>3419</v>
      </c>
      <c r="D1196" s="21">
        <v>52444</v>
      </c>
      <c r="E1196" s="21">
        <v>-9000</v>
      </c>
      <c r="F1196" s="21">
        <v>43444</v>
      </c>
      <c r="G1196" s="39">
        <v>1.04</v>
      </c>
      <c r="H1196" s="21">
        <v>45182</v>
      </c>
      <c r="I1196" s="21">
        <v>0</v>
      </c>
      <c r="J1196" s="21">
        <v>45182</v>
      </c>
      <c r="K1196" s="21">
        <v>0</v>
      </c>
      <c r="L1196" s="21">
        <v>0</v>
      </c>
      <c r="M1196" s="21">
        <v>0</v>
      </c>
      <c r="N1196" s="21">
        <v>45182</v>
      </c>
    </row>
    <row r="1197" spans="1:14" x14ac:dyDescent="0.25">
      <c r="A1197" s="1" t="s">
        <v>4615</v>
      </c>
      <c r="B1197" s="2" t="s">
        <v>10</v>
      </c>
      <c r="C1197" s="2" t="s">
        <v>3419</v>
      </c>
      <c r="D1197" s="21">
        <v>606019</v>
      </c>
      <c r="E1197" s="21">
        <v>0</v>
      </c>
      <c r="F1197" s="21">
        <v>606019</v>
      </c>
      <c r="G1197" s="39">
        <v>1.04</v>
      </c>
      <c r="H1197" s="21">
        <v>630260</v>
      </c>
      <c r="I1197" s="21">
        <v>0</v>
      </c>
      <c r="J1197" s="21">
        <v>630260</v>
      </c>
      <c r="K1197" s="21">
        <v>20411</v>
      </c>
      <c r="L1197" s="21">
        <v>0</v>
      </c>
      <c r="M1197" s="21">
        <v>0</v>
      </c>
      <c r="N1197" s="21">
        <v>650671</v>
      </c>
    </row>
    <row r="1198" spans="1:14" x14ac:dyDescent="0.25">
      <c r="A1198" s="1" t="s">
        <v>4616</v>
      </c>
      <c r="B1198" s="2" t="s">
        <v>10</v>
      </c>
      <c r="C1198" s="2" t="s">
        <v>3419</v>
      </c>
      <c r="D1198" s="21">
        <v>42578</v>
      </c>
      <c r="E1198" s="21">
        <v>0</v>
      </c>
      <c r="F1198" s="21">
        <v>42578</v>
      </c>
      <c r="G1198" s="39">
        <v>1.04</v>
      </c>
      <c r="H1198" s="21">
        <v>44281</v>
      </c>
      <c r="I1198" s="21">
        <v>0</v>
      </c>
      <c r="J1198" s="21">
        <v>44281</v>
      </c>
      <c r="K1198" s="21">
        <v>658</v>
      </c>
      <c r="L1198" s="21">
        <v>0</v>
      </c>
      <c r="M1198" s="21">
        <v>0</v>
      </c>
      <c r="N1198" s="21">
        <v>44939</v>
      </c>
    </row>
    <row r="1199" spans="1:14" x14ac:dyDescent="0.25">
      <c r="A1199" s="1" t="s">
        <v>4617</v>
      </c>
      <c r="B1199" s="2" t="s">
        <v>10</v>
      </c>
      <c r="C1199" s="2" t="s">
        <v>3419</v>
      </c>
      <c r="D1199" s="21">
        <v>11699</v>
      </c>
      <c r="E1199" s="21">
        <v>0</v>
      </c>
      <c r="F1199" s="21">
        <v>11699</v>
      </c>
      <c r="G1199" s="39">
        <v>1.04</v>
      </c>
      <c r="H1199" s="21">
        <v>12167</v>
      </c>
      <c r="I1199" s="21">
        <v>0</v>
      </c>
      <c r="J1199" s="21">
        <v>12167</v>
      </c>
      <c r="K1199" s="21">
        <v>0</v>
      </c>
      <c r="L1199" s="21">
        <v>0</v>
      </c>
      <c r="M1199" s="21">
        <v>0</v>
      </c>
      <c r="N1199" s="21">
        <v>12167</v>
      </c>
    </row>
    <row r="1200" spans="1:14" x14ac:dyDescent="0.25">
      <c r="A1200" s="1" t="s">
        <v>4618</v>
      </c>
      <c r="B1200" s="2" t="s">
        <v>10</v>
      </c>
      <c r="C1200" s="2" t="s">
        <v>3419</v>
      </c>
      <c r="D1200" s="21">
        <v>109549</v>
      </c>
      <c r="E1200" s="21">
        <v>0</v>
      </c>
      <c r="F1200" s="21">
        <v>109549</v>
      </c>
      <c r="G1200" s="39">
        <v>1.04</v>
      </c>
      <c r="H1200" s="21">
        <v>113931</v>
      </c>
      <c r="I1200" s="21">
        <v>0</v>
      </c>
      <c r="J1200" s="21">
        <v>113931</v>
      </c>
      <c r="K1200" s="21">
        <v>13525</v>
      </c>
      <c r="L1200" s="21">
        <v>0</v>
      </c>
      <c r="M1200" s="21">
        <v>0</v>
      </c>
      <c r="N1200" s="21">
        <v>127456</v>
      </c>
    </row>
    <row r="1201" spans="1:14" x14ac:dyDescent="0.25">
      <c r="A1201" s="1" t="s">
        <v>4619</v>
      </c>
      <c r="B1201" s="2" t="s">
        <v>10</v>
      </c>
      <c r="C1201" s="2" t="s">
        <v>3419</v>
      </c>
      <c r="D1201" s="21">
        <v>21735</v>
      </c>
      <c r="E1201" s="21">
        <v>0</v>
      </c>
      <c r="F1201" s="21">
        <v>21735</v>
      </c>
      <c r="G1201" s="39">
        <v>1.04</v>
      </c>
      <c r="H1201" s="21">
        <v>22604</v>
      </c>
      <c r="I1201" s="21">
        <v>0</v>
      </c>
      <c r="J1201" s="21">
        <v>22604</v>
      </c>
      <c r="K1201" s="21">
        <v>0</v>
      </c>
      <c r="L1201" s="21">
        <v>0</v>
      </c>
      <c r="M1201" s="21">
        <v>0</v>
      </c>
      <c r="N1201" s="21">
        <v>22604</v>
      </c>
    </row>
    <row r="1202" spans="1:14" x14ac:dyDescent="0.25">
      <c r="A1202" s="1" t="s">
        <v>4620</v>
      </c>
      <c r="B1202" s="2" t="s">
        <v>10</v>
      </c>
      <c r="C1202" s="2" t="s">
        <v>3419</v>
      </c>
      <c r="D1202" s="21">
        <v>30311</v>
      </c>
      <c r="E1202" s="21">
        <v>0</v>
      </c>
      <c r="F1202" s="21">
        <v>30311</v>
      </c>
      <c r="G1202" s="39">
        <v>1.04</v>
      </c>
      <c r="H1202" s="21">
        <v>31523</v>
      </c>
      <c r="I1202" s="21">
        <v>0</v>
      </c>
      <c r="J1202" s="21">
        <v>31523</v>
      </c>
      <c r="K1202" s="21">
        <v>1046</v>
      </c>
      <c r="L1202" s="21">
        <v>0</v>
      </c>
      <c r="M1202" s="21">
        <v>0</v>
      </c>
      <c r="N1202" s="21">
        <v>32569</v>
      </c>
    </row>
    <row r="1203" spans="1:14" x14ac:dyDescent="0.25">
      <c r="A1203" s="1" t="s">
        <v>4621</v>
      </c>
      <c r="B1203" s="2" t="s">
        <v>10</v>
      </c>
      <c r="C1203" s="2" t="s">
        <v>3419</v>
      </c>
      <c r="D1203" s="21">
        <v>34828</v>
      </c>
      <c r="E1203" s="21">
        <v>0</v>
      </c>
      <c r="F1203" s="21">
        <v>34828</v>
      </c>
      <c r="G1203" s="39">
        <v>1.04</v>
      </c>
      <c r="H1203" s="21">
        <v>36221</v>
      </c>
      <c r="I1203" s="21">
        <v>0</v>
      </c>
      <c r="J1203" s="21">
        <v>36221</v>
      </c>
      <c r="K1203" s="21">
        <v>2097</v>
      </c>
      <c r="L1203" s="21">
        <v>0</v>
      </c>
      <c r="M1203" s="21">
        <v>0</v>
      </c>
      <c r="N1203" s="21">
        <v>38318</v>
      </c>
    </row>
    <row r="1204" spans="1:14" x14ac:dyDescent="0.25">
      <c r="A1204" s="1" t="s">
        <v>4622</v>
      </c>
      <c r="B1204" s="2" t="s">
        <v>10</v>
      </c>
      <c r="C1204" s="2" t="s">
        <v>3419</v>
      </c>
      <c r="D1204" s="21">
        <v>1617803</v>
      </c>
      <c r="E1204" s="21">
        <v>0</v>
      </c>
      <c r="F1204" s="21">
        <v>1617803</v>
      </c>
      <c r="G1204" s="39">
        <v>1.04</v>
      </c>
      <c r="H1204" s="21">
        <v>1682515</v>
      </c>
      <c r="I1204" s="21">
        <v>0</v>
      </c>
      <c r="J1204" s="21">
        <v>1682515</v>
      </c>
      <c r="K1204" s="21">
        <v>0</v>
      </c>
      <c r="L1204" s="21">
        <v>0</v>
      </c>
      <c r="M1204" s="21">
        <v>0</v>
      </c>
      <c r="N1204" s="21">
        <v>1682515</v>
      </c>
    </row>
    <row r="1205" spans="1:14" x14ac:dyDescent="0.25">
      <c r="A1205" s="1" t="s">
        <v>4623</v>
      </c>
      <c r="B1205" s="2" t="s">
        <v>10</v>
      </c>
      <c r="C1205" s="2" t="s">
        <v>3419</v>
      </c>
      <c r="D1205" s="21">
        <v>1428684</v>
      </c>
      <c r="E1205" s="21">
        <v>0</v>
      </c>
      <c r="F1205" s="21">
        <v>1428684</v>
      </c>
      <c r="G1205" s="39">
        <v>1.04</v>
      </c>
      <c r="H1205" s="21">
        <v>1485831</v>
      </c>
      <c r="I1205" s="21">
        <v>0</v>
      </c>
      <c r="J1205" s="21">
        <v>1485831</v>
      </c>
      <c r="K1205" s="21">
        <v>0</v>
      </c>
      <c r="L1205" s="21">
        <v>0</v>
      </c>
      <c r="M1205" s="21">
        <v>0</v>
      </c>
      <c r="N1205" s="21">
        <v>1485831</v>
      </c>
    </row>
    <row r="1206" spans="1:14" x14ac:dyDescent="0.25">
      <c r="A1206" s="1" t="s">
        <v>4624</v>
      </c>
      <c r="B1206" s="2" t="s">
        <v>10</v>
      </c>
      <c r="C1206" s="2" t="s">
        <v>3419</v>
      </c>
      <c r="D1206" s="21">
        <v>2381011</v>
      </c>
      <c r="E1206" s="21">
        <v>0</v>
      </c>
      <c r="F1206" s="21">
        <v>2381011</v>
      </c>
      <c r="G1206" s="39">
        <v>1.04</v>
      </c>
      <c r="H1206" s="21">
        <v>2476251</v>
      </c>
      <c r="I1206" s="21">
        <v>0</v>
      </c>
      <c r="J1206" s="21">
        <v>2476251</v>
      </c>
      <c r="K1206" s="21">
        <v>0</v>
      </c>
      <c r="L1206" s="21">
        <v>0</v>
      </c>
      <c r="M1206" s="21">
        <v>0</v>
      </c>
      <c r="N1206" s="21">
        <v>2476251</v>
      </c>
    </row>
    <row r="1207" spans="1:14" x14ac:dyDescent="0.25">
      <c r="A1207" s="1" t="s">
        <v>4625</v>
      </c>
      <c r="B1207" s="2" t="s">
        <v>10</v>
      </c>
      <c r="C1207" s="2" t="s">
        <v>3419</v>
      </c>
      <c r="D1207" s="21">
        <v>6357952</v>
      </c>
      <c r="E1207" s="21">
        <v>0</v>
      </c>
      <c r="F1207" s="21">
        <v>6357952</v>
      </c>
      <c r="G1207" s="39">
        <v>1.04</v>
      </c>
      <c r="H1207" s="21">
        <v>6612270</v>
      </c>
      <c r="I1207" s="21">
        <v>0</v>
      </c>
      <c r="J1207" s="21">
        <v>6612270</v>
      </c>
      <c r="K1207" s="21">
        <v>0</v>
      </c>
      <c r="L1207" s="21">
        <v>0</v>
      </c>
      <c r="M1207" s="21">
        <v>0</v>
      </c>
      <c r="N1207" s="21">
        <v>6612270</v>
      </c>
    </row>
    <row r="1208" spans="1:14" x14ac:dyDescent="0.25">
      <c r="A1208" s="1" t="s">
        <v>4626</v>
      </c>
      <c r="B1208" s="2" t="s">
        <v>174</v>
      </c>
      <c r="C1208" s="2" t="s">
        <v>1192</v>
      </c>
      <c r="D1208" s="21">
        <v>2432633</v>
      </c>
      <c r="E1208" s="21">
        <v>0</v>
      </c>
      <c r="F1208" s="21">
        <v>2432633</v>
      </c>
      <c r="G1208" s="39">
        <v>1.04</v>
      </c>
      <c r="H1208" s="21">
        <v>2529938</v>
      </c>
      <c r="I1208" s="21">
        <v>0</v>
      </c>
      <c r="J1208" s="21">
        <v>2529938</v>
      </c>
      <c r="K1208" s="21">
        <v>0</v>
      </c>
      <c r="L1208" s="21">
        <v>0</v>
      </c>
      <c r="M1208" s="21">
        <v>0</v>
      </c>
      <c r="N1208" s="21">
        <v>2529938</v>
      </c>
    </row>
    <row r="1209" spans="1:14" x14ac:dyDescent="0.25">
      <c r="A1209" s="1" t="s">
        <v>4627</v>
      </c>
      <c r="B1209" s="2" t="s">
        <v>174</v>
      </c>
      <c r="C1209" s="2" t="s">
        <v>2501</v>
      </c>
      <c r="D1209" s="21">
        <v>1331504</v>
      </c>
      <c r="E1209" s="21">
        <v>0</v>
      </c>
      <c r="F1209" s="21">
        <v>1331504</v>
      </c>
      <c r="G1209" s="39">
        <v>1.04</v>
      </c>
      <c r="H1209" s="21">
        <v>1384764</v>
      </c>
      <c r="I1209" s="21">
        <v>0</v>
      </c>
      <c r="J1209" s="21">
        <v>1384764</v>
      </c>
      <c r="K1209" s="21">
        <v>0</v>
      </c>
      <c r="L1209" s="21">
        <v>0</v>
      </c>
      <c r="M1209" s="21">
        <v>0</v>
      </c>
      <c r="N1209" s="21">
        <v>1384764</v>
      </c>
    </row>
    <row r="1210" spans="1:14" x14ac:dyDescent="0.25">
      <c r="A1210" s="1" t="s">
        <v>4628</v>
      </c>
      <c r="B1210" s="2" t="s">
        <v>174</v>
      </c>
      <c r="C1210" s="2" t="s">
        <v>3055</v>
      </c>
      <c r="D1210" s="21">
        <v>1987321</v>
      </c>
      <c r="E1210" s="21">
        <v>0</v>
      </c>
      <c r="F1210" s="21">
        <v>1987321</v>
      </c>
      <c r="G1210" s="39">
        <v>1.04</v>
      </c>
      <c r="H1210" s="21">
        <v>2066814</v>
      </c>
      <c r="I1210" s="21">
        <v>0</v>
      </c>
      <c r="J1210" s="21">
        <v>2066814</v>
      </c>
      <c r="K1210" s="21">
        <v>0</v>
      </c>
      <c r="L1210" s="21">
        <v>0</v>
      </c>
      <c r="M1210" s="21">
        <v>0</v>
      </c>
      <c r="N1210" s="21">
        <v>2066814</v>
      </c>
    </row>
    <row r="1211" spans="1:14" x14ac:dyDescent="0.25">
      <c r="A1211" s="1" t="s">
        <v>4629</v>
      </c>
      <c r="B1211" s="2" t="s">
        <v>10</v>
      </c>
      <c r="C1211" s="2" t="s">
        <v>3419</v>
      </c>
      <c r="D1211" s="21">
        <v>84795</v>
      </c>
      <c r="E1211" s="21">
        <v>0</v>
      </c>
      <c r="F1211" s="21">
        <v>84795</v>
      </c>
      <c r="G1211" s="39">
        <v>1.04</v>
      </c>
      <c r="H1211" s="21">
        <v>88187</v>
      </c>
      <c r="I1211" s="21">
        <v>0</v>
      </c>
      <c r="J1211" s="21">
        <v>88187</v>
      </c>
      <c r="K1211" s="21">
        <v>0</v>
      </c>
      <c r="L1211" s="21">
        <v>0</v>
      </c>
      <c r="M1211" s="21">
        <v>0</v>
      </c>
      <c r="N1211" s="21">
        <v>88187</v>
      </c>
    </row>
    <row r="1212" spans="1:14" x14ac:dyDescent="0.25">
      <c r="A1212" s="1" t="s">
        <v>4630</v>
      </c>
      <c r="B1212" s="2" t="s">
        <v>10</v>
      </c>
      <c r="C1212" s="2" t="s">
        <v>3419</v>
      </c>
      <c r="D1212" s="21">
        <v>116130</v>
      </c>
      <c r="E1212" s="21">
        <v>0</v>
      </c>
      <c r="F1212" s="21">
        <v>116130</v>
      </c>
      <c r="G1212" s="39">
        <v>1.04</v>
      </c>
      <c r="H1212" s="21">
        <v>120775</v>
      </c>
      <c r="I1212" s="21">
        <v>0</v>
      </c>
      <c r="J1212" s="21">
        <v>120775</v>
      </c>
      <c r="K1212" s="21">
        <v>0</v>
      </c>
      <c r="L1212" s="21">
        <v>0</v>
      </c>
      <c r="M1212" s="21">
        <v>0</v>
      </c>
      <c r="N1212" s="21">
        <v>120775</v>
      </c>
    </row>
    <row r="1213" spans="1:14" x14ac:dyDescent="0.25">
      <c r="A1213" s="1" t="s">
        <v>4631</v>
      </c>
      <c r="B1213" s="2" t="s">
        <v>10</v>
      </c>
      <c r="C1213" s="2" t="s">
        <v>3419</v>
      </c>
      <c r="D1213" s="21">
        <v>24235</v>
      </c>
      <c r="E1213" s="21">
        <v>0</v>
      </c>
      <c r="F1213" s="21">
        <v>24235</v>
      </c>
      <c r="G1213" s="39">
        <v>1.04</v>
      </c>
      <c r="H1213" s="21">
        <v>25204</v>
      </c>
      <c r="I1213" s="21">
        <v>0</v>
      </c>
      <c r="J1213" s="21">
        <v>25204</v>
      </c>
      <c r="K1213" s="21">
        <v>0</v>
      </c>
      <c r="L1213" s="21">
        <v>0</v>
      </c>
      <c r="M1213" s="21">
        <v>0</v>
      </c>
      <c r="N1213" s="21">
        <v>25204</v>
      </c>
    </row>
    <row r="1214" spans="1:14" x14ac:dyDescent="0.25">
      <c r="A1214" s="1" t="s">
        <v>4632</v>
      </c>
      <c r="B1214" s="2" t="s">
        <v>10</v>
      </c>
      <c r="C1214" s="2" t="s">
        <v>3419</v>
      </c>
      <c r="D1214" s="21">
        <v>1745990</v>
      </c>
      <c r="E1214" s="21">
        <v>0</v>
      </c>
      <c r="F1214" s="21">
        <v>1745990</v>
      </c>
      <c r="G1214" s="39">
        <v>1.04</v>
      </c>
      <c r="H1214" s="21">
        <v>1815830</v>
      </c>
      <c r="I1214" s="21">
        <v>0</v>
      </c>
      <c r="J1214" s="21">
        <v>1815830</v>
      </c>
      <c r="K1214" s="21">
        <v>0</v>
      </c>
      <c r="L1214" s="21">
        <v>0</v>
      </c>
      <c r="M1214" s="21">
        <v>0</v>
      </c>
      <c r="N1214" s="21">
        <v>1815830</v>
      </c>
    </row>
    <row r="1215" spans="1:14" x14ac:dyDescent="0.25">
      <c r="A1215" s="1" t="s">
        <v>4633</v>
      </c>
      <c r="B1215" s="2" t="s">
        <v>10</v>
      </c>
      <c r="C1215" s="2" t="s">
        <v>3419</v>
      </c>
      <c r="D1215" s="21">
        <v>0</v>
      </c>
      <c r="E1215" s="21">
        <v>0</v>
      </c>
      <c r="F1215" s="21">
        <v>0</v>
      </c>
      <c r="G1215" s="39">
        <v>1.04</v>
      </c>
      <c r="H1215" s="21">
        <v>0</v>
      </c>
      <c r="I1215" s="21">
        <v>0</v>
      </c>
      <c r="J1215" s="21">
        <v>0</v>
      </c>
      <c r="K1215" s="21">
        <v>0</v>
      </c>
      <c r="L1215" s="21">
        <v>0</v>
      </c>
      <c r="M1215" s="21">
        <v>0</v>
      </c>
      <c r="N1215" s="21">
        <v>0</v>
      </c>
    </row>
    <row r="1216" spans="1:14" x14ac:dyDescent="0.25">
      <c r="A1216" s="1" t="s">
        <v>4634</v>
      </c>
      <c r="B1216" s="2" t="s">
        <v>10</v>
      </c>
      <c r="C1216" s="2" t="s">
        <v>3419</v>
      </c>
      <c r="D1216" s="21">
        <v>25724168</v>
      </c>
      <c r="E1216" s="21">
        <v>0</v>
      </c>
      <c r="F1216" s="21">
        <v>25724168</v>
      </c>
      <c r="G1216" s="39">
        <v>1.04</v>
      </c>
      <c r="H1216" s="21">
        <v>26753135</v>
      </c>
      <c r="I1216" s="21">
        <v>0</v>
      </c>
      <c r="J1216" s="21">
        <v>26753135</v>
      </c>
      <c r="K1216" s="21">
        <v>1490361</v>
      </c>
      <c r="L1216" s="21">
        <v>969131.28099980229</v>
      </c>
      <c r="M1216" s="21">
        <v>1589936</v>
      </c>
      <c r="N1216" s="21">
        <v>30802563.280999802</v>
      </c>
    </row>
    <row r="1217" spans="1:14" x14ac:dyDescent="0.25">
      <c r="A1217" s="1" t="s">
        <v>4635</v>
      </c>
      <c r="B1217" s="2" t="s">
        <v>10</v>
      </c>
      <c r="C1217" s="2" t="s">
        <v>3419</v>
      </c>
      <c r="D1217" s="21">
        <v>100202</v>
      </c>
      <c r="E1217" s="21">
        <v>0</v>
      </c>
      <c r="F1217" s="21">
        <v>100202</v>
      </c>
      <c r="G1217" s="39">
        <v>1.04</v>
      </c>
      <c r="H1217" s="21">
        <v>104210</v>
      </c>
      <c r="I1217" s="21">
        <v>0</v>
      </c>
      <c r="J1217" s="21">
        <v>104210</v>
      </c>
      <c r="K1217" s="21">
        <v>0</v>
      </c>
      <c r="L1217" s="21">
        <v>0</v>
      </c>
      <c r="M1217" s="21">
        <v>0</v>
      </c>
      <c r="N1217" s="21">
        <v>104210</v>
      </c>
    </row>
    <row r="1218" spans="1:14" x14ac:dyDescent="0.25">
      <c r="A1218" s="1" t="s">
        <v>4636</v>
      </c>
      <c r="B1218" s="2" t="s">
        <v>10</v>
      </c>
      <c r="C1218" s="2" t="s">
        <v>3419</v>
      </c>
      <c r="D1218" s="21">
        <v>2403027</v>
      </c>
      <c r="E1218" s="21">
        <v>0</v>
      </c>
      <c r="F1218" s="21">
        <v>2403027</v>
      </c>
      <c r="G1218" s="39">
        <v>1.04</v>
      </c>
      <c r="H1218" s="21">
        <v>2499148</v>
      </c>
      <c r="I1218" s="21">
        <v>0</v>
      </c>
      <c r="J1218" s="21">
        <v>2499148</v>
      </c>
      <c r="K1218" s="21">
        <v>0</v>
      </c>
      <c r="L1218" s="21">
        <v>0</v>
      </c>
      <c r="M1218" s="21">
        <v>0</v>
      </c>
      <c r="N1218" s="21">
        <v>2499148</v>
      </c>
    </row>
    <row r="1219" spans="1:14" x14ac:dyDescent="0.25">
      <c r="A1219" s="1" t="s">
        <v>4637</v>
      </c>
      <c r="B1219" s="2" t="s">
        <v>10</v>
      </c>
      <c r="C1219" s="2" t="s">
        <v>3419</v>
      </c>
      <c r="D1219" s="21">
        <v>53682</v>
      </c>
      <c r="E1219" s="21">
        <v>0</v>
      </c>
      <c r="F1219" s="21">
        <v>53682</v>
      </c>
      <c r="G1219" s="39">
        <v>1.04</v>
      </c>
      <c r="H1219" s="21">
        <v>55829</v>
      </c>
      <c r="I1219" s="21">
        <v>0</v>
      </c>
      <c r="J1219" s="21">
        <v>55829</v>
      </c>
      <c r="K1219" s="21">
        <v>0</v>
      </c>
      <c r="L1219" s="21">
        <v>0</v>
      </c>
      <c r="M1219" s="21">
        <v>0</v>
      </c>
      <c r="N1219" s="21">
        <v>55829</v>
      </c>
    </row>
    <row r="1220" spans="1:14" x14ac:dyDescent="0.25">
      <c r="A1220" s="1" t="s">
        <v>4638</v>
      </c>
      <c r="B1220" s="2" t="s">
        <v>10</v>
      </c>
      <c r="C1220" s="2" t="s">
        <v>3419</v>
      </c>
      <c r="D1220" s="21">
        <v>12498</v>
      </c>
      <c r="E1220" s="21">
        <v>0</v>
      </c>
      <c r="F1220" s="21">
        <v>12498</v>
      </c>
      <c r="G1220" s="39">
        <v>1.04</v>
      </c>
      <c r="H1220" s="21">
        <v>12998</v>
      </c>
      <c r="I1220" s="21">
        <v>0</v>
      </c>
      <c r="J1220" s="21">
        <v>12998</v>
      </c>
      <c r="K1220" s="21">
        <v>0</v>
      </c>
      <c r="L1220" s="21">
        <v>0</v>
      </c>
      <c r="M1220" s="21">
        <v>0</v>
      </c>
      <c r="N1220" s="21">
        <v>12998</v>
      </c>
    </row>
    <row r="1221" spans="1:14" x14ac:dyDescent="0.25">
      <c r="A1221" s="1" t="s">
        <v>4639</v>
      </c>
      <c r="B1221" s="2" t="s">
        <v>10</v>
      </c>
      <c r="C1221" s="2" t="s">
        <v>3419</v>
      </c>
      <c r="D1221" s="21">
        <v>70531</v>
      </c>
      <c r="E1221" s="21">
        <v>0</v>
      </c>
      <c r="F1221" s="21">
        <v>70531</v>
      </c>
      <c r="G1221" s="39">
        <v>1.04</v>
      </c>
      <c r="H1221" s="21">
        <v>73352</v>
      </c>
      <c r="I1221" s="21">
        <v>0</v>
      </c>
      <c r="J1221" s="21">
        <v>73352</v>
      </c>
      <c r="K1221" s="21">
        <v>0</v>
      </c>
      <c r="L1221" s="21">
        <v>0</v>
      </c>
      <c r="M1221" s="21">
        <v>0</v>
      </c>
      <c r="N1221" s="21">
        <v>73352</v>
      </c>
    </row>
    <row r="1222" spans="1:14" x14ac:dyDescent="0.25">
      <c r="A1222" s="1" t="s">
        <v>4640</v>
      </c>
      <c r="B1222" s="2" t="s">
        <v>10</v>
      </c>
      <c r="C1222" s="2" t="s">
        <v>3419</v>
      </c>
      <c r="D1222" s="21">
        <v>20729</v>
      </c>
      <c r="E1222" s="21">
        <v>0</v>
      </c>
      <c r="F1222" s="21">
        <v>20729</v>
      </c>
      <c r="G1222" s="39">
        <v>1.04</v>
      </c>
      <c r="H1222" s="21">
        <v>21558</v>
      </c>
      <c r="I1222" s="21">
        <v>0</v>
      </c>
      <c r="J1222" s="21">
        <v>21558</v>
      </c>
      <c r="K1222" s="21">
        <v>0</v>
      </c>
      <c r="L1222" s="21">
        <v>0</v>
      </c>
      <c r="M1222" s="21">
        <v>0</v>
      </c>
      <c r="N1222" s="21">
        <v>21558</v>
      </c>
    </row>
    <row r="1223" spans="1:14" x14ac:dyDescent="0.25">
      <c r="A1223" s="1" t="s">
        <v>4641</v>
      </c>
      <c r="B1223" s="2" t="s">
        <v>10</v>
      </c>
      <c r="C1223" s="2" t="s">
        <v>3419</v>
      </c>
      <c r="D1223" s="21">
        <v>91484</v>
      </c>
      <c r="E1223" s="21">
        <v>0</v>
      </c>
      <c r="F1223" s="21">
        <v>91484</v>
      </c>
      <c r="G1223" s="39">
        <v>1.04</v>
      </c>
      <c r="H1223" s="21">
        <v>95143</v>
      </c>
      <c r="I1223" s="21">
        <v>0</v>
      </c>
      <c r="J1223" s="21">
        <v>95143</v>
      </c>
      <c r="K1223" s="21">
        <v>0</v>
      </c>
      <c r="L1223" s="21">
        <v>0</v>
      </c>
      <c r="M1223" s="21">
        <v>0</v>
      </c>
      <c r="N1223" s="21">
        <v>95143</v>
      </c>
    </row>
    <row r="1224" spans="1:14" x14ac:dyDescent="0.25">
      <c r="A1224" s="1" t="s">
        <v>4642</v>
      </c>
      <c r="B1224" s="2" t="s">
        <v>10</v>
      </c>
      <c r="C1224" s="2" t="s">
        <v>3419</v>
      </c>
      <c r="D1224" s="21">
        <v>146371</v>
      </c>
      <c r="E1224" s="21">
        <v>0</v>
      </c>
      <c r="F1224" s="21">
        <v>146371</v>
      </c>
      <c r="G1224" s="39">
        <v>1.04</v>
      </c>
      <c r="H1224" s="21">
        <v>152226</v>
      </c>
      <c r="I1224" s="21">
        <v>0</v>
      </c>
      <c r="J1224" s="21">
        <v>152226</v>
      </c>
      <c r="K1224" s="21">
        <v>0</v>
      </c>
      <c r="L1224" s="21">
        <v>0</v>
      </c>
      <c r="M1224" s="21">
        <v>0</v>
      </c>
      <c r="N1224" s="21">
        <v>152226</v>
      </c>
    </row>
    <row r="1225" spans="1:14" x14ac:dyDescent="0.25">
      <c r="A1225" s="1" t="s">
        <v>4643</v>
      </c>
      <c r="B1225" s="2" t="s">
        <v>10</v>
      </c>
      <c r="C1225" s="2" t="s">
        <v>3419</v>
      </c>
      <c r="D1225" s="21">
        <v>37116</v>
      </c>
      <c r="E1225" s="21">
        <v>0</v>
      </c>
      <c r="F1225" s="21">
        <v>37116</v>
      </c>
      <c r="G1225" s="39">
        <v>1.04</v>
      </c>
      <c r="H1225" s="21">
        <v>38601</v>
      </c>
      <c r="I1225" s="21">
        <v>0</v>
      </c>
      <c r="J1225" s="21">
        <v>38601</v>
      </c>
      <c r="K1225" s="21">
        <v>0</v>
      </c>
      <c r="L1225" s="21">
        <v>0</v>
      </c>
      <c r="M1225" s="21">
        <v>0</v>
      </c>
      <c r="N1225" s="21">
        <v>38601</v>
      </c>
    </row>
    <row r="1226" spans="1:14" x14ac:dyDescent="0.25">
      <c r="A1226" s="1" t="s">
        <v>4644</v>
      </c>
      <c r="B1226" s="2" t="s">
        <v>10</v>
      </c>
      <c r="C1226" s="2" t="s">
        <v>3419</v>
      </c>
      <c r="D1226" s="21">
        <v>33088</v>
      </c>
      <c r="E1226" s="21">
        <v>0</v>
      </c>
      <c r="F1226" s="21">
        <v>33088</v>
      </c>
      <c r="G1226" s="39">
        <v>1.04</v>
      </c>
      <c r="H1226" s="21">
        <v>34412</v>
      </c>
      <c r="I1226" s="21">
        <v>0</v>
      </c>
      <c r="J1226" s="21">
        <v>34412</v>
      </c>
      <c r="K1226" s="21">
        <v>0</v>
      </c>
      <c r="L1226" s="21">
        <v>0</v>
      </c>
      <c r="M1226" s="21">
        <v>0</v>
      </c>
      <c r="N1226" s="21">
        <v>34412</v>
      </c>
    </row>
    <row r="1227" spans="1:14" x14ac:dyDescent="0.25">
      <c r="A1227" s="1" t="s">
        <v>4645</v>
      </c>
      <c r="B1227" s="2" t="s">
        <v>10</v>
      </c>
      <c r="C1227" s="2" t="s">
        <v>3419</v>
      </c>
      <c r="D1227" s="21">
        <v>40509</v>
      </c>
      <c r="E1227" s="21">
        <v>0</v>
      </c>
      <c r="F1227" s="21">
        <v>40509</v>
      </c>
      <c r="G1227" s="39">
        <v>1.04</v>
      </c>
      <c r="H1227" s="21">
        <v>42129</v>
      </c>
      <c r="I1227" s="21">
        <v>0</v>
      </c>
      <c r="J1227" s="21">
        <v>42129</v>
      </c>
      <c r="K1227" s="21">
        <v>0</v>
      </c>
      <c r="L1227" s="21">
        <v>0</v>
      </c>
      <c r="M1227" s="21">
        <v>0</v>
      </c>
      <c r="N1227" s="21">
        <v>42129</v>
      </c>
    </row>
    <row r="1228" spans="1:14" x14ac:dyDescent="0.25">
      <c r="A1228" s="1" t="s">
        <v>4646</v>
      </c>
      <c r="B1228" s="2" t="s">
        <v>10</v>
      </c>
      <c r="C1228" s="2" t="s">
        <v>3419</v>
      </c>
      <c r="D1228" s="21">
        <v>62397</v>
      </c>
      <c r="E1228" s="21">
        <v>0</v>
      </c>
      <c r="F1228" s="21">
        <v>62397</v>
      </c>
      <c r="G1228" s="39">
        <v>1.04</v>
      </c>
      <c r="H1228" s="21">
        <v>64893</v>
      </c>
      <c r="I1228" s="21">
        <v>0</v>
      </c>
      <c r="J1228" s="21">
        <v>64893</v>
      </c>
      <c r="K1228" s="21">
        <v>0</v>
      </c>
      <c r="L1228" s="21">
        <v>0</v>
      </c>
      <c r="M1228" s="21">
        <v>0</v>
      </c>
      <c r="N1228" s="21">
        <v>64893</v>
      </c>
    </row>
    <row r="1229" spans="1:14" x14ac:dyDescent="0.25">
      <c r="A1229" s="1" t="s">
        <v>4647</v>
      </c>
      <c r="B1229" s="2" t="s">
        <v>10</v>
      </c>
      <c r="C1229" s="2" t="s">
        <v>3419</v>
      </c>
      <c r="D1229" s="21">
        <v>19374</v>
      </c>
      <c r="E1229" s="21">
        <v>0</v>
      </c>
      <c r="F1229" s="21">
        <v>19374</v>
      </c>
      <c r="G1229" s="39">
        <v>1.04</v>
      </c>
      <c r="H1229" s="21">
        <v>20149</v>
      </c>
      <c r="I1229" s="21">
        <v>0</v>
      </c>
      <c r="J1229" s="21">
        <v>20149</v>
      </c>
      <c r="K1229" s="21">
        <v>0</v>
      </c>
      <c r="L1229" s="21">
        <v>0</v>
      </c>
      <c r="M1229" s="21">
        <v>0</v>
      </c>
      <c r="N1229" s="21">
        <v>20149</v>
      </c>
    </row>
    <row r="1230" spans="1:14" x14ac:dyDescent="0.25">
      <c r="A1230" s="1" t="s">
        <v>4648</v>
      </c>
      <c r="B1230" s="2" t="s">
        <v>10</v>
      </c>
      <c r="C1230" s="2" t="s">
        <v>3419</v>
      </c>
      <c r="D1230" s="21">
        <v>14480</v>
      </c>
      <c r="E1230" s="21">
        <v>0</v>
      </c>
      <c r="F1230" s="21">
        <v>14480</v>
      </c>
      <c r="G1230" s="39">
        <v>1.04</v>
      </c>
      <c r="H1230" s="21">
        <v>15059</v>
      </c>
      <c r="I1230" s="21">
        <v>0</v>
      </c>
      <c r="J1230" s="21">
        <v>15059</v>
      </c>
      <c r="K1230" s="21">
        <v>0</v>
      </c>
      <c r="L1230" s="21">
        <v>0</v>
      </c>
      <c r="M1230" s="21">
        <v>0</v>
      </c>
      <c r="N1230" s="21">
        <v>15059</v>
      </c>
    </row>
    <row r="1231" spans="1:14" x14ac:dyDescent="0.25">
      <c r="A1231" s="1" t="s">
        <v>4649</v>
      </c>
      <c r="B1231" s="2" t="s">
        <v>10</v>
      </c>
      <c r="C1231" s="2" t="s">
        <v>3419</v>
      </c>
      <c r="D1231" s="21">
        <v>33307</v>
      </c>
      <c r="E1231" s="21">
        <v>0</v>
      </c>
      <c r="F1231" s="21">
        <v>33307</v>
      </c>
      <c r="G1231" s="39">
        <v>1.04</v>
      </c>
      <c r="H1231" s="21">
        <v>34639</v>
      </c>
      <c r="I1231" s="21">
        <v>0</v>
      </c>
      <c r="J1231" s="21">
        <v>34639</v>
      </c>
      <c r="K1231" s="21">
        <v>0</v>
      </c>
      <c r="L1231" s="21">
        <v>0</v>
      </c>
      <c r="M1231" s="21">
        <v>0</v>
      </c>
      <c r="N1231" s="21">
        <v>34639</v>
      </c>
    </row>
    <row r="1232" spans="1:14" x14ac:dyDescent="0.25">
      <c r="A1232" s="1" t="s">
        <v>4650</v>
      </c>
      <c r="B1232" s="2" t="s">
        <v>10</v>
      </c>
      <c r="C1232" s="2" t="s">
        <v>3419</v>
      </c>
      <c r="D1232" s="21">
        <v>75274</v>
      </c>
      <c r="E1232" s="21">
        <v>0</v>
      </c>
      <c r="F1232" s="21">
        <v>75274</v>
      </c>
      <c r="G1232" s="39">
        <v>1.04</v>
      </c>
      <c r="H1232" s="21">
        <v>78285</v>
      </c>
      <c r="I1232" s="21">
        <v>0</v>
      </c>
      <c r="J1232" s="21">
        <v>78285</v>
      </c>
      <c r="K1232" s="21">
        <v>0</v>
      </c>
      <c r="L1232" s="21">
        <v>0</v>
      </c>
      <c r="M1232" s="21">
        <v>0</v>
      </c>
      <c r="N1232" s="21">
        <v>78285</v>
      </c>
    </row>
    <row r="1233" spans="1:14" x14ac:dyDescent="0.25">
      <c r="A1233" s="1" t="s">
        <v>4651</v>
      </c>
      <c r="B1233" s="2" t="s">
        <v>10</v>
      </c>
      <c r="C1233" s="2" t="s">
        <v>3419</v>
      </c>
      <c r="D1233" s="21">
        <v>28176</v>
      </c>
      <c r="E1233" s="21">
        <v>0</v>
      </c>
      <c r="F1233" s="21">
        <v>28176</v>
      </c>
      <c r="G1233" s="39">
        <v>1.04</v>
      </c>
      <c r="H1233" s="21">
        <v>29303</v>
      </c>
      <c r="I1233" s="21">
        <v>0</v>
      </c>
      <c r="J1233" s="21">
        <v>29303</v>
      </c>
      <c r="K1233" s="21">
        <v>0</v>
      </c>
      <c r="L1233" s="21">
        <v>0</v>
      </c>
      <c r="M1233" s="21">
        <v>0</v>
      </c>
      <c r="N1233" s="21">
        <v>29303</v>
      </c>
    </row>
    <row r="1234" spans="1:14" x14ac:dyDescent="0.25">
      <c r="A1234" s="1" t="s">
        <v>4652</v>
      </c>
      <c r="B1234" s="2" t="s">
        <v>10</v>
      </c>
      <c r="C1234" s="2" t="s">
        <v>3419</v>
      </c>
      <c r="D1234" s="21">
        <v>24958</v>
      </c>
      <c r="E1234" s="21">
        <v>0</v>
      </c>
      <c r="F1234" s="21">
        <v>24958</v>
      </c>
      <c r="G1234" s="39">
        <v>1.04</v>
      </c>
      <c r="H1234" s="21">
        <v>25956</v>
      </c>
      <c r="I1234" s="21">
        <v>0</v>
      </c>
      <c r="J1234" s="21">
        <v>25956</v>
      </c>
      <c r="K1234" s="21">
        <v>0</v>
      </c>
      <c r="L1234" s="21">
        <v>0</v>
      </c>
      <c r="M1234" s="21">
        <v>0</v>
      </c>
      <c r="N1234" s="21">
        <v>25956</v>
      </c>
    </row>
    <row r="1235" spans="1:14" x14ac:dyDescent="0.25">
      <c r="A1235" s="1" t="s">
        <v>4653</v>
      </c>
      <c r="B1235" s="2" t="s">
        <v>10</v>
      </c>
      <c r="C1235" s="2" t="s">
        <v>3419</v>
      </c>
      <c r="D1235" s="21">
        <v>142360</v>
      </c>
      <c r="E1235" s="21">
        <v>0</v>
      </c>
      <c r="F1235" s="21">
        <v>142360</v>
      </c>
      <c r="G1235" s="39">
        <v>1.04</v>
      </c>
      <c r="H1235" s="21">
        <v>148054</v>
      </c>
      <c r="I1235" s="21">
        <v>0</v>
      </c>
      <c r="J1235" s="21">
        <v>148054</v>
      </c>
      <c r="K1235" s="21">
        <v>0</v>
      </c>
      <c r="L1235" s="21">
        <v>0</v>
      </c>
      <c r="M1235" s="21">
        <v>0</v>
      </c>
      <c r="N1235" s="21">
        <v>148054</v>
      </c>
    </row>
    <row r="1236" spans="1:14" x14ac:dyDescent="0.25">
      <c r="A1236" s="1" t="s">
        <v>4654</v>
      </c>
      <c r="B1236" s="2" t="s">
        <v>10</v>
      </c>
      <c r="C1236" s="2" t="s">
        <v>3419</v>
      </c>
      <c r="D1236" s="21">
        <v>88497</v>
      </c>
      <c r="E1236" s="21">
        <v>0</v>
      </c>
      <c r="F1236" s="21">
        <v>88497</v>
      </c>
      <c r="G1236" s="39">
        <v>1.04</v>
      </c>
      <c r="H1236" s="21">
        <v>92037</v>
      </c>
      <c r="I1236" s="21">
        <v>0</v>
      </c>
      <c r="J1236" s="21">
        <v>92037</v>
      </c>
      <c r="K1236" s="21">
        <v>0</v>
      </c>
      <c r="L1236" s="21">
        <v>0</v>
      </c>
      <c r="M1236" s="21">
        <v>0</v>
      </c>
      <c r="N1236" s="21">
        <v>92037</v>
      </c>
    </row>
    <row r="1237" spans="1:14" x14ac:dyDescent="0.25">
      <c r="A1237" s="1" t="s">
        <v>4655</v>
      </c>
      <c r="B1237" s="2" t="s">
        <v>10</v>
      </c>
      <c r="C1237" s="2" t="s">
        <v>3419</v>
      </c>
      <c r="D1237" s="21">
        <v>23597</v>
      </c>
      <c r="E1237" s="21">
        <v>0</v>
      </c>
      <c r="F1237" s="21">
        <v>23597</v>
      </c>
      <c r="G1237" s="39">
        <v>1.04</v>
      </c>
      <c r="H1237" s="21">
        <v>24541</v>
      </c>
      <c r="I1237" s="21">
        <v>0</v>
      </c>
      <c r="J1237" s="21">
        <v>24541</v>
      </c>
      <c r="K1237" s="21">
        <v>0</v>
      </c>
      <c r="L1237" s="21">
        <v>0</v>
      </c>
      <c r="M1237" s="21">
        <v>0</v>
      </c>
      <c r="N1237" s="21">
        <v>24541</v>
      </c>
    </row>
    <row r="1238" spans="1:14" x14ac:dyDescent="0.25">
      <c r="A1238" s="1" t="s">
        <v>4656</v>
      </c>
      <c r="B1238" s="2" t="s">
        <v>10</v>
      </c>
      <c r="C1238" s="2" t="s">
        <v>3419</v>
      </c>
      <c r="D1238" s="21">
        <v>28132</v>
      </c>
      <c r="E1238" s="21">
        <v>0</v>
      </c>
      <c r="F1238" s="21">
        <v>28132</v>
      </c>
      <c r="G1238" s="39">
        <v>1.04</v>
      </c>
      <c r="H1238" s="21">
        <v>29257</v>
      </c>
      <c r="I1238" s="21">
        <v>0</v>
      </c>
      <c r="J1238" s="21">
        <v>29257</v>
      </c>
      <c r="K1238" s="21">
        <v>0</v>
      </c>
      <c r="L1238" s="21">
        <v>0</v>
      </c>
      <c r="M1238" s="21">
        <v>0</v>
      </c>
      <c r="N1238" s="21">
        <v>29257</v>
      </c>
    </row>
    <row r="1239" spans="1:14" x14ac:dyDescent="0.25">
      <c r="A1239" s="1" t="s">
        <v>4657</v>
      </c>
      <c r="B1239" s="2" t="s">
        <v>10</v>
      </c>
      <c r="C1239" s="2" t="s">
        <v>3419</v>
      </c>
      <c r="D1239" s="21">
        <v>63225100</v>
      </c>
      <c r="E1239" s="21">
        <v>0</v>
      </c>
      <c r="F1239" s="21">
        <v>63225100</v>
      </c>
      <c r="G1239" s="39">
        <v>1.04</v>
      </c>
      <c r="H1239" s="21">
        <v>65754104</v>
      </c>
      <c r="I1239" s="21">
        <v>0</v>
      </c>
      <c r="J1239" s="21">
        <v>65754104</v>
      </c>
      <c r="K1239" s="21">
        <v>0</v>
      </c>
      <c r="L1239" s="21">
        <v>0</v>
      </c>
      <c r="M1239" s="21">
        <v>0</v>
      </c>
      <c r="N1239" s="21">
        <v>65754104</v>
      </c>
    </row>
    <row r="1240" spans="1:14" x14ac:dyDescent="0.25">
      <c r="A1240" s="1" t="s">
        <v>4658</v>
      </c>
      <c r="B1240" s="2" t="s">
        <v>10</v>
      </c>
      <c r="C1240" s="2" t="s">
        <v>3419</v>
      </c>
      <c r="D1240" s="21">
        <v>648103</v>
      </c>
      <c r="E1240" s="21">
        <v>0</v>
      </c>
      <c r="F1240" s="21">
        <v>648103</v>
      </c>
      <c r="G1240" s="39">
        <v>1.04</v>
      </c>
      <c r="H1240" s="21">
        <v>674027</v>
      </c>
      <c r="I1240" s="21">
        <v>0</v>
      </c>
      <c r="J1240" s="21">
        <v>674027</v>
      </c>
      <c r="K1240" s="21">
        <v>34941</v>
      </c>
      <c r="L1240" s="21">
        <v>0</v>
      </c>
      <c r="M1240" s="21">
        <v>0</v>
      </c>
      <c r="N1240" s="21">
        <v>708968</v>
      </c>
    </row>
    <row r="1241" spans="1:14" x14ac:dyDescent="0.25">
      <c r="A1241" s="1" t="s">
        <v>4659</v>
      </c>
      <c r="B1241" s="2" t="s">
        <v>10</v>
      </c>
      <c r="C1241" s="2" t="s">
        <v>3419</v>
      </c>
      <c r="D1241" s="21">
        <v>386806</v>
      </c>
      <c r="E1241" s="21">
        <v>0</v>
      </c>
      <c r="F1241" s="21">
        <v>386806</v>
      </c>
      <c r="G1241" s="39">
        <v>1.04</v>
      </c>
      <c r="H1241" s="21">
        <v>402278</v>
      </c>
      <c r="I1241" s="21">
        <v>0</v>
      </c>
      <c r="J1241" s="21">
        <v>402278</v>
      </c>
      <c r="K1241" s="21">
        <v>9462</v>
      </c>
      <c r="L1241" s="21">
        <v>0</v>
      </c>
      <c r="M1241" s="21">
        <v>0</v>
      </c>
      <c r="N1241" s="21">
        <v>411740</v>
      </c>
    </row>
    <row r="1242" spans="1:14" x14ac:dyDescent="0.25">
      <c r="A1242" s="1" t="s">
        <v>4660</v>
      </c>
      <c r="B1242" s="2" t="s">
        <v>10</v>
      </c>
      <c r="C1242" s="2" t="s">
        <v>3419</v>
      </c>
      <c r="D1242" s="21">
        <v>2235070</v>
      </c>
      <c r="E1242" s="21">
        <v>0</v>
      </c>
      <c r="F1242" s="21">
        <v>2235070</v>
      </c>
      <c r="G1242" s="39">
        <v>1.04</v>
      </c>
      <c r="H1242" s="21">
        <v>2324473</v>
      </c>
      <c r="I1242" s="21">
        <v>0</v>
      </c>
      <c r="J1242" s="21">
        <v>2324473</v>
      </c>
      <c r="K1242" s="21">
        <v>0</v>
      </c>
      <c r="L1242" s="21">
        <v>0</v>
      </c>
      <c r="M1242" s="21">
        <v>0</v>
      </c>
      <c r="N1242" s="21">
        <v>2324473</v>
      </c>
    </row>
    <row r="1243" spans="1:14" x14ac:dyDescent="0.25">
      <c r="A1243" s="1" t="s">
        <v>4661</v>
      </c>
      <c r="B1243" s="2" t="s">
        <v>10</v>
      </c>
      <c r="C1243" s="2" t="s">
        <v>3419</v>
      </c>
      <c r="D1243" s="21">
        <v>4711064</v>
      </c>
      <c r="E1243" s="21">
        <v>0</v>
      </c>
      <c r="F1243" s="21">
        <v>4711064</v>
      </c>
      <c r="G1243" s="39">
        <v>1.04</v>
      </c>
      <c r="H1243" s="21">
        <v>4899507</v>
      </c>
      <c r="I1243" s="21">
        <v>0</v>
      </c>
      <c r="J1243" s="21">
        <v>4899507</v>
      </c>
      <c r="K1243" s="21">
        <v>0</v>
      </c>
      <c r="L1243" s="21">
        <v>0</v>
      </c>
      <c r="M1243" s="21">
        <v>0</v>
      </c>
      <c r="N1243" s="21">
        <v>4899507</v>
      </c>
    </row>
    <row r="1244" spans="1:14" x14ac:dyDescent="0.25">
      <c r="A1244" s="1" t="s">
        <v>4662</v>
      </c>
      <c r="B1244" s="2" t="s">
        <v>10</v>
      </c>
      <c r="C1244" s="2" t="s">
        <v>3419</v>
      </c>
      <c r="D1244" s="21">
        <v>2264116</v>
      </c>
      <c r="E1244" s="21">
        <v>0</v>
      </c>
      <c r="F1244" s="21">
        <v>2264116</v>
      </c>
      <c r="G1244" s="39">
        <v>1.04</v>
      </c>
      <c r="H1244" s="21">
        <v>2354681</v>
      </c>
      <c r="I1244" s="21">
        <v>0</v>
      </c>
      <c r="J1244" s="21">
        <v>2354681</v>
      </c>
      <c r="K1244" s="21">
        <v>0</v>
      </c>
      <c r="L1244" s="21">
        <v>0</v>
      </c>
      <c r="M1244" s="21">
        <v>0</v>
      </c>
      <c r="N1244" s="21">
        <v>2354681</v>
      </c>
    </row>
    <row r="1245" spans="1:14" x14ac:dyDescent="0.25">
      <c r="A1245" s="1" t="s">
        <v>4663</v>
      </c>
      <c r="B1245" s="2" t="s">
        <v>10</v>
      </c>
      <c r="C1245" s="2" t="s">
        <v>3419</v>
      </c>
      <c r="D1245" s="21">
        <v>4245748</v>
      </c>
      <c r="E1245" s="21">
        <v>0</v>
      </c>
      <c r="F1245" s="21">
        <v>4245748</v>
      </c>
      <c r="G1245" s="39">
        <v>1.04</v>
      </c>
      <c r="H1245" s="21">
        <v>4415578</v>
      </c>
      <c r="I1245" s="21">
        <v>0</v>
      </c>
      <c r="J1245" s="21">
        <v>4415578</v>
      </c>
      <c r="K1245" s="21">
        <v>0</v>
      </c>
      <c r="L1245" s="21">
        <v>0</v>
      </c>
      <c r="M1245" s="21">
        <v>0</v>
      </c>
      <c r="N1245" s="21">
        <v>4415578</v>
      </c>
    </row>
    <row r="1246" spans="1:14" x14ac:dyDescent="0.25">
      <c r="A1246" s="1" t="s">
        <v>4664</v>
      </c>
      <c r="B1246" s="2" t="s">
        <v>10</v>
      </c>
      <c r="C1246" s="2" t="s">
        <v>3419</v>
      </c>
      <c r="D1246" s="21">
        <v>13185093</v>
      </c>
      <c r="E1246" s="21">
        <v>0</v>
      </c>
      <c r="F1246" s="21">
        <v>13185093</v>
      </c>
      <c r="G1246" s="39">
        <v>1.04</v>
      </c>
      <c r="H1246" s="21">
        <v>13712497</v>
      </c>
      <c r="I1246" s="21">
        <v>0</v>
      </c>
      <c r="J1246" s="21">
        <v>13712497</v>
      </c>
      <c r="K1246" s="21">
        <v>0</v>
      </c>
      <c r="L1246" s="21">
        <v>0</v>
      </c>
      <c r="M1246" s="21">
        <v>0</v>
      </c>
      <c r="N1246" s="21">
        <v>13712497</v>
      </c>
    </row>
    <row r="1247" spans="1:14" x14ac:dyDescent="0.25">
      <c r="A1247" s="1" t="s">
        <v>4665</v>
      </c>
      <c r="B1247" s="2" t="s">
        <v>10</v>
      </c>
      <c r="C1247" s="2" t="s">
        <v>3419</v>
      </c>
      <c r="D1247" s="21">
        <v>406241</v>
      </c>
      <c r="E1247" s="21">
        <v>0</v>
      </c>
      <c r="F1247" s="21">
        <v>406241</v>
      </c>
      <c r="G1247" s="39">
        <v>1.04</v>
      </c>
      <c r="H1247" s="21">
        <v>422491</v>
      </c>
      <c r="I1247" s="21">
        <v>0</v>
      </c>
      <c r="J1247" s="21">
        <v>422491</v>
      </c>
      <c r="K1247" s="21">
        <v>0</v>
      </c>
      <c r="L1247" s="21">
        <v>0</v>
      </c>
      <c r="M1247" s="21">
        <v>0</v>
      </c>
      <c r="N1247" s="21">
        <v>422491</v>
      </c>
    </row>
    <row r="1248" spans="1:14" x14ac:dyDescent="0.25">
      <c r="A1248" s="1" t="s">
        <v>4666</v>
      </c>
      <c r="B1248" s="2" t="s">
        <v>10</v>
      </c>
      <c r="C1248" s="2" t="s">
        <v>3419</v>
      </c>
      <c r="D1248" s="21">
        <v>6679520</v>
      </c>
      <c r="E1248" s="21">
        <v>0</v>
      </c>
      <c r="F1248" s="21">
        <v>6679520</v>
      </c>
      <c r="G1248" s="39">
        <v>1.04</v>
      </c>
      <c r="H1248" s="21">
        <v>6946701</v>
      </c>
      <c r="I1248" s="21">
        <v>0</v>
      </c>
      <c r="J1248" s="21">
        <v>6946701</v>
      </c>
      <c r="K1248" s="21">
        <v>0</v>
      </c>
      <c r="L1248" s="21">
        <v>0</v>
      </c>
      <c r="M1248" s="21">
        <v>0</v>
      </c>
      <c r="N1248" s="21">
        <v>6946701</v>
      </c>
    </row>
    <row r="1249" spans="1:14" x14ac:dyDescent="0.25">
      <c r="A1249" s="1" t="s">
        <v>4667</v>
      </c>
      <c r="B1249" s="2" t="s">
        <v>10</v>
      </c>
      <c r="C1249" s="2" t="s">
        <v>3419</v>
      </c>
      <c r="D1249" s="21">
        <v>1178282</v>
      </c>
      <c r="E1249" s="21">
        <v>0</v>
      </c>
      <c r="F1249" s="21">
        <v>1178282</v>
      </c>
      <c r="G1249" s="39">
        <v>1.04</v>
      </c>
      <c r="H1249" s="21">
        <v>1225413</v>
      </c>
      <c r="I1249" s="21">
        <v>0</v>
      </c>
      <c r="J1249" s="21">
        <v>1225413</v>
      </c>
      <c r="K1249" s="21">
        <v>0</v>
      </c>
      <c r="L1249" s="21">
        <v>0</v>
      </c>
      <c r="M1249" s="21">
        <v>0</v>
      </c>
      <c r="N1249" s="21">
        <v>1225413</v>
      </c>
    </row>
    <row r="1250" spans="1:14" x14ac:dyDescent="0.25">
      <c r="A1250" s="1" t="s">
        <v>4668</v>
      </c>
      <c r="B1250" s="2" t="s">
        <v>10</v>
      </c>
      <c r="C1250" s="2" t="s">
        <v>3419</v>
      </c>
      <c r="D1250" s="21">
        <v>9740943</v>
      </c>
      <c r="E1250" s="21">
        <v>0</v>
      </c>
      <c r="F1250" s="21">
        <v>9740943</v>
      </c>
      <c r="G1250" s="39">
        <v>1.04</v>
      </c>
      <c r="H1250" s="21">
        <v>10130581</v>
      </c>
      <c r="I1250" s="21">
        <v>0</v>
      </c>
      <c r="J1250" s="21">
        <v>10130581</v>
      </c>
      <c r="K1250" s="21">
        <v>0</v>
      </c>
      <c r="L1250" s="21">
        <v>280313.12220926909</v>
      </c>
      <c r="M1250" s="21">
        <v>683590</v>
      </c>
      <c r="N1250" s="21">
        <v>11094484.12220927</v>
      </c>
    </row>
    <row r="1251" spans="1:14" x14ac:dyDescent="0.25">
      <c r="A1251" s="1" t="s">
        <v>4669</v>
      </c>
      <c r="B1251" s="2" t="s">
        <v>10</v>
      </c>
      <c r="C1251" s="2" t="s">
        <v>3419</v>
      </c>
      <c r="D1251" s="21">
        <v>47191</v>
      </c>
      <c r="E1251" s="21">
        <v>0</v>
      </c>
      <c r="F1251" s="21">
        <v>47191</v>
      </c>
      <c r="G1251" s="39">
        <v>1.04</v>
      </c>
      <c r="H1251" s="21">
        <v>49079</v>
      </c>
      <c r="I1251" s="21">
        <v>0</v>
      </c>
      <c r="J1251" s="21">
        <v>49079</v>
      </c>
      <c r="K1251" s="21">
        <v>0</v>
      </c>
      <c r="L1251" s="21">
        <v>0</v>
      </c>
      <c r="M1251" s="21">
        <v>0</v>
      </c>
      <c r="N1251" s="21">
        <v>49079</v>
      </c>
    </row>
    <row r="1252" spans="1:14" x14ac:dyDescent="0.25">
      <c r="A1252" s="1" t="s">
        <v>4670</v>
      </c>
      <c r="B1252" s="2" t="s">
        <v>10</v>
      </c>
      <c r="C1252" s="2" t="s">
        <v>3419</v>
      </c>
      <c r="D1252" s="21">
        <v>19582</v>
      </c>
      <c r="E1252" s="21">
        <v>0</v>
      </c>
      <c r="F1252" s="21">
        <v>19582</v>
      </c>
      <c r="G1252" s="39">
        <v>1.04</v>
      </c>
      <c r="H1252" s="21">
        <v>20365</v>
      </c>
      <c r="I1252" s="21">
        <v>0</v>
      </c>
      <c r="J1252" s="21">
        <v>20365</v>
      </c>
      <c r="K1252" s="21">
        <v>0</v>
      </c>
      <c r="L1252" s="21">
        <v>0</v>
      </c>
      <c r="M1252" s="21">
        <v>0</v>
      </c>
      <c r="N1252" s="21">
        <v>20365</v>
      </c>
    </row>
    <row r="1253" spans="1:14" x14ac:dyDescent="0.25">
      <c r="A1253" s="1" t="s">
        <v>4671</v>
      </c>
      <c r="B1253" s="2" t="s">
        <v>10</v>
      </c>
      <c r="C1253" s="2" t="s">
        <v>3419</v>
      </c>
      <c r="D1253" s="21">
        <v>44709</v>
      </c>
      <c r="E1253" s="21">
        <v>0</v>
      </c>
      <c r="F1253" s="21">
        <v>44709</v>
      </c>
      <c r="G1253" s="39">
        <v>1.04</v>
      </c>
      <c r="H1253" s="21">
        <v>46497</v>
      </c>
      <c r="I1253" s="21">
        <v>0</v>
      </c>
      <c r="J1253" s="21">
        <v>46497</v>
      </c>
      <c r="K1253" s="21">
        <v>0</v>
      </c>
      <c r="L1253" s="21">
        <v>0</v>
      </c>
      <c r="M1253" s="21">
        <v>0</v>
      </c>
      <c r="N1253" s="21">
        <v>46497</v>
      </c>
    </row>
    <row r="1254" spans="1:14" x14ac:dyDescent="0.25">
      <c r="A1254" s="1" t="s">
        <v>4672</v>
      </c>
      <c r="B1254" s="2" t="s">
        <v>10</v>
      </c>
      <c r="C1254" s="2" t="s">
        <v>3419</v>
      </c>
      <c r="D1254" s="21">
        <v>18374</v>
      </c>
      <c r="E1254" s="21">
        <v>0</v>
      </c>
      <c r="F1254" s="21">
        <v>18374</v>
      </c>
      <c r="G1254" s="39">
        <v>1.04</v>
      </c>
      <c r="H1254" s="21">
        <v>19109</v>
      </c>
      <c r="I1254" s="21">
        <v>0</v>
      </c>
      <c r="J1254" s="21">
        <v>19109</v>
      </c>
      <c r="K1254" s="21">
        <v>0</v>
      </c>
      <c r="L1254" s="21">
        <v>0</v>
      </c>
      <c r="M1254" s="21">
        <v>0</v>
      </c>
      <c r="N1254" s="21">
        <v>19109</v>
      </c>
    </row>
    <row r="1255" spans="1:14" x14ac:dyDescent="0.25">
      <c r="A1255" s="1" t="s">
        <v>4673</v>
      </c>
      <c r="B1255" s="2" t="s">
        <v>10</v>
      </c>
      <c r="C1255" s="2" t="s">
        <v>3419</v>
      </c>
      <c r="D1255" s="21">
        <v>103822</v>
      </c>
      <c r="E1255" s="21">
        <v>0</v>
      </c>
      <c r="F1255" s="21">
        <v>103822</v>
      </c>
      <c r="G1255" s="39">
        <v>1.04</v>
      </c>
      <c r="H1255" s="21">
        <v>107975</v>
      </c>
      <c r="I1255" s="21">
        <v>0</v>
      </c>
      <c r="J1255" s="21">
        <v>107975</v>
      </c>
      <c r="K1255" s="21">
        <v>0</v>
      </c>
      <c r="L1255" s="21">
        <v>0</v>
      </c>
      <c r="M1255" s="21">
        <v>0</v>
      </c>
      <c r="N1255" s="21">
        <v>107975</v>
      </c>
    </row>
    <row r="1256" spans="1:14" x14ac:dyDescent="0.25">
      <c r="A1256" s="1" t="s">
        <v>4674</v>
      </c>
      <c r="B1256" s="2" t="s">
        <v>10</v>
      </c>
      <c r="C1256" s="2" t="s">
        <v>3419</v>
      </c>
      <c r="D1256" s="21">
        <v>328775</v>
      </c>
      <c r="E1256" s="21">
        <v>0</v>
      </c>
      <c r="F1256" s="21">
        <v>328775</v>
      </c>
      <c r="G1256" s="39">
        <v>1.04</v>
      </c>
      <c r="H1256" s="21">
        <v>341926</v>
      </c>
      <c r="I1256" s="21">
        <v>0</v>
      </c>
      <c r="J1256" s="21">
        <v>341926</v>
      </c>
      <c r="K1256" s="21">
        <v>0</v>
      </c>
      <c r="L1256" s="21">
        <v>0</v>
      </c>
      <c r="M1256" s="21">
        <v>0</v>
      </c>
      <c r="N1256" s="21">
        <v>341926</v>
      </c>
    </row>
    <row r="1257" spans="1:14" x14ac:dyDescent="0.25">
      <c r="A1257" s="1" t="s">
        <v>4675</v>
      </c>
      <c r="B1257" s="2" t="s">
        <v>10</v>
      </c>
      <c r="C1257" s="2" t="s">
        <v>3419</v>
      </c>
      <c r="D1257" s="21">
        <v>32578</v>
      </c>
      <c r="E1257" s="21">
        <v>0</v>
      </c>
      <c r="F1257" s="21">
        <v>32578</v>
      </c>
      <c r="G1257" s="39">
        <v>1.04</v>
      </c>
      <c r="H1257" s="21">
        <v>33881</v>
      </c>
      <c r="I1257" s="21">
        <v>0</v>
      </c>
      <c r="J1257" s="21">
        <v>33881</v>
      </c>
      <c r="K1257" s="21">
        <v>0</v>
      </c>
      <c r="L1257" s="21">
        <v>0</v>
      </c>
      <c r="M1257" s="21">
        <v>0</v>
      </c>
      <c r="N1257" s="21">
        <v>33881</v>
      </c>
    </row>
    <row r="1258" spans="1:14" x14ac:dyDescent="0.25">
      <c r="A1258" s="1" t="s">
        <v>4676</v>
      </c>
      <c r="B1258" s="2" t="s">
        <v>10</v>
      </c>
      <c r="C1258" s="2" t="s">
        <v>3419</v>
      </c>
      <c r="D1258" s="21">
        <v>37270</v>
      </c>
      <c r="E1258" s="21">
        <v>0</v>
      </c>
      <c r="F1258" s="21">
        <v>37270</v>
      </c>
      <c r="G1258" s="39">
        <v>1.04</v>
      </c>
      <c r="H1258" s="21">
        <v>38761</v>
      </c>
      <c r="I1258" s="21">
        <v>0</v>
      </c>
      <c r="J1258" s="21">
        <v>38761</v>
      </c>
      <c r="K1258" s="21">
        <v>0</v>
      </c>
      <c r="L1258" s="21">
        <v>0</v>
      </c>
      <c r="M1258" s="21">
        <v>0</v>
      </c>
      <c r="N1258" s="21">
        <v>38761</v>
      </c>
    </row>
    <row r="1259" spans="1:14" x14ac:dyDescent="0.25">
      <c r="A1259" s="1" t="s">
        <v>4677</v>
      </c>
      <c r="B1259" s="2" t="s">
        <v>10</v>
      </c>
      <c r="C1259" s="2" t="s">
        <v>3419</v>
      </c>
      <c r="D1259" s="21">
        <v>26173</v>
      </c>
      <c r="E1259" s="21">
        <v>0</v>
      </c>
      <c r="F1259" s="21">
        <v>26173</v>
      </c>
      <c r="G1259" s="39">
        <v>1.04</v>
      </c>
      <c r="H1259" s="21">
        <v>27220</v>
      </c>
      <c r="I1259" s="21">
        <v>0</v>
      </c>
      <c r="J1259" s="21">
        <v>27220</v>
      </c>
      <c r="K1259" s="21">
        <v>0</v>
      </c>
      <c r="L1259" s="21">
        <v>0</v>
      </c>
      <c r="M1259" s="21">
        <v>0</v>
      </c>
      <c r="N1259" s="21">
        <v>27220</v>
      </c>
    </row>
    <row r="1260" spans="1:14" x14ac:dyDescent="0.25">
      <c r="A1260" s="1" t="s">
        <v>4678</v>
      </c>
      <c r="B1260" s="2" t="s">
        <v>10</v>
      </c>
      <c r="C1260" s="2" t="s">
        <v>3419</v>
      </c>
      <c r="D1260" s="21">
        <v>16256</v>
      </c>
      <c r="E1260" s="21">
        <v>0</v>
      </c>
      <c r="F1260" s="21">
        <v>16256</v>
      </c>
      <c r="G1260" s="39">
        <v>1.04</v>
      </c>
      <c r="H1260" s="21">
        <v>16906</v>
      </c>
      <c r="I1260" s="21">
        <v>0</v>
      </c>
      <c r="J1260" s="21">
        <v>16906</v>
      </c>
      <c r="K1260" s="21">
        <v>0</v>
      </c>
      <c r="L1260" s="21">
        <v>0</v>
      </c>
      <c r="M1260" s="21">
        <v>0</v>
      </c>
      <c r="N1260" s="21">
        <v>16906</v>
      </c>
    </row>
    <row r="1261" spans="1:14" x14ac:dyDescent="0.25">
      <c r="A1261" s="1" t="s">
        <v>4679</v>
      </c>
      <c r="B1261" s="2" t="s">
        <v>10</v>
      </c>
      <c r="C1261" s="2" t="s">
        <v>3419</v>
      </c>
      <c r="D1261" s="21">
        <v>24021</v>
      </c>
      <c r="E1261" s="21">
        <v>0</v>
      </c>
      <c r="F1261" s="21">
        <v>24021</v>
      </c>
      <c r="G1261" s="39">
        <v>1.04</v>
      </c>
      <c r="H1261" s="21">
        <v>24982</v>
      </c>
      <c r="I1261" s="21">
        <v>0</v>
      </c>
      <c r="J1261" s="21">
        <v>24982</v>
      </c>
      <c r="K1261" s="21">
        <v>0</v>
      </c>
      <c r="L1261" s="21">
        <v>0</v>
      </c>
      <c r="M1261" s="21">
        <v>0</v>
      </c>
      <c r="N1261" s="21">
        <v>24982</v>
      </c>
    </row>
    <row r="1262" spans="1:14" x14ac:dyDescent="0.25">
      <c r="A1262" s="1" t="s">
        <v>4680</v>
      </c>
      <c r="B1262" s="2" t="s">
        <v>10</v>
      </c>
      <c r="C1262" s="2" t="s">
        <v>3419</v>
      </c>
      <c r="D1262" s="21">
        <v>3733</v>
      </c>
      <c r="E1262" s="21">
        <v>0</v>
      </c>
      <c r="F1262" s="21">
        <v>3733</v>
      </c>
      <c r="G1262" s="39">
        <v>1.04</v>
      </c>
      <c r="H1262" s="21">
        <v>3882</v>
      </c>
      <c r="I1262" s="21">
        <v>0</v>
      </c>
      <c r="J1262" s="21">
        <v>3882</v>
      </c>
      <c r="K1262" s="21">
        <v>0</v>
      </c>
      <c r="L1262" s="21">
        <v>0</v>
      </c>
      <c r="M1262" s="21">
        <v>0</v>
      </c>
      <c r="N1262" s="21">
        <v>3882</v>
      </c>
    </row>
    <row r="1263" spans="1:14" x14ac:dyDescent="0.25">
      <c r="A1263" s="1" t="s">
        <v>4681</v>
      </c>
      <c r="B1263" s="2" t="s">
        <v>10</v>
      </c>
      <c r="C1263" s="2" t="s">
        <v>3419</v>
      </c>
      <c r="D1263" s="21">
        <v>8233</v>
      </c>
      <c r="E1263" s="21">
        <v>0</v>
      </c>
      <c r="F1263" s="21">
        <v>8233</v>
      </c>
      <c r="G1263" s="39">
        <v>1.04</v>
      </c>
      <c r="H1263" s="21">
        <v>8562</v>
      </c>
      <c r="I1263" s="21">
        <v>0</v>
      </c>
      <c r="J1263" s="21">
        <v>8562</v>
      </c>
      <c r="K1263" s="21">
        <v>0</v>
      </c>
      <c r="L1263" s="21">
        <v>0</v>
      </c>
      <c r="M1263" s="21">
        <v>0</v>
      </c>
      <c r="N1263" s="21">
        <v>8562</v>
      </c>
    </row>
    <row r="1264" spans="1:14" x14ac:dyDescent="0.25">
      <c r="A1264" s="1" t="s">
        <v>4682</v>
      </c>
      <c r="B1264" s="2" t="s">
        <v>10</v>
      </c>
      <c r="C1264" s="2" t="s">
        <v>3419</v>
      </c>
      <c r="D1264" s="21">
        <v>15385</v>
      </c>
      <c r="E1264" s="21">
        <v>0</v>
      </c>
      <c r="F1264" s="21">
        <v>15385</v>
      </c>
      <c r="G1264" s="39">
        <v>1.04</v>
      </c>
      <c r="H1264" s="21">
        <v>16000</v>
      </c>
      <c r="I1264" s="21">
        <v>0</v>
      </c>
      <c r="J1264" s="21">
        <v>16000</v>
      </c>
      <c r="K1264" s="21">
        <v>0</v>
      </c>
      <c r="L1264" s="21">
        <v>0</v>
      </c>
      <c r="M1264" s="21">
        <v>0</v>
      </c>
      <c r="N1264" s="21">
        <v>16000</v>
      </c>
    </row>
    <row r="1265" spans="1:14" x14ac:dyDescent="0.25">
      <c r="A1265" s="1" t="s">
        <v>4683</v>
      </c>
      <c r="B1265" s="2" t="s">
        <v>10</v>
      </c>
      <c r="C1265" s="2" t="s">
        <v>3419</v>
      </c>
      <c r="D1265" s="21">
        <v>16662</v>
      </c>
      <c r="E1265" s="21">
        <v>0</v>
      </c>
      <c r="F1265" s="21">
        <v>16662</v>
      </c>
      <c r="G1265" s="39">
        <v>1.04</v>
      </c>
      <c r="H1265" s="21">
        <v>17328</v>
      </c>
      <c r="I1265" s="21">
        <v>0</v>
      </c>
      <c r="J1265" s="21">
        <v>17328</v>
      </c>
      <c r="K1265" s="21">
        <v>0</v>
      </c>
      <c r="L1265" s="21">
        <v>0</v>
      </c>
      <c r="M1265" s="21">
        <v>0</v>
      </c>
      <c r="N1265" s="21">
        <v>17328</v>
      </c>
    </row>
    <row r="1266" spans="1:14" x14ac:dyDescent="0.25">
      <c r="A1266" s="1" t="s">
        <v>4684</v>
      </c>
      <c r="B1266" s="2" t="s">
        <v>10</v>
      </c>
      <c r="C1266" s="2" t="s">
        <v>3419</v>
      </c>
      <c r="D1266" s="21">
        <v>25208</v>
      </c>
      <c r="E1266" s="21">
        <v>0</v>
      </c>
      <c r="F1266" s="21">
        <v>25208</v>
      </c>
      <c r="G1266" s="39">
        <v>1.04</v>
      </c>
      <c r="H1266" s="21">
        <v>26216</v>
      </c>
      <c r="I1266" s="21">
        <v>0</v>
      </c>
      <c r="J1266" s="21">
        <v>26216</v>
      </c>
      <c r="K1266" s="21">
        <v>0</v>
      </c>
      <c r="L1266" s="21">
        <v>0</v>
      </c>
      <c r="M1266" s="21">
        <v>0</v>
      </c>
      <c r="N1266" s="21">
        <v>26216</v>
      </c>
    </row>
    <row r="1267" spans="1:14" x14ac:dyDescent="0.25">
      <c r="A1267" s="1" t="s">
        <v>4685</v>
      </c>
      <c r="B1267" s="2" t="s">
        <v>10</v>
      </c>
      <c r="C1267" s="2" t="s">
        <v>3419</v>
      </c>
      <c r="D1267" s="21">
        <v>14667</v>
      </c>
      <c r="E1267" s="21">
        <v>0</v>
      </c>
      <c r="F1267" s="21">
        <v>14667</v>
      </c>
      <c r="G1267" s="39">
        <v>1.04</v>
      </c>
      <c r="H1267" s="21">
        <v>15254</v>
      </c>
      <c r="I1267" s="21">
        <v>0</v>
      </c>
      <c r="J1267" s="21">
        <v>15254</v>
      </c>
      <c r="K1267" s="21">
        <v>0</v>
      </c>
      <c r="L1267" s="21">
        <v>0</v>
      </c>
      <c r="M1267" s="21">
        <v>0</v>
      </c>
      <c r="N1267" s="21">
        <v>15254</v>
      </c>
    </row>
    <row r="1268" spans="1:14" x14ac:dyDescent="0.25">
      <c r="A1268" s="1" t="s">
        <v>4686</v>
      </c>
      <c r="B1268" s="2" t="s">
        <v>10</v>
      </c>
      <c r="C1268" s="2" t="s">
        <v>3419</v>
      </c>
      <c r="D1268" s="21">
        <v>11597</v>
      </c>
      <c r="E1268" s="21">
        <v>0</v>
      </c>
      <c r="F1268" s="21">
        <v>11597</v>
      </c>
      <c r="G1268" s="39">
        <v>1.04</v>
      </c>
      <c r="H1268" s="21">
        <v>12061</v>
      </c>
      <c r="I1268" s="21">
        <v>0</v>
      </c>
      <c r="J1268" s="21">
        <v>12061</v>
      </c>
      <c r="K1268" s="21">
        <v>0</v>
      </c>
      <c r="L1268" s="21">
        <v>0</v>
      </c>
      <c r="M1268" s="21">
        <v>0</v>
      </c>
      <c r="N1268" s="21">
        <v>12061</v>
      </c>
    </row>
    <row r="1269" spans="1:14" x14ac:dyDescent="0.25">
      <c r="A1269" s="1" t="s">
        <v>4687</v>
      </c>
      <c r="B1269" s="2" t="s">
        <v>10</v>
      </c>
      <c r="C1269" s="2" t="s">
        <v>3419</v>
      </c>
      <c r="D1269" s="21">
        <v>15012</v>
      </c>
      <c r="E1269" s="21">
        <v>75325</v>
      </c>
      <c r="F1269" s="21">
        <v>90337</v>
      </c>
      <c r="G1269" s="39">
        <v>1.04</v>
      </c>
      <c r="H1269" s="21">
        <v>93950</v>
      </c>
      <c r="I1269" s="21">
        <v>0</v>
      </c>
      <c r="J1269" s="21">
        <v>93950</v>
      </c>
      <c r="K1269" s="21">
        <v>0</v>
      </c>
      <c r="L1269" s="21">
        <v>0</v>
      </c>
      <c r="M1269" s="21">
        <v>0</v>
      </c>
      <c r="N1269" s="21">
        <v>93950</v>
      </c>
    </row>
    <row r="1270" spans="1:14" x14ac:dyDescent="0.25">
      <c r="A1270" s="1" t="s">
        <v>4688</v>
      </c>
      <c r="B1270" s="2" t="s">
        <v>10</v>
      </c>
      <c r="C1270" s="2" t="s">
        <v>3419</v>
      </c>
      <c r="D1270" s="21">
        <v>7508</v>
      </c>
      <c r="E1270" s="21">
        <v>0</v>
      </c>
      <c r="F1270" s="21">
        <v>7508</v>
      </c>
      <c r="G1270" s="39">
        <v>1.04</v>
      </c>
      <c r="H1270" s="21">
        <v>7808</v>
      </c>
      <c r="I1270" s="21">
        <v>0</v>
      </c>
      <c r="J1270" s="21">
        <v>7808</v>
      </c>
      <c r="K1270" s="21">
        <v>0</v>
      </c>
      <c r="L1270" s="21">
        <v>0</v>
      </c>
      <c r="M1270" s="21">
        <v>0</v>
      </c>
      <c r="N1270" s="21">
        <v>7808</v>
      </c>
    </row>
    <row r="1271" spans="1:14" x14ac:dyDescent="0.25">
      <c r="A1271" s="1" t="s">
        <v>4689</v>
      </c>
      <c r="B1271" s="2" t="s">
        <v>10</v>
      </c>
      <c r="C1271" s="2" t="s">
        <v>3419</v>
      </c>
      <c r="D1271" s="21">
        <v>39733</v>
      </c>
      <c r="E1271" s="21">
        <v>0</v>
      </c>
      <c r="F1271" s="21">
        <v>39733</v>
      </c>
      <c r="G1271" s="39">
        <v>1.04</v>
      </c>
      <c r="H1271" s="21">
        <v>41322</v>
      </c>
      <c r="I1271" s="21">
        <v>0</v>
      </c>
      <c r="J1271" s="21">
        <v>41322</v>
      </c>
      <c r="K1271" s="21">
        <v>0</v>
      </c>
      <c r="L1271" s="21">
        <v>0</v>
      </c>
      <c r="M1271" s="21">
        <v>0</v>
      </c>
      <c r="N1271" s="21">
        <v>41322</v>
      </c>
    </row>
    <row r="1272" spans="1:14" x14ac:dyDescent="0.25">
      <c r="A1272" s="1" t="s">
        <v>4690</v>
      </c>
      <c r="B1272" s="2" t="s">
        <v>10</v>
      </c>
      <c r="C1272" s="2" t="s">
        <v>3419</v>
      </c>
      <c r="D1272" s="21">
        <v>19942</v>
      </c>
      <c r="E1272" s="21">
        <v>0</v>
      </c>
      <c r="F1272" s="21">
        <v>19942</v>
      </c>
      <c r="G1272" s="39">
        <v>1.04</v>
      </c>
      <c r="H1272" s="21">
        <v>20740</v>
      </c>
      <c r="I1272" s="21">
        <v>0</v>
      </c>
      <c r="J1272" s="21">
        <v>20740</v>
      </c>
      <c r="K1272" s="21">
        <v>0</v>
      </c>
      <c r="L1272" s="21">
        <v>0</v>
      </c>
      <c r="M1272" s="21">
        <v>0</v>
      </c>
      <c r="N1272" s="21">
        <v>20740</v>
      </c>
    </row>
    <row r="1273" spans="1:14" x14ac:dyDescent="0.25">
      <c r="A1273" s="1" t="s">
        <v>4691</v>
      </c>
      <c r="B1273" s="2" t="s">
        <v>10</v>
      </c>
      <c r="C1273" s="2" t="s">
        <v>3419</v>
      </c>
      <c r="D1273" s="21">
        <v>13441</v>
      </c>
      <c r="E1273" s="21">
        <v>0</v>
      </c>
      <c r="F1273" s="21">
        <v>13441</v>
      </c>
      <c r="G1273" s="39">
        <v>1.04</v>
      </c>
      <c r="H1273" s="21">
        <v>13979</v>
      </c>
      <c r="I1273" s="21">
        <v>0</v>
      </c>
      <c r="J1273" s="21">
        <v>13979</v>
      </c>
      <c r="K1273" s="21">
        <v>0</v>
      </c>
      <c r="L1273" s="21">
        <v>0</v>
      </c>
      <c r="M1273" s="21">
        <v>0</v>
      </c>
      <c r="N1273" s="21">
        <v>13979</v>
      </c>
    </row>
    <row r="1274" spans="1:14" x14ac:dyDescent="0.25">
      <c r="A1274" s="1" t="s">
        <v>4692</v>
      </c>
      <c r="B1274" s="2" t="s">
        <v>10</v>
      </c>
      <c r="C1274" s="2" t="s">
        <v>3419</v>
      </c>
      <c r="D1274" s="21">
        <v>14914</v>
      </c>
      <c r="E1274" s="21">
        <v>0</v>
      </c>
      <c r="F1274" s="21">
        <v>14914</v>
      </c>
      <c r="G1274" s="39">
        <v>1.04</v>
      </c>
      <c r="H1274" s="21">
        <v>15511</v>
      </c>
      <c r="I1274" s="21">
        <v>0</v>
      </c>
      <c r="J1274" s="21">
        <v>15511</v>
      </c>
      <c r="K1274" s="21">
        <v>0</v>
      </c>
      <c r="L1274" s="21">
        <v>0</v>
      </c>
      <c r="M1274" s="21">
        <v>0</v>
      </c>
      <c r="N1274" s="21">
        <v>15511</v>
      </c>
    </row>
    <row r="1275" spans="1:14" x14ac:dyDescent="0.25">
      <c r="A1275" s="1" t="s">
        <v>4693</v>
      </c>
      <c r="B1275" s="2" t="s">
        <v>10</v>
      </c>
      <c r="C1275" s="2" t="s">
        <v>3419</v>
      </c>
      <c r="D1275" s="21">
        <v>12927235</v>
      </c>
      <c r="E1275" s="21">
        <v>0</v>
      </c>
      <c r="F1275" s="21">
        <v>12927235</v>
      </c>
      <c r="G1275" s="39">
        <v>1.04</v>
      </c>
      <c r="H1275" s="21">
        <v>13444324</v>
      </c>
      <c r="I1275" s="21">
        <v>0</v>
      </c>
      <c r="J1275" s="21">
        <v>13444324</v>
      </c>
      <c r="K1275" s="21">
        <v>286813</v>
      </c>
      <c r="L1275" s="21">
        <v>0</v>
      </c>
      <c r="M1275" s="21">
        <v>0</v>
      </c>
      <c r="N1275" s="21">
        <v>13731137</v>
      </c>
    </row>
    <row r="1276" spans="1:14" x14ac:dyDescent="0.25">
      <c r="A1276" s="1" t="s">
        <v>4694</v>
      </c>
      <c r="B1276" s="2" t="s">
        <v>10</v>
      </c>
      <c r="C1276" s="2" t="s">
        <v>3419</v>
      </c>
      <c r="D1276" s="21">
        <v>488965</v>
      </c>
      <c r="E1276" s="21">
        <v>0</v>
      </c>
      <c r="F1276" s="21">
        <v>488965</v>
      </c>
      <c r="G1276" s="39">
        <v>1.04</v>
      </c>
      <c r="H1276" s="21">
        <v>508524</v>
      </c>
      <c r="I1276" s="21">
        <v>0</v>
      </c>
      <c r="J1276" s="21">
        <v>508524</v>
      </c>
      <c r="K1276" s="21">
        <v>6408</v>
      </c>
      <c r="L1276" s="21">
        <v>0</v>
      </c>
      <c r="M1276" s="21">
        <v>0</v>
      </c>
      <c r="N1276" s="21">
        <v>514932</v>
      </c>
    </row>
    <row r="1277" spans="1:14" x14ac:dyDescent="0.25">
      <c r="A1277" s="1" t="s">
        <v>4695</v>
      </c>
      <c r="B1277" s="2" t="s">
        <v>174</v>
      </c>
      <c r="C1277" s="2" t="s">
        <v>3110</v>
      </c>
      <c r="D1277" s="21">
        <v>550324</v>
      </c>
      <c r="E1277" s="21">
        <v>0</v>
      </c>
      <c r="F1277" s="21">
        <v>550324</v>
      </c>
      <c r="G1277" s="39">
        <v>1.04</v>
      </c>
      <c r="H1277" s="21">
        <v>572337</v>
      </c>
      <c r="I1277" s="21">
        <v>0</v>
      </c>
      <c r="J1277" s="21">
        <v>572337</v>
      </c>
      <c r="K1277" s="21">
        <v>11342</v>
      </c>
      <c r="L1277" s="21">
        <v>0</v>
      </c>
      <c r="M1277" s="21">
        <v>0</v>
      </c>
      <c r="N1277" s="21">
        <v>583679</v>
      </c>
    </row>
    <row r="1278" spans="1:14" x14ac:dyDescent="0.25">
      <c r="A1278" s="1" t="s">
        <v>4696</v>
      </c>
      <c r="B1278" s="2" t="s">
        <v>10</v>
      </c>
      <c r="C1278" s="2" t="s">
        <v>3419</v>
      </c>
      <c r="D1278" s="21">
        <v>7036</v>
      </c>
      <c r="E1278" s="21">
        <v>0</v>
      </c>
      <c r="F1278" s="21">
        <v>7036</v>
      </c>
      <c r="G1278" s="39">
        <v>1.04</v>
      </c>
      <c r="H1278" s="21">
        <v>7317</v>
      </c>
      <c r="I1278" s="21">
        <v>0</v>
      </c>
      <c r="J1278" s="21">
        <v>7317</v>
      </c>
      <c r="K1278" s="21">
        <v>798</v>
      </c>
      <c r="L1278" s="21">
        <v>0</v>
      </c>
      <c r="M1278" s="21">
        <v>0</v>
      </c>
      <c r="N1278" s="21">
        <v>8115</v>
      </c>
    </row>
    <row r="1279" spans="1:14" x14ac:dyDescent="0.25">
      <c r="A1279" s="1" t="s">
        <v>4697</v>
      </c>
      <c r="B1279" s="2" t="s">
        <v>10</v>
      </c>
      <c r="C1279" s="2" t="s">
        <v>3419</v>
      </c>
      <c r="D1279" s="21">
        <v>855205</v>
      </c>
      <c r="E1279" s="21">
        <v>0</v>
      </c>
      <c r="F1279" s="21">
        <v>855205</v>
      </c>
      <c r="G1279" s="39">
        <v>1.04</v>
      </c>
      <c r="H1279" s="21">
        <v>889413</v>
      </c>
      <c r="I1279" s="21">
        <v>0</v>
      </c>
      <c r="J1279" s="21">
        <v>889413</v>
      </c>
      <c r="K1279" s="21">
        <v>46719</v>
      </c>
      <c r="L1279" s="21">
        <v>0</v>
      </c>
      <c r="M1279" s="21">
        <v>0</v>
      </c>
      <c r="N1279" s="21">
        <v>936132</v>
      </c>
    </row>
    <row r="1280" spans="1:14" x14ac:dyDescent="0.25">
      <c r="A1280" s="1" t="s">
        <v>4698</v>
      </c>
      <c r="B1280" s="2" t="s">
        <v>10</v>
      </c>
      <c r="C1280" s="2" t="s">
        <v>3419</v>
      </c>
      <c r="D1280" s="21">
        <v>423058</v>
      </c>
      <c r="E1280" s="21">
        <v>0</v>
      </c>
      <c r="F1280" s="21">
        <v>423058</v>
      </c>
      <c r="G1280" s="39">
        <v>1.04</v>
      </c>
      <c r="H1280" s="21">
        <v>439980</v>
      </c>
      <c r="I1280" s="21">
        <v>0</v>
      </c>
      <c r="J1280" s="21">
        <v>439980</v>
      </c>
      <c r="K1280" s="21">
        <v>20221</v>
      </c>
      <c r="L1280" s="21">
        <v>0</v>
      </c>
      <c r="M1280" s="21">
        <v>0</v>
      </c>
      <c r="N1280" s="21">
        <v>460201</v>
      </c>
    </row>
    <row r="1281" spans="1:14" x14ac:dyDescent="0.25">
      <c r="A1281" s="1" t="s">
        <v>4699</v>
      </c>
      <c r="B1281" s="2" t="s">
        <v>10</v>
      </c>
      <c r="C1281" s="2" t="s">
        <v>3419</v>
      </c>
      <c r="D1281" s="21">
        <v>11173306</v>
      </c>
      <c r="E1281" s="21">
        <v>0</v>
      </c>
      <c r="F1281" s="21">
        <v>11173306</v>
      </c>
      <c r="G1281" s="39">
        <v>1.04</v>
      </c>
      <c r="H1281" s="21">
        <v>11620238</v>
      </c>
      <c r="I1281" s="21">
        <v>0</v>
      </c>
      <c r="J1281" s="21">
        <v>11620238</v>
      </c>
      <c r="K1281" s="21">
        <v>0</v>
      </c>
      <c r="L1281" s="21">
        <v>0</v>
      </c>
      <c r="M1281" s="21">
        <v>0</v>
      </c>
      <c r="N1281" s="21">
        <v>11620238</v>
      </c>
    </row>
    <row r="1282" spans="1:14" x14ac:dyDescent="0.25">
      <c r="A1282" s="1" t="s">
        <v>4700</v>
      </c>
      <c r="B1282" s="2" t="s">
        <v>10</v>
      </c>
      <c r="C1282" s="2" t="s">
        <v>3419</v>
      </c>
      <c r="D1282" s="21">
        <v>80498</v>
      </c>
      <c r="E1282" s="21">
        <v>0</v>
      </c>
      <c r="F1282" s="21">
        <v>80498</v>
      </c>
      <c r="G1282" s="39">
        <v>1.04</v>
      </c>
      <c r="H1282" s="21">
        <v>83718</v>
      </c>
      <c r="I1282" s="21">
        <v>0</v>
      </c>
      <c r="J1282" s="21">
        <v>83718</v>
      </c>
      <c r="K1282" s="21">
        <v>0</v>
      </c>
      <c r="L1282" s="21">
        <v>0</v>
      </c>
      <c r="M1282" s="21">
        <v>0</v>
      </c>
      <c r="N1282" s="21">
        <v>83718</v>
      </c>
    </row>
    <row r="1283" spans="1:14" x14ac:dyDescent="0.25">
      <c r="A1283" s="1" t="s">
        <v>4701</v>
      </c>
      <c r="B1283" s="2" t="s">
        <v>10</v>
      </c>
      <c r="C1283" s="2" t="s">
        <v>3419</v>
      </c>
      <c r="D1283" s="21">
        <v>96078</v>
      </c>
      <c r="E1283" s="21">
        <v>0</v>
      </c>
      <c r="F1283" s="21">
        <v>96078</v>
      </c>
      <c r="G1283" s="39">
        <v>1.04</v>
      </c>
      <c r="H1283" s="21">
        <v>99921</v>
      </c>
      <c r="I1283" s="21">
        <v>0</v>
      </c>
      <c r="J1283" s="21">
        <v>99921</v>
      </c>
      <c r="K1283" s="21">
        <v>0</v>
      </c>
      <c r="L1283" s="21">
        <v>0</v>
      </c>
      <c r="M1283" s="21">
        <v>0</v>
      </c>
      <c r="N1283" s="21">
        <v>99921</v>
      </c>
    </row>
    <row r="1284" spans="1:14" x14ac:dyDescent="0.25">
      <c r="A1284" s="1" t="s">
        <v>4702</v>
      </c>
      <c r="B1284" s="2" t="s">
        <v>10</v>
      </c>
      <c r="C1284" s="2" t="s">
        <v>3419</v>
      </c>
      <c r="D1284" s="21">
        <v>127632</v>
      </c>
      <c r="E1284" s="21">
        <v>0</v>
      </c>
      <c r="F1284" s="21">
        <v>127632</v>
      </c>
      <c r="G1284" s="39">
        <v>1.04</v>
      </c>
      <c r="H1284" s="21">
        <v>132737</v>
      </c>
      <c r="I1284" s="21">
        <v>0</v>
      </c>
      <c r="J1284" s="21">
        <v>132737</v>
      </c>
      <c r="K1284" s="21">
        <v>0</v>
      </c>
      <c r="L1284" s="21">
        <v>0</v>
      </c>
      <c r="M1284" s="21">
        <v>0</v>
      </c>
      <c r="N1284" s="21">
        <v>132737</v>
      </c>
    </row>
    <row r="1285" spans="1:14" x14ac:dyDescent="0.25">
      <c r="A1285" s="1" t="s">
        <v>4703</v>
      </c>
      <c r="B1285" s="2" t="s">
        <v>174</v>
      </c>
      <c r="C1285" s="2" t="s">
        <v>1276</v>
      </c>
      <c r="D1285" s="21">
        <v>2540627</v>
      </c>
      <c r="E1285" s="21">
        <v>0</v>
      </c>
      <c r="F1285" s="21">
        <v>2540627</v>
      </c>
      <c r="G1285" s="39">
        <v>1.04</v>
      </c>
      <c r="H1285" s="21">
        <v>2642252</v>
      </c>
      <c r="I1285" s="21">
        <v>0</v>
      </c>
      <c r="J1285" s="21">
        <v>2642252</v>
      </c>
      <c r="K1285" s="21">
        <v>0</v>
      </c>
      <c r="L1285" s="21">
        <v>0</v>
      </c>
      <c r="M1285" s="21">
        <v>0</v>
      </c>
      <c r="N1285" s="21">
        <v>2642252</v>
      </c>
    </row>
    <row r="1286" spans="1:14" x14ac:dyDescent="0.25">
      <c r="A1286" s="1" t="s">
        <v>4704</v>
      </c>
      <c r="B1286" s="2" t="s">
        <v>10</v>
      </c>
      <c r="C1286" s="2" t="s">
        <v>3419</v>
      </c>
      <c r="D1286" s="21">
        <v>282327</v>
      </c>
      <c r="E1286" s="21">
        <v>0</v>
      </c>
      <c r="F1286" s="21">
        <v>282327</v>
      </c>
      <c r="G1286" s="39">
        <v>1.04</v>
      </c>
      <c r="H1286" s="21">
        <v>293620</v>
      </c>
      <c r="I1286" s="21">
        <v>0</v>
      </c>
      <c r="J1286" s="21">
        <v>293620</v>
      </c>
      <c r="K1286" s="21">
        <v>0</v>
      </c>
      <c r="L1286" s="21">
        <v>0</v>
      </c>
      <c r="M1286" s="21">
        <v>0</v>
      </c>
      <c r="N1286" s="21">
        <v>293620</v>
      </c>
    </row>
    <row r="1287" spans="1:14" x14ac:dyDescent="0.25">
      <c r="A1287" s="1" t="s">
        <v>4705</v>
      </c>
      <c r="B1287" s="2" t="s">
        <v>10</v>
      </c>
      <c r="C1287" s="2" t="s">
        <v>3419</v>
      </c>
      <c r="D1287" s="21">
        <v>8651945</v>
      </c>
      <c r="E1287" s="21">
        <v>0</v>
      </c>
      <c r="F1287" s="21">
        <v>8651945</v>
      </c>
      <c r="G1287" s="39">
        <v>1.04</v>
      </c>
      <c r="H1287" s="21">
        <v>8998023</v>
      </c>
      <c r="I1287" s="21">
        <v>0</v>
      </c>
      <c r="J1287" s="21">
        <v>8998023</v>
      </c>
      <c r="K1287" s="21">
        <v>733976</v>
      </c>
      <c r="L1287" s="21">
        <v>440902.81471315504</v>
      </c>
      <c r="M1287" s="21">
        <v>890966</v>
      </c>
      <c r="N1287" s="21">
        <v>11063867.814713156</v>
      </c>
    </row>
    <row r="1288" spans="1:14" x14ac:dyDescent="0.25">
      <c r="A1288" s="1" t="s">
        <v>4706</v>
      </c>
      <c r="B1288" s="2" t="s">
        <v>10</v>
      </c>
      <c r="C1288" s="2" t="s">
        <v>3419</v>
      </c>
      <c r="D1288" s="21">
        <v>61427</v>
      </c>
      <c r="E1288" s="21">
        <v>0</v>
      </c>
      <c r="F1288" s="21">
        <v>61427</v>
      </c>
      <c r="G1288" s="39">
        <v>1.04</v>
      </c>
      <c r="H1288" s="21">
        <v>63884</v>
      </c>
      <c r="I1288" s="21">
        <v>0</v>
      </c>
      <c r="J1288" s="21">
        <v>63884</v>
      </c>
      <c r="K1288" s="21">
        <v>0</v>
      </c>
      <c r="L1288" s="21">
        <v>0</v>
      </c>
      <c r="M1288" s="21">
        <v>0</v>
      </c>
      <c r="N1288" s="21">
        <v>63884</v>
      </c>
    </row>
    <row r="1289" spans="1:14" x14ac:dyDescent="0.25">
      <c r="A1289" s="1" t="s">
        <v>4707</v>
      </c>
      <c r="B1289" s="2" t="s">
        <v>10</v>
      </c>
      <c r="C1289" s="2" t="s">
        <v>3419</v>
      </c>
      <c r="D1289" s="21">
        <v>49576</v>
      </c>
      <c r="E1289" s="21">
        <v>74384</v>
      </c>
      <c r="F1289" s="21">
        <v>123960</v>
      </c>
      <c r="G1289" s="39">
        <v>1.04</v>
      </c>
      <c r="H1289" s="21">
        <v>128918</v>
      </c>
      <c r="I1289" s="21">
        <v>0</v>
      </c>
      <c r="J1289" s="21">
        <v>128918</v>
      </c>
      <c r="K1289" s="21">
        <v>0</v>
      </c>
      <c r="L1289" s="21">
        <v>0</v>
      </c>
      <c r="M1289" s="21">
        <v>0</v>
      </c>
      <c r="N1289" s="21">
        <v>128918</v>
      </c>
    </row>
    <row r="1290" spans="1:14" x14ac:dyDescent="0.25">
      <c r="A1290" s="1" t="s">
        <v>4708</v>
      </c>
      <c r="B1290" s="2" t="s">
        <v>10</v>
      </c>
      <c r="C1290" s="2" t="s">
        <v>3419</v>
      </c>
      <c r="D1290" s="21">
        <v>61181</v>
      </c>
      <c r="E1290" s="21">
        <v>0</v>
      </c>
      <c r="F1290" s="21">
        <v>61181</v>
      </c>
      <c r="G1290" s="39">
        <v>1.04</v>
      </c>
      <c r="H1290" s="21">
        <v>63628</v>
      </c>
      <c r="I1290" s="21">
        <v>0</v>
      </c>
      <c r="J1290" s="21">
        <v>63628</v>
      </c>
      <c r="K1290" s="21">
        <v>0</v>
      </c>
      <c r="L1290" s="21">
        <v>0</v>
      </c>
      <c r="M1290" s="21">
        <v>0</v>
      </c>
      <c r="N1290" s="21">
        <v>63628</v>
      </c>
    </row>
    <row r="1291" spans="1:14" x14ac:dyDescent="0.25">
      <c r="A1291" s="1" t="s">
        <v>4709</v>
      </c>
      <c r="B1291" s="2" t="s">
        <v>10</v>
      </c>
      <c r="C1291" s="2" t="s">
        <v>3419</v>
      </c>
      <c r="D1291" s="21">
        <v>23956</v>
      </c>
      <c r="E1291" s="21">
        <v>0</v>
      </c>
      <c r="F1291" s="21">
        <v>23956</v>
      </c>
      <c r="G1291" s="39">
        <v>1.04</v>
      </c>
      <c r="H1291" s="21">
        <v>24914</v>
      </c>
      <c r="I1291" s="21">
        <v>0</v>
      </c>
      <c r="J1291" s="21">
        <v>24914</v>
      </c>
      <c r="K1291" s="21">
        <v>0</v>
      </c>
      <c r="L1291" s="21">
        <v>0</v>
      </c>
      <c r="M1291" s="21">
        <v>0</v>
      </c>
      <c r="N1291" s="21">
        <v>24914</v>
      </c>
    </row>
    <row r="1292" spans="1:14" x14ac:dyDescent="0.25">
      <c r="A1292" s="1" t="s">
        <v>4710</v>
      </c>
      <c r="B1292" s="2" t="s">
        <v>10</v>
      </c>
      <c r="C1292" s="2" t="s">
        <v>3419</v>
      </c>
      <c r="D1292" s="21">
        <v>21880</v>
      </c>
      <c r="E1292" s="21">
        <v>0</v>
      </c>
      <c r="F1292" s="21">
        <v>21880</v>
      </c>
      <c r="G1292" s="39">
        <v>1.04</v>
      </c>
      <c r="H1292" s="21">
        <v>22755</v>
      </c>
      <c r="I1292" s="21">
        <v>0</v>
      </c>
      <c r="J1292" s="21">
        <v>22755</v>
      </c>
      <c r="K1292" s="21">
        <v>0</v>
      </c>
      <c r="L1292" s="21">
        <v>0</v>
      </c>
      <c r="M1292" s="21">
        <v>0</v>
      </c>
      <c r="N1292" s="21">
        <v>22755</v>
      </c>
    </row>
    <row r="1293" spans="1:14" x14ac:dyDescent="0.25">
      <c r="A1293" s="1" t="s">
        <v>4711</v>
      </c>
      <c r="B1293" s="2" t="s">
        <v>10</v>
      </c>
      <c r="C1293" s="2" t="s">
        <v>3419</v>
      </c>
      <c r="D1293" s="21">
        <v>33121</v>
      </c>
      <c r="E1293" s="21">
        <v>0</v>
      </c>
      <c r="F1293" s="21">
        <v>33121</v>
      </c>
      <c r="G1293" s="39">
        <v>1.04</v>
      </c>
      <c r="H1293" s="21">
        <v>34446</v>
      </c>
      <c r="I1293" s="21">
        <v>0</v>
      </c>
      <c r="J1293" s="21">
        <v>34446</v>
      </c>
      <c r="K1293" s="21">
        <v>0</v>
      </c>
      <c r="L1293" s="21">
        <v>0</v>
      </c>
      <c r="M1293" s="21">
        <v>0</v>
      </c>
      <c r="N1293" s="21">
        <v>34446</v>
      </c>
    </row>
    <row r="1294" spans="1:14" x14ac:dyDescent="0.25">
      <c r="A1294" s="1" t="s">
        <v>4712</v>
      </c>
      <c r="B1294" s="2" t="s">
        <v>10</v>
      </c>
      <c r="C1294" s="2" t="s">
        <v>3419</v>
      </c>
      <c r="D1294" s="21">
        <v>192710</v>
      </c>
      <c r="E1294" s="21">
        <v>0</v>
      </c>
      <c r="F1294" s="21">
        <v>192710</v>
      </c>
      <c r="G1294" s="39">
        <v>1.04</v>
      </c>
      <c r="H1294" s="21">
        <v>200418</v>
      </c>
      <c r="I1294" s="21">
        <v>0</v>
      </c>
      <c r="J1294" s="21">
        <v>200418</v>
      </c>
      <c r="K1294" s="21">
        <v>0</v>
      </c>
      <c r="L1294" s="21">
        <v>0</v>
      </c>
      <c r="M1294" s="21">
        <v>0</v>
      </c>
      <c r="N1294" s="21">
        <v>200418</v>
      </c>
    </row>
    <row r="1295" spans="1:14" x14ac:dyDescent="0.25">
      <c r="A1295" s="1" t="s">
        <v>4713</v>
      </c>
      <c r="B1295" s="2" t="s">
        <v>10</v>
      </c>
      <c r="C1295" s="2" t="s">
        <v>3419</v>
      </c>
      <c r="D1295" s="21">
        <v>28569</v>
      </c>
      <c r="E1295" s="21">
        <v>0</v>
      </c>
      <c r="F1295" s="21">
        <v>28569</v>
      </c>
      <c r="G1295" s="39">
        <v>1.04</v>
      </c>
      <c r="H1295" s="21">
        <v>29712</v>
      </c>
      <c r="I1295" s="21">
        <v>0</v>
      </c>
      <c r="J1295" s="21">
        <v>29712</v>
      </c>
      <c r="K1295" s="21">
        <v>0</v>
      </c>
      <c r="L1295" s="21">
        <v>0</v>
      </c>
      <c r="M1295" s="21">
        <v>0</v>
      </c>
      <c r="N1295" s="21">
        <v>29712</v>
      </c>
    </row>
    <row r="1296" spans="1:14" x14ac:dyDescent="0.25">
      <c r="A1296" s="1" t="s">
        <v>4714</v>
      </c>
      <c r="B1296" s="2" t="s">
        <v>10</v>
      </c>
      <c r="C1296" s="2" t="s">
        <v>3419</v>
      </c>
      <c r="D1296" s="21">
        <v>29496</v>
      </c>
      <c r="E1296" s="21">
        <v>0</v>
      </c>
      <c r="F1296" s="21">
        <v>29496</v>
      </c>
      <c r="G1296" s="39">
        <v>1.04</v>
      </c>
      <c r="H1296" s="21">
        <v>30676</v>
      </c>
      <c r="I1296" s="21">
        <v>0</v>
      </c>
      <c r="J1296" s="21">
        <v>30676</v>
      </c>
      <c r="K1296" s="21">
        <v>0</v>
      </c>
      <c r="L1296" s="21">
        <v>0</v>
      </c>
      <c r="M1296" s="21">
        <v>0</v>
      </c>
      <c r="N1296" s="21">
        <v>30676</v>
      </c>
    </row>
    <row r="1297" spans="1:14" x14ac:dyDescent="0.25">
      <c r="A1297" s="1" t="s">
        <v>4715</v>
      </c>
      <c r="B1297" s="2" t="s">
        <v>10</v>
      </c>
      <c r="C1297" s="2" t="s">
        <v>3419</v>
      </c>
      <c r="D1297" s="21">
        <v>31359</v>
      </c>
      <c r="E1297" s="21">
        <v>0</v>
      </c>
      <c r="F1297" s="21">
        <v>31359</v>
      </c>
      <c r="G1297" s="39">
        <v>1.04</v>
      </c>
      <c r="H1297" s="21">
        <v>32613</v>
      </c>
      <c r="I1297" s="21">
        <v>0</v>
      </c>
      <c r="J1297" s="21">
        <v>32613</v>
      </c>
      <c r="K1297" s="21">
        <v>0</v>
      </c>
      <c r="L1297" s="21">
        <v>0</v>
      </c>
      <c r="M1297" s="21">
        <v>0</v>
      </c>
      <c r="N1297" s="21">
        <v>32613</v>
      </c>
    </row>
    <row r="1298" spans="1:14" x14ac:dyDescent="0.25">
      <c r="A1298" s="1" t="s">
        <v>4716</v>
      </c>
      <c r="B1298" s="2" t="s">
        <v>10</v>
      </c>
      <c r="C1298" s="2" t="s">
        <v>3419</v>
      </c>
      <c r="D1298" s="21">
        <v>11954</v>
      </c>
      <c r="E1298" s="21">
        <v>0</v>
      </c>
      <c r="F1298" s="21">
        <v>11954</v>
      </c>
      <c r="G1298" s="39">
        <v>1.04</v>
      </c>
      <c r="H1298" s="21">
        <v>12432</v>
      </c>
      <c r="I1298" s="21">
        <v>0</v>
      </c>
      <c r="J1298" s="21">
        <v>12432</v>
      </c>
      <c r="K1298" s="21">
        <v>0</v>
      </c>
      <c r="L1298" s="21">
        <v>0</v>
      </c>
      <c r="M1298" s="21">
        <v>0</v>
      </c>
      <c r="N1298" s="21">
        <v>12432</v>
      </c>
    </row>
    <row r="1299" spans="1:14" x14ac:dyDescent="0.25">
      <c r="A1299" s="1" t="s">
        <v>4717</v>
      </c>
      <c r="B1299" s="2" t="s">
        <v>10</v>
      </c>
      <c r="C1299" s="2" t="s">
        <v>3419</v>
      </c>
      <c r="D1299" s="21">
        <v>25653</v>
      </c>
      <c r="E1299" s="21">
        <v>0</v>
      </c>
      <c r="F1299" s="21">
        <v>25653</v>
      </c>
      <c r="G1299" s="39">
        <v>1.04</v>
      </c>
      <c r="H1299" s="21">
        <v>26679</v>
      </c>
      <c r="I1299" s="21">
        <v>0</v>
      </c>
      <c r="J1299" s="21">
        <v>26679</v>
      </c>
      <c r="K1299" s="21">
        <v>0</v>
      </c>
      <c r="L1299" s="21">
        <v>0</v>
      </c>
      <c r="M1299" s="21">
        <v>0</v>
      </c>
      <c r="N1299" s="21">
        <v>26679</v>
      </c>
    </row>
    <row r="1300" spans="1:14" x14ac:dyDescent="0.25">
      <c r="A1300" s="1" t="s">
        <v>4718</v>
      </c>
      <c r="B1300" s="2" t="s">
        <v>10</v>
      </c>
      <c r="C1300" s="2" t="s">
        <v>3419</v>
      </c>
      <c r="D1300" s="21">
        <v>18448</v>
      </c>
      <c r="E1300" s="21">
        <v>0</v>
      </c>
      <c r="F1300" s="21">
        <v>18448</v>
      </c>
      <c r="G1300" s="39">
        <v>1.04</v>
      </c>
      <c r="H1300" s="21">
        <v>19186</v>
      </c>
      <c r="I1300" s="21">
        <v>0</v>
      </c>
      <c r="J1300" s="21">
        <v>19186</v>
      </c>
      <c r="K1300" s="21">
        <v>0</v>
      </c>
      <c r="L1300" s="21">
        <v>0</v>
      </c>
      <c r="M1300" s="21">
        <v>0</v>
      </c>
      <c r="N1300" s="21">
        <v>19186</v>
      </c>
    </row>
    <row r="1301" spans="1:14" x14ac:dyDescent="0.25">
      <c r="A1301" s="1" t="s">
        <v>4719</v>
      </c>
      <c r="B1301" s="2" t="s">
        <v>10</v>
      </c>
      <c r="C1301" s="2" t="s">
        <v>3419</v>
      </c>
      <c r="D1301" s="21">
        <v>11829033</v>
      </c>
      <c r="E1301" s="21">
        <v>0</v>
      </c>
      <c r="F1301" s="21">
        <v>11829033</v>
      </c>
      <c r="G1301" s="39">
        <v>1.04</v>
      </c>
      <c r="H1301" s="21">
        <v>12302194</v>
      </c>
      <c r="I1301" s="21">
        <v>0</v>
      </c>
      <c r="J1301" s="21">
        <v>12302194</v>
      </c>
      <c r="K1301" s="21">
        <v>486305</v>
      </c>
      <c r="L1301" s="21">
        <v>0</v>
      </c>
      <c r="M1301" s="21">
        <v>0</v>
      </c>
      <c r="N1301" s="21">
        <v>12788499</v>
      </c>
    </row>
    <row r="1302" spans="1:14" x14ac:dyDescent="0.25">
      <c r="A1302" s="1" t="s">
        <v>4720</v>
      </c>
      <c r="B1302" s="2" t="s">
        <v>10</v>
      </c>
      <c r="C1302" s="2" t="s">
        <v>3419</v>
      </c>
      <c r="D1302" s="21">
        <v>836886</v>
      </c>
      <c r="E1302" s="21">
        <v>0</v>
      </c>
      <c r="F1302" s="21">
        <v>836886</v>
      </c>
      <c r="G1302" s="39">
        <v>1.04</v>
      </c>
      <c r="H1302" s="21">
        <v>870361</v>
      </c>
      <c r="I1302" s="21">
        <v>0</v>
      </c>
      <c r="J1302" s="21">
        <v>870361</v>
      </c>
      <c r="K1302" s="21">
        <v>39464</v>
      </c>
      <c r="L1302" s="21">
        <v>0</v>
      </c>
      <c r="M1302" s="21">
        <v>0</v>
      </c>
      <c r="N1302" s="21">
        <v>909825</v>
      </c>
    </row>
    <row r="1303" spans="1:14" x14ac:dyDescent="0.25">
      <c r="A1303" s="1" t="s">
        <v>4721</v>
      </c>
      <c r="B1303" s="2" t="s">
        <v>10</v>
      </c>
      <c r="C1303" s="2" t="s">
        <v>3419</v>
      </c>
      <c r="D1303" s="21">
        <v>349758</v>
      </c>
      <c r="E1303" s="21">
        <v>0</v>
      </c>
      <c r="F1303" s="21">
        <v>349758</v>
      </c>
      <c r="G1303" s="39">
        <v>1.04</v>
      </c>
      <c r="H1303" s="21">
        <v>363748</v>
      </c>
      <c r="I1303" s="21">
        <v>0</v>
      </c>
      <c r="J1303" s="21">
        <v>363748</v>
      </c>
      <c r="K1303" s="21">
        <v>39513</v>
      </c>
      <c r="L1303" s="21">
        <v>0</v>
      </c>
      <c r="M1303" s="21">
        <v>0</v>
      </c>
      <c r="N1303" s="21">
        <v>403261</v>
      </c>
    </row>
    <row r="1304" spans="1:14" x14ac:dyDescent="0.25">
      <c r="A1304" s="1" t="s">
        <v>4722</v>
      </c>
      <c r="B1304" s="2" t="s">
        <v>10</v>
      </c>
      <c r="C1304" s="2" t="s">
        <v>3419</v>
      </c>
      <c r="D1304" s="21">
        <v>87810</v>
      </c>
      <c r="E1304" s="21">
        <v>0</v>
      </c>
      <c r="F1304" s="21">
        <v>87810</v>
      </c>
      <c r="G1304" s="39">
        <v>1.04</v>
      </c>
      <c r="H1304" s="21">
        <v>91322</v>
      </c>
      <c r="I1304" s="21">
        <v>0</v>
      </c>
      <c r="J1304" s="21">
        <v>91322</v>
      </c>
      <c r="K1304" s="21">
        <v>4346</v>
      </c>
      <c r="L1304" s="21">
        <v>0</v>
      </c>
      <c r="M1304" s="21">
        <v>0</v>
      </c>
      <c r="N1304" s="21">
        <v>95668</v>
      </c>
    </row>
    <row r="1305" spans="1:14" x14ac:dyDescent="0.25">
      <c r="A1305" s="1" t="s">
        <v>4723</v>
      </c>
      <c r="B1305" s="2" t="s">
        <v>10</v>
      </c>
      <c r="C1305" s="2" t="s">
        <v>3419</v>
      </c>
      <c r="D1305" s="21">
        <v>419204</v>
      </c>
      <c r="E1305" s="21">
        <v>0</v>
      </c>
      <c r="F1305" s="21">
        <v>419204</v>
      </c>
      <c r="G1305" s="39">
        <v>1.04</v>
      </c>
      <c r="H1305" s="21">
        <v>435972</v>
      </c>
      <c r="I1305" s="21">
        <v>0</v>
      </c>
      <c r="J1305" s="21">
        <v>435972</v>
      </c>
      <c r="K1305" s="21">
        <v>0</v>
      </c>
      <c r="L1305" s="21">
        <v>0</v>
      </c>
      <c r="M1305" s="21">
        <v>0</v>
      </c>
      <c r="N1305" s="21">
        <v>435972</v>
      </c>
    </row>
    <row r="1306" spans="1:14" x14ac:dyDescent="0.25">
      <c r="A1306" s="1" t="s">
        <v>4724</v>
      </c>
      <c r="B1306" s="2" t="s">
        <v>10</v>
      </c>
      <c r="C1306" s="2" t="s">
        <v>3419</v>
      </c>
      <c r="D1306" s="21">
        <v>7555400</v>
      </c>
      <c r="E1306" s="21">
        <v>0</v>
      </c>
      <c r="F1306" s="21">
        <v>7555400</v>
      </c>
      <c r="G1306" s="39">
        <v>1.04</v>
      </c>
      <c r="H1306" s="21">
        <v>7857616</v>
      </c>
      <c r="I1306" s="21">
        <v>0</v>
      </c>
      <c r="J1306" s="21">
        <v>7857616</v>
      </c>
      <c r="K1306" s="21">
        <v>0</v>
      </c>
      <c r="L1306" s="21">
        <v>0</v>
      </c>
      <c r="M1306" s="21">
        <v>0</v>
      </c>
      <c r="N1306" s="21">
        <v>7857616</v>
      </c>
    </row>
    <row r="1307" spans="1:14" x14ac:dyDescent="0.25">
      <c r="A1307" s="1" t="s">
        <v>4725</v>
      </c>
      <c r="B1307" s="2" t="s">
        <v>10</v>
      </c>
      <c r="C1307" s="2" t="s">
        <v>3419</v>
      </c>
      <c r="D1307" s="21">
        <v>3248940</v>
      </c>
      <c r="E1307" s="21">
        <v>0</v>
      </c>
      <c r="F1307" s="21">
        <v>3248940</v>
      </c>
      <c r="G1307" s="39">
        <v>1.04</v>
      </c>
      <c r="H1307" s="21">
        <v>3378898</v>
      </c>
      <c r="I1307" s="21">
        <v>0</v>
      </c>
      <c r="J1307" s="21">
        <v>3378898</v>
      </c>
      <c r="K1307" s="21">
        <v>0</v>
      </c>
      <c r="L1307" s="21">
        <v>0</v>
      </c>
      <c r="M1307" s="21">
        <v>0</v>
      </c>
      <c r="N1307" s="21">
        <v>3378898</v>
      </c>
    </row>
    <row r="1308" spans="1:14" x14ac:dyDescent="0.25">
      <c r="A1308" s="1" t="s">
        <v>4726</v>
      </c>
      <c r="B1308" s="2" t="s">
        <v>10</v>
      </c>
      <c r="C1308" s="2" t="s">
        <v>3419</v>
      </c>
      <c r="D1308" s="21">
        <v>933400</v>
      </c>
      <c r="E1308" s="21">
        <v>0</v>
      </c>
      <c r="F1308" s="21">
        <v>933400</v>
      </c>
      <c r="G1308" s="39">
        <v>1.04</v>
      </c>
      <c r="H1308" s="21">
        <v>970736</v>
      </c>
      <c r="I1308" s="21">
        <v>0</v>
      </c>
      <c r="J1308" s="21">
        <v>970736</v>
      </c>
      <c r="K1308" s="21">
        <v>0</v>
      </c>
      <c r="L1308" s="21">
        <v>0</v>
      </c>
      <c r="M1308" s="21">
        <v>0</v>
      </c>
      <c r="N1308" s="21">
        <v>970736</v>
      </c>
    </row>
    <row r="1309" spans="1:14" x14ac:dyDescent="0.25">
      <c r="A1309" s="1" t="s">
        <v>4727</v>
      </c>
      <c r="B1309" s="2" t="s">
        <v>10</v>
      </c>
      <c r="C1309" s="2" t="s">
        <v>3419</v>
      </c>
      <c r="D1309" s="21">
        <v>385675</v>
      </c>
      <c r="E1309" s="21">
        <v>0</v>
      </c>
      <c r="F1309" s="21">
        <v>385675</v>
      </c>
      <c r="G1309" s="39">
        <v>1.04</v>
      </c>
      <c r="H1309" s="21">
        <v>401102</v>
      </c>
      <c r="I1309" s="21">
        <v>0</v>
      </c>
      <c r="J1309" s="21">
        <v>401102</v>
      </c>
      <c r="K1309" s="21">
        <v>0</v>
      </c>
      <c r="L1309" s="21">
        <v>0</v>
      </c>
      <c r="M1309" s="21">
        <v>0</v>
      </c>
      <c r="N1309" s="21">
        <v>401102</v>
      </c>
    </row>
    <row r="1310" spans="1:14" x14ac:dyDescent="0.25">
      <c r="A1310" s="1" t="s">
        <v>4728</v>
      </c>
      <c r="B1310" s="2" t="s">
        <v>10</v>
      </c>
      <c r="C1310" s="2" t="s">
        <v>3419</v>
      </c>
      <c r="D1310" s="21">
        <v>1796852</v>
      </c>
      <c r="E1310" s="21">
        <v>0</v>
      </c>
      <c r="F1310" s="21">
        <v>1796852</v>
      </c>
      <c r="G1310" s="39">
        <v>1.04</v>
      </c>
      <c r="H1310" s="21">
        <v>1868726</v>
      </c>
      <c r="I1310" s="21">
        <v>0</v>
      </c>
      <c r="J1310" s="21">
        <v>1868726</v>
      </c>
      <c r="K1310" s="21">
        <v>0</v>
      </c>
      <c r="L1310" s="21">
        <v>0</v>
      </c>
      <c r="M1310" s="21">
        <v>0</v>
      </c>
      <c r="N1310" s="21">
        <v>1868726</v>
      </c>
    </row>
    <row r="1311" spans="1:14" x14ac:dyDescent="0.25">
      <c r="A1311" s="1" t="s">
        <v>4729</v>
      </c>
      <c r="B1311" s="2" t="s">
        <v>10</v>
      </c>
      <c r="C1311" s="2" t="s">
        <v>3419</v>
      </c>
      <c r="D1311" s="21">
        <v>204741</v>
      </c>
      <c r="E1311" s="21">
        <v>0</v>
      </c>
      <c r="F1311" s="21">
        <v>204741</v>
      </c>
      <c r="G1311" s="39">
        <v>1.04</v>
      </c>
      <c r="H1311" s="21">
        <v>212931</v>
      </c>
      <c r="I1311" s="21">
        <v>0</v>
      </c>
      <c r="J1311" s="21">
        <v>212931</v>
      </c>
      <c r="K1311" s="21">
        <v>0</v>
      </c>
      <c r="L1311" s="21">
        <v>0</v>
      </c>
      <c r="M1311" s="21">
        <v>0</v>
      </c>
      <c r="N1311" s="21">
        <v>212931</v>
      </c>
    </row>
    <row r="1312" spans="1:14" x14ac:dyDescent="0.25">
      <c r="A1312" s="1" t="s">
        <v>4730</v>
      </c>
      <c r="B1312" s="2" t="s">
        <v>10</v>
      </c>
      <c r="C1312" s="2" t="s">
        <v>3419</v>
      </c>
      <c r="D1312" s="21">
        <v>0</v>
      </c>
      <c r="E1312" s="21">
        <v>0</v>
      </c>
      <c r="F1312" s="21">
        <v>0</v>
      </c>
      <c r="G1312" s="39">
        <v>1.04</v>
      </c>
      <c r="H1312" s="21">
        <v>0</v>
      </c>
      <c r="I1312" s="21">
        <v>0</v>
      </c>
      <c r="J1312" s="21">
        <v>0</v>
      </c>
      <c r="K1312" s="21">
        <v>0</v>
      </c>
      <c r="L1312" s="21">
        <v>0</v>
      </c>
      <c r="M1312" s="21">
        <v>0</v>
      </c>
      <c r="N1312" s="21">
        <v>0</v>
      </c>
    </row>
    <row r="1313" spans="1:14" x14ac:dyDescent="0.25">
      <c r="A1313" s="1" t="s">
        <v>4731</v>
      </c>
      <c r="B1313" s="2" t="s">
        <v>10</v>
      </c>
      <c r="C1313" s="2" t="s">
        <v>3419</v>
      </c>
      <c r="D1313" s="21">
        <v>71269</v>
      </c>
      <c r="E1313" s="21">
        <v>0</v>
      </c>
      <c r="F1313" s="21">
        <v>71269</v>
      </c>
      <c r="G1313" s="39">
        <v>1.04</v>
      </c>
      <c r="H1313" s="21">
        <v>74120</v>
      </c>
      <c r="I1313" s="21">
        <v>0</v>
      </c>
      <c r="J1313" s="21">
        <v>74120</v>
      </c>
      <c r="K1313" s="21">
        <v>0</v>
      </c>
      <c r="L1313" s="21">
        <v>0</v>
      </c>
      <c r="M1313" s="21">
        <v>0</v>
      </c>
      <c r="N1313" s="21">
        <v>74120</v>
      </c>
    </row>
    <row r="1314" spans="1:14" x14ac:dyDescent="0.25">
      <c r="A1314" s="1" t="s">
        <v>4732</v>
      </c>
      <c r="B1314" s="2" t="s">
        <v>10</v>
      </c>
      <c r="C1314" s="2" t="s">
        <v>3419</v>
      </c>
      <c r="D1314" s="21">
        <v>34928</v>
      </c>
      <c r="E1314" s="21">
        <v>0</v>
      </c>
      <c r="F1314" s="21">
        <v>34928</v>
      </c>
      <c r="G1314" s="39">
        <v>1.04</v>
      </c>
      <c r="H1314" s="21">
        <v>36325</v>
      </c>
      <c r="I1314" s="21">
        <v>0</v>
      </c>
      <c r="J1314" s="21">
        <v>36325</v>
      </c>
      <c r="K1314" s="21">
        <v>0</v>
      </c>
      <c r="L1314" s="21">
        <v>0</v>
      </c>
      <c r="M1314" s="21">
        <v>0</v>
      </c>
      <c r="N1314" s="21">
        <v>36325</v>
      </c>
    </row>
    <row r="1315" spans="1:14" x14ac:dyDescent="0.25">
      <c r="A1315" s="1" t="s">
        <v>4733</v>
      </c>
      <c r="B1315" s="2" t="s">
        <v>10</v>
      </c>
      <c r="C1315" s="2" t="s">
        <v>3419</v>
      </c>
      <c r="D1315" s="21">
        <v>152255</v>
      </c>
      <c r="E1315" s="21">
        <v>0</v>
      </c>
      <c r="F1315" s="21">
        <v>152255</v>
      </c>
      <c r="G1315" s="39">
        <v>1.04</v>
      </c>
      <c r="H1315" s="21">
        <v>158345</v>
      </c>
      <c r="I1315" s="21">
        <v>0</v>
      </c>
      <c r="J1315" s="21">
        <v>158345</v>
      </c>
      <c r="K1315" s="21">
        <v>0</v>
      </c>
      <c r="L1315" s="21">
        <v>0</v>
      </c>
      <c r="M1315" s="21">
        <v>0</v>
      </c>
      <c r="N1315" s="21">
        <v>158345</v>
      </c>
    </row>
    <row r="1316" spans="1:14" x14ac:dyDescent="0.25">
      <c r="A1316" s="1" t="s">
        <v>4734</v>
      </c>
      <c r="B1316" s="2" t="s">
        <v>10</v>
      </c>
      <c r="C1316" s="2" t="s">
        <v>3419</v>
      </c>
      <c r="D1316" s="21">
        <v>32197</v>
      </c>
      <c r="E1316" s="21">
        <v>0</v>
      </c>
      <c r="F1316" s="21">
        <v>32197</v>
      </c>
      <c r="G1316" s="39">
        <v>1.04</v>
      </c>
      <c r="H1316" s="21">
        <v>33485</v>
      </c>
      <c r="I1316" s="21">
        <v>0</v>
      </c>
      <c r="J1316" s="21">
        <v>33485</v>
      </c>
      <c r="K1316" s="21">
        <v>0</v>
      </c>
      <c r="L1316" s="21">
        <v>0</v>
      </c>
      <c r="M1316" s="21">
        <v>0</v>
      </c>
      <c r="N1316" s="21">
        <v>33485</v>
      </c>
    </row>
    <row r="1317" spans="1:14" x14ac:dyDescent="0.25">
      <c r="A1317" s="1" t="s">
        <v>4735</v>
      </c>
      <c r="B1317" s="2" t="s">
        <v>10</v>
      </c>
      <c r="C1317" s="2" t="s">
        <v>3419</v>
      </c>
      <c r="D1317" s="21">
        <v>59951</v>
      </c>
      <c r="E1317" s="21">
        <v>0</v>
      </c>
      <c r="F1317" s="21">
        <v>59951</v>
      </c>
      <c r="G1317" s="39">
        <v>1.04</v>
      </c>
      <c r="H1317" s="21">
        <v>62349</v>
      </c>
      <c r="I1317" s="21">
        <v>0</v>
      </c>
      <c r="J1317" s="21">
        <v>62349</v>
      </c>
      <c r="K1317" s="21">
        <v>0</v>
      </c>
      <c r="L1317" s="21">
        <v>0</v>
      </c>
      <c r="M1317" s="21">
        <v>0</v>
      </c>
      <c r="N1317" s="21">
        <v>62349</v>
      </c>
    </row>
    <row r="1318" spans="1:14" x14ac:dyDescent="0.25">
      <c r="A1318" s="1" t="s">
        <v>4736</v>
      </c>
      <c r="B1318" s="2" t="s">
        <v>10</v>
      </c>
      <c r="C1318" s="2" t="s">
        <v>3419</v>
      </c>
      <c r="D1318" s="21">
        <v>66820</v>
      </c>
      <c r="E1318" s="21">
        <v>0</v>
      </c>
      <c r="F1318" s="21">
        <v>66820</v>
      </c>
      <c r="G1318" s="39">
        <v>1.04</v>
      </c>
      <c r="H1318" s="21">
        <v>69493</v>
      </c>
      <c r="I1318" s="21">
        <v>0</v>
      </c>
      <c r="J1318" s="21">
        <v>69493</v>
      </c>
      <c r="K1318" s="21">
        <v>0</v>
      </c>
      <c r="L1318" s="21">
        <v>0</v>
      </c>
      <c r="M1318" s="21">
        <v>0</v>
      </c>
      <c r="N1318" s="21">
        <v>69493</v>
      </c>
    </row>
    <row r="1319" spans="1:14" x14ac:dyDescent="0.25">
      <c r="A1319" s="1" t="s">
        <v>4737</v>
      </c>
      <c r="B1319" s="2" t="s">
        <v>10</v>
      </c>
      <c r="C1319" s="2" t="s">
        <v>3419</v>
      </c>
      <c r="D1319" s="21">
        <v>72217</v>
      </c>
      <c r="E1319" s="21">
        <v>0</v>
      </c>
      <c r="F1319" s="21">
        <v>72217</v>
      </c>
      <c r="G1319" s="39">
        <v>1.04</v>
      </c>
      <c r="H1319" s="21">
        <v>75106</v>
      </c>
      <c r="I1319" s="21">
        <v>0</v>
      </c>
      <c r="J1319" s="21">
        <v>75106</v>
      </c>
      <c r="K1319" s="21">
        <v>0</v>
      </c>
      <c r="L1319" s="21">
        <v>0</v>
      </c>
      <c r="M1319" s="21">
        <v>0</v>
      </c>
      <c r="N1319" s="21">
        <v>75106</v>
      </c>
    </row>
    <row r="1320" spans="1:14" x14ac:dyDescent="0.25">
      <c r="A1320" s="1" t="s">
        <v>4738</v>
      </c>
      <c r="B1320" s="2" t="s">
        <v>10</v>
      </c>
      <c r="C1320" s="2" t="s">
        <v>3419</v>
      </c>
      <c r="D1320" s="21">
        <v>110047</v>
      </c>
      <c r="E1320" s="21">
        <v>0</v>
      </c>
      <c r="F1320" s="21">
        <v>110047</v>
      </c>
      <c r="G1320" s="39">
        <v>1.04</v>
      </c>
      <c r="H1320" s="21">
        <v>114449</v>
      </c>
      <c r="I1320" s="21">
        <v>0</v>
      </c>
      <c r="J1320" s="21">
        <v>114449</v>
      </c>
      <c r="K1320" s="21">
        <v>0</v>
      </c>
      <c r="L1320" s="21">
        <v>0</v>
      </c>
      <c r="M1320" s="21">
        <v>0</v>
      </c>
      <c r="N1320" s="21">
        <v>114449</v>
      </c>
    </row>
    <row r="1321" spans="1:14" x14ac:dyDescent="0.25">
      <c r="A1321" s="1" t="s">
        <v>4739</v>
      </c>
      <c r="B1321" s="2" t="s">
        <v>10</v>
      </c>
      <c r="C1321" s="2" t="s">
        <v>3419</v>
      </c>
      <c r="D1321" s="21">
        <v>7580118</v>
      </c>
      <c r="E1321" s="21">
        <v>0</v>
      </c>
      <c r="F1321" s="21">
        <v>7580118</v>
      </c>
      <c r="G1321" s="39">
        <v>1.04</v>
      </c>
      <c r="H1321" s="21">
        <v>7883323</v>
      </c>
      <c r="I1321" s="21">
        <v>0</v>
      </c>
      <c r="J1321" s="21">
        <v>7883323</v>
      </c>
      <c r="K1321" s="21">
        <v>562054</v>
      </c>
      <c r="L1321" s="21">
        <v>391229.34822987881</v>
      </c>
      <c r="M1321" s="21">
        <v>1133824</v>
      </c>
      <c r="N1321" s="21">
        <v>9970430.3482298795</v>
      </c>
    </row>
    <row r="1322" spans="1:14" x14ac:dyDescent="0.25">
      <c r="A1322" s="1" t="s">
        <v>4740</v>
      </c>
      <c r="B1322" s="2" t="s">
        <v>10</v>
      </c>
      <c r="C1322" s="2" t="s">
        <v>3419</v>
      </c>
      <c r="D1322" s="21">
        <v>18751</v>
      </c>
      <c r="E1322" s="21">
        <v>0</v>
      </c>
      <c r="F1322" s="21">
        <v>18751</v>
      </c>
      <c r="G1322" s="39">
        <v>1.04</v>
      </c>
      <c r="H1322" s="21">
        <v>19501</v>
      </c>
      <c r="I1322" s="21">
        <v>0</v>
      </c>
      <c r="J1322" s="21">
        <v>19501</v>
      </c>
      <c r="K1322" s="21">
        <v>0</v>
      </c>
      <c r="L1322" s="21">
        <v>0</v>
      </c>
      <c r="M1322" s="21">
        <v>0</v>
      </c>
      <c r="N1322" s="21">
        <v>19501</v>
      </c>
    </row>
    <row r="1323" spans="1:14" x14ac:dyDescent="0.25">
      <c r="A1323" s="1" t="s">
        <v>4741</v>
      </c>
      <c r="B1323" s="2" t="s">
        <v>10</v>
      </c>
      <c r="C1323" s="2" t="s">
        <v>3419</v>
      </c>
      <c r="D1323" s="21">
        <v>7332</v>
      </c>
      <c r="E1323" s="21">
        <v>0</v>
      </c>
      <c r="F1323" s="21">
        <v>7332</v>
      </c>
      <c r="G1323" s="39">
        <v>1.04</v>
      </c>
      <c r="H1323" s="21">
        <v>7625</v>
      </c>
      <c r="I1323" s="21">
        <v>0</v>
      </c>
      <c r="J1323" s="21">
        <v>7625</v>
      </c>
      <c r="K1323" s="21">
        <v>0</v>
      </c>
      <c r="L1323" s="21">
        <v>0</v>
      </c>
      <c r="M1323" s="21">
        <v>0</v>
      </c>
      <c r="N1323" s="21">
        <v>7625</v>
      </c>
    </row>
    <row r="1324" spans="1:14" x14ac:dyDescent="0.25">
      <c r="A1324" s="1" t="s">
        <v>4742</v>
      </c>
      <c r="B1324" s="2" t="s">
        <v>10</v>
      </c>
      <c r="C1324" s="2" t="s">
        <v>3419</v>
      </c>
      <c r="D1324" s="21">
        <v>31714</v>
      </c>
      <c r="E1324" s="21">
        <v>0</v>
      </c>
      <c r="F1324" s="21">
        <v>31714</v>
      </c>
      <c r="G1324" s="39">
        <v>1.04</v>
      </c>
      <c r="H1324" s="21">
        <v>32983</v>
      </c>
      <c r="I1324" s="21">
        <v>0</v>
      </c>
      <c r="J1324" s="21">
        <v>32983</v>
      </c>
      <c r="K1324" s="21">
        <v>0</v>
      </c>
      <c r="L1324" s="21">
        <v>0</v>
      </c>
      <c r="M1324" s="21">
        <v>0</v>
      </c>
      <c r="N1324" s="21">
        <v>32983</v>
      </c>
    </row>
    <row r="1325" spans="1:14" x14ac:dyDescent="0.25">
      <c r="A1325" s="1" t="s">
        <v>4743</v>
      </c>
      <c r="B1325" s="2" t="s">
        <v>10</v>
      </c>
      <c r="C1325" s="2" t="s">
        <v>3419</v>
      </c>
      <c r="D1325" s="21">
        <v>56959</v>
      </c>
      <c r="E1325" s="21">
        <v>0</v>
      </c>
      <c r="F1325" s="21">
        <v>56959</v>
      </c>
      <c r="G1325" s="39">
        <v>1.04</v>
      </c>
      <c r="H1325" s="21">
        <v>59237</v>
      </c>
      <c r="I1325" s="21">
        <v>0</v>
      </c>
      <c r="J1325" s="21">
        <v>59237</v>
      </c>
      <c r="K1325" s="21">
        <v>0</v>
      </c>
      <c r="L1325" s="21">
        <v>0</v>
      </c>
      <c r="M1325" s="21">
        <v>0</v>
      </c>
      <c r="N1325" s="21">
        <v>59237</v>
      </c>
    </row>
    <row r="1326" spans="1:14" x14ac:dyDescent="0.25">
      <c r="A1326" s="1" t="s">
        <v>4744</v>
      </c>
      <c r="B1326" s="2" t="s">
        <v>10</v>
      </c>
      <c r="C1326" s="2" t="s">
        <v>3419</v>
      </c>
      <c r="D1326" s="21">
        <v>18314</v>
      </c>
      <c r="E1326" s="21">
        <v>0</v>
      </c>
      <c r="F1326" s="21">
        <v>18314</v>
      </c>
      <c r="G1326" s="39">
        <v>1.04</v>
      </c>
      <c r="H1326" s="21">
        <v>19047</v>
      </c>
      <c r="I1326" s="21">
        <v>0</v>
      </c>
      <c r="J1326" s="21">
        <v>19047</v>
      </c>
      <c r="K1326" s="21">
        <v>0</v>
      </c>
      <c r="L1326" s="21">
        <v>0</v>
      </c>
      <c r="M1326" s="21">
        <v>0</v>
      </c>
      <c r="N1326" s="21">
        <v>19047</v>
      </c>
    </row>
    <row r="1327" spans="1:14" x14ac:dyDescent="0.25">
      <c r="A1327" s="1" t="s">
        <v>4745</v>
      </c>
      <c r="B1327" s="2" t="s">
        <v>10</v>
      </c>
      <c r="C1327" s="2" t="s">
        <v>3419</v>
      </c>
      <c r="D1327" s="21">
        <v>36323</v>
      </c>
      <c r="E1327" s="21">
        <v>0</v>
      </c>
      <c r="F1327" s="21">
        <v>36323</v>
      </c>
      <c r="G1327" s="39">
        <v>1.04</v>
      </c>
      <c r="H1327" s="21">
        <v>37776</v>
      </c>
      <c r="I1327" s="21">
        <v>0</v>
      </c>
      <c r="J1327" s="21">
        <v>37776</v>
      </c>
      <c r="K1327" s="21">
        <v>0</v>
      </c>
      <c r="L1327" s="21">
        <v>0</v>
      </c>
      <c r="M1327" s="21">
        <v>0</v>
      </c>
      <c r="N1327" s="21">
        <v>37776</v>
      </c>
    </row>
    <row r="1328" spans="1:14" x14ac:dyDescent="0.25">
      <c r="A1328" s="1" t="s">
        <v>4746</v>
      </c>
      <c r="B1328" s="2" t="s">
        <v>10</v>
      </c>
      <c r="C1328" s="2" t="s">
        <v>3419</v>
      </c>
      <c r="D1328" s="21">
        <v>7112</v>
      </c>
      <c r="E1328" s="21">
        <v>0</v>
      </c>
      <c r="F1328" s="21">
        <v>7112</v>
      </c>
      <c r="G1328" s="39">
        <v>1.04</v>
      </c>
      <c r="H1328" s="21">
        <v>7396</v>
      </c>
      <c r="I1328" s="21">
        <v>0</v>
      </c>
      <c r="J1328" s="21">
        <v>7396</v>
      </c>
      <c r="K1328" s="21">
        <v>0</v>
      </c>
      <c r="L1328" s="21">
        <v>0</v>
      </c>
      <c r="M1328" s="21">
        <v>0</v>
      </c>
      <c r="N1328" s="21">
        <v>7396</v>
      </c>
    </row>
    <row r="1329" spans="1:14" x14ac:dyDescent="0.25">
      <c r="A1329" s="1" t="s">
        <v>4747</v>
      </c>
      <c r="B1329" s="2" t="s">
        <v>10</v>
      </c>
      <c r="C1329" s="2" t="s">
        <v>3419</v>
      </c>
      <c r="D1329" s="21">
        <v>16890</v>
      </c>
      <c r="E1329" s="21">
        <v>0</v>
      </c>
      <c r="F1329" s="21">
        <v>16890</v>
      </c>
      <c r="G1329" s="39">
        <v>1.04</v>
      </c>
      <c r="H1329" s="21">
        <v>17566</v>
      </c>
      <c r="I1329" s="21">
        <v>0</v>
      </c>
      <c r="J1329" s="21">
        <v>17566</v>
      </c>
      <c r="K1329" s="21">
        <v>0</v>
      </c>
      <c r="L1329" s="21">
        <v>0</v>
      </c>
      <c r="M1329" s="21">
        <v>0</v>
      </c>
      <c r="N1329" s="21">
        <v>17566</v>
      </c>
    </row>
    <row r="1330" spans="1:14" x14ac:dyDescent="0.25">
      <c r="A1330" s="1" t="s">
        <v>4748</v>
      </c>
      <c r="B1330" s="2" t="s">
        <v>10</v>
      </c>
      <c r="C1330" s="2" t="s">
        <v>3419</v>
      </c>
      <c r="D1330" s="21">
        <v>16195</v>
      </c>
      <c r="E1330" s="21">
        <v>0</v>
      </c>
      <c r="F1330" s="21">
        <v>16195</v>
      </c>
      <c r="G1330" s="39">
        <v>1.04</v>
      </c>
      <c r="H1330" s="21">
        <v>16843</v>
      </c>
      <c r="I1330" s="21">
        <v>0</v>
      </c>
      <c r="J1330" s="21">
        <v>16843</v>
      </c>
      <c r="K1330" s="21">
        <v>0</v>
      </c>
      <c r="L1330" s="21">
        <v>0</v>
      </c>
      <c r="M1330" s="21">
        <v>0</v>
      </c>
      <c r="N1330" s="21">
        <v>16843</v>
      </c>
    </row>
    <row r="1331" spans="1:14" x14ac:dyDescent="0.25">
      <c r="A1331" s="1" t="s">
        <v>4749</v>
      </c>
      <c r="B1331" s="2" t="s">
        <v>10</v>
      </c>
      <c r="C1331" s="2" t="s">
        <v>3419</v>
      </c>
      <c r="D1331" s="21">
        <v>10738</v>
      </c>
      <c r="E1331" s="21">
        <v>0</v>
      </c>
      <c r="F1331" s="21">
        <v>10738</v>
      </c>
      <c r="G1331" s="39">
        <v>1.04</v>
      </c>
      <c r="H1331" s="21">
        <v>11168</v>
      </c>
      <c r="I1331" s="21">
        <v>0</v>
      </c>
      <c r="J1331" s="21">
        <v>11168</v>
      </c>
      <c r="K1331" s="21">
        <v>0</v>
      </c>
      <c r="L1331" s="21">
        <v>0</v>
      </c>
      <c r="M1331" s="21">
        <v>0</v>
      </c>
      <c r="N1331" s="21">
        <v>11168</v>
      </c>
    </row>
    <row r="1332" spans="1:14" x14ac:dyDescent="0.25">
      <c r="A1332" s="1" t="s">
        <v>4750</v>
      </c>
      <c r="B1332" s="2" t="s">
        <v>10</v>
      </c>
      <c r="C1332" s="2" t="s">
        <v>3419</v>
      </c>
      <c r="D1332" s="21">
        <v>24416</v>
      </c>
      <c r="E1332" s="21">
        <v>0</v>
      </c>
      <c r="F1332" s="21">
        <v>24416</v>
      </c>
      <c r="G1332" s="39">
        <v>1.04</v>
      </c>
      <c r="H1332" s="21">
        <v>25393</v>
      </c>
      <c r="I1332" s="21">
        <v>0</v>
      </c>
      <c r="J1332" s="21">
        <v>25393</v>
      </c>
      <c r="K1332" s="21">
        <v>0</v>
      </c>
      <c r="L1332" s="21">
        <v>0</v>
      </c>
      <c r="M1332" s="21">
        <v>0</v>
      </c>
      <c r="N1332" s="21">
        <v>25393</v>
      </c>
    </row>
    <row r="1333" spans="1:14" x14ac:dyDescent="0.25">
      <c r="A1333" s="1" t="s">
        <v>4751</v>
      </c>
      <c r="B1333" s="2" t="s">
        <v>10</v>
      </c>
      <c r="C1333" s="2" t="s">
        <v>3419</v>
      </c>
      <c r="D1333" s="21">
        <v>40227</v>
      </c>
      <c r="E1333" s="21">
        <v>0</v>
      </c>
      <c r="F1333" s="21">
        <v>40227</v>
      </c>
      <c r="G1333" s="39">
        <v>1.04</v>
      </c>
      <c r="H1333" s="21">
        <v>41836</v>
      </c>
      <c r="I1333" s="21">
        <v>0</v>
      </c>
      <c r="J1333" s="21">
        <v>41836</v>
      </c>
      <c r="K1333" s="21">
        <v>0</v>
      </c>
      <c r="L1333" s="21">
        <v>0</v>
      </c>
      <c r="M1333" s="21">
        <v>0</v>
      </c>
      <c r="N1333" s="21">
        <v>41836</v>
      </c>
    </row>
    <row r="1334" spans="1:14" x14ac:dyDescent="0.25">
      <c r="A1334" s="1" t="s">
        <v>4752</v>
      </c>
      <c r="B1334" s="2" t="s">
        <v>10</v>
      </c>
      <c r="C1334" s="2" t="s">
        <v>3419</v>
      </c>
      <c r="D1334" s="21">
        <v>166032</v>
      </c>
      <c r="E1334" s="21">
        <v>0</v>
      </c>
      <c r="F1334" s="21">
        <v>166032</v>
      </c>
      <c r="G1334" s="39">
        <v>1.04</v>
      </c>
      <c r="H1334" s="21">
        <v>172673</v>
      </c>
      <c r="I1334" s="21">
        <v>0</v>
      </c>
      <c r="J1334" s="21">
        <v>172673</v>
      </c>
      <c r="K1334" s="21">
        <v>0</v>
      </c>
      <c r="L1334" s="21">
        <v>0</v>
      </c>
      <c r="M1334" s="21">
        <v>0</v>
      </c>
      <c r="N1334" s="21">
        <v>172673</v>
      </c>
    </row>
    <row r="1335" spans="1:14" x14ac:dyDescent="0.25">
      <c r="A1335" s="1" t="s">
        <v>4753</v>
      </c>
      <c r="B1335" s="2" t="s">
        <v>10</v>
      </c>
      <c r="C1335" s="2" t="s">
        <v>3419</v>
      </c>
      <c r="D1335" s="21">
        <v>43517</v>
      </c>
      <c r="E1335" s="21">
        <v>0</v>
      </c>
      <c r="F1335" s="21">
        <v>43517</v>
      </c>
      <c r="G1335" s="39">
        <v>1.04</v>
      </c>
      <c r="H1335" s="21">
        <v>45258</v>
      </c>
      <c r="I1335" s="21">
        <v>0</v>
      </c>
      <c r="J1335" s="21">
        <v>45258</v>
      </c>
      <c r="K1335" s="21">
        <v>0</v>
      </c>
      <c r="L1335" s="21">
        <v>0</v>
      </c>
      <c r="M1335" s="21">
        <v>0</v>
      </c>
      <c r="N1335" s="21">
        <v>45258</v>
      </c>
    </row>
    <row r="1336" spans="1:14" x14ac:dyDescent="0.25">
      <c r="A1336" s="1" t="s">
        <v>4754</v>
      </c>
      <c r="B1336" s="2" t="s">
        <v>10</v>
      </c>
      <c r="C1336" s="2" t="s">
        <v>3419</v>
      </c>
      <c r="D1336" s="21">
        <v>55170</v>
      </c>
      <c r="E1336" s="21">
        <v>0</v>
      </c>
      <c r="F1336" s="21">
        <v>55170</v>
      </c>
      <c r="G1336" s="39">
        <v>1.04</v>
      </c>
      <c r="H1336" s="21">
        <v>57377</v>
      </c>
      <c r="I1336" s="21">
        <v>0</v>
      </c>
      <c r="J1336" s="21">
        <v>57377</v>
      </c>
      <c r="K1336" s="21">
        <v>0</v>
      </c>
      <c r="L1336" s="21">
        <v>0</v>
      </c>
      <c r="M1336" s="21">
        <v>0</v>
      </c>
      <c r="N1336" s="21">
        <v>57377</v>
      </c>
    </row>
    <row r="1337" spans="1:14" x14ac:dyDescent="0.25">
      <c r="A1337" s="1" t="s">
        <v>4755</v>
      </c>
      <c r="B1337" s="2" t="s">
        <v>10</v>
      </c>
      <c r="C1337" s="2" t="s">
        <v>3419</v>
      </c>
      <c r="D1337" s="21">
        <v>55104</v>
      </c>
      <c r="E1337" s="21">
        <v>0</v>
      </c>
      <c r="F1337" s="21">
        <v>55104</v>
      </c>
      <c r="G1337" s="39">
        <v>1.04</v>
      </c>
      <c r="H1337" s="21">
        <v>57308</v>
      </c>
      <c r="I1337" s="21">
        <v>0</v>
      </c>
      <c r="J1337" s="21">
        <v>57308</v>
      </c>
      <c r="K1337" s="21">
        <v>0</v>
      </c>
      <c r="L1337" s="21">
        <v>0</v>
      </c>
      <c r="M1337" s="21">
        <v>0</v>
      </c>
      <c r="N1337" s="21">
        <v>57308</v>
      </c>
    </row>
    <row r="1338" spans="1:14" x14ac:dyDescent="0.25">
      <c r="A1338" s="1" t="s">
        <v>4756</v>
      </c>
      <c r="B1338" s="2" t="s">
        <v>10</v>
      </c>
      <c r="C1338" s="2" t="s">
        <v>3419</v>
      </c>
      <c r="D1338" s="21">
        <v>5639</v>
      </c>
      <c r="E1338" s="21">
        <v>0</v>
      </c>
      <c r="F1338" s="21">
        <v>5639</v>
      </c>
      <c r="G1338" s="39">
        <v>1.04</v>
      </c>
      <c r="H1338" s="21">
        <v>5865</v>
      </c>
      <c r="I1338" s="21">
        <v>0</v>
      </c>
      <c r="J1338" s="21">
        <v>5865</v>
      </c>
      <c r="K1338" s="21">
        <v>0</v>
      </c>
      <c r="L1338" s="21">
        <v>0</v>
      </c>
      <c r="M1338" s="21">
        <v>0</v>
      </c>
      <c r="N1338" s="21">
        <v>5865</v>
      </c>
    </row>
    <row r="1339" spans="1:14" x14ac:dyDescent="0.25">
      <c r="A1339" s="1" t="s">
        <v>4757</v>
      </c>
      <c r="B1339" s="2" t="s">
        <v>10</v>
      </c>
      <c r="C1339" s="2" t="s">
        <v>3419</v>
      </c>
      <c r="D1339" s="21">
        <v>18853</v>
      </c>
      <c r="E1339" s="21">
        <v>0</v>
      </c>
      <c r="F1339" s="21">
        <v>18853</v>
      </c>
      <c r="G1339" s="39">
        <v>1.04</v>
      </c>
      <c r="H1339" s="21">
        <v>19607</v>
      </c>
      <c r="I1339" s="21">
        <v>0</v>
      </c>
      <c r="J1339" s="21">
        <v>19607</v>
      </c>
      <c r="K1339" s="21">
        <v>0</v>
      </c>
      <c r="L1339" s="21">
        <v>0</v>
      </c>
      <c r="M1339" s="21">
        <v>0</v>
      </c>
      <c r="N1339" s="21">
        <v>19607</v>
      </c>
    </row>
    <row r="1340" spans="1:14" x14ac:dyDescent="0.25">
      <c r="A1340" s="1" t="s">
        <v>4758</v>
      </c>
      <c r="B1340" s="2" t="s">
        <v>10</v>
      </c>
      <c r="C1340" s="2" t="s">
        <v>3419</v>
      </c>
      <c r="D1340" s="21">
        <v>18284</v>
      </c>
      <c r="E1340" s="21">
        <v>0</v>
      </c>
      <c r="F1340" s="21">
        <v>18284</v>
      </c>
      <c r="G1340" s="39">
        <v>1.04</v>
      </c>
      <c r="H1340" s="21">
        <v>19015</v>
      </c>
      <c r="I1340" s="21">
        <v>0</v>
      </c>
      <c r="J1340" s="21">
        <v>19015</v>
      </c>
      <c r="K1340" s="21">
        <v>0</v>
      </c>
      <c r="L1340" s="21">
        <v>0</v>
      </c>
      <c r="M1340" s="21">
        <v>0</v>
      </c>
      <c r="N1340" s="21">
        <v>19015</v>
      </c>
    </row>
    <row r="1341" spans="1:14" x14ac:dyDescent="0.25">
      <c r="A1341" s="1" t="s">
        <v>4759</v>
      </c>
      <c r="B1341" s="2" t="s">
        <v>10</v>
      </c>
      <c r="C1341" s="2" t="s">
        <v>3419</v>
      </c>
      <c r="D1341" s="21">
        <v>14434</v>
      </c>
      <c r="E1341" s="21">
        <v>0</v>
      </c>
      <c r="F1341" s="21">
        <v>14434</v>
      </c>
      <c r="G1341" s="39">
        <v>1.04</v>
      </c>
      <c r="H1341" s="21">
        <v>15011</v>
      </c>
      <c r="I1341" s="21">
        <v>0</v>
      </c>
      <c r="J1341" s="21">
        <v>15011</v>
      </c>
      <c r="K1341" s="21">
        <v>0</v>
      </c>
      <c r="L1341" s="21">
        <v>0</v>
      </c>
      <c r="M1341" s="21">
        <v>0</v>
      </c>
      <c r="N1341" s="21">
        <v>15011</v>
      </c>
    </row>
    <row r="1342" spans="1:14" x14ac:dyDescent="0.25">
      <c r="A1342" s="1" t="s">
        <v>4760</v>
      </c>
      <c r="B1342" s="2" t="s">
        <v>10</v>
      </c>
      <c r="C1342" s="2" t="s">
        <v>3419</v>
      </c>
      <c r="D1342" s="21">
        <v>8630</v>
      </c>
      <c r="E1342" s="21">
        <v>0</v>
      </c>
      <c r="F1342" s="21">
        <v>8630</v>
      </c>
      <c r="G1342" s="39">
        <v>1.04</v>
      </c>
      <c r="H1342" s="21">
        <v>8975</v>
      </c>
      <c r="I1342" s="21">
        <v>0</v>
      </c>
      <c r="J1342" s="21">
        <v>8975</v>
      </c>
      <c r="K1342" s="21">
        <v>0</v>
      </c>
      <c r="L1342" s="21">
        <v>0</v>
      </c>
      <c r="M1342" s="21">
        <v>0</v>
      </c>
      <c r="N1342" s="21">
        <v>8975</v>
      </c>
    </row>
    <row r="1343" spans="1:14" x14ac:dyDescent="0.25">
      <c r="A1343" s="1" t="s">
        <v>4761</v>
      </c>
      <c r="B1343" s="2" t="s">
        <v>10</v>
      </c>
      <c r="C1343" s="2" t="s">
        <v>3419</v>
      </c>
      <c r="D1343" s="21">
        <v>11180</v>
      </c>
      <c r="E1343" s="21">
        <v>0</v>
      </c>
      <c r="F1343" s="21">
        <v>11180</v>
      </c>
      <c r="G1343" s="39">
        <v>1.04</v>
      </c>
      <c r="H1343" s="21">
        <v>11627</v>
      </c>
      <c r="I1343" s="21">
        <v>0</v>
      </c>
      <c r="J1343" s="21">
        <v>11627</v>
      </c>
      <c r="K1343" s="21">
        <v>0</v>
      </c>
      <c r="L1343" s="21">
        <v>0</v>
      </c>
      <c r="M1343" s="21">
        <v>0</v>
      </c>
      <c r="N1343" s="21">
        <v>11627</v>
      </c>
    </row>
    <row r="1344" spans="1:14" x14ac:dyDescent="0.25">
      <c r="A1344" s="1" t="s">
        <v>4762</v>
      </c>
      <c r="B1344" s="2" t="s">
        <v>10</v>
      </c>
      <c r="C1344" s="2" t="s">
        <v>3419</v>
      </c>
      <c r="D1344" s="21">
        <v>29755</v>
      </c>
      <c r="E1344" s="21">
        <v>0</v>
      </c>
      <c r="F1344" s="21">
        <v>29755</v>
      </c>
      <c r="G1344" s="39">
        <v>1.04</v>
      </c>
      <c r="H1344" s="21">
        <v>30945</v>
      </c>
      <c r="I1344" s="21">
        <v>0</v>
      </c>
      <c r="J1344" s="21">
        <v>30945</v>
      </c>
      <c r="K1344" s="21">
        <v>0</v>
      </c>
      <c r="L1344" s="21">
        <v>0</v>
      </c>
      <c r="M1344" s="21">
        <v>0</v>
      </c>
      <c r="N1344" s="21">
        <v>30945</v>
      </c>
    </row>
    <row r="1345" spans="1:14" x14ac:dyDescent="0.25">
      <c r="A1345" s="1" t="s">
        <v>4763</v>
      </c>
      <c r="B1345" s="2" t="s">
        <v>10</v>
      </c>
      <c r="C1345" s="2" t="s">
        <v>3419</v>
      </c>
      <c r="D1345" s="21">
        <v>28006</v>
      </c>
      <c r="E1345" s="21">
        <v>0</v>
      </c>
      <c r="F1345" s="21">
        <v>28006</v>
      </c>
      <c r="G1345" s="39">
        <v>1.04</v>
      </c>
      <c r="H1345" s="21">
        <v>29126</v>
      </c>
      <c r="I1345" s="21">
        <v>0</v>
      </c>
      <c r="J1345" s="21">
        <v>29126</v>
      </c>
      <c r="K1345" s="21">
        <v>0</v>
      </c>
      <c r="L1345" s="21">
        <v>0</v>
      </c>
      <c r="M1345" s="21">
        <v>0</v>
      </c>
      <c r="N1345" s="21">
        <v>29126</v>
      </c>
    </row>
    <row r="1346" spans="1:14" x14ac:dyDescent="0.25">
      <c r="A1346" s="1" t="s">
        <v>4764</v>
      </c>
      <c r="B1346" s="2" t="s">
        <v>10</v>
      </c>
      <c r="C1346" s="2" t="s">
        <v>3419</v>
      </c>
      <c r="D1346" s="21">
        <v>17877</v>
      </c>
      <c r="E1346" s="21">
        <v>0</v>
      </c>
      <c r="F1346" s="21">
        <v>17877</v>
      </c>
      <c r="G1346" s="39">
        <v>1.04</v>
      </c>
      <c r="H1346" s="21">
        <v>18592</v>
      </c>
      <c r="I1346" s="21">
        <v>0</v>
      </c>
      <c r="J1346" s="21">
        <v>18592</v>
      </c>
      <c r="K1346" s="21">
        <v>0</v>
      </c>
      <c r="L1346" s="21">
        <v>0</v>
      </c>
      <c r="M1346" s="21">
        <v>0</v>
      </c>
      <c r="N1346" s="21">
        <v>18592</v>
      </c>
    </row>
    <row r="1347" spans="1:14" x14ac:dyDescent="0.25">
      <c r="A1347" s="1" t="s">
        <v>4765</v>
      </c>
      <c r="B1347" s="2" t="s">
        <v>10</v>
      </c>
      <c r="C1347" s="2" t="s">
        <v>3419</v>
      </c>
      <c r="D1347" s="21">
        <v>40741</v>
      </c>
      <c r="E1347" s="21">
        <v>0</v>
      </c>
      <c r="F1347" s="21">
        <v>40741</v>
      </c>
      <c r="G1347" s="39">
        <v>1.04</v>
      </c>
      <c r="H1347" s="21">
        <v>42371</v>
      </c>
      <c r="I1347" s="21">
        <v>0</v>
      </c>
      <c r="J1347" s="21">
        <v>42371</v>
      </c>
      <c r="K1347" s="21">
        <v>0</v>
      </c>
      <c r="L1347" s="21">
        <v>0</v>
      </c>
      <c r="M1347" s="21">
        <v>0</v>
      </c>
      <c r="N1347" s="21">
        <v>42371</v>
      </c>
    </row>
    <row r="1348" spans="1:14" x14ac:dyDescent="0.25">
      <c r="A1348" s="1" t="s">
        <v>4766</v>
      </c>
      <c r="B1348" s="2" t="s">
        <v>10</v>
      </c>
      <c r="C1348" s="2" t="s">
        <v>3419</v>
      </c>
      <c r="D1348" s="21">
        <v>1742316</v>
      </c>
      <c r="E1348" s="21">
        <v>0</v>
      </c>
      <c r="F1348" s="21">
        <v>1742316</v>
      </c>
      <c r="G1348" s="39">
        <v>1.04</v>
      </c>
      <c r="H1348" s="21">
        <v>1812009</v>
      </c>
      <c r="I1348" s="21">
        <v>0</v>
      </c>
      <c r="J1348" s="21">
        <v>1812009</v>
      </c>
      <c r="K1348" s="21">
        <v>143852</v>
      </c>
      <c r="L1348" s="21">
        <v>0</v>
      </c>
      <c r="M1348" s="21">
        <v>0</v>
      </c>
      <c r="N1348" s="21">
        <v>1955861</v>
      </c>
    </row>
    <row r="1349" spans="1:14" x14ac:dyDescent="0.25">
      <c r="A1349" s="1" t="s">
        <v>4767</v>
      </c>
      <c r="B1349" s="2" t="s">
        <v>10</v>
      </c>
      <c r="C1349" s="2" t="s">
        <v>3419</v>
      </c>
      <c r="D1349" s="21">
        <v>1014515</v>
      </c>
      <c r="E1349" s="21">
        <v>0</v>
      </c>
      <c r="F1349" s="21">
        <v>1014515</v>
      </c>
      <c r="G1349" s="39">
        <v>1.04</v>
      </c>
      <c r="H1349" s="21">
        <v>1055096</v>
      </c>
      <c r="I1349" s="21">
        <v>0</v>
      </c>
      <c r="J1349" s="21">
        <v>1055096</v>
      </c>
      <c r="K1349" s="21">
        <v>121976</v>
      </c>
      <c r="L1349" s="21">
        <v>0</v>
      </c>
      <c r="M1349" s="21">
        <v>0</v>
      </c>
      <c r="N1349" s="21">
        <v>1177072</v>
      </c>
    </row>
    <row r="1350" spans="1:14" x14ac:dyDescent="0.25">
      <c r="A1350" s="1" t="s">
        <v>4768</v>
      </c>
      <c r="B1350" s="2" t="s">
        <v>10</v>
      </c>
      <c r="C1350" s="2" t="s">
        <v>3419</v>
      </c>
      <c r="D1350" s="21">
        <v>501765</v>
      </c>
      <c r="E1350" s="21">
        <v>161867</v>
      </c>
      <c r="F1350" s="21">
        <v>663632</v>
      </c>
      <c r="G1350" s="39">
        <v>1.04</v>
      </c>
      <c r="H1350" s="21">
        <v>690177</v>
      </c>
      <c r="I1350" s="21">
        <v>0</v>
      </c>
      <c r="J1350" s="21">
        <v>690177</v>
      </c>
      <c r="K1350" s="21">
        <v>68065</v>
      </c>
      <c r="L1350" s="21">
        <v>0</v>
      </c>
      <c r="M1350" s="21">
        <v>0</v>
      </c>
      <c r="N1350" s="21">
        <v>758242</v>
      </c>
    </row>
    <row r="1351" spans="1:14" x14ac:dyDescent="0.25">
      <c r="A1351" s="1" t="s">
        <v>4769</v>
      </c>
      <c r="B1351" s="2" t="s">
        <v>10</v>
      </c>
      <c r="C1351" s="2" t="s">
        <v>3419</v>
      </c>
      <c r="D1351" s="21">
        <v>150043</v>
      </c>
      <c r="E1351" s="21">
        <v>0</v>
      </c>
      <c r="F1351" s="21">
        <v>150043</v>
      </c>
      <c r="G1351" s="39">
        <v>1.04</v>
      </c>
      <c r="H1351" s="21">
        <v>156045</v>
      </c>
      <c r="I1351" s="21">
        <v>0</v>
      </c>
      <c r="J1351" s="21">
        <v>156045</v>
      </c>
      <c r="K1351" s="21">
        <v>18600</v>
      </c>
      <c r="L1351" s="21">
        <v>0</v>
      </c>
      <c r="M1351" s="21">
        <v>0</v>
      </c>
      <c r="N1351" s="21">
        <v>174645</v>
      </c>
    </row>
    <row r="1352" spans="1:14" x14ac:dyDescent="0.25">
      <c r="A1352" s="1" t="s">
        <v>4770</v>
      </c>
      <c r="B1352" s="2" t="s">
        <v>10</v>
      </c>
      <c r="C1352" s="2" t="s">
        <v>3419</v>
      </c>
      <c r="D1352" s="21">
        <v>8152985</v>
      </c>
      <c r="E1352" s="21">
        <v>0</v>
      </c>
      <c r="F1352" s="21">
        <v>8152985</v>
      </c>
      <c r="G1352" s="39">
        <v>1.04</v>
      </c>
      <c r="H1352" s="21">
        <v>8479104</v>
      </c>
      <c r="I1352" s="21">
        <v>0</v>
      </c>
      <c r="J1352" s="21">
        <v>8479104</v>
      </c>
      <c r="K1352" s="21">
        <v>0</v>
      </c>
      <c r="L1352" s="21">
        <v>0</v>
      </c>
      <c r="M1352" s="21">
        <v>0</v>
      </c>
      <c r="N1352" s="21">
        <v>8479104</v>
      </c>
    </row>
    <row r="1353" spans="1:14" x14ac:dyDescent="0.25">
      <c r="A1353" s="1" t="s">
        <v>4771</v>
      </c>
      <c r="B1353" s="2" t="s">
        <v>10</v>
      </c>
      <c r="C1353" s="2" t="s">
        <v>3419</v>
      </c>
      <c r="D1353" s="21">
        <v>3569152</v>
      </c>
      <c r="E1353" s="21">
        <v>0</v>
      </c>
      <c r="F1353" s="21">
        <v>3569152</v>
      </c>
      <c r="G1353" s="39">
        <v>1.04</v>
      </c>
      <c r="H1353" s="21">
        <v>3711918</v>
      </c>
      <c r="I1353" s="21">
        <v>0</v>
      </c>
      <c r="J1353" s="21">
        <v>3711918</v>
      </c>
      <c r="K1353" s="21">
        <v>0</v>
      </c>
      <c r="L1353" s="21">
        <v>0</v>
      </c>
      <c r="M1353" s="21">
        <v>0</v>
      </c>
      <c r="N1353" s="21">
        <v>3711918</v>
      </c>
    </row>
    <row r="1354" spans="1:14" x14ac:dyDescent="0.25">
      <c r="A1354" s="1" t="s">
        <v>4772</v>
      </c>
      <c r="B1354" s="2" t="s">
        <v>174</v>
      </c>
      <c r="C1354" s="2" t="s">
        <v>2437</v>
      </c>
      <c r="D1354" s="21">
        <v>2128274</v>
      </c>
      <c r="E1354" s="21">
        <v>0</v>
      </c>
      <c r="F1354" s="21">
        <v>2128274</v>
      </c>
      <c r="G1354" s="39">
        <v>1.04</v>
      </c>
      <c r="H1354" s="21">
        <v>2213405</v>
      </c>
      <c r="I1354" s="21">
        <v>0</v>
      </c>
      <c r="J1354" s="21">
        <v>2213405</v>
      </c>
      <c r="K1354" s="21">
        <v>0</v>
      </c>
      <c r="L1354" s="21">
        <v>0</v>
      </c>
      <c r="M1354" s="21">
        <v>0</v>
      </c>
      <c r="N1354" s="21">
        <v>2213405</v>
      </c>
    </row>
    <row r="1355" spans="1:14" x14ac:dyDescent="0.25">
      <c r="A1355" s="1" t="s">
        <v>4773</v>
      </c>
      <c r="B1355" s="2" t="s">
        <v>10</v>
      </c>
      <c r="C1355" s="2" t="s">
        <v>3419</v>
      </c>
      <c r="D1355" s="21">
        <v>103436</v>
      </c>
      <c r="E1355" s="21">
        <v>0</v>
      </c>
      <c r="F1355" s="21">
        <v>103436</v>
      </c>
      <c r="G1355" s="39">
        <v>1.04</v>
      </c>
      <c r="H1355" s="21">
        <v>107573</v>
      </c>
      <c r="I1355" s="21">
        <v>0</v>
      </c>
      <c r="J1355" s="21">
        <v>107573</v>
      </c>
      <c r="K1355" s="21">
        <v>0</v>
      </c>
      <c r="L1355" s="21">
        <v>0</v>
      </c>
      <c r="M1355" s="21">
        <v>0</v>
      </c>
      <c r="N1355" s="21">
        <v>107573</v>
      </c>
    </row>
    <row r="1356" spans="1:14" x14ac:dyDescent="0.25">
      <c r="A1356" s="1" t="s">
        <v>4774</v>
      </c>
      <c r="B1356" s="2" t="s">
        <v>10</v>
      </c>
      <c r="C1356" s="2" t="s">
        <v>3419</v>
      </c>
      <c r="D1356" s="21">
        <v>1609261</v>
      </c>
      <c r="E1356" s="21">
        <v>0</v>
      </c>
      <c r="F1356" s="21">
        <v>1609261</v>
      </c>
      <c r="G1356" s="39">
        <v>1.04</v>
      </c>
      <c r="H1356" s="21">
        <v>1673631</v>
      </c>
      <c r="I1356" s="21">
        <v>0</v>
      </c>
      <c r="J1356" s="21">
        <v>1673631</v>
      </c>
      <c r="K1356" s="21">
        <v>0</v>
      </c>
      <c r="L1356" s="21">
        <v>0</v>
      </c>
      <c r="M1356" s="21">
        <v>0</v>
      </c>
      <c r="N1356" s="21">
        <v>1673631</v>
      </c>
    </row>
    <row r="1357" spans="1:14" x14ac:dyDescent="0.25">
      <c r="A1357" s="1" t="s">
        <v>4775</v>
      </c>
      <c r="B1357" s="2" t="s">
        <v>10</v>
      </c>
      <c r="C1357" s="2" t="s">
        <v>3419</v>
      </c>
      <c r="D1357" s="21">
        <v>649667</v>
      </c>
      <c r="E1357" s="21">
        <v>0</v>
      </c>
      <c r="F1357" s="21">
        <v>649667</v>
      </c>
      <c r="G1357" s="39">
        <v>1.04</v>
      </c>
      <c r="H1357" s="21">
        <v>675654</v>
      </c>
      <c r="I1357" s="21">
        <v>0</v>
      </c>
      <c r="J1357" s="21">
        <v>675654</v>
      </c>
      <c r="K1357" s="21">
        <v>0</v>
      </c>
      <c r="L1357" s="21">
        <v>0</v>
      </c>
      <c r="M1357" s="21">
        <v>0</v>
      </c>
      <c r="N1357" s="21">
        <v>675654</v>
      </c>
    </row>
    <row r="1358" spans="1:14" x14ac:dyDescent="0.25">
      <c r="A1358" s="1" t="s">
        <v>4776</v>
      </c>
      <c r="B1358" s="2" t="s">
        <v>10</v>
      </c>
      <c r="C1358" s="2" t="s">
        <v>3419</v>
      </c>
      <c r="D1358" s="21">
        <v>6419478</v>
      </c>
      <c r="E1358" s="21">
        <v>0</v>
      </c>
      <c r="F1358" s="21">
        <v>6419478</v>
      </c>
      <c r="G1358" s="39">
        <v>1.04</v>
      </c>
      <c r="H1358" s="21">
        <v>6676257</v>
      </c>
      <c r="I1358" s="21">
        <v>0</v>
      </c>
      <c r="J1358" s="21">
        <v>6676257</v>
      </c>
      <c r="K1358" s="21">
        <v>416840</v>
      </c>
      <c r="L1358" s="21">
        <v>176768.69940717961</v>
      </c>
      <c r="M1358" s="21">
        <v>440789</v>
      </c>
      <c r="N1358" s="21">
        <v>7710654.6994071798</v>
      </c>
    </row>
    <row r="1359" spans="1:14" x14ac:dyDescent="0.25">
      <c r="A1359" s="1" t="s">
        <v>4777</v>
      </c>
      <c r="B1359" s="2" t="s">
        <v>10</v>
      </c>
      <c r="C1359" s="2" t="s">
        <v>3419</v>
      </c>
      <c r="D1359" s="21">
        <v>20799</v>
      </c>
      <c r="E1359" s="21">
        <v>0</v>
      </c>
      <c r="F1359" s="21">
        <v>20799</v>
      </c>
      <c r="G1359" s="39">
        <v>1.04</v>
      </c>
      <c r="H1359" s="21">
        <v>21631</v>
      </c>
      <c r="I1359" s="21">
        <v>0</v>
      </c>
      <c r="J1359" s="21">
        <v>21631</v>
      </c>
      <c r="K1359" s="21">
        <v>0</v>
      </c>
      <c r="L1359" s="21">
        <v>0</v>
      </c>
      <c r="M1359" s="21">
        <v>0</v>
      </c>
      <c r="N1359" s="21">
        <v>21631</v>
      </c>
    </row>
    <row r="1360" spans="1:14" x14ac:dyDescent="0.25">
      <c r="A1360" s="1" t="s">
        <v>4778</v>
      </c>
      <c r="B1360" s="2" t="s">
        <v>10</v>
      </c>
      <c r="C1360" s="2" t="s">
        <v>3419</v>
      </c>
      <c r="D1360" s="21">
        <v>33199</v>
      </c>
      <c r="E1360" s="21">
        <v>0</v>
      </c>
      <c r="F1360" s="21">
        <v>33199</v>
      </c>
      <c r="G1360" s="39">
        <v>1.04</v>
      </c>
      <c r="H1360" s="21">
        <v>34527</v>
      </c>
      <c r="I1360" s="21">
        <v>0</v>
      </c>
      <c r="J1360" s="21">
        <v>34527</v>
      </c>
      <c r="K1360" s="21">
        <v>0</v>
      </c>
      <c r="L1360" s="21">
        <v>0</v>
      </c>
      <c r="M1360" s="21">
        <v>0</v>
      </c>
      <c r="N1360" s="21">
        <v>34527</v>
      </c>
    </row>
    <row r="1361" spans="1:14" x14ac:dyDescent="0.25">
      <c r="A1361" s="1" t="s">
        <v>4779</v>
      </c>
      <c r="B1361" s="2" t="s">
        <v>10</v>
      </c>
      <c r="C1361" s="2" t="s">
        <v>3419</v>
      </c>
      <c r="D1361" s="21">
        <v>17678</v>
      </c>
      <c r="E1361" s="21">
        <v>0</v>
      </c>
      <c r="F1361" s="21">
        <v>17678</v>
      </c>
      <c r="G1361" s="39">
        <v>1.04</v>
      </c>
      <c r="H1361" s="21">
        <v>18385</v>
      </c>
      <c r="I1361" s="21">
        <v>0</v>
      </c>
      <c r="J1361" s="21">
        <v>18385</v>
      </c>
      <c r="K1361" s="21">
        <v>0</v>
      </c>
      <c r="L1361" s="21">
        <v>0</v>
      </c>
      <c r="M1361" s="21">
        <v>0</v>
      </c>
      <c r="N1361" s="21">
        <v>18385</v>
      </c>
    </row>
    <row r="1362" spans="1:14" x14ac:dyDescent="0.25">
      <c r="A1362" s="1" t="s">
        <v>4780</v>
      </c>
      <c r="B1362" s="2" t="s">
        <v>10</v>
      </c>
      <c r="C1362" s="2" t="s">
        <v>3419</v>
      </c>
      <c r="D1362" s="21">
        <v>9452</v>
      </c>
      <c r="E1362" s="21">
        <v>0</v>
      </c>
      <c r="F1362" s="21">
        <v>9452</v>
      </c>
      <c r="G1362" s="39">
        <v>1.04</v>
      </c>
      <c r="H1362" s="21">
        <v>9830</v>
      </c>
      <c r="I1362" s="21">
        <v>0</v>
      </c>
      <c r="J1362" s="21">
        <v>9830</v>
      </c>
      <c r="K1362" s="21">
        <v>0</v>
      </c>
      <c r="L1362" s="21">
        <v>0</v>
      </c>
      <c r="M1362" s="21">
        <v>0</v>
      </c>
      <c r="N1362" s="21">
        <v>9830</v>
      </c>
    </row>
    <row r="1363" spans="1:14" x14ac:dyDescent="0.25">
      <c r="A1363" s="1" t="s">
        <v>4781</v>
      </c>
      <c r="B1363" s="2" t="s">
        <v>10</v>
      </c>
      <c r="C1363" s="2" t="s">
        <v>3419</v>
      </c>
      <c r="D1363" s="21">
        <v>9942</v>
      </c>
      <c r="E1363" s="21">
        <v>0</v>
      </c>
      <c r="F1363" s="21">
        <v>9942</v>
      </c>
      <c r="G1363" s="39">
        <v>1.04</v>
      </c>
      <c r="H1363" s="21">
        <v>10340</v>
      </c>
      <c r="I1363" s="21">
        <v>0</v>
      </c>
      <c r="J1363" s="21">
        <v>10340</v>
      </c>
      <c r="K1363" s="21">
        <v>0</v>
      </c>
      <c r="L1363" s="21">
        <v>0</v>
      </c>
      <c r="M1363" s="21">
        <v>0</v>
      </c>
      <c r="N1363" s="21">
        <v>10340</v>
      </c>
    </row>
    <row r="1364" spans="1:14" x14ac:dyDescent="0.25">
      <c r="A1364" s="1" t="s">
        <v>4782</v>
      </c>
      <c r="B1364" s="2" t="s">
        <v>10</v>
      </c>
      <c r="C1364" s="2" t="s">
        <v>3419</v>
      </c>
      <c r="D1364" s="21">
        <v>21167</v>
      </c>
      <c r="E1364" s="21">
        <v>0</v>
      </c>
      <c r="F1364" s="21">
        <v>21167</v>
      </c>
      <c r="G1364" s="39">
        <v>1.04</v>
      </c>
      <c r="H1364" s="21">
        <v>22014</v>
      </c>
      <c r="I1364" s="21">
        <v>0</v>
      </c>
      <c r="J1364" s="21">
        <v>22014</v>
      </c>
      <c r="K1364" s="21">
        <v>0</v>
      </c>
      <c r="L1364" s="21">
        <v>0</v>
      </c>
      <c r="M1364" s="21">
        <v>0</v>
      </c>
      <c r="N1364" s="21">
        <v>22014</v>
      </c>
    </row>
    <row r="1365" spans="1:14" x14ac:dyDescent="0.25">
      <c r="A1365" s="1" t="s">
        <v>4783</v>
      </c>
      <c r="B1365" s="2" t="s">
        <v>10</v>
      </c>
      <c r="C1365" s="2" t="s">
        <v>3419</v>
      </c>
      <c r="D1365" s="21">
        <v>14170</v>
      </c>
      <c r="E1365" s="21">
        <v>0</v>
      </c>
      <c r="F1365" s="21">
        <v>14170</v>
      </c>
      <c r="G1365" s="39">
        <v>1.04</v>
      </c>
      <c r="H1365" s="21">
        <v>14737</v>
      </c>
      <c r="I1365" s="21">
        <v>0</v>
      </c>
      <c r="J1365" s="21">
        <v>14737</v>
      </c>
      <c r="K1365" s="21">
        <v>0</v>
      </c>
      <c r="L1365" s="21">
        <v>0</v>
      </c>
      <c r="M1365" s="21">
        <v>0</v>
      </c>
      <c r="N1365" s="21">
        <v>14737</v>
      </c>
    </row>
    <row r="1366" spans="1:14" x14ac:dyDescent="0.25">
      <c r="A1366" s="1" t="s">
        <v>4784</v>
      </c>
      <c r="B1366" s="2" t="s">
        <v>10</v>
      </c>
      <c r="C1366" s="2" t="s">
        <v>3419</v>
      </c>
      <c r="D1366" s="21">
        <v>7645</v>
      </c>
      <c r="E1366" s="21">
        <v>0</v>
      </c>
      <c r="F1366" s="21">
        <v>7645</v>
      </c>
      <c r="G1366" s="39">
        <v>1.04</v>
      </c>
      <c r="H1366" s="21">
        <v>7951</v>
      </c>
      <c r="I1366" s="21">
        <v>0</v>
      </c>
      <c r="J1366" s="21">
        <v>7951</v>
      </c>
      <c r="K1366" s="21">
        <v>0</v>
      </c>
      <c r="L1366" s="21">
        <v>0</v>
      </c>
      <c r="M1366" s="21">
        <v>0</v>
      </c>
      <c r="N1366" s="21">
        <v>7951</v>
      </c>
    </row>
    <row r="1367" spans="1:14" x14ac:dyDescent="0.25">
      <c r="A1367" s="1" t="s">
        <v>4785</v>
      </c>
      <c r="B1367" s="2" t="s">
        <v>10</v>
      </c>
      <c r="C1367" s="2" t="s">
        <v>3419</v>
      </c>
      <c r="D1367" s="21">
        <v>7178</v>
      </c>
      <c r="E1367" s="21">
        <v>0</v>
      </c>
      <c r="F1367" s="21">
        <v>7178</v>
      </c>
      <c r="G1367" s="39">
        <v>1.04</v>
      </c>
      <c r="H1367" s="21">
        <v>7465</v>
      </c>
      <c r="I1367" s="21">
        <v>0</v>
      </c>
      <c r="J1367" s="21">
        <v>7465</v>
      </c>
      <c r="K1367" s="21">
        <v>0</v>
      </c>
      <c r="L1367" s="21">
        <v>0</v>
      </c>
      <c r="M1367" s="21">
        <v>0</v>
      </c>
      <c r="N1367" s="21">
        <v>7465</v>
      </c>
    </row>
    <row r="1368" spans="1:14" x14ac:dyDescent="0.25">
      <c r="A1368" s="1" t="s">
        <v>4786</v>
      </c>
      <c r="B1368" s="2" t="s">
        <v>10</v>
      </c>
      <c r="C1368" s="2" t="s">
        <v>3419</v>
      </c>
      <c r="D1368" s="21">
        <v>6829</v>
      </c>
      <c r="E1368" s="21">
        <v>0</v>
      </c>
      <c r="F1368" s="21">
        <v>6829</v>
      </c>
      <c r="G1368" s="39">
        <v>1.04</v>
      </c>
      <c r="H1368" s="21">
        <v>7102</v>
      </c>
      <c r="I1368" s="21">
        <v>0</v>
      </c>
      <c r="J1368" s="21">
        <v>7102</v>
      </c>
      <c r="K1368" s="21">
        <v>0</v>
      </c>
      <c r="L1368" s="21">
        <v>0</v>
      </c>
      <c r="M1368" s="21">
        <v>0</v>
      </c>
      <c r="N1368" s="21">
        <v>7102</v>
      </c>
    </row>
    <row r="1369" spans="1:14" x14ac:dyDescent="0.25">
      <c r="A1369" s="1" t="s">
        <v>4787</v>
      </c>
      <c r="B1369" s="2" t="s">
        <v>10</v>
      </c>
      <c r="C1369" s="2" t="s">
        <v>3419</v>
      </c>
      <c r="D1369" s="21">
        <v>5480</v>
      </c>
      <c r="E1369" s="21">
        <v>0</v>
      </c>
      <c r="F1369" s="21">
        <v>5480</v>
      </c>
      <c r="G1369" s="39">
        <v>1.04</v>
      </c>
      <c r="H1369" s="21">
        <v>5699</v>
      </c>
      <c r="I1369" s="21">
        <v>0</v>
      </c>
      <c r="J1369" s="21">
        <v>5699</v>
      </c>
      <c r="K1369" s="21">
        <v>0</v>
      </c>
      <c r="L1369" s="21">
        <v>0</v>
      </c>
      <c r="M1369" s="21">
        <v>0</v>
      </c>
      <c r="N1369" s="21">
        <v>5699</v>
      </c>
    </row>
    <row r="1370" spans="1:14" x14ac:dyDescent="0.25">
      <c r="A1370" s="1" t="s">
        <v>4788</v>
      </c>
      <c r="B1370" s="2" t="s">
        <v>10</v>
      </c>
      <c r="C1370" s="2" t="s">
        <v>3419</v>
      </c>
      <c r="D1370" s="21">
        <v>9907</v>
      </c>
      <c r="E1370" s="21">
        <v>0</v>
      </c>
      <c r="F1370" s="21">
        <v>9907</v>
      </c>
      <c r="G1370" s="39">
        <v>1.04</v>
      </c>
      <c r="H1370" s="21">
        <v>10303</v>
      </c>
      <c r="I1370" s="21">
        <v>0</v>
      </c>
      <c r="J1370" s="21">
        <v>10303</v>
      </c>
      <c r="K1370" s="21">
        <v>0</v>
      </c>
      <c r="L1370" s="21">
        <v>0</v>
      </c>
      <c r="M1370" s="21">
        <v>0</v>
      </c>
      <c r="N1370" s="21">
        <v>10303</v>
      </c>
    </row>
    <row r="1371" spans="1:14" x14ac:dyDescent="0.25">
      <c r="A1371" s="1" t="s">
        <v>4789</v>
      </c>
      <c r="B1371" s="2" t="s">
        <v>10</v>
      </c>
      <c r="C1371" s="2" t="s">
        <v>3419</v>
      </c>
      <c r="D1371" s="21">
        <v>9348</v>
      </c>
      <c r="E1371" s="21">
        <v>0</v>
      </c>
      <c r="F1371" s="21">
        <v>9348</v>
      </c>
      <c r="G1371" s="39">
        <v>1.04</v>
      </c>
      <c r="H1371" s="21">
        <v>9722</v>
      </c>
      <c r="I1371" s="21">
        <v>0</v>
      </c>
      <c r="J1371" s="21">
        <v>9722</v>
      </c>
      <c r="K1371" s="21">
        <v>0</v>
      </c>
      <c r="L1371" s="21">
        <v>0</v>
      </c>
      <c r="M1371" s="21">
        <v>0</v>
      </c>
      <c r="N1371" s="21">
        <v>9722</v>
      </c>
    </row>
    <row r="1372" spans="1:14" x14ac:dyDescent="0.25">
      <c r="A1372" s="1" t="s">
        <v>4790</v>
      </c>
      <c r="B1372" s="2" t="s">
        <v>10</v>
      </c>
      <c r="C1372" s="2" t="s">
        <v>3419</v>
      </c>
      <c r="D1372" s="21">
        <v>19064</v>
      </c>
      <c r="E1372" s="21">
        <v>0</v>
      </c>
      <c r="F1372" s="21">
        <v>19064</v>
      </c>
      <c r="G1372" s="39">
        <v>1.04</v>
      </c>
      <c r="H1372" s="21">
        <v>19827</v>
      </c>
      <c r="I1372" s="21">
        <v>0</v>
      </c>
      <c r="J1372" s="21">
        <v>19827</v>
      </c>
      <c r="K1372" s="21">
        <v>0</v>
      </c>
      <c r="L1372" s="21">
        <v>0</v>
      </c>
      <c r="M1372" s="21">
        <v>0</v>
      </c>
      <c r="N1372" s="21">
        <v>19827</v>
      </c>
    </row>
    <row r="1373" spans="1:14" x14ac:dyDescent="0.25">
      <c r="A1373" s="1" t="s">
        <v>4791</v>
      </c>
      <c r="B1373" s="2" t="s">
        <v>10</v>
      </c>
      <c r="C1373" s="2" t="s">
        <v>3419</v>
      </c>
      <c r="D1373" s="21">
        <v>10774</v>
      </c>
      <c r="E1373" s="21">
        <v>0</v>
      </c>
      <c r="F1373" s="21">
        <v>10774</v>
      </c>
      <c r="G1373" s="39">
        <v>1.04</v>
      </c>
      <c r="H1373" s="21">
        <v>11205</v>
      </c>
      <c r="I1373" s="21">
        <v>0</v>
      </c>
      <c r="J1373" s="21">
        <v>11205</v>
      </c>
      <c r="K1373" s="21">
        <v>0</v>
      </c>
      <c r="L1373" s="21">
        <v>0</v>
      </c>
      <c r="M1373" s="21">
        <v>0</v>
      </c>
      <c r="N1373" s="21">
        <v>11205</v>
      </c>
    </row>
    <row r="1374" spans="1:14" x14ac:dyDescent="0.25">
      <c r="A1374" s="1" t="s">
        <v>4792</v>
      </c>
      <c r="B1374" s="2" t="s">
        <v>10</v>
      </c>
      <c r="C1374" s="2" t="s">
        <v>3419</v>
      </c>
      <c r="D1374" s="21">
        <v>45388</v>
      </c>
      <c r="E1374" s="21">
        <v>0</v>
      </c>
      <c r="F1374" s="21">
        <v>45388</v>
      </c>
      <c r="G1374" s="39">
        <v>1.04</v>
      </c>
      <c r="H1374" s="21">
        <v>47204</v>
      </c>
      <c r="I1374" s="21">
        <v>0</v>
      </c>
      <c r="J1374" s="21">
        <v>47204</v>
      </c>
      <c r="K1374" s="21">
        <v>0</v>
      </c>
      <c r="L1374" s="21">
        <v>0</v>
      </c>
      <c r="M1374" s="21">
        <v>0</v>
      </c>
      <c r="N1374" s="21">
        <v>47204</v>
      </c>
    </row>
    <row r="1375" spans="1:14" x14ac:dyDescent="0.25">
      <c r="A1375" s="1" t="s">
        <v>4793</v>
      </c>
      <c r="B1375" s="2" t="s">
        <v>10</v>
      </c>
      <c r="C1375" s="2" t="s">
        <v>3419</v>
      </c>
      <c r="D1375" s="21">
        <v>16927</v>
      </c>
      <c r="E1375" s="21">
        <v>0</v>
      </c>
      <c r="F1375" s="21">
        <v>16927</v>
      </c>
      <c r="G1375" s="39">
        <v>1.04</v>
      </c>
      <c r="H1375" s="21">
        <v>17604</v>
      </c>
      <c r="I1375" s="21">
        <v>0</v>
      </c>
      <c r="J1375" s="21">
        <v>17604</v>
      </c>
      <c r="K1375" s="21">
        <v>0</v>
      </c>
      <c r="L1375" s="21">
        <v>0</v>
      </c>
      <c r="M1375" s="21">
        <v>0</v>
      </c>
      <c r="N1375" s="21">
        <v>17604</v>
      </c>
    </row>
    <row r="1376" spans="1:14" x14ac:dyDescent="0.25">
      <c r="A1376" s="1" t="s">
        <v>4794</v>
      </c>
      <c r="B1376" s="2" t="s">
        <v>10</v>
      </c>
      <c r="C1376" s="2" t="s">
        <v>3419</v>
      </c>
      <c r="D1376" s="21">
        <v>18558</v>
      </c>
      <c r="E1376" s="21">
        <v>0</v>
      </c>
      <c r="F1376" s="21">
        <v>18558</v>
      </c>
      <c r="G1376" s="39">
        <v>1.04</v>
      </c>
      <c r="H1376" s="21">
        <v>19300</v>
      </c>
      <c r="I1376" s="21">
        <v>0</v>
      </c>
      <c r="J1376" s="21">
        <v>19300</v>
      </c>
      <c r="K1376" s="21">
        <v>0</v>
      </c>
      <c r="L1376" s="21">
        <v>0</v>
      </c>
      <c r="M1376" s="21">
        <v>0</v>
      </c>
      <c r="N1376" s="21">
        <v>19300</v>
      </c>
    </row>
    <row r="1377" spans="1:14" x14ac:dyDescent="0.25">
      <c r="A1377" s="1" t="s">
        <v>4795</v>
      </c>
      <c r="B1377" s="2" t="s">
        <v>10</v>
      </c>
      <c r="C1377" s="2" t="s">
        <v>3419</v>
      </c>
      <c r="D1377" s="21">
        <v>16058</v>
      </c>
      <c r="E1377" s="21">
        <v>0</v>
      </c>
      <c r="F1377" s="21">
        <v>16058</v>
      </c>
      <c r="G1377" s="39">
        <v>1.04</v>
      </c>
      <c r="H1377" s="21">
        <v>16700</v>
      </c>
      <c r="I1377" s="21">
        <v>0</v>
      </c>
      <c r="J1377" s="21">
        <v>16700</v>
      </c>
      <c r="K1377" s="21">
        <v>0</v>
      </c>
      <c r="L1377" s="21">
        <v>0</v>
      </c>
      <c r="M1377" s="21">
        <v>0</v>
      </c>
      <c r="N1377" s="21">
        <v>16700</v>
      </c>
    </row>
    <row r="1378" spans="1:14" x14ac:dyDescent="0.25">
      <c r="A1378" s="1" t="s">
        <v>4796</v>
      </c>
      <c r="B1378" s="2" t="s">
        <v>10</v>
      </c>
      <c r="C1378" s="2" t="s">
        <v>3419</v>
      </c>
      <c r="D1378" s="21">
        <v>48745</v>
      </c>
      <c r="E1378" s="21">
        <v>0</v>
      </c>
      <c r="F1378" s="21">
        <v>48745</v>
      </c>
      <c r="G1378" s="39">
        <v>1.04</v>
      </c>
      <c r="H1378" s="21">
        <v>50695</v>
      </c>
      <c r="I1378" s="21">
        <v>0</v>
      </c>
      <c r="J1378" s="21">
        <v>50695</v>
      </c>
      <c r="K1378" s="21">
        <v>0</v>
      </c>
      <c r="L1378" s="21">
        <v>0</v>
      </c>
      <c r="M1378" s="21">
        <v>0</v>
      </c>
      <c r="N1378" s="21">
        <v>50695</v>
      </c>
    </row>
    <row r="1379" spans="1:14" x14ac:dyDescent="0.25">
      <c r="A1379" s="1" t="s">
        <v>4797</v>
      </c>
      <c r="B1379" s="2" t="s">
        <v>10</v>
      </c>
      <c r="C1379" s="2" t="s">
        <v>3419</v>
      </c>
      <c r="D1379" s="21">
        <v>10004</v>
      </c>
      <c r="E1379" s="21">
        <v>0</v>
      </c>
      <c r="F1379" s="21">
        <v>10004</v>
      </c>
      <c r="G1379" s="39">
        <v>1.04</v>
      </c>
      <c r="H1379" s="21">
        <v>10404</v>
      </c>
      <c r="I1379" s="21">
        <v>0</v>
      </c>
      <c r="J1379" s="21">
        <v>10404</v>
      </c>
      <c r="K1379" s="21">
        <v>0</v>
      </c>
      <c r="L1379" s="21">
        <v>0</v>
      </c>
      <c r="M1379" s="21">
        <v>0</v>
      </c>
      <c r="N1379" s="21">
        <v>10404</v>
      </c>
    </row>
    <row r="1380" spans="1:14" x14ac:dyDescent="0.25">
      <c r="A1380" s="1" t="s">
        <v>4798</v>
      </c>
      <c r="B1380" s="2" t="s">
        <v>10</v>
      </c>
      <c r="C1380" s="2" t="s">
        <v>3419</v>
      </c>
      <c r="D1380" s="21">
        <v>15644</v>
      </c>
      <c r="E1380" s="21">
        <v>0</v>
      </c>
      <c r="F1380" s="21">
        <v>15644</v>
      </c>
      <c r="G1380" s="39">
        <v>1.04</v>
      </c>
      <c r="H1380" s="21">
        <v>16270</v>
      </c>
      <c r="I1380" s="21">
        <v>0</v>
      </c>
      <c r="J1380" s="21">
        <v>16270</v>
      </c>
      <c r="K1380" s="21">
        <v>0</v>
      </c>
      <c r="L1380" s="21">
        <v>0</v>
      </c>
      <c r="M1380" s="21">
        <v>0</v>
      </c>
      <c r="N1380" s="21">
        <v>16270</v>
      </c>
    </row>
    <row r="1381" spans="1:14" x14ac:dyDescent="0.25">
      <c r="A1381" s="1" t="s">
        <v>4799</v>
      </c>
      <c r="B1381" s="2" t="s">
        <v>10</v>
      </c>
      <c r="C1381" s="2" t="s">
        <v>3419</v>
      </c>
      <c r="D1381" s="21">
        <v>68066</v>
      </c>
      <c r="E1381" s="21">
        <v>0</v>
      </c>
      <c r="F1381" s="21">
        <v>68066</v>
      </c>
      <c r="G1381" s="39">
        <v>1.04</v>
      </c>
      <c r="H1381" s="21">
        <v>70789</v>
      </c>
      <c r="I1381" s="21">
        <v>0</v>
      </c>
      <c r="J1381" s="21">
        <v>70789</v>
      </c>
      <c r="K1381" s="21">
        <v>0</v>
      </c>
      <c r="L1381" s="21">
        <v>0</v>
      </c>
      <c r="M1381" s="21">
        <v>0</v>
      </c>
      <c r="N1381" s="21">
        <v>70789</v>
      </c>
    </row>
    <row r="1382" spans="1:14" x14ac:dyDescent="0.25">
      <c r="A1382" s="1" t="s">
        <v>4800</v>
      </c>
      <c r="B1382" s="2" t="s">
        <v>10</v>
      </c>
      <c r="C1382" s="2" t="s">
        <v>3419</v>
      </c>
      <c r="D1382" s="21">
        <v>96792</v>
      </c>
      <c r="E1382" s="21">
        <v>0</v>
      </c>
      <c r="F1382" s="21">
        <v>96792</v>
      </c>
      <c r="G1382" s="39">
        <v>1.04</v>
      </c>
      <c r="H1382" s="21">
        <v>100664</v>
      </c>
      <c r="I1382" s="21">
        <v>0</v>
      </c>
      <c r="J1382" s="21">
        <v>100664</v>
      </c>
      <c r="K1382" s="21">
        <v>0</v>
      </c>
      <c r="L1382" s="21">
        <v>0</v>
      </c>
      <c r="M1382" s="21">
        <v>0</v>
      </c>
      <c r="N1382" s="21">
        <v>100664</v>
      </c>
    </row>
    <row r="1383" spans="1:14" x14ac:dyDescent="0.25">
      <c r="A1383" s="1" t="s">
        <v>4801</v>
      </c>
      <c r="B1383" s="2" t="s">
        <v>10</v>
      </c>
      <c r="C1383" s="2" t="s">
        <v>3419</v>
      </c>
      <c r="D1383" s="21">
        <v>4002903</v>
      </c>
      <c r="E1383" s="21">
        <v>0</v>
      </c>
      <c r="F1383" s="21">
        <v>4002903</v>
      </c>
      <c r="G1383" s="39">
        <v>1.04</v>
      </c>
      <c r="H1383" s="21">
        <v>4163019</v>
      </c>
      <c r="I1383" s="21">
        <v>0</v>
      </c>
      <c r="J1383" s="21">
        <v>4163019</v>
      </c>
      <c r="K1383" s="21">
        <v>132776</v>
      </c>
      <c r="L1383" s="21">
        <v>0</v>
      </c>
      <c r="M1383" s="21">
        <v>0</v>
      </c>
      <c r="N1383" s="21">
        <v>4295795</v>
      </c>
    </row>
    <row r="1384" spans="1:14" x14ac:dyDescent="0.25">
      <c r="A1384" s="1" t="s">
        <v>4802</v>
      </c>
      <c r="B1384" s="2" t="s">
        <v>10</v>
      </c>
      <c r="C1384" s="2" t="s">
        <v>3419</v>
      </c>
      <c r="D1384" s="21">
        <v>29069</v>
      </c>
      <c r="E1384" s="21">
        <v>0</v>
      </c>
      <c r="F1384" s="21">
        <v>29069</v>
      </c>
      <c r="G1384" s="39">
        <v>1.04</v>
      </c>
      <c r="H1384" s="21">
        <v>30232</v>
      </c>
      <c r="I1384" s="21">
        <v>0</v>
      </c>
      <c r="J1384" s="21">
        <v>30232</v>
      </c>
      <c r="K1384" s="21">
        <v>0</v>
      </c>
      <c r="L1384" s="21">
        <v>0</v>
      </c>
      <c r="M1384" s="21">
        <v>0</v>
      </c>
      <c r="N1384" s="21">
        <v>30232</v>
      </c>
    </row>
    <row r="1385" spans="1:14" x14ac:dyDescent="0.25">
      <c r="A1385" s="1" t="s">
        <v>4803</v>
      </c>
      <c r="B1385" s="2" t="s">
        <v>10</v>
      </c>
      <c r="C1385" s="2" t="s">
        <v>3419</v>
      </c>
      <c r="D1385" s="21">
        <v>93429</v>
      </c>
      <c r="E1385" s="21">
        <v>0</v>
      </c>
      <c r="F1385" s="21">
        <v>93429</v>
      </c>
      <c r="G1385" s="39">
        <v>1.04</v>
      </c>
      <c r="H1385" s="21">
        <v>97166</v>
      </c>
      <c r="I1385" s="21">
        <v>0</v>
      </c>
      <c r="J1385" s="21">
        <v>97166</v>
      </c>
      <c r="K1385" s="21">
        <v>0</v>
      </c>
      <c r="L1385" s="21">
        <v>0</v>
      </c>
      <c r="M1385" s="21">
        <v>0</v>
      </c>
      <c r="N1385" s="21">
        <v>97166</v>
      </c>
    </row>
    <row r="1386" spans="1:14" x14ac:dyDescent="0.25">
      <c r="A1386" s="1" t="s">
        <v>4804</v>
      </c>
      <c r="B1386" s="2" t="s">
        <v>10</v>
      </c>
      <c r="C1386" s="2" t="s">
        <v>3419</v>
      </c>
      <c r="D1386" s="21">
        <v>304158</v>
      </c>
      <c r="E1386" s="21">
        <v>0</v>
      </c>
      <c r="F1386" s="21">
        <v>304158</v>
      </c>
      <c r="G1386" s="39">
        <v>1.04</v>
      </c>
      <c r="H1386" s="21">
        <v>316324</v>
      </c>
      <c r="I1386" s="21">
        <v>0</v>
      </c>
      <c r="J1386" s="21">
        <v>316324</v>
      </c>
      <c r="K1386" s="21">
        <v>0</v>
      </c>
      <c r="L1386" s="21">
        <v>0</v>
      </c>
      <c r="M1386" s="21">
        <v>0</v>
      </c>
      <c r="N1386" s="21">
        <v>316324</v>
      </c>
    </row>
    <row r="1387" spans="1:14" x14ac:dyDescent="0.25">
      <c r="A1387" s="1" t="s">
        <v>4805</v>
      </c>
      <c r="B1387" s="2" t="s">
        <v>10</v>
      </c>
      <c r="C1387" s="2" t="s">
        <v>3419</v>
      </c>
      <c r="D1387" s="21">
        <v>7294</v>
      </c>
      <c r="E1387" s="21">
        <v>0</v>
      </c>
      <c r="F1387" s="21">
        <v>7294</v>
      </c>
      <c r="G1387" s="39">
        <v>1.04</v>
      </c>
      <c r="H1387" s="21">
        <v>7586</v>
      </c>
      <c r="I1387" s="21">
        <v>0</v>
      </c>
      <c r="J1387" s="21">
        <v>7586</v>
      </c>
      <c r="K1387" s="21">
        <v>0</v>
      </c>
      <c r="L1387" s="21">
        <v>0</v>
      </c>
      <c r="M1387" s="21">
        <v>0</v>
      </c>
      <c r="N1387" s="21">
        <v>7586</v>
      </c>
    </row>
    <row r="1388" spans="1:14" x14ac:dyDescent="0.25">
      <c r="A1388" s="1" t="s">
        <v>4806</v>
      </c>
      <c r="B1388" s="2" t="s">
        <v>10</v>
      </c>
      <c r="C1388" s="2" t="s">
        <v>3419</v>
      </c>
      <c r="D1388" s="21">
        <v>21985</v>
      </c>
      <c r="E1388" s="21">
        <v>0</v>
      </c>
      <c r="F1388" s="21">
        <v>21985</v>
      </c>
      <c r="G1388" s="39">
        <v>1.04</v>
      </c>
      <c r="H1388" s="21">
        <v>22864</v>
      </c>
      <c r="I1388" s="21">
        <v>0</v>
      </c>
      <c r="J1388" s="21">
        <v>22864</v>
      </c>
      <c r="K1388" s="21">
        <v>0</v>
      </c>
      <c r="L1388" s="21">
        <v>0</v>
      </c>
      <c r="M1388" s="21">
        <v>0</v>
      </c>
      <c r="N1388" s="21">
        <v>22864</v>
      </c>
    </row>
    <row r="1389" spans="1:14" x14ac:dyDescent="0.25">
      <c r="A1389" s="1" t="s">
        <v>4807</v>
      </c>
      <c r="B1389" s="2" t="s">
        <v>10</v>
      </c>
      <c r="C1389" s="2" t="s">
        <v>3419</v>
      </c>
      <c r="D1389" s="21">
        <v>804101</v>
      </c>
      <c r="E1389" s="21">
        <v>0</v>
      </c>
      <c r="F1389" s="21">
        <v>804101</v>
      </c>
      <c r="G1389" s="39">
        <v>1.04</v>
      </c>
      <c r="H1389" s="21">
        <v>836265</v>
      </c>
      <c r="I1389" s="21">
        <v>0</v>
      </c>
      <c r="J1389" s="21">
        <v>836265</v>
      </c>
      <c r="K1389" s="21">
        <v>0</v>
      </c>
      <c r="L1389" s="21">
        <v>0</v>
      </c>
      <c r="M1389" s="21">
        <v>0</v>
      </c>
      <c r="N1389" s="21">
        <v>836265</v>
      </c>
    </row>
    <row r="1390" spans="1:14" x14ac:dyDescent="0.25">
      <c r="A1390" s="1" t="s">
        <v>4808</v>
      </c>
      <c r="B1390" s="2" t="s">
        <v>10</v>
      </c>
      <c r="C1390" s="2" t="s">
        <v>3419</v>
      </c>
      <c r="D1390" s="21">
        <v>10617870</v>
      </c>
      <c r="E1390" s="21">
        <v>0</v>
      </c>
      <c r="F1390" s="21">
        <v>10617870</v>
      </c>
      <c r="G1390" s="39">
        <v>1.04</v>
      </c>
      <c r="H1390" s="21">
        <v>11042585</v>
      </c>
      <c r="I1390" s="21">
        <v>0</v>
      </c>
      <c r="J1390" s="21">
        <v>11042585</v>
      </c>
      <c r="K1390" s="21">
        <v>348565</v>
      </c>
      <c r="L1390" s="21">
        <v>268749.16518495162</v>
      </c>
      <c r="M1390" s="21">
        <v>594941</v>
      </c>
      <c r="N1390" s="21">
        <v>12254840.165184952</v>
      </c>
    </row>
    <row r="1391" spans="1:14" x14ac:dyDescent="0.25">
      <c r="A1391" s="1" t="s">
        <v>4809</v>
      </c>
      <c r="B1391" s="2" t="s">
        <v>10</v>
      </c>
      <c r="C1391" s="2" t="s">
        <v>3419</v>
      </c>
      <c r="D1391" s="21">
        <v>11788</v>
      </c>
      <c r="E1391" s="21">
        <v>0</v>
      </c>
      <c r="F1391" s="21">
        <v>11788</v>
      </c>
      <c r="G1391" s="39">
        <v>1.04</v>
      </c>
      <c r="H1391" s="21">
        <v>12260</v>
      </c>
      <c r="I1391" s="21">
        <v>0</v>
      </c>
      <c r="J1391" s="21">
        <v>12260</v>
      </c>
      <c r="K1391" s="21">
        <v>0</v>
      </c>
      <c r="L1391" s="21">
        <v>0</v>
      </c>
      <c r="M1391" s="21">
        <v>0</v>
      </c>
      <c r="N1391" s="21">
        <v>12260</v>
      </c>
    </row>
    <row r="1392" spans="1:14" x14ac:dyDescent="0.25">
      <c r="A1392" s="1" t="s">
        <v>4810</v>
      </c>
      <c r="B1392" s="2" t="s">
        <v>10</v>
      </c>
      <c r="C1392" s="2" t="s">
        <v>3419</v>
      </c>
      <c r="D1392" s="21">
        <v>28952</v>
      </c>
      <c r="E1392" s="21">
        <v>0</v>
      </c>
      <c r="F1392" s="21">
        <v>28952</v>
      </c>
      <c r="G1392" s="39">
        <v>1.04</v>
      </c>
      <c r="H1392" s="21">
        <v>30110</v>
      </c>
      <c r="I1392" s="21">
        <v>0</v>
      </c>
      <c r="J1392" s="21">
        <v>30110</v>
      </c>
      <c r="K1392" s="21">
        <v>0</v>
      </c>
      <c r="L1392" s="21">
        <v>0</v>
      </c>
      <c r="M1392" s="21">
        <v>0</v>
      </c>
      <c r="N1392" s="21">
        <v>30110</v>
      </c>
    </row>
    <row r="1393" spans="1:14" x14ac:dyDescent="0.25">
      <c r="A1393" s="1" t="s">
        <v>4811</v>
      </c>
      <c r="B1393" s="2" t="s">
        <v>10</v>
      </c>
      <c r="C1393" s="2" t="s">
        <v>3419</v>
      </c>
      <c r="D1393" s="21">
        <v>32394</v>
      </c>
      <c r="E1393" s="21">
        <v>0</v>
      </c>
      <c r="F1393" s="21">
        <v>32394</v>
      </c>
      <c r="G1393" s="39">
        <v>1.04</v>
      </c>
      <c r="H1393" s="21">
        <v>33690</v>
      </c>
      <c r="I1393" s="21">
        <v>0</v>
      </c>
      <c r="J1393" s="21">
        <v>33690</v>
      </c>
      <c r="K1393" s="21">
        <v>0</v>
      </c>
      <c r="L1393" s="21">
        <v>0</v>
      </c>
      <c r="M1393" s="21">
        <v>0</v>
      </c>
      <c r="N1393" s="21">
        <v>33690</v>
      </c>
    </row>
    <row r="1394" spans="1:14" x14ac:dyDescent="0.25">
      <c r="A1394" s="1" t="s">
        <v>4812</v>
      </c>
      <c r="B1394" s="2" t="s">
        <v>10</v>
      </c>
      <c r="C1394" s="2" t="s">
        <v>3419</v>
      </c>
      <c r="D1394" s="21">
        <v>72617</v>
      </c>
      <c r="E1394" s="21">
        <v>0</v>
      </c>
      <c r="F1394" s="21">
        <v>72617</v>
      </c>
      <c r="G1394" s="39">
        <v>1.04</v>
      </c>
      <c r="H1394" s="21">
        <v>75522</v>
      </c>
      <c r="I1394" s="21">
        <v>0</v>
      </c>
      <c r="J1394" s="21">
        <v>75522</v>
      </c>
      <c r="K1394" s="21">
        <v>0</v>
      </c>
      <c r="L1394" s="21">
        <v>0</v>
      </c>
      <c r="M1394" s="21">
        <v>0</v>
      </c>
      <c r="N1394" s="21">
        <v>75522</v>
      </c>
    </row>
    <row r="1395" spans="1:14" x14ac:dyDescent="0.25">
      <c r="A1395" s="1" t="s">
        <v>4813</v>
      </c>
      <c r="B1395" s="2" t="s">
        <v>10</v>
      </c>
      <c r="C1395" s="2" t="s">
        <v>3419</v>
      </c>
      <c r="D1395" s="21">
        <v>12768</v>
      </c>
      <c r="E1395" s="21">
        <v>0</v>
      </c>
      <c r="F1395" s="21">
        <v>12768</v>
      </c>
      <c r="G1395" s="39">
        <v>1.04</v>
      </c>
      <c r="H1395" s="21">
        <v>13279</v>
      </c>
      <c r="I1395" s="21">
        <v>0</v>
      </c>
      <c r="J1395" s="21">
        <v>13279</v>
      </c>
      <c r="K1395" s="21">
        <v>0</v>
      </c>
      <c r="L1395" s="21">
        <v>0</v>
      </c>
      <c r="M1395" s="21">
        <v>0</v>
      </c>
      <c r="N1395" s="21">
        <v>13279</v>
      </c>
    </row>
    <row r="1396" spans="1:14" x14ac:dyDescent="0.25">
      <c r="A1396" s="1" t="s">
        <v>4814</v>
      </c>
      <c r="B1396" s="2" t="s">
        <v>10</v>
      </c>
      <c r="C1396" s="2" t="s">
        <v>3419</v>
      </c>
      <c r="D1396" s="21">
        <v>34604</v>
      </c>
      <c r="E1396" s="21">
        <v>0</v>
      </c>
      <c r="F1396" s="21">
        <v>34604</v>
      </c>
      <c r="G1396" s="39">
        <v>1.04</v>
      </c>
      <c r="H1396" s="21">
        <v>35988</v>
      </c>
      <c r="I1396" s="21">
        <v>0</v>
      </c>
      <c r="J1396" s="21">
        <v>35988</v>
      </c>
      <c r="K1396" s="21">
        <v>0</v>
      </c>
      <c r="L1396" s="21">
        <v>0</v>
      </c>
      <c r="M1396" s="21">
        <v>0</v>
      </c>
      <c r="N1396" s="21">
        <v>35988</v>
      </c>
    </row>
    <row r="1397" spans="1:14" x14ac:dyDescent="0.25">
      <c r="A1397" s="1" t="s">
        <v>4815</v>
      </c>
      <c r="B1397" s="2" t="s">
        <v>10</v>
      </c>
      <c r="C1397" s="2" t="s">
        <v>3419</v>
      </c>
      <c r="D1397" s="21">
        <v>151692</v>
      </c>
      <c r="E1397" s="21">
        <v>0</v>
      </c>
      <c r="F1397" s="21">
        <v>151692</v>
      </c>
      <c r="G1397" s="39">
        <v>1.04</v>
      </c>
      <c r="H1397" s="21">
        <v>157760</v>
      </c>
      <c r="I1397" s="21">
        <v>0</v>
      </c>
      <c r="J1397" s="21">
        <v>157760</v>
      </c>
      <c r="K1397" s="21">
        <v>0</v>
      </c>
      <c r="L1397" s="21">
        <v>0</v>
      </c>
      <c r="M1397" s="21">
        <v>0</v>
      </c>
      <c r="N1397" s="21">
        <v>157760</v>
      </c>
    </row>
    <row r="1398" spans="1:14" x14ac:dyDescent="0.25">
      <c r="A1398" s="1" t="s">
        <v>4816</v>
      </c>
      <c r="B1398" s="2" t="s">
        <v>10</v>
      </c>
      <c r="C1398" s="2" t="s">
        <v>3419</v>
      </c>
      <c r="D1398" s="21">
        <v>263093</v>
      </c>
      <c r="E1398" s="21">
        <v>0</v>
      </c>
      <c r="F1398" s="21">
        <v>263093</v>
      </c>
      <c r="G1398" s="39">
        <v>1.04</v>
      </c>
      <c r="H1398" s="21">
        <v>273617</v>
      </c>
      <c r="I1398" s="21">
        <v>0</v>
      </c>
      <c r="J1398" s="21">
        <v>273617</v>
      </c>
      <c r="K1398" s="21">
        <v>0</v>
      </c>
      <c r="L1398" s="21">
        <v>0</v>
      </c>
      <c r="M1398" s="21">
        <v>0</v>
      </c>
      <c r="N1398" s="21">
        <v>273617</v>
      </c>
    </row>
    <row r="1399" spans="1:14" x14ac:dyDescent="0.25">
      <c r="A1399" s="1" t="s">
        <v>4817</v>
      </c>
      <c r="B1399" s="2" t="s">
        <v>10</v>
      </c>
      <c r="C1399" s="2" t="s">
        <v>3419</v>
      </c>
      <c r="D1399" s="21">
        <v>12859</v>
      </c>
      <c r="E1399" s="21">
        <v>0</v>
      </c>
      <c r="F1399" s="21">
        <v>12859</v>
      </c>
      <c r="G1399" s="39">
        <v>1.04</v>
      </c>
      <c r="H1399" s="21">
        <v>13373</v>
      </c>
      <c r="I1399" s="21">
        <v>0</v>
      </c>
      <c r="J1399" s="21">
        <v>13373</v>
      </c>
      <c r="K1399" s="21">
        <v>0</v>
      </c>
      <c r="L1399" s="21">
        <v>0</v>
      </c>
      <c r="M1399" s="21">
        <v>0</v>
      </c>
      <c r="N1399" s="21">
        <v>13373</v>
      </c>
    </row>
    <row r="1400" spans="1:14" x14ac:dyDescent="0.25">
      <c r="A1400" s="1" t="s">
        <v>4818</v>
      </c>
      <c r="B1400" s="2" t="s">
        <v>10</v>
      </c>
      <c r="C1400" s="2" t="s">
        <v>3419</v>
      </c>
      <c r="D1400" s="21">
        <v>14252</v>
      </c>
      <c r="E1400" s="21">
        <v>0</v>
      </c>
      <c r="F1400" s="21">
        <v>14252</v>
      </c>
      <c r="G1400" s="39">
        <v>1.04</v>
      </c>
      <c r="H1400" s="21">
        <v>14822</v>
      </c>
      <c r="I1400" s="21">
        <v>0</v>
      </c>
      <c r="J1400" s="21">
        <v>14822</v>
      </c>
      <c r="K1400" s="21">
        <v>0</v>
      </c>
      <c r="L1400" s="21">
        <v>0</v>
      </c>
      <c r="M1400" s="21">
        <v>0</v>
      </c>
      <c r="N1400" s="21">
        <v>14822</v>
      </c>
    </row>
    <row r="1401" spans="1:14" x14ac:dyDescent="0.25">
      <c r="A1401" s="1" t="s">
        <v>4819</v>
      </c>
      <c r="B1401" s="2" t="s">
        <v>10</v>
      </c>
      <c r="C1401" s="2" t="s">
        <v>3419</v>
      </c>
      <c r="D1401" s="21">
        <v>6376</v>
      </c>
      <c r="E1401" s="21">
        <v>0</v>
      </c>
      <c r="F1401" s="21">
        <v>6376</v>
      </c>
      <c r="G1401" s="39">
        <v>1.04</v>
      </c>
      <c r="H1401" s="21">
        <v>6631</v>
      </c>
      <c r="I1401" s="21">
        <v>0</v>
      </c>
      <c r="J1401" s="21">
        <v>6631</v>
      </c>
      <c r="K1401" s="21">
        <v>0</v>
      </c>
      <c r="L1401" s="21">
        <v>0</v>
      </c>
      <c r="M1401" s="21">
        <v>0</v>
      </c>
      <c r="N1401" s="21">
        <v>6631</v>
      </c>
    </row>
    <row r="1402" spans="1:14" x14ac:dyDescent="0.25">
      <c r="A1402" s="1" t="s">
        <v>4820</v>
      </c>
      <c r="B1402" s="2" t="s">
        <v>10</v>
      </c>
      <c r="C1402" s="2" t="s">
        <v>3419</v>
      </c>
      <c r="D1402" s="21">
        <v>17880</v>
      </c>
      <c r="E1402" s="21">
        <v>0</v>
      </c>
      <c r="F1402" s="21">
        <v>17880</v>
      </c>
      <c r="G1402" s="39">
        <v>1.04</v>
      </c>
      <c r="H1402" s="21">
        <v>18595</v>
      </c>
      <c r="I1402" s="21">
        <v>0</v>
      </c>
      <c r="J1402" s="21">
        <v>18595</v>
      </c>
      <c r="K1402" s="21">
        <v>0</v>
      </c>
      <c r="L1402" s="21">
        <v>0</v>
      </c>
      <c r="M1402" s="21">
        <v>0</v>
      </c>
      <c r="N1402" s="21">
        <v>18595</v>
      </c>
    </row>
    <row r="1403" spans="1:14" x14ac:dyDescent="0.25">
      <c r="A1403" s="1" t="s">
        <v>4821</v>
      </c>
      <c r="B1403" s="2" t="s">
        <v>10</v>
      </c>
      <c r="C1403" s="2" t="s">
        <v>3419</v>
      </c>
      <c r="D1403" s="21">
        <v>16028</v>
      </c>
      <c r="E1403" s="21">
        <v>0</v>
      </c>
      <c r="F1403" s="21">
        <v>16028</v>
      </c>
      <c r="G1403" s="39">
        <v>1.04</v>
      </c>
      <c r="H1403" s="21">
        <v>16669</v>
      </c>
      <c r="I1403" s="21">
        <v>0</v>
      </c>
      <c r="J1403" s="21">
        <v>16669</v>
      </c>
      <c r="K1403" s="21">
        <v>0</v>
      </c>
      <c r="L1403" s="21">
        <v>0</v>
      </c>
      <c r="M1403" s="21">
        <v>0</v>
      </c>
      <c r="N1403" s="21">
        <v>16669</v>
      </c>
    </row>
    <row r="1404" spans="1:14" x14ac:dyDescent="0.25">
      <c r="A1404" s="1" t="s">
        <v>4822</v>
      </c>
      <c r="B1404" s="2" t="s">
        <v>10</v>
      </c>
      <c r="C1404" s="2" t="s">
        <v>3419</v>
      </c>
      <c r="D1404" s="21">
        <v>29663</v>
      </c>
      <c r="E1404" s="21">
        <v>0</v>
      </c>
      <c r="F1404" s="21">
        <v>29663</v>
      </c>
      <c r="G1404" s="39">
        <v>1.04</v>
      </c>
      <c r="H1404" s="21">
        <v>30850</v>
      </c>
      <c r="I1404" s="21">
        <v>0</v>
      </c>
      <c r="J1404" s="21">
        <v>30850</v>
      </c>
      <c r="K1404" s="21">
        <v>0</v>
      </c>
      <c r="L1404" s="21">
        <v>0</v>
      </c>
      <c r="M1404" s="21">
        <v>0</v>
      </c>
      <c r="N1404" s="21">
        <v>30850</v>
      </c>
    </row>
    <row r="1405" spans="1:14" x14ac:dyDescent="0.25">
      <c r="A1405" s="1" t="s">
        <v>4823</v>
      </c>
      <c r="B1405" s="2" t="s">
        <v>10</v>
      </c>
      <c r="C1405" s="2" t="s">
        <v>3419</v>
      </c>
      <c r="D1405" s="21">
        <v>20578</v>
      </c>
      <c r="E1405" s="21">
        <v>0</v>
      </c>
      <c r="F1405" s="21">
        <v>20578</v>
      </c>
      <c r="G1405" s="39">
        <v>1.04</v>
      </c>
      <c r="H1405" s="21">
        <v>21401</v>
      </c>
      <c r="I1405" s="21">
        <v>0</v>
      </c>
      <c r="J1405" s="21">
        <v>21401</v>
      </c>
      <c r="K1405" s="21">
        <v>0</v>
      </c>
      <c r="L1405" s="21">
        <v>0</v>
      </c>
      <c r="M1405" s="21">
        <v>0</v>
      </c>
      <c r="N1405" s="21">
        <v>21401</v>
      </c>
    </row>
    <row r="1406" spans="1:14" x14ac:dyDescent="0.25">
      <c r="A1406" s="1" t="s">
        <v>4824</v>
      </c>
      <c r="B1406" s="2" t="s">
        <v>10</v>
      </c>
      <c r="C1406" s="2" t="s">
        <v>3419</v>
      </c>
      <c r="D1406" s="21">
        <v>41557</v>
      </c>
      <c r="E1406" s="21">
        <v>0</v>
      </c>
      <c r="F1406" s="21">
        <v>41557</v>
      </c>
      <c r="G1406" s="39">
        <v>1.04</v>
      </c>
      <c r="H1406" s="21">
        <v>43219</v>
      </c>
      <c r="I1406" s="21">
        <v>0</v>
      </c>
      <c r="J1406" s="21">
        <v>43219</v>
      </c>
      <c r="K1406" s="21">
        <v>0</v>
      </c>
      <c r="L1406" s="21">
        <v>0</v>
      </c>
      <c r="M1406" s="21">
        <v>0</v>
      </c>
      <c r="N1406" s="21">
        <v>43219</v>
      </c>
    </row>
    <row r="1407" spans="1:14" x14ac:dyDescent="0.25">
      <c r="A1407" s="1" t="s">
        <v>4825</v>
      </c>
      <c r="B1407" s="2" t="s">
        <v>10</v>
      </c>
      <c r="C1407" s="2" t="s">
        <v>3419</v>
      </c>
      <c r="D1407" s="21">
        <v>12773</v>
      </c>
      <c r="E1407" s="21">
        <v>0</v>
      </c>
      <c r="F1407" s="21">
        <v>12773</v>
      </c>
      <c r="G1407" s="39">
        <v>1.04</v>
      </c>
      <c r="H1407" s="21">
        <v>13284</v>
      </c>
      <c r="I1407" s="21">
        <v>0</v>
      </c>
      <c r="J1407" s="21">
        <v>13284</v>
      </c>
      <c r="K1407" s="21">
        <v>0</v>
      </c>
      <c r="L1407" s="21">
        <v>0</v>
      </c>
      <c r="M1407" s="21">
        <v>0</v>
      </c>
      <c r="N1407" s="21">
        <v>13284</v>
      </c>
    </row>
    <row r="1408" spans="1:14" x14ac:dyDescent="0.25">
      <c r="A1408" s="1" t="s">
        <v>4826</v>
      </c>
      <c r="B1408" s="2" t="s">
        <v>10</v>
      </c>
      <c r="C1408" s="2" t="s">
        <v>3419</v>
      </c>
      <c r="D1408" s="21">
        <v>27843</v>
      </c>
      <c r="E1408" s="21">
        <v>0</v>
      </c>
      <c r="F1408" s="21">
        <v>27843</v>
      </c>
      <c r="G1408" s="39">
        <v>1.04</v>
      </c>
      <c r="H1408" s="21">
        <v>28957</v>
      </c>
      <c r="I1408" s="21">
        <v>0</v>
      </c>
      <c r="J1408" s="21">
        <v>28957</v>
      </c>
      <c r="K1408" s="21">
        <v>0</v>
      </c>
      <c r="L1408" s="21">
        <v>0</v>
      </c>
      <c r="M1408" s="21">
        <v>0</v>
      </c>
      <c r="N1408" s="21">
        <v>28957</v>
      </c>
    </row>
    <row r="1409" spans="1:14" x14ac:dyDescent="0.25">
      <c r="A1409" s="1" t="s">
        <v>4827</v>
      </c>
      <c r="B1409" s="2" t="s">
        <v>10</v>
      </c>
      <c r="C1409" s="2" t="s">
        <v>3419</v>
      </c>
      <c r="D1409" s="21">
        <v>14869</v>
      </c>
      <c r="E1409" s="21">
        <v>0</v>
      </c>
      <c r="F1409" s="21">
        <v>14869</v>
      </c>
      <c r="G1409" s="39">
        <v>1.04</v>
      </c>
      <c r="H1409" s="21">
        <v>15464</v>
      </c>
      <c r="I1409" s="21">
        <v>0</v>
      </c>
      <c r="J1409" s="21">
        <v>15464</v>
      </c>
      <c r="K1409" s="21">
        <v>0</v>
      </c>
      <c r="L1409" s="21">
        <v>0</v>
      </c>
      <c r="M1409" s="21">
        <v>0</v>
      </c>
      <c r="N1409" s="21">
        <v>15464</v>
      </c>
    </row>
    <row r="1410" spans="1:14" x14ac:dyDescent="0.25">
      <c r="A1410" s="1" t="s">
        <v>4828</v>
      </c>
      <c r="B1410" s="2" t="s">
        <v>10</v>
      </c>
      <c r="C1410" s="2" t="s">
        <v>3419</v>
      </c>
      <c r="D1410" s="21">
        <v>28101</v>
      </c>
      <c r="E1410" s="21">
        <v>0</v>
      </c>
      <c r="F1410" s="21">
        <v>28101</v>
      </c>
      <c r="G1410" s="39">
        <v>1.04</v>
      </c>
      <c r="H1410" s="21">
        <v>29225</v>
      </c>
      <c r="I1410" s="21">
        <v>0</v>
      </c>
      <c r="J1410" s="21">
        <v>29225</v>
      </c>
      <c r="K1410" s="21">
        <v>0</v>
      </c>
      <c r="L1410" s="21">
        <v>0</v>
      </c>
      <c r="M1410" s="21">
        <v>0</v>
      </c>
      <c r="N1410" s="21">
        <v>29225</v>
      </c>
    </row>
    <row r="1411" spans="1:14" x14ac:dyDescent="0.25">
      <c r="A1411" s="1" t="s">
        <v>4829</v>
      </c>
      <c r="B1411" s="2" t="s">
        <v>10</v>
      </c>
      <c r="C1411" s="2" t="s">
        <v>3419</v>
      </c>
      <c r="D1411" s="21">
        <v>8419862</v>
      </c>
      <c r="E1411" s="21">
        <v>0</v>
      </c>
      <c r="F1411" s="21">
        <v>8419862</v>
      </c>
      <c r="G1411" s="39">
        <v>1.04</v>
      </c>
      <c r="H1411" s="21">
        <v>8756656</v>
      </c>
      <c r="I1411" s="21">
        <v>0</v>
      </c>
      <c r="J1411" s="21">
        <v>8756656</v>
      </c>
      <c r="K1411" s="21">
        <v>233767</v>
      </c>
      <c r="L1411" s="21">
        <v>0</v>
      </c>
      <c r="M1411" s="21">
        <v>0</v>
      </c>
      <c r="N1411" s="21">
        <v>8990423</v>
      </c>
    </row>
    <row r="1412" spans="1:14" x14ac:dyDescent="0.25">
      <c r="A1412" s="1" t="s">
        <v>4830</v>
      </c>
      <c r="B1412" s="2" t="s">
        <v>10</v>
      </c>
      <c r="C1412" s="2" t="s">
        <v>3419</v>
      </c>
      <c r="D1412" s="21">
        <v>3875</v>
      </c>
      <c r="E1412" s="21">
        <v>0</v>
      </c>
      <c r="F1412" s="21">
        <v>3875</v>
      </c>
      <c r="G1412" s="39">
        <v>1.04</v>
      </c>
      <c r="H1412" s="21">
        <v>4030</v>
      </c>
      <c r="I1412" s="21">
        <v>0</v>
      </c>
      <c r="J1412" s="21">
        <v>4030</v>
      </c>
      <c r="K1412" s="21">
        <v>0</v>
      </c>
      <c r="L1412" s="21">
        <v>0</v>
      </c>
      <c r="M1412" s="21">
        <v>0</v>
      </c>
      <c r="N1412" s="21">
        <v>4030</v>
      </c>
    </row>
    <row r="1413" spans="1:14" x14ac:dyDescent="0.25">
      <c r="A1413" s="1" t="s">
        <v>4831</v>
      </c>
      <c r="B1413" s="2" t="s">
        <v>10</v>
      </c>
      <c r="C1413" s="2" t="s">
        <v>3419</v>
      </c>
      <c r="D1413" s="21">
        <v>15948</v>
      </c>
      <c r="E1413" s="21">
        <v>0</v>
      </c>
      <c r="F1413" s="21">
        <v>15948</v>
      </c>
      <c r="G1413" s="39">
        <v>1.04</v>
      </c>
      <c r="H1413" s="21">
        <v>16586</v>
      </c>
      <c r="I1413" s="21">
        <v>0</v>
      </c>
      <c r="J1413" s="21">
        <v>16586</v>
      </c>
      <c r="K1413" s="21">
        <v>0</v>
      </c>
      <c r="L1413" s="21">
        <v>0</v>
      </c>
      <c r="M1413" s="21">
        <v>0</v>
      </c>
      <c r="N1413" s="21">
        <v>16586</v>
      </c>
    </row>
    <row r="1414" spans="1:14" x14ac:dyDescent="0.25">
      <c r="A1414" s="1" t="s">
        <v>4832</v>
      </c>
      <c r="B1414" s="2" t="s">
        <v>10</v>
      </c>
      <c r="C1414" s="2" t="s">
        <v>3419</v>
      </c>
      <c r="D1414" s="21">
        <v>296056</v>
      </c>
      <c r="E1414" s="21">
        <v>0</v>
      </c>
      <c r="F1414" s="21">
        <v>296056</v>
      </c>
      <c r="G1414" s="39">
        <v>1.04</v>
      </c>
      <c r="H1414" s="21">
        <v>307898</v>
      </c>
      <c r="I1414" s="21">
        <v>0</v>
      </c>
      <c r="J1414" s="21">
        <v>307898</v>
      </c>
      <c r="K1414" s="21">
        <v>36278</v>
      </c>
      <c r="L1414" s="21">
        <v>0</v>
      </c>
      <c r="M1414" s="21">
        <v>0</v>
      </c>
      <c r="N1414" s="21">
        <v>344176</v>
      </c>
    </row>
    <row r="1415" spans="1:14" x14ac:dyDescent="0.25">
      <c r="A1415" s="1" t="s">
        <v>4833</v>
      </c>
      <c r="B1415" s="2" t="s">
        <v>10</v>
      </c>
      <c r="C1415" s="2" t="s">
        <v>3419</v>
      </c>
      <c r="D1415" s="21">
        <v>7319428</v>
      </c>
      <c r="E1415" s="21">
        <v>0</v>
      </c>
      <c r="F1415" s="21">
        <v>7319428</v>
      </c>
      <c r="G1415" s="39">
        <v>1.04</v>
      </c>
      <c r="H1415" s="21">
        <v>7612205</v>
      </c>
      <c r="I1415" s="21">
        <v>0</v>
      </c>
      <c r="J1415" s="21">
        <v>7612205</v>
      </c>
      <c r="K1415" s="21">
        <v>0</v>
      </c>
      <c r="L1415" s="21">
        <v>0</v>
      </c>
      <c r="M1415" s="21">
        <v>0</v>
      </c>
      <c r="N1415" s="21">
        <v>7612205</v>
      </c>
    </row>
    <row r="1416" spans="1:14" x14ac:dyDescent="0.25">
      <c r="A1416" s="1" t="s">
        <v>4834</v>
      </c>
      <c r="B1416" s="2" t="s">
        <v>10</v>
      </c>
      <c r="C1416" s="2" t="s">
        <v>3419</v>
      </c>
      <c r="D1416" s="21">
        <v>3125364</v>
      </c>
      <c r="E1416" s="21">
        <v>0</v>
      </c>
      <c r="F1416" s="21">
        <v>3125364</v>
      </c>
      <c r="G1416" s="39">
        <v>1.04</v>
      </c>
      <c r="H1416" s="21">
        <v>3250379</v>
      </c>
      <c r="I1416" s="21">
        <v>0</v>
      </c>
      <c r="J1416" s="21">
        <v>3250379</v>
      </c>
      <c r="K1416" s="21">
        <v>0</v>
      </c>
      <c r="L1416" s="21">
        <v>0</v>
      </c>
      <c r="M1416" s="21">
        <v>0</v>
      </c>
      <c r="N1416" s="21">
        <v>3250379</v>
      </c>
    </row>
    <row r="1417" spans="1:14" x14ac:dyDescent="0.25">
      <c r="A1417" s="1" t="s">
        <v>4835</v>
      </c>
      <c r="B1417" s="2" t="s">
        <v>10</v>
      </c>
      <c r="C1417" s="2" t="s">
        <v>3419</v>
      </c>
      <c r="D1417" s="21">
        <v>1606243</v>
      </c>
      <c r="E1417" s="21">
        <v>0</v>
      </c>
      <c r="F1417" s="21">
        <v>1606243</v>
      </c>
      <c r="G1417" s="39">
        <v>1.04</v>
      </c>
      <c r="H1417" s="21">
        <v>1670493</v>
      </c>
      <c r="I1417" s="21">
        <v>0</v>
      </c>
      <c r="J1417" s="21">
        <v>1670493</v>
      </c>
      <c r="K1417" s="21">
        <v>0</v>
      </c>
      <c r="L1417" s="21">
        <v>0</v>
      </c>
      <c r="M1417" s="21">
        <v>0</v>
      </c>
      <c r="N1417" s="21">
        <v>1670493</v>
      </c>
    </row>
    <row r="1418" spans="1:14" x14ac:dyDescent="0.25">
      <c r="A1418" s="1" t="s">
        <v>4836</v>
      </c>
      <c r="B1418" s="2" t="s">
        <v>10</v>
      </c>
      <c r="C1418" s="2" t="s">
        <v>3419</v>
      </c>
      <c r="D1418" s="21">
        <v>5718773</v>
      </c>
      <c r="E1418" s="21">
        <v>0</v>
      </c>
      <c r="F1418" s="21">
        <v>5718773</v>
      </c>
      <c r="G1418" s="39">
        <v>1.04</v>
      </c>
      <c r="H1418" s="21">
        <v>5947524</v>
      </c>
      <c r="I1418" s="21">
        <v>0</v>
      </c>
      <c r="J1418" s="21">
        <v>5947524</v>
      </c>
      <c r="K1418" s="21">
        <v>0</v>
      </c>
      <c r="L1418" s="21">
        <v>188346.32718686556</v>
      </c>
      <c r="M1418" s="21">
        <v>402664</v>
      </c>
      <c r="N1418" s="21">
        <v>6538534.3271868657</v>
      </c>
    </row>
    <row r="1419" spans="1:14" x14ac:dyDescent="0.25">
      <c r="A1419" s="1" t="s">
        <v>4837</v>
      </c>
      <c r="B1419" s="2" t="s">
        <v>10</v>
      </c>
      <c r="C1419" s="2" t="s">
        <v>3419</v>
      </c>
      <c r="D1419" s="21">
        <v>11655</v>
      </c>
      <c r="E1419" s="21">
        <v>0</v>
      </c>
      <c r="F1419" s="21">
        <v>11655</v>
      </c>
      <c r="G1419" s="39">
        <v>1.04</v>
      </c>
      <c r="H1419" s="21">
        <v>12121</v>
      </c>
      <c r="I1419" s="21">
        <v>0</v>
      </c>
      <c r="J1419" s="21">
        <v>12121</v>
      </c>
      <c r="K1419" s="21">
        <v>0</v>
      </c>
      <c r="L1419" s="21">
        <v>0</v>
      </c>
      <c r="M1419" s="21">
        <v>0</v>
      </c>
      <c r="N1419" s="21">
        <v>12121</v>
      </c>
    </row>
    <row r="1420" spans="1:14" x14ac:dyDescent="0.25">
      <c r="A1420" s="1" t="s">
        <v>4838</v>
      </c>
      <c r="B1420" s="2" t="s">
        <v>10</v>
      </c>
      <c r="C1420" s="2" t="s">
        <v>3419</v>
      </c>
      <c r="D1420" s="21">
        <v>15967</v>
      </c>
      <c r="E1420" s="21">
        <v>0</v>
      </c>
      <c r="F1420" s="21">
        <v>15967</v>
      </c>
      <c r="G1420" s="39">
        <v>1.04</v>
      </c>
      <c r="H1420" s="21">
        <v>16606</v>
      </c>
      <c r="I1420" s="21">
        <v>0</v>
      </c>
      <c r="J1420" s="21">
        <v>16606</v>
      </c>
      <c r="K1420" s="21">
        <v>0</v>
      </c>
      <c r="L1420" s="21">
        <v>0</v>
      </c>
      <c r="M1420" s="21">
        <v>0</v>
      </c>
      <c r="N1420" s="21">
        <v>16606</v>
      </c>
    </row>
    <row r="1421" spans="1:14" x14ac:dyDescent="0.25">
      <c r="A1421" s="1" t="s">
        <v>4839</v>
      </c>
      <c r="B1421" s="2" t="s">
        <v>10</v>
      </c>
      <c r="C1421" s="2" t="s">
        <v>3419</v>
      </c>
      <c r="D1421" s="21">
        <v>8942</v>
      </c>
      <c r="E1421" s="21">
        <v>0</v>
      </c>
      <c r="F1421" s="21">
        <v>8942</v>
      </c>
      <c r="G1421" s="39">
        <v>1.04</v>
      </c>
      <c r="H1421" s="21">
        <v>9300</v>
      </c>
      <c r="I1421" s="21">
        <v>0</v>
      </c>
      <c r="J1421" s="21">
        <v>9300</v>
      </c>
      <c r="K1421" s="21">
        <v>0</v>
      </c>
      <c r="L1421" s="21">
        <v>0</v>
      </c>
      <c r="M1421" s="21">
        <v>0</v>
      </c>
      <c r="N1421" s="21">
        <v>9300</v>
      </c>
    </row>
    <row r="1422" spans="1:14" x14ac:dyDescent="0.25">
      <c r="A1422" s="1" t="s">
        <v>4840</v>
      </c>
      <c r="B1422" s="2" t="s">
        <v>10</v>
      </c>
      <c r="C1422" s="2" t="s">
        <v>3419</v>
      </c>
      <c r="D1422" s="21">
        <v>23994</v>
      </c>
      <c r="E1422" s="21">
        <v>0</v>
      </c>
      <c r="F1422" s="21">
        <v>23994</v>
      </c>
      <c r="G1422" s="39">
        <v>1.04</v>
      </c>
      <c r="H1422" s="21">
        <v>24954</v>
      </c>
      <c r="I1422" s="21">
        <v>0</v>
      </c>
      <c r="J1422" s="21">
        <v>24954</v>
      </c>
      <c r="K1422" s="21">
        <v>0</v>
      </c>
      <c r="L1422" s="21">
        <v>0</v>
      </c>
      <c r="M1422" s="21">
        <v>0</v>
      </c>
      <c r="N1422" s="21">
        <v>24954</v>
      </c>
    </row>
    <row r="1423" spans="1:14" x14ac:dyDescent="0.25">
      <c r="A1423" s="1" t="s">
        <v>4841</v>
      </c>
      <c r="B1423" s="2" t="s">
        <v>10</v>
      </c>
      <c r="C1423" s="2" t="s">
        <v>3419</v>
      </c>
      <c r="D1423" s="21">
        <v>3732</v>
      </c>
      <c r="E1423" s="21">
        <v>0</v>
      </c>
      <c r="F1423" s="21">
        <v>3732</v>
      </c>
      <c r="G1423" s="39">
        <v>1.04</v>
      </c>
      <c r="H1423" s="21">
        <v>3881</v>
      </c>
      <c r="I1423" s="21">
        <v>0</v>
      </c>
      <c r="J1423" s="21">
        <v>3881</v>
      </c>
      <c r="K1423" s="21">
        <v>0</v>
      </c>
      <c r="L1423" s="21">
        <v>0</v>
      </c>
      <c r="M1423" s="21">
        <v>0</v>
      </c>
      <c r="N1423" s="21">
        <v>3881</v>
      </c>
    </row>
    <row r="1424" spans="1:14" x14ac:dyDescent="0.25">
      <c r="A1424" s="1" t="s">
        <v>4842</v>
      </c>
      <c r="B1424" s="2" t="s">
        <v>10</v>
      </c>
      <c r="C1424" s="2" t="s">
        <v>3419</v>
      </c>
      <c r="D1424" s="21">
        <v>97140</v>
      </c>
      <c r="E1424" s="21">
        <v>0</v>
      </c>
      <c r="F1424" s="21">
        <v>97140</v>
      </c>
      <c r="G1424" s="39">
        <v>1.04</v>
      </c>
      <c r="H1424" s="21">
        <v>101026</v>
      </c>
      <c r="I1424" s="21">
        <v>0</v>
      </c>
      <c r="J1424" s="21">
        <v>101026</v>
      </c>
      <c r="K1424" s="21">
        <v>0</v>
      </c>
      <c r="L1424" s="21">
        <v>0</v>
      </c>
      <c r="M1424" s="21">
        <v>0</v>
      </c>
      <c r="N1424" s="21">
        <v>101026</v>
      </c>
    </row>
    <row r="1425" spans="1:14" x14ac:dyDescent="0.25">
      <c r="A1425" s="1" t="s">
        <v>4843</v>
      </c>
      <c r="B1425" s="2" t="s">
        <v>10</v>
      </c>
      <c r="C1425" s="2" t="s">
        <v>3419</v>
      </c>
      <c r="D1425" s="21">
        <v>4421</v>
      </c>
      <c r="E1425" s="21">
        <v>0</v>
      </c>
      <c r="F1425" s="21">
        <v>4421</v>
      </c>
      <c r="G1425" s="39">
        <v>1.04</v>
      </c>
      <c r="H1425" s="21">
        <v>4598</v>
      </c>
      <c r="I1425" s="21">
        <v>0</v>
      </c>
      <c r="J1425" s="21">
        <v>4598</v>
      </c>
      <c r="K1425" s="21">
        <v>0</v>
      </c>
      <c r="L1425" s="21">
        <v>0</v>
      </c>
      <c r="M1425" s="21">
        <v>0</v>
      </c>
      <c r="N1425" s="21">
        <v>4598</v>
      </c>
    </row>
    <row r="1426" spans="1:14" x14ac:dyDescent="0.25">
      <c r="A1426" s="1" t="s">
        <v>4844</v>
      </c>
      <c r="B1426" s="2" t="s">
        <v>10</v>
      </c>
      <c r="C1426" s="2" t="s">
        <v>3419</v>
      </c>
      <c r="D1426" s="21">
        <v>17714</v>
      </c>
      <c r="E1426" s="21">
        <v>0</v>
      </c>
      <c r="F1426" s="21">
        <v>17714</v>
      </c>
      <c r="G1426" s="39">
        <v>1.04</v>
      </c>
      <c r="H1426" s="21">
        <v>18423</v>
      </c>
      <c r="I1426" s="21">
        <v>0</v>
      </c>
      <c r="J1426" s="21">
        <v>18423</v>
      </c>
      <c r="K1426" s="21">
        <v>0</v>
      </c>
      <c r="L1426" s="21">
        <v>0</v>
      </c>
      <c r="M1426" s="21">
        <v>0</v>
      </c>
      <c r="N1426" s="21">
        <v>18423</v>
      </c>
    </row>
    <row r="1427" spans="1:14" x14ac:dyDescent="0.25">
      <c r="A1427" s="1" t="s">
        <v>4845</v>
      </c>
      <c r="B1427" s="2" t="s">
        <v>10</v>
      </c>
      <c r="C1427" s="2" t="s">
        <v>3419</v>
      </c>
      <c r="D1427" s="21">
        <v>36344</v>
      </c>
      <c r="E1427" s="21">
        <v>0</v>
      </c>
      <c r="F1427" s="21">
        <v>36344</v>
      </c>
      <c r="G1427" s="39">
        <v>1.04</v>
      </c>
      <c r="H1427" s="21">
        <v>37798</v>
      </c>
      <c r="I1427" s="21">
        <v>0</v>
      </c>
      <c r="J1427" s="21">
        <v>37798</v>
      </c>
      <c r="K1427" s="21">
        <v>0</v>
      </c>
      <c r="L1427" s="21">
        <v>0</v>
      </c>
      <c r="M1427" s="21">
        <v>0</v>
      </c>
      <c r="N1427" s="21">
        <v>37798</v>
      </c>
    </row>
    <row r="1428" spans="1:14" x14ac:dyDescent="0.25">
      <c r="A1428" s="1" t="s">
        <v>4846</v>
      </c>
      <c r="B1428" s="2" t="s">
        <v>10</v>
      </c>
      <c r="C1428" s="2" t="s">
        <v>3419</v>
      </c>
      <c r="D1428" s="21">
        <v>46965</v>
      </c>
      <c r="E1428" s="21">
        <v>0</v>
      </c>
      <c r="F1428" s="21">
        <v>46965</v>
      </c>
      <c r="G1428" s="39">
        <v>1.04</v>
      </c>
      <c r="H1428" s="21">
        <v>48844</v>
      </c>
      <c r="I1428" s="21">
        <v>0</v>
      </c>
      <c r="J1428" s="21">
        <v>48844</v>
      </c>
      <c r="K1428" s="21">
        <v>0</v>
      </c>
      <c r="L1428" s="21">
        <v>0</v>
      </c>
      <c r="M1428" s="21">
        <v>0</v>
      </c>
      <c r="N1428" s="21">
        <v>48844</v>
      </c>
    </row>
    <row r="1429" spans="1:14" x14ac:dyDescent="0.25">
      <c r="A1429" s="1" t="s">
        <v>4847</v>
      </c>
      <c r="B1429" s="2" t="s">
        <v>10</v>
      </c>
      <c r="C1429" s="2" t="s">
        <v>3419</v>
      </c>
      <c r="D1429" s="21">
        <v>4884</v>
      </c>
      <c r="E1429" s="21">
        <v>0</v>
      </c>
      <c r="F1429" s="21">
        <v>4884</v>
      </c>
      <c r="G1429" s="39">
        <v>1.04</v>
      </c>
      <c r="H1429" s="21">
        <v>5079</v>
      </c>
      <c r="I1429" s="21">
        <v>0</v>
      </c>
      <c r="J1429" s="21">
        <v>5079</v>
      </c>
      <c r="K1429" s="21">
        <v>0</v>
      </c>
      <c r="L1429" s="21">
        <v>0</v>
      </c>
      <c r="M1429" s="21">
        <v>0</v>
      </c>
      <c r="N1429" s="21">
        <v>5079</v>
      </c>
    </row>
    <row r="1430" spans="1:14" x14ac:dyDescent="0.25">
      <c r="A1430" s="1" t="s">
        <v>4848</v>
      </c>
      <c r="B1430" s="2" t="s">
        <v>10</v>
      </c>
      <c r="C1430" s="2" t="s">
        <v>3419</v>
      </c>
      <c r="D1430" s="21">
        <v>17235</v>
      </c>
      <c r="E1430" s="21">
        <v>0</v>
      </c>
      <c r="F1430" s="21">
        <v>17235</v>
      </c>
      <c r="G1430" s="39">
        <v>1.04</v>
      </c>
      <c r="H1430" s="21">
        <v>17924</v>
      </c>
      <c r="I1430" s="21">
        <v>0</v>
      </c>
      <c r="J1430" s="21">
        <v>17924</v>
      </c>
      <c r="K1430" s="21">
        <v>0</v>
      </c>
      <c r="L1430" s="21">
        <v>0</v>
      </c>
      <c r="M1430" s="21">
        <v>0</v>
      </c>
      <c r="N1430" s="21">
        <v>17924</v>
      </c>
    </row>
    <row r="1431" spans="1:14" x14ac:dyDescent="0.25">
      <c r="A1431" s="1" t="s">
        <v>4849</v>
      </c>
      <c r="B1431" s="2" t="s">
        <v>10</v>
      </c>
      <c r="C1431" s="2" t="s">
        <v>3419</v>
      </c>
      <c r="D1431" s="21">
        <v>5937</v>
      </c>
      <c r="E1431" s="21">
        <v>0</v>
      </c>
      <c r="F1431" s="21">
        <v>5937</v>
      </c>
      <c r="G1431" s="39">
        <v>1.04</v>
      </c>
      <c r="H1431" s="21">
        <v>6174</v>
      </c>
      <c r="I1431" s="21">
        <v>0</v>
      </c>
      <c r="J1431" s="21">
        <v>6174</v>
      </c>
      <c r="K1431" s="21">
        <v>0</v>
      </c>
      <c r="L1431" s="21">
        <v>0</v>
      </c>
      <c r="M1431" s="21">
        <v>0</v>
      </c>
      <c r="N1431" s="21">
        <v>6174</v>
      </c>
    </row>
    <row r="1432" spans="1:14" x14ac:dyDescent="0.25">
      <c r="A1432" s="1" t="s">
        <v>4850</v>
      </c>
      <c r="B1432" s="2" t="s">
        <v>10</v>
      </c>
      <c r="C1432" s="2" t="s">
        <v>3419</v>
      </c>
      <c r="D1432" s="21">
        <v>21816</v>
      </c>
      <c r="E1432" s="21">
        <v>0</v>
      </c>
      <c r="F1432" s="21">
        <v>21816</v>
      </c>
      <c r="G1432" s="39">
        <v>1.04</v>
      </c>
      <c r="H1432" s="21">
        <v>22689</v>
      </c>
      <c r="I1432" s="21">
        <v>0</v>
      </c>
      <c r="J1432" s="21">
        <v>22689</v>
      </c>
      <c r="K1432" s="21">
        <v>0</v>
      </c>
      <c r="L1432" s="21">
        <v>0</v>
      </c>
      <c r="M1432" s="21">
        <v>0</v>
      </c>
      <c r="N1432" s="21">
        <v>22689</v>
      </c>
    </row>
    <row r="1433" spans="1:14" x14ac:dyDescent="0.25">
      <c r="A1433" s="1" t="s">
        <v>4851</v>
      </c>
      <c r="B1433" s="2" t="s">
        <v>10</v>
      </c>
      <c r="C1433" s="2" t="s">
        <v>3419</v>
      </c>
      <c r="D1433" s="21">
        <v>15690</v>
      </c>
      <c r="E1433" s="21">
        <v>0</v>
      </c>
      <c r="F1433" s="21">
        <v>15690</v>
      </c>
      <c r="G1433" s="39">
        <v>1.04</v>
      </c>
      <c r="H1433" s="21">
        <v>16318</v>
      </c>
      <c r="I1433" s="21">
        <v>0</v>
      </c>
      <c r="J1433" s="21">
        <v>16318</v>
      </c>
      <c r="K1433" s="21">
        <v>0</v>
      </c>
      <c r="L1433" s="21">
        <v>0</v>
      </c>
      <c r="M1433" s="21">
        <v>0</v>
      </c>
      <c r="N1433" s="21">
        <v>16318</v>
      </c>
    </row>
    <row r="1434" spans="1:14" x14ac:dyDescent="0.25">
      <c r="A1434" s="1" t="s">
        <v>4852</v>
      </c>
      <c r="B1434" s="2" t="s">
        <v>10</v>
      </c>
      <c r="C1434" s="2" t="s">
        <v>3419</v>
      </c>
      <c r="D1434" s="21">
        <v>10009</v>
      </c>
      <c r="E1434" s="21">
        <v>0</v>
      </c>
      <c r="F1434" s="21">
        <v>10009</v>
      </c>
      <c r="G1434" s="39">
        <v>1.04</v>
      </c>
      <c r="H1434" s="21">
        <v>10409</v>
      </c>
      <c r="I1434" s="21">
        <v>0</v>
      </c>
      <c r="J1434" s="21">
        <v>10409</v>
      </c>
      <c r="K1434" s="21">
        <v>0</v>
      </c>
      <c r="L1434" s="21">
        <v>0</v>
      </c>
      <c r="M1434" s="21">
        <v>0</v>
      </c>
      <c r="N1434" s="21">
        <v>10409</v>
      </c>
    </row>
    <row r="1435" spans="1:14" x14ac:dyDescent="0.25">
      <c r="A1435" s="1" t="s">
        <v>4853</v>
      </c>
      <c r="B1435" s="2" t="s">
        <v>10</v>
      </c>
      <c r="C1435" s="2" t="s">
        <v>3419</v>
      </c>
      <c r="D1435" s="21">
        <v>6917</v>
      </c>
      <c r="E1435" s="21">
        <v>0</v>
      </c>
      <c r="F1435" s="21">
        <v>6917</v>
      </c>
      <c r="G1435" s="39">
        <v>1.04</v>
      </c>
      <c r="H1435" s="21">
        <v>7194</v>
      </c>
      <c r="I1435" s="21">
        <v>0</v>
      </c>
      <c r="J1435" s="21">
        <v>7194</v>
      </c>
      <c r="K1435" s="21">
        <v>0</v>
      </c>
      <c r="L1435" s="21">
        <v>0</v>
      </c>
      <c r="M1435" s="21">
        <v>0</v>
      </c>
      <c r="N1435" s="21">
        <v>7194</v>
      </c>
    </row>
    <row r="1436" spans="1:14" x14ac:dyDescent="0.25">
      <c r="A1436" s="1" t="s">
        <v>4854</v>
      </c>
      <c r="B1436" s="2" t="s">
        <v>10</v>
      </c>
      <c r="C1436" s="2" t="s">
        <v>3419</v>
      </c>
      <c r="D1436" s="21">
        <v>25021</v>
      </c>
      <c r="E1436" s="21">
        <v>0</v>
      </c>
      <c r="F1436" s="21">
        <v>25021</v>
      </c>
      <c r="G1436" s="39">
        <v>1.04</v>
      </c>
      <c r="H1436" s="21">
        <v>26022</v>
      </c>
      <c r="I1436" s="21">
        <v>0</v>
      </c>
      <c r="J1436" s="21">
        <v>26022</v>
      </c>
      <c r="K1436" s="21">
        <v>0</v>
      </c>
      <c r="L1436" s="21">
        <v>0</v>
      </c>
      <c r="M1436" s="21">
        <v>0</v>
      </c>
      <c r="N1436" s="21">
        <v>26022</v>
      </c>
    </row>
    <row r="1437" spans="1:14" x14ac:dyDescent="0.25">
      <c r="A1437" s="1" t="s">
        <v>4855</v>
      </c>
      <c r="B1437" s="2" t="s">
        <v>10</v>
      </c>
      <c r="C1437" s="2" t="s">
        <v>3419</v>
      </c>
      <c r="D1437" s="21">
        <v>11447</v>
      </c>
      <c r="E1437" s="21">
        <v>151594</v>
      </c>
      <c r="F1437" s="21">
        <v>163041</v>
      </c>
      <c r="G1437" s="39">
        <v>1.04</v>
      </c>
      <c r="H1437" s="21">
        <v>169563</v>
      </c>
      <c r="I1437" s="21">
        <v>0</v>
      </c>
      <c r="J1437" s="21">
        <v>169563</v>
      </c>
      <c r="K1437" s="21">
        <v>0</v>
      </c>
      <c r="L1437" s="21">
        <v>0</v>
      </c>
      <c r="M1437" s="21">
        <v>0</v>
      </c>
      <c r="N1437" s="21">
        <v>169563</v>
      </c>
    </row>
    <row r="1438" spans="1:14" x14ac:dyDescent="0.25">
      <c r="A1438" s="1" t="s">
        <v>4856</v>
      </c>
      <c r="B1438" s="2" t="s">
        <v>10</v>
      </c>
      <c r="C1438" s="2" t="s">
        <v>3419</v>
      </c>
      <c r="D1438" s="21">
        <v>11761</v>
      </c>
      <c r="E1438" s="21">
        <v>0</v>
      </c>
      <c r="F1438" s="21">
        <v>11761</v>
      </c>
      <c r="G1438" s="39">
        <v>1.04</v>
      </c>
      <c r="H1438" s="21">
        <v>12231</v>
      </c>
      <c r="I1438" s="21">
        <v>0</v>
      </c>
      <c r="J1438" s="21">
        <v>12231</v>
      </c>
      <c r="K1438" s="21">
        <v>0</v>
      </c>
      <c r="L1438" s="21">
        <v>0</v>
      </c>
      <c r="M1438" s="21">
        <v>0</v>
      </c>
      <c r="N1438" s="21">
        <v>12231</v>
      </c>
    </row>
    <row r="1439" spans="1:14" x14ac:dyDescent="0.25">
      <c r="A1439" s="1" t="s">
        <v>4857</v>
      </c>
      <c r="B1439" s="2" t="s">
        <v>10</v>
      </c>
      <c r="C1439" s="2" t="s">
        <v>3419</v>
      </c>
      <c r="D1439" s="21">
        <v>19524</v>
      </c>
      <c r="E1439" s="21">
        <v>0</v>
      </c>
      <c r="F1439" s="21">
        <v>19524</v>
      </c>
      <c r="G1439" s="39">
        <v>1.04</v>
      </c>
      <c r="H1439" s="21">
        <v>20305</v>
      </c>
      <c r="I1439" s="21">
        <v>0</v>
      </c>
      <c r="J1439" s="21">
        <v>20305</v>
      </c>
      <c r="K1439" s="21">
        <v>0</v>
      </c>
      <c r="L1439" s="21">
        <v>0</v>
      </c>
      <c r="M1439" s="21">
        <v>0</v>
      </c>
      <c r="N1439" s="21">
        <v>20305</v>
      </c>
    </row>
    <row r="1440" spans="1:14" x14ac:dyDescent="0.25">
      <c r="A1440" s="1" t="s">
        <v>4858</v>
      </c>
      <c r="B1440" s="2" t="s">
        <v>10</v>
      </c>
      <c r="C1440" s="2" t="s">
        <v>3419</v>
      </c>
      <c r="D1440" s="21">
        <v>30636</v>
      </c>
      <c r="E1440" s="21">
        <v>0</v>
      </c>
      <c r="F1440" s="21">
        <v>30636</v>
      </c>
      <c r="G1440" s="39">
        <v>1.04</v>
      </c>
      <c r="H1440" s="21">
        <v>31861</v>
      </c>
      <c r="I1440" s="21">
        <v>0</v>
      </c>
      <c r="J1440" s="21">
        <v>31861</v>
      </c>
      <c r="K1440" s="21">
        <v>0</v>
      </c>
      <c r="L1440" s="21">
        <v>0</v>
      </c>
      <c r="M1440" s="21">
        <v>0</v>
      </c>
      <c r="N1440" s="21">
        <v>31861</v>
      </c>
    </row>
    <row r="1441" spans="1:14" x14ac:dyDescent="0.25">
      <c r="A1441" s="1" t="s">
        <v>4859</v>
      </c>
      <c r="B1441" s="2" t="s">
        <v>10</v>
      </c>
      <c r="C1441" s="2" t="s">
        <v>3419</v>
      </c>
      <c r="D1441" s="21">
        <v>3704418</v>
      </c>
      <c r="E1441" s="21">
        <v>0</v>
      </c>
      <c r="F1441" s="21">
        <v>3704418</v>
      </c>
      <c r="G1441" s="39">
        <v>1.04</v>
      </c>
      <c r="H1441" s="21">
        <v>3852595</v>
      </c>
      <c r="I1441" s="21">
        <v>0</v>
      </c>
      <c r="J1441" s="21">
        <v>3852595</v>
      </c>
      <c r="K1441" s="21">
        <v>122162</v>
      </c>
      <c r="L1441" s="21">
        <v>0</v>
      </c>
      <c r="M1441" s="21">
        <v>0</v>
      </c>
      <c r="N1441" s="21">
        <v>3974757</v>
      </c>
    </row>
    <row r="1442" spans="1:14" x14ac:dyDescent="0.25">
      <c r="A1442" s="1" t="s">
        <v>4860</v>
      </c>
      <c r="B1442" s="2" t="s">
        <v>10</v>
      </c>
      <c r="C1442" s="2" t="s">
        <v>3419</v>
      </c>
      <c r="D1442" s="21">
        <v>35370</v>
      </c>
      <c r="E1442" s="21">
        <v>0</v>
      </c>
      <c r="F1442" s="21">
        <v>35370</v>
      </c>
      <c r="G1442" s="39">
        <v>1.04</v>
      </c>
      <c r="H1442" s="21">
        <v>36785</v>
      </c>
      <c r="I1442" s="21">
        <v>0</v>
      </c>
      <c r="J1442" s="21">
        <v>36785</v>
      </c>
      <c r="K1442" s="21">
        <v>0</v>
      </c>
      <c r="L1442" s="21">
        <v>0</v>
      </c>
      <c r="M1442" s="21">
        <v>0</v>
      </c>
      <c r="N1442" s="21">
        <v>36785</v>
      </c>
    </row>
    <row r="1443" spans="1:14" x14ac:dyDescent="0.25">
      <c r="A1443" s="1" t="s">
        <v>4861</v>
      </c>
      <c r="B1443" s="2" t="s">
        <v>10</v>
      </c>
      <c r="C1443" s="2" t="s">
        <v>3419</v>
      </c>
      <c r="D1443" s="21">
        <v>9364637</v>
      </c>
      <c r="E1443" s="21">
        <v>0</v>
      </c>
      <c r="F1443" s="21">
        <v>9364637</v>
      </c>
      <c r="G1443" s="39">
        <v>1.04</v>
      </c>
      <c r="H1443" s="21">
        <v>9739222</v>
      </c>
      <c r="I1443" s="21">
        <v>0</v>
      </c>
      <c r="J1443" s="21">
        <v>9739222</v>
      </c>
      <c r="K1443" s="21">
        <v>0</v>
      </c>
      <c r="L1443" s="21">
        <v>0</v>
      </c>
      <c r="M1443" s="21">
        <v>0</v>
      </c>
      <c r="N1443" s="21">
        <v>9739222</v>
      </c>
    </row>
    <row r="1444" spans="1:14" x14ac:dyDescent="0.25">
      <c r="A1444" s="1" t="s">
        <v>4862</v>
      </c>
      <c r="B1444" s="2" t="s">
        <v>10</v>
      </c>
      <c r="C1444" s="2" t="s">
        <v>3419</v>
      </c>
      <c r="D1444" s="21">
        <v>629933</v>
      </c>
      <c r="E1444" s="21">
        <v>0</v>
      </c>
      <c r="F1444" s="21">
        <v>629933</v>
      </c>
      <c r="G1444" s="39">
        <v>1.04</v>
      </c>
      <c r="H1444" s="21">
        <v>655130</v>
      </c>
      <c r="I1444" s="21">
        <v>0</v>
      </c>
      <c r="J1444" s="21">
        <v>655130</v>
      </c>
      <c r="K1444" s="21">
        <v>0</v>
      </c>
      <c r="L1444" s="21">
        <v>0</v>
      </c>
      <c r="M1444" s="21">
        <v>0</v>
      </c>
      <c r="N1444" s="21">
        <v>655130</v>
      </c>
    </row>
    <row r="1445" spans="1:14" x14ac:dyDescent="0.25">
      <c r="A1445" s="1" t="s">
        <v>4863</v>
      </c>
      <c r="B1445" s="2" t="s">
        <v>10</v>
      </c>
      <c r="C1445" s="2" t="s">
        <v>3419</v>
      </c>
      <c r="D1445" s="21">
        <v>20418088</v>
      </c>
      <c r="E1445" s="21">
        <v>1669773</v>
      </c>
      <c r="F1445" s="21">
        <v>22087861</v>
      </c>
      <c r="G1445" s="39">
        <v>1.04</v>
      </c>
      <c r="H1445" s="21">
        <v>22971375</v>
      </c>
      <c r="I1445" s="21">
        <v>1686776</v>
      </c>
      <c r="J1445" s="21">
        <v>24658151</v>
      </c>
      <c r="K1445" s="21">
        <v>3588767</v>
      </c>
      <c r="L1445" s="21">
        <v>1084972.1110101629</v>
      </c>
      <c r="M1445" s="21">
        <v>2925777</v>
      </c>
      <c r="N1445" s="21">
        <v>32257667.111010164</v>
      </c>
    </row>
    <row r="1446" spans="1:14" x14ac:dyDescent="0.25">
      <c r="A1446" s="1" t="s">
        <v>4864</v>
      </c>
      <c r="B1446" s="2" t="s">
        <v>10</v>
      </c>
      <c r="C1446" s="2" t="s">
        <v>3419</v>
      </c>
      <c r="D1446" s="21">
        <v>6204</v>
      </c>
      <c r="E1446" s="21">
        <v>0</v>
      </c>
      <c r="F1446" s="21">
        <v>6204</v>
      </c>
      <c r="G1446" s="39">
        <v>1.04</v>
      </c>
      <c r="H1446" s="21">
        <v>6452</v>
      </c>
      <c r="I1446" s="21">
        <v>0</v>
      </c>
      <c r="J1446" s="21">
        <v>6452</v>
      </c>
      <c r="K1446" s="21">
        <v>0</v>
      </c>
      <c r="L1446" s="21">
        <v>0</v>
      </c>
      <c r="M1446" s="21">
        <v>0</v>
      </c>
      <c r="N1446" s="21">
        <v>6452</v>
      </c>
    </row>
    <row r="1447" spans="1:14" x14ac:dyDescent="0.25">
      <c r="A1447" s="1" t="s">
        <v>4865</v>
      </c>
      <c r="B1447" s="2" t="s">
        <v>10</v>
      </c>
      <c r="C1447" s="2" t="s">
        <v>3419</v>
      </c>
      <c r="D1447" s="21">
        <v>87385</v>
      </c>
      <c r="E1447" s="21">
        <v>0</v>
      </c>
      <c r="F1447" s="21">
        <v>87385</v>
      </c>
      <c r="G1447" s="39">
        <v>1.04</v>
      </c>
      <c r="H1447" s="21">
        <v>90880</v>
      </c>
      <c r="I1447" s="21">
        <v>0</v>
      </c>
      <c r="J1447" s="21">
        <v>90880</v>
      </c>
      <c r="K1447" s="21">
        <v>0</v>
      </c>
      <c r="L1447" s="21">
        <v>0</v>
      </c>
      <c r="M1447" s="21">
        <v>0</v>
      </c>
      <c r="N1447" s="21">
        <v>90880</v>
      </c>
    </row>
    <row r="1448" spans="1:14" x14ac:dyDescent="0.25">
      <c r="A1448" s="1" t="s">
        <v>4866</v>
      </c>
      <c r="B1448" s="2" t="s">
        <v>10</v>
      </c>
      <c r="C1448" s="2" t="s">
        <v>3419</v>
      </c>
      <c r="D1448" s="21">
        <v>27595</v>
      </c>
      <c r="E1448" s="21">
        <v>0</v>
      </c>
      <c r="F1448" s="21">
        <v>27595</v>
      </c>
      <c r="G1448" s="39">
        <v>1.04</v>
      </c>
      <c r="H1448" s="21">
        <v>28699</v>
      </c>
      <c r="I1448" s="21">
        <v>0</v>
      </c>
      <c r="J1448" s="21">
        <v>28699</v>
      </c>
      <c r="K1448" s="21">
        <v>0</v>
      </c>
      <c r="L1448" s="21">
        <v>0</v>
      </c>
      <c r="M1448" s="21">
        <v>0</v>
      </c>
      <c r="N1448" s="21">
        <v>28699</v>
      </c>
    </row>
    <row r="1449" spans="1:14" x14ac:dyDescent="0.25">
      <c r="A1449" s="1" t="s">
        <v>4867</v>
      </c>
      <c r="B1449" s="2" t="s">
        <v>10</v>
      </c>
      <c r="C1449" s="2" t="s">
        <v>3419</v>
      </c>
      <c r="D1449" s="21">
        <v>40454</v>
      </c>
      <c r="E1449" s="21">
        <v>0</v>
      </c>
      <c r="F1449" s="21">
        <v>40454</v>
      </c>
      <c r="G1449" s="39">
        <v>1.04</v>
      </c>
      <c r="H1449" s="21">
        <v>42072</v>
      </c>
      <c r="I1449" s="21">
        <v>0</v>
      </c>
      <c r="J1449" s="21">
        <v>42072</v>
      </c>
      <c r="K1449" s="21">
        <v>0</v>
      </c>
      <c r="L1449" s="21">
        <v>0</v>
      </c>
      <c r="M1449" s="21">
        <v>0</v>
      </c>
      <c r="N1449" s="21">
        <v>42072</v>
      </c>
    </row>
    <row r="1450" spans="1:14" x14ac:dyDescent="0.25">
      <c r="A1450" s="1" t="s">
        <v>4868</v>
      </c>
      <c r="B1450" s="2" t="s">
        <v>10</v>
      </c>
      <c r="C1450" s="2" t="s">
        <v>3419</v>
      </c>
      <c r="D1450" s="21">
        <v>254718</v>
      </c>
      <c r="E1450" s="21">
        <v>0</v>
      </c>
      <c r="F1450" s="21">
        <v>254718</v>
      </c>
      <c r="G1450" s="39">
        <v>1.04</v>
      </c>
      <c r="H1450" s="21">
        <v>264907</v>
      </c>
      <c r="I1450" s="21">
        <v>0</v>
      </c>
      <c r="J1450" s="21">
        <v>264907</v>
      </c>
      <c r="K1450" s="21">
        <v>0</v>
      </c>
      <c r="L1450" s="21">
        <v>0</v>
      </c>
      <c r="M1450" s="21">
        <v>0</v>
      </c>
      <c r="N1450" s="21">
        <v>264907</v>
      </c>
    </row>
    <row r="1451" spans="1:14" x14ac:dyDescent="0.25">
      <c r="A1451" s="1" t="s">
        <v>4869</v>
      </c>
      <c r="B1451" s="2" t="s">
        <v>10</v>
      </c>
      <c r="C1451" s="2" t="s">
        <v>3419</v>
      </c>
      <c r="D1451" s="21">
        <v>16790</v>
      </c>
      <c r="E1451" s="21">
        <v>0</v>
      </c>
      <c r="F1451" s="21">
        <v>16790</v>
      </c>
      <c r="G1451" s="39">
        <v>1.04</v>
      </c>
      <c r="H1451" s="21">
        <v>17462</v>
      </c>
      <c r="I1451" s="21">
        <v>0</v>
      </c>
      <c r="J1451" s="21">
        <v>17462</v>
      </c>
      <c r="K1451" s="21">
        <v>0</v>
      </c>
      <c r="L1451" s="21">
        <v>0</v>
      </c>
      <c r="M1451" s="21">
        <v>0</v>
      </c>
      <c r="N1451" s="21">
        <v>17462</v>
      </c>
    </row>
    <row r="1452" spans="1:14" x14ac:dyDescent="0.25">
      <c r="A1452" s="1" t="s">
        <v>4870</v>
      </c>
      <c r="B1452" s="2" t="s">
        <v>10</v>
      </c>
      <c r="C1452" s="2" t="s">
        <v>3419</v>
      </c>
      <c r="D1452" s="21">
        <v>38294</v>
      </c>
      <c r="E1452" s="21">
        <v>0</v>
      </c>
      <c r="F1452" s="21">
        <v>38294</v>
      </c>
      <c r="G1452" s="39">
        <v>1.04</v>
      </c>
      <c r="H1452" s="21">
        <v>39826</v>
      </c>
      <c r="I1452" s="21">
        <v>0</v>
      </c>
      <c r="J1452" s="21">
        <v>39826</v>
      </c>
      <c r="K1452" s="21">
        <v>0</v>
      </c>
      <c r="L1452" s="21">
        <v>0</v>
      </c>
      <c r="M1452" s="21">
        <v>0</v>
      </c>
      <c r="N1452" s="21">
        <v>39826</v>
      </c>
    </row>
    <row r="1453" spans="1:14" x14ac:dyDescent="0.25">
      <c r="A1453" s="1" t="s">
        <v>4871</v>
      </c>
      <c r="B1453" s="2" t="s">
        <v>10</v>
      </c>
      <c r="C1453" s="2" t="s">
        <v>3419</v>
      </c>
      <c r="D1453" s="21">
        <v>42931</v>
      </c>
      <c r="E1453" s="21">
        <v>0</v>
      </c>
      <c r="F1453" s="21">
        <v>42931</v>
      </c>
      <c r="G1453" s="39">
        <v>1.04</v>
      </c>
      <c r="H1453" s="21">
        <v>44648</v>
      </c>
      <c r="I1453" s="21">
        <v>0</v>
      </c>
      <c r="J1453" s="21">
        <v>44648</v>
      </c>
      <c r="K1453" s="21">
        <v>0</v>
      </c>
      <c r="L1453" s="21">
        <v>0</v>
      </c>
      <c r="M1453" s="21">
        <v>0</v>
      </c>
      <c r="N1453" s="21">
        <v>44648</v>
      </c>
    </row>
    <row r="1454" spans="1:14" x14ac:dyDescent="0.25">
      <c r="A1454" s="1" t="s">
        <v>4872</v>
      </c>
      <c r="B1454" s="2" t="s">
        <v>10</v>
      </c>
      <c r="C1454" s="2" t="s">
        <v>3419</v>
      </c>
      <c r="D1454" s="21">
        <v>121551</v>
      </c>
      <c r="E1454" s="21">
        <v>0</v>
      </c>
      <c r="F1454" s="21">
        <v>121551</v>
      </c>
      <c r="G1454" s="39">
        <v>1.04</v>
      </c>
      <c r="H1454" s="21">
        <v>126413</v>
      </c>
      <c r="I1454" s="21">
        <v>0</v>
      </c>
      <c r="J1454" s="21">
        <v>126413</v>
      </c>
      <c r="K1454" s="21">
        <v>0</v>
      </c>
      <c r="L1454" s="21">
        <v>0</v>
      </c>
      <c r="M1454" s="21">
        <v>0</v>
      </c>
      <c r="N1454" s="21">
        <v>126413</v>
      </c>
    </row>
    <row r="1455" spans="1:14" x14ac:dyDescent="0.25">
      <c r="A1455" s="1" t="s">
        <v>4873</v>
      </c>
      <c r="B1455" s="2" t="s">
        <v>10</v>
      </c>
      <c r="C1455" s="2" t="s">
        <v>3419</v>
      </c>
      <c r="D1455" s="21">
        <v>380677</v>
      </c>
      <c r="E1455" s="21">
        <v>0</v>
      </c>
      <c r="F1455" s="21">
        <v>380677</v>
      </c>
      <c r="G1455" s="39">
        <v>1.04</v>
      </c>
      <c r="H1455" s="21">
        <v>395904</v>
      </c>
      <c r="I1455" s="21">
        <v>0</v>
      </c>
      <c r="J1455" s="21">
        <v>395904</v>
      </c>
      <c r="K1455" s="21">
        <v>0</v>
      </c>
      <c r="L1455" s="21">
        <v>0</v>
      </c>
      <c r="M1455" s="21">
        <v>0</v>
      </c>
      <c r="N1455" s="21">
        <v>395904</v>
      </c>
    </row>
    <row r="1456" spans="1:14" x14ac:dyDescent="0.25">
      <c r="A1456" s="1" t="s">
        <v>4874</v>
      </c>
      <c r="B1456" s="2" t="s">
        <v>10</v>
      </c>
      <c r="C1456" s="2" t="s">
        <v>3419</v>
      </c>
      <c r="D1456" s="21">
        <v>14999020</v>
      </c>
      <c r="E1456" s="21">
        <v>0</v>
      </c>
      <c r="F1456" s="21">
        <v>14999020</v>
      </c>
      <c r="G1456" s="39">
        <v>1.04</v>
      </c>
      <c r="H1456" s="21">
        <v>15598981</v>
      </c>
      <c r="I1456" s="21">
        <v>0</v>
      </c>
      <c r="J1456" s="21">
        <v>15598981</v>
      </c>
      <c r="K1456" s="21">
        <v>599139</v>
      </c>
      <c r="L1456" s="21">
        <v>0</v>
      </c>
      <c r="M1456" s="21">
        <v>0</v>
      </c>
      <c r="N1456" s="21">
        <v>16198120</v>
      </c>
    </row>
    <row r="1457" spans="1:14" x14ac:dyDescent="0.25">
      <c r="A1457" s="1" t="s">
        <v>4875</v>
      </c>
      <c r="B1457" s="2" t="s">
        <v>10</v>
      </c>
      <c r="C1457" s="2" t="s">
        <v>3419</v>
      </c>
      <c r="D1457" s="21">
        <v>15992254</v>
      </c>
      <c r="E1457" s="21">
        <v>1405000</v>
      </c>
      <c r="F1457" s="21">
        <v>17397254</v>
      </c>
      <c r="G1457" s="39">
        <v>1.04</v>
      </c>
      <c r="H1457" s="21">
        <v>18093144</v>
      </c>
      <c r="I1457" s="21">
        <v>0</v>
      </c>
      <c r="J1457" s="21">
        <v>18093144</v>
      </c>
      <c r="K1457" s="21">
        <v>1980326</v>
      </c>
      <c r="L1457" s="21">
        <v>0</v>
      </c>
      <c r="M1457" s="21">
        <v>0</v>
      </c>
      <c r="N1457" s="21">
        <v>20073470</v>
      </c>
    </row>
    <row r="1458" spans="1:14" x14ac:dyDescent="0.25">
      <c r="A1458" s="1" t="s">
        <v>4876</v>
      </c>
      <c r="B1458" s="2" t="s">
        <v>10</v>
      </c>
      <c r="C1458" s="2" t="s">
        <v>3419</v>
      </c>
      <c r="D1458" s="21">
        <v>2684852</v>
      </c>
      <c r="E1458" s="21">
        <v>385000</v>
      </c>
      <c r="F1458" s="21">
        <v>3069852</v>
      </c>
      <c r="G1458" s="39">
        <v>1.04</v>
      </c>
      <c r="H1458" s="21">
        <v>3192646</v>
      </c>
      <c r="I1458" s="21">
        <v>300000</v>
      </c>
      <c r="J1458" s="21">
        <v>3492646</v>
      </c>
      <c r="K1458" s="21">
        <v>362845</v>
      </c>
      <c r="L1458" s="21">
        <v>0</v>
      </c>
      <c r="M1458" s="21">
        <v>0</v>
      </c>
      <c r="N1458" s="21">
        <v>3855491</v>
      </c>
    </row>
    <row r="1459" spans="1:14" x14ac:dyDescent="0.25">
      <c r="A1459" s="1" t="s">
        <v>4877</v>
      </c>
      <c r="B1459" s="2" t="s">
        <v>10</v>
      </c>
      <c r="C1459" s="2" t="s">
        <v>3419</v>
      </c>
      <c r="D1459" s="21">
        <v>1019821</v>
      </c>
      <c r="E1459" s="21">
        <v>0</v>
      </c>
      <c r="F1459" s="21">
        <v>1019821</v>
      </c>
      <c r="G1459" s="39">
        <v>1.04</v>
      </c>
      <c r="H1459" s="21">
        <v>1060614</v>
      </c>
      <c r="I1459" s="21">
        <v>0</v>
      </c>
      <c r="J1459" s="21">
        <v>1060614</v>
      </c>
      <c r="K1459" s="21">
        <v>117864</v>
      </c>
      <c r="L1459" s="21">
        <v>0</v>
      </c>
      <c r="M1459" s="21">
        <v>0</v>
      </c>
      <c r="N1459" s="21">
        <v>1178478</v>
      </c>
    </row>
    <row r="1460" spans="1:14" x14ac:dyDescent="0.25">
      <c r="A1460" s="1" t="s">
        <v>4878</v>
      </c>
      <c r="B1460" s="2" t="s">
        <v>10</v>
      </c>
      <c r="C1460" s="2" t="s">
        <v>3419</v>
      </c>
      <c r="D1460" s="21">
        <v>365645</v>
      </c>
      <c r="E1460" s="21">
        <v>0</v>
      </c>
      <c r="F1460" s="21">
        <v>365645</v>
      </c>
      <c r="G1460" s="39">
        <v>1.04</v>
      </c>
      <c r="H1460" s="21">
        <v>380271</v>
      </c>
      <c r="I1460" s="21">
        <v>0</v>
      </c>
      <c r="J1460" s="21">
        <v>380271</v>
      </c>
      <c r="K1460" s="21">
        <v>45667</v>
      </c>
      <c r="L1460" s="21">
        <v>0</v>
      </c>
      <c r="M1460" s="21">
        <v>0</v>
      </c>
      <c r="N1460" s="21">
        <v>425938</v>
      </c>
    </row>
    <row r="1461" spans="1:14" x14ac:dyDescent="0.25">
      <c r="A1461" s="1" t="s">
        <v>4879</v>
      </c>
      <c r="B1461" s="2" t="s">
        <v>10</v>
      </c>
      <c r="C1461" s="2" t="s">
        <v>3419</v>
      </c>
      <c r="D1461" s="21">
        <v>381056</v>
      </c>
      <c r="E1461" s="21">
        <v>0</v>
      </c>
      <c r="F1461" s="21">
        <v>381056</v>
      </c>
      <c r="G1461" s="39">
        <v>1.04</v>
      </c>
      <c r="H1461" s="21">
        <v>396298</v>
      </c>
      <c r="I1461" s="21">
        <v>0</v>
      </c>
      <c r="J1461" s="21">
        <v>396298</v>
      </c>
      <c r="K1461" s="21">
        <v>44940</v>
      </c>
      <c r="L1461" s="21">
        <v>0</v>
      </c>
      <c r="M1461" s="21">
        <v>0</v>
      </c>
      <c r="N1461" s="21">
        <v>441238</v>
      </c>
    </row>
    <row r="1462" spans="1:14" x14ac:dyDescent="0.25">
      <c r="A1462" s="1" t="s">
        <v>4880</v>
      </c>
      <c r="B1462" s="2" t="s">
        <v>10</v>
      </c>
      <c r="C1462" s="2" t="s">
        <v>3419</v>
      </c>
      <c r="D1462" s="21">
        <v>155972</v>
      </c>
      <c r="E1462" s="21">
        <v>18378</v>
      </c>
      <c r="F1462" s="21">
        <v>174350</v>
      </c>
      <c r="G1462" s="39">
        <v>1.04</v>
      </c>
      <c r="H1462" s="21">
        <v>181324</v>
      </c>
      <c r="I1462" s="21">
        <v>0</v>
      </c>
      <c r="J1462" s="21">
        <v>181324</v>
      </c>
      <c r="K1462" s="21">
        <v>0</v>
      </c>
      <c r="L1462" s="21">
        <v>0</v>
      </c>
      <c r="M1462" s="21">
        <v>0</v>
      </c>
      <c r="N1462" s="21">
        <v>181324</v>
      </c>
    </row>
    <row r="1463" spans="1:14" x14ac:dyDescent="0.25">
      <c r="A1463" s="1" t="s">
        <v>4881</v>
      </c>
      <c r="B1463" s="2" t="s">
        <v>10</v>
      </c>
      <c r="C1463" s="2" t="s">
        <v>3419</v>
      </c>
      <c r="D1463" s="21">
        <v>759065</v>
      </c>
      <c r="E1463" s="21">
        <v>108972</v>
      </c>
      <c r="F1463" s="21">
        <v>868037</v>
      </c>
      <c r="G1463" s="39">
        <v>1.04</v>
      </c>
      <c r="H1463" s="21">
        <v>902758</v>
      </c>
      <c r="I1463" s="21">
        <v>0</v>
      </c>
      <c r="J1463" s="21">
        <v>902758</v>
      </c>
      <c r="K1463" s="21">
        <v>151129</v>
      </c>
      <c r="L1463" s="21">
        <v>0</v>
      </c>
      <c r="M1463" s="21">
        <v>0</v>
      </c>
      <c r="N1463" s="21">
        <v>1053887</v>
      </c>
    </row>
    <row r="1464" spans="1:14" x14ac:dyDescent="0.25">
      <c r="A1464" s="1" t="s">
        <v>4882</v>
      </c>
      <c r="B1464" s="2" t="s">
        <v>10</v>
      </c>
      <c r="C1464" s="2" t="s">
        <v>3419</v>
      </c>
      <c r="D1464" s="21">
        <v>10916430</v>
      </c>
      <c r="E1464" s="21">
        <v>0</v>
      </c>
      <c r="F1464" s="21">
        <v>10916430</v>
      </c>
      <c r="G1464" s="39">
        <v>1.04</v>
      </c>
      <c r="H1464" s="21">
        <v>11353087</v>
      </c>
      <c r="I1464" s="21">
        <v>0</v>
      </c>
      <c r="J1464" s="21">
        <v>11353087</v>
      </c>
      <c r="K1464" s="21">
        <v>0</v>
      </c>
      <c r="L1464" s="21">
        <v>0</v>
      </c>
      <c r="M1464" s="21">
        <v>0</v>
      </c>
      <c r="N1464" s="21">
        <v>11353087</v>
      </c>
    </row>
    <row r="1465" spans="1:14" x14ac:dyDescent="0.25">
      <c r="A1465" s="1" t="s">
        <v>4883</v>
      </c>
      <c r="B1465" s="2" t="s">
        <v>10</v>
      </c>
      <c r="C1465" s="2" t="s">
        <v>3419</v>
      </c>
      <c r="D1465" s="21">
        <v>13477482</v>
      </c>
      <c r="E1465" s="21">
        <v>0</v>
      </c>
      <c r="F1465" s="21">
        <v>13477482</v>
      </c>
      <c r="G1465" s="39">
        <v>1.04</v>
      </c>
      <c r="H1465" s="21">
        <v>14016581</v>
      </c>
      <c r="I1465" s="21">
        <v>0</v>
      </c>
      <c r="J1465" s="21">
        <v>14016581</v>
      </c>
      <c r="K1465" s="21">
        <v>0</v>
      </c>
      <c r="L1465" s="21">
        <v>0</v>
      </c>
      <c r="M1465" s="21">
        <v>0</v>
      </c>
      <c r="N1465" s="21">
        <v>14016581</v>
      </c>
    </row>
    <row r="1466" spans="1:14" x14ac:dyDescent="0.25">
      <c r="A1466" s="1" t="s">
        <v>4884</v>
      </c>
      <c r="B1466" s="2" t="s">
        <v>10</v>
      </c>
      <c r="C1466" s="2" t="s">
        <v>3419</v>
      </c>
      <c r="D1466" s="21">
        <v>8332697</v>
      </c>
      <c r="E1466" s="21">
        <v>0</v>
      </c>
      <c r="F1466" s="21">
        <v>8332697</v>
      </c>
      <c r="G1466" s="39">
        <v>1.04</v>
      </c>
      <c r="H1466" s="21">
        <v>8666005</v>
      </c>
      <c r="I1466" s="21">
        <v>0</v>
      </c>
      <c r="J1466" s="21">
        <v>8666005</v>
      </c>
      <c r="K1466" s="21">
        <v>0</v>
      </c>
      <c r="L1466" s="21">
        <v>0</v>
      </c>
      <c r="M1466" s="21">
        <v>0</v>
      </c>
      <c r="N1466" s="21">
        <v>8666005</v>
      </c>
    </row>
    <row r="1467" spans="1:14" x14ac:dyDescent="0.25">
      <c r="A1467" s="1" t="s">
        <v>4885</v>
      </c>
      <c r="B1467" s="2" t="s">
        <v>10</v>
      </c>
      <c r="C1467" s="2" t="s">
        <v>3419</v>
      </c>
      <c r="D1467" s="21">
        <v>5869273</v>
      </c>
      <c r="E1467" s="21">
        <v>0</v>
      </c>
      <c r="F1467" s="21">
        <v>5869273</v>
      </c>
      <c r="G1467" s="39">
        <v>1.04</v>
      </c>
      <c r="H1467" s="21">
        <v>6104044</v>
      </c>
      <c r="I1467" s="21">
        <v>0</v>
      </c>
      <c r="J1467" s="21">
        <v>6104044</v>
      </c>
      <c r="K1467" s="21">
        <v>0</v>
      </c>
      <c r="L1467" s="21">
        <v>0</v>
      </c>
      <c r="M1467" s="21">
        <v>0</v>
      </c>
      <c r="N1467" s="21">
        <v>6104044</v>
      </c>
    </row>
    <row r="1468" spans="1:14" x14ac:dyDescent="0.25">
      <c r="A1468" s="1" t="s">
        <v>4886</v>
      </c>
      <c r="B1468" s="2" t="s">
        <v>174</v>
      </c>
      <c r="C1468" s="2" t="s">
        <v>1452</v>
      </c>
      <c r="D1468" s="21">
        <v>3415296</v>
      </c>
      <c r="E1468" s="21">
        <v>0</v>
      </c>
      <c r="F1468" s="21">
        <v>3415296</v>
      </c>
      <c r="G1468" s="39">
        <v>1.04</v>
      </c>
      <c r="H1468" s="21">
        <v>3551908</v>
      </c>
      <c r="I1468" s="21">
        <v>0</v>
      </c>
      <c r="J1468" s="21">
        <v>3551908</v>
      </c>
      <c r="K1468" s="21">
        <v>0</v>
      </c>
      <c r="L1468" s="21">
        <v>0</v>
      </c>
      <c r="M1468" s="21">
        <v>0</v>
      </c>
      <c r="N1468" s="21">
        <v>3551908</v>
      </c>
    </row>
    <row r="1469" spans="1:14" x14ac:dyDescent="0.25">
      <c r="A1469" s="1" t="s">
        <v>4887</v>
      </c>
      <c r="B1469" s="2" t="s">
        <v>10</v>
      </c>
      <c r="C1469" s="2" t="s">
        <v>3419</v>
      </c>
      <c r="D1469" s="21">
        <v>1264441</v>
      </c>
      <c r="E1469" s="21">
        <v>0</v>
      </c>
      <c r="F1469" s="21">
        <v>1264441</v>
      </c>
      <c r="G1469" s="39">
        <v>1.04</v>
      </c>
      <c r="H1469" s="21">
        <v>1315019</v>
      </c>
      <c r="I1469" s="21">
        <v>87752</v>
      </c>
      <c r="J1469" s="21">
        <v>1402771</v>
      </c>
      <c r="K1469" s="21">
        <v>0</v>
      </c>
      <c r="L1469" s="21">
        <v>0</v>
      </c>
      <c r="M1469" s="21">
        <v>0</v>
      </c>
      <c r="N1469" s="21">
        <v>1402771</v>
      </c>
    </row>
    <row r="1470" spans="1:14" x14ac:dyDescent="0.25">
      <c r="A1470" s="1" t="s">
        <v>4888</v>
      </c>
      <c r="B1470" s="2" t="s">
        <v>10</v>
      </c>
      <c r="C1470" s="2" t="s">
        <v>3419</v>
      </c>
      <c r="D1470" s="21">
        <v>4767232</v>
      </c>
      <c r="E1470" s="21">
        <v>0</v>
      </c>
      <c r="F1470" s="21">
        <v>4767232</v>
      </c>
      <c r="G1470" s="39">
        <v>1.04</v>
      </c>
      <c r="H1470" s="21">
        <v>4957921</v>
      </c>
      <c r="I1470" s="21">
        <v>0</v>
      </c>
      <c r="J1470" s="21">
        <v>4957921</v>
      </c>
      <c r="K1470" s="21">
        <v>0</v>
      </c>
      <c r="L1470" s="21">
        <v>0</v>
      </c>
      <c r="M1470" s="21">
        <v>0</v>
      </c>
      <c r="N1470" s="21">
        <v>4957921</v>
      </c>
    </row>
    <row r="1471" spans="1:14" x14ac:dyDescent="0.25">
      <c r="A1471" s="1" t="s">
        <v>4889</v>
      </c>
      <c r="B1471" s="2" t="s">
        <v>10</v>
      </c>
      <c r="C1471" s="2" t="s">
        <v>3419</v>
      </c>
      <c r="D1471" s="21">
        <v>9226671</v>
      </c>
      <c r="E1471" s="21">
        <v>0</v>
      </c>
      <c r="F1471" s="21">
        <v>9226671</v>
      </c>
      <c r="G1471" s="39">
        <v>1.04</v>
      </c>
      <c r="H1471" s="21">
        <v>9595738</v>
      </c>
      <c r="I1471" s="21">
        <v>0</v>
      </c>
      <c r="J1471" s="21">
        <v>9595738</v>
      </c>
      <c r="K1471" s="21">
        <v>0</v>
      </c>
      <c r="L1471" s="21">
        <v>0</v>
      </c>
      <c r="M1471" s="21">
        <v>0</v>
      </c>
      <c r="N1471" s="21">
        <v>9595738</v>
      </c>
    </row>
    <row r="1472" spans="1:14" x14ac:dyDescent="0.25">
      <c r="A1472" s="1" t="s">
        <v>4890</v>
      </c>
      <c r="B1472" s="2" t="s">
        <v>10</v>
      </c>
      <c r="C1472" s="2" t="s">
        <v>3419</v>
      </c>
      <c r="D1472" s="21">
        <v>112633</v>
      </c>
      <c r="E1472" s="21">
        <v>0</v>
      </c>
      <c r="F1472" s="21">
        <v>112633</v>
      </c>
      <c r="G1472" s="39">
        <v>1.04</v>
      </c>
      <c r="H1472" s="21">
        <v>117138</v>
      </c>
      <c r="I1472" s="21">
        <v>0</v>
      </c>
      <c r="J1472" s="21">
        <v>117138</v>
      </c>
      <c r="K1472" s="21">
        <v>0</v>
      </c>
      <c r="L1472" s="21">
        <v>0</v>
      </c>
      <c r="M1472" s="21">
        <v>0</v>
      </c>
      <c r="N1472" s="21">
        <v>117138</v>
      </c>
    </row>
    <row r="1473" spans="1:14" x14ac:dyDescent="0.25">
      <c r="A1473" s="1" t="s">
        <v>4891</v>
      </c>
      <c r="B1473" s="2" t="s">
        <v>10</v>
      </c>
      <c r="C1473" s="2" t="s">
        <v>3419</v>
      </c>
      <c r="D1473" s="21">
        <v>312178</v>
      </c>
      <c r="E1473" s="21">
        <v>0</v>
      </c>
      <c r="F1473" s="21">
        <v>312178</v>
      </c>
      <c r="G1473" s="39">
        <v>1.04</v>
      </c>
      <c r="H1473" s="21">
        <v>324665</v>
      </c>
      <c r="I1473" s="21">
        <v>0</v>
      </c>
      <c r="J1473" s="21">
        <v>324665</v>
      </c>
      <c r="K1473" s="21">
        <v>0</v>
      </c>
      <c r="L1473" s="21">
        <v>0</v>
      </c>
      <c r="M1473" s="21">
        <v>0</v>
      </c>
      <c r="N1473" s="21">
        <v>324665</v>
      </c>
    </row>
    <row r="1474" spans="1:14" x14ac:dyDescent="0.25">
      <c r="A1474" s="1" t="s">
        <v>4892</v>
      </c>
      <c r="B1474" s="2" t="s">
        <v>10</v>
      </c>
      <c r="C1474" s="2" t="s">
        <v>3419</v>
      </c>
      <c r="D1474" s="21">
        <v>392130</v>
      </c>
      <c r="E1474" s="21">
        <v>0</v>
      </c>
      <c r="F1474" s="21">
        <v>392130</v>
      </c>
      <c r="G1474" s="39">
        <v>1.04</v>
      </c>
      <c r="H1474" s="21">
        <v>407815</v>
      </c>
      <c r="I1474" s="21">
        <v>0</v>
      </c>
      <c r="J1474" s="21">
        <v>407815</v>
      </c>
      <c r="K1474" s="21">
        <v>0</v>
      </c>
      <c r="L1474" s="21">
        <v>0</v>
      </c>
      <c r="M1474" s="21">
        <v>0</v>
      </c>
      <c r="N1474" s="21">
        <v>407815</v>
      </c>
    </row>
    <row r="1475" spans="1:14" x14ac:dyDescent="0.25">
      <c r="A1475" s="1" t="s">
        <v>4893</v>
      </c>
      <c r="B1475" s="2" t="s">
        <v>10</v>
      </c>
      <c r="C1475" s="2" t="s">
        <v>3419</v>
      </c>
      <c r="D1475" s="21">
        <v>5895139</v>
      </c>
      <c r="E1475" s="21">
        <v>562338</v>
      </c>
      <c r="F1475" s="21">
        <v>6457477</v>
      </c>
      <c r="G1475" s="39">
        <v>1.04</v>
      </c>
      <c r="H1475" s="21">
        <v>6715776</v>
      </c>
      <c r="I1475" s="21">
        <v>0</v>
      </c>
      <c r="J1475" s="21">
        <v>6715776</v>
      </c>
      <c r="K1475" s="21">
        <v>0</v>
      </c>
      <c r="L1475" s="21">
        <v>0</v>
      </c>
      <c r="M1475" s="21">
        <v>0</v>
      </c>
      <c r="N1475" s="21">
        <v>6715776</v>
      </c>
    </row>
    <row r="1476" spans="1:14" x14ac:dyDescent="0.25">
      <c r="A1476" s="1" t="s">
        <v>4894</v>
      </c>
      <c r="B1476" s="2" t="s">
        <v>10</v>
      </c>
      <c r="C1476" s="2" t="s">
        <v>3419</v>
      </c>
      <c r="D1476" s="21">
        <v>413979</v>
      </c>
      <c r="E1476" s="21">
        <v>0</v>
      </c>
      <c r="F1476" s="21">
        <v>413979</v>
      </c>
      <c r="G1476" s="39">
        <v>1.04</v>
      </c>
      <c r="H1476" s="21">
        <v>430538</v>
      </c>
      <c r="I1476" s="21">
        <v>0</v>
      </c>
      <c r="J1476" s="21">
        <v>430538</v>
      </c>
      <c r="K1476" s="21">
        <v>0</v>
      </c>
      <c r="L1476" s="21">
        <v>0</v>
      </c>
      <c r="M1476" s="21">
        <v>0</v>
      </c>
      <c r="N1476" s="21">
        <v>430538</v>
      </c>
    </row>
    <row r="1477" spans="1:14" x14ac:dyDescent="0.25">
      <c r="A1477" s="1" t="s">
        <v>4895</v>
      </c>
      <c r="B1477" s="2" t="s">
        <v>10</v>
      </c>
      <c r="C1477" s="2" t="s">
        <v>3419</v>
      </c>
      <c r="D1477" s="21">
        <v>651671</v>
      </c>
      <c r="E1477" s="21">
        <v>53324</v>
      </c>
      <c r="F1477" s="21">
        <v>704995</v>
      </c>
      <c r="G1477" s="39">
        <v>1.04</v>
      </c>
      <c r="H1477" s="21">
        <v>733195</v>
      </c>
      <c r="I1477" s="21">
        <v>0</v>
      </c>
      <c r="J1477" s="21">
        <v>733195</v>
      </c>
      <c r="K1477" s="21">
        <v>0</v>
      </c>
      <c r="L1477" s="21">
        <v>0</v>
      </c>
      <c r="M1477" s="21">
        <v>0</v>
      </c>
      <c r="N1477" s="21">
        <v>733195</v>
      </c>
    </row>
    <row r="1478" spans="1:14" x14ac:dyDescent="0.25">
      <c r="A1478" s="1" t="s">
        <v>4896</v>
      </c>
      <c r="B1478" s="2" t="s">
        <v>10</v>
      </c>
      <c r="C1478" s="2" t="s">
        <v>3419</v>
      </c>
      <c r="D1478" s="21">
        <v>12123245</v>
      </c>
      <c r="E1478" s="21">
        <v>-44527</v>
      </c>
      <c r="F1478" s="21">
        <v>12078718</v>
      </c>
      <c r="G1478" s="39">
        <v>1.04</v>
      </c>
      <c r="H1478" s="21">
        <v>12561867</v>
      </c>
      <c r="I1478" s="21">
        <v>0</v>
      </c>
      <c r="J1478" s="21">
        <v>12561867</v>
      </c>
      <c r="K1478" s="21">
        <v>877176</v>
      </c>
      <c r="L1478" s="21">
        <v>259475.26064076775</v>
      </c>
      <c r="M1478" s="21">
        <v>879259</v>
      </c>
      <c r="N1478" s="21">
        <v>14577777.260640768</v>
      </c>
    </row>
    <row r="1479" spans="1:14" x14ac:dyDescent="0.25">
      <c r="A1479" s="1" t="s">
        <v>4897</v>
      </c>
      <c r="B1479" s="2" t="s">
        <v>10</v>
      </c>
      <c r="C1479" s="2" t="s">
        <v>3419</v>
      </c>
      <c r="D1479" s="21">
        <v>20992</v>
      </c>
      <c r="E1479" s="21">
        <v>0</v>
      </c>
      <c r="F1479" s="21">
        <v>20992</v>
      </c>
      <c r="G1479" s="39">
        <v>1.04</v>
      </c>
      <c r="H1479" s="21">
        <v>21832</v>
      </c>
      <c r="I1479" s="21">
        <v>0</v>
      </c>
      <c r="J1479" s="21">
        <v>21832</v>
      </c>
      <c r="K1479" s="21">
        <v>0</v>
      </c>
      <c r="L1479" s="21">
        <v>0</v>
      </c>
      <c r="M1479" s="21">
        <v>0</v>
      </c>
      <c r="N1479" s="21">
        <v>21832</v>
      </c>
    </row>
    <row r="1480" spans="1:14" x14ac:dyDescent="0.25">
      <c r="A1480" s="1" t="s">
        <v>4898</v>
      </c>
      <c r="B1480" s="2" t="s">
        <v>10</v>
      </c>
      <c r="C1480" s="2" t="s">
        <v>3419</v>
      </c>
      <c r="D1480" s="21">
        <v>47907</v>
      </c>
      <c r="E1480" s="21">
        <v>0</v>
      </c>
      <c r="F1480" s="21">
        <v>47907</v>
      </c>
      <c r="G1480" s="39">
        <v>1.04</v>
      </c>
      <c r="H1480" s="21">
        <v>49823</v>
      </c>
      <c r="I1480" s="21">
        <v>0</v>
      </c>
      <c r="J1480" s="21">
        <v>49823</v>
      </c>
      <c r="K1480" s="21">
        <v>0</v>
      </c>
      <c r="L1480" s="21">
        <v>0</v>
      </c>
      <c r="M1480" s="21">
        <v>0</v>
      </c>
      <c r="N1480" s="21">
        <v>49823</v>
      </c>
    </row>
    <row r="1481" spans="1:14" x14ac:dyDescent="0.25">
      <c r="A1481" s="1" t="s">
        <v>4899</v>
      </c>
      <c r="B1481" s="2" t="s">
        <v>10</v>
      </c>
      <c r="C1481" s="2" t="s">
        <v>3419</v>
      </c>
      <c r="D1481" s="21">
        <v>26297</v>
      </c>
      <c r="E1481" s="21">
        <v>0</v>
      </c>
      <c r="F1481" s="21">
        <v>26297</v>
      </c>
      <c r="G1481" s="39">
        <v>1.04</v>
      </c>
      <c r="H1481" s="21">
        <v>27349</v>
      </c>
      <c r="I1481" s="21">
        <v>0</v>
      </c>
      <c r="J1481" s="21">
        <v>27349</v>
      </c>
      <c r="K1481" s="21">
        <v>0</v>
      </c>
      <c r="L1481" s="21">
        <v>0</v>
      </c>
      <c r="M1481" s="21">
        <v>0</v>
      </c>
      <c r="N1481" s="21">
        <v>27349</v>
      </c>
    </row>
    <row r="1482" spans="1:14" x14ac:dyDescent="0.25">
      <c r="A1482" s="1" t="s">
        <v>4900</v>
      </c>
      <c r="B1482" s="2" t="s">
        <v>10</v>
      </c>
      <c r="C1482" s="2" t="s">
        <v>3419</v>
      </c>
      <c r="D1482" s="21">
        <v>32909</v>
      </c>
      <c r="E1482" s="21">
        <v>0</v>
      </c>
      <c r="F1482" s="21">
        <v>32909</v>
      </c>
      <c r="G1482" s="39">
        <v>1.04</v>
      </c>
      <c r="H1482" s="21">
        <v>34225</v>
      </c>
      <c r="I1482" s="21">
        <v>0</v>
      </c>
      <c r="J1482" s="21">
        <v>34225</v>
      </c>
      <c r="K1482" s="21">
        <v>0</v>
      </c>
      <c r="L1482" s="21">
        <v>0</v>
      </c>
      <c r="M1482" s="21">
        <v>0</v>
      </c>
      <c r="N1482" s="21">
        <v>34225</v>
      </c>
    </row>
    <row r="1483" spans="1:14" x14ac:dyDescent="0.25">
      <c r="A1483" s="1" t="s">
        <v>4901</v>
      </c>
      <c r="B1483" s="2" t="s">
        <v>10</v>
      </c>
      <c r="C1483" s="2" t="s">
        <v>3419</v>
      </c>
      <c r="D1483" s="21">
        <v>56918</v>
      </c>
      <c r="E1483" s="21">
        <v>0</v>
      </c>
      <c r="F1483" s="21">
        <v>56918</v>
      </c>
      <c r="G1483" s="39">
        <v>1.04</v>
      </c>
      <c r="H1483" s="21">
        <v>59195</v>
      </c>
      <c r="I1483" s="21">
        <v>0</v>
      </c>
      <c r="J1483" s="21">
        <v>59195</v>
      </c>
      <c r="K1483" s="21">
        <v>0</v>
      </c>
      <c r="L1483" s="21">
        <v>0</v>
      </c>
      <c r="M1483" s="21">
        <v>0</v>
      </c>
      <c r="N1483" s="21">
        <v>59195</v>
      </c>
    </row>
    <row r="1484" spans="1:14" x14ac:dyDescent="0.25">
      <c r="A1484" s="1" t="s">
        <v>4902</v>
      </c>
      <c r="B1484" s="2" t="s">
        <v>10</v>
      </c>
      <c r="C1484" s="2" t="s">
        <v>3419</v>
      </c>
      <c r="D1484" s="21">
        <v>41766</v>
      </c>
      <c r="E1484" s="21">
        <v>0</v>
      </c>
      <c r="F1484" s="21">
        <v>41766</v>
      </c>
      <c r="G1484" s="39">
        <v>1.04</v>
      </c>
      <c r="H1484" s="21">
        <v>43437</v>
      </c>
      <c r="I1484" s="21">
        <v>0</v>
      </c>
      <c r="J1484" s="21">
        <v>43437</v>
      </c>
      <c r="K1484" s="21">
        <v>0</v>
      </c>
      <c r="L1484" s="21">
        <v>0</v>
      </c>
      <c r="M1484" s="21">
        <v>0</v>
      </c>
      <c r="N1484" s="21">
        <v>43437</v>
      </c>
    </row>
    <row r="1485" spans="1:14" x14ac:dyDescent="0.25">
      <c r="A1485" s="1" t="s">
        <v>4903</v>
      </c>
      <c r="B1485" s="2" t="s">
        <v>10</v>
      </c>
      <c r="C1485" s="2" t="s">
        <v>3419</v>
      </c>
      <c r="D1485" s="21">
        <v>50290</v>
      </c>
      <c r="E1485" s="21">
        <v>0</v>
      </c>
      <c r="F1485" s="21">
        <v>50290</v>
      </c>
      <c r="G1485" s="39">
        <v>1.04</v>
      </c>
      <c r="H1485" s="21">
        <v>52302</v>
      </c>
      <c r="I1485" s="21">
        <v>0</v>
      </c>
      <c r="J1485" s="21">
        <v>52302</v>
      </c>
      <c r="K1485" s="21">
        <v>0</v>
      </c>
      <c r="L1485" s="21">
        <v>0</v>
      </c>
      <c r="M1485" s="21">
        <v>0</v>
      </c>
      <c r="N1485" s="21">
        <v>52302</v>
      </c>
    </row>
    <row r="1486" spans="1:14" x14ac:dyDescent="0.25">
      <c r="A1486" s="1" t="s">
        <v>4904</v>
      </c>
      <c r="B1486" s="2" t="s">
        <v>10</v>
      </c>
      <c r="C1486" s="2" t="s">
        <v>3419</v>
      </c>
      <c r="D1486" s="21">
        <v>58000</v>
      </c>
      <c r="E1486" s="21">
        <v>0</v>
      </c>
      <c r="F1486" s="21">
        <v>58000</v>
      </c>
      <c r="G1486" s="39">
        <v>1.04</v>
      </c>
      <c r="H1486" s="21">
        <v>60320</v>
      </c>
      <c r="I1486" s="21">
        <v>0</v>
      </c>
      <c r="J1486" s="21">
        <v>60320</v>
      </c>
      <c r="K1486" s="21">
        <v>0</v>
      </c>
      <c r="L1486" s="21">
        <v>0</v>
      </c>
      <c r="M1486" s="21">
        <v>0</v>
      </c>
      <c r="N1486" s="21">
        <v>60320</v>
      </c>
    </row>
    <row r="1487" spans="1:14" x14ac:dyDescent="0.25">
      <c r="A1487" s="1" t="s">
        <v>4905</v>
      </c>
      <c r="B1487" s="2" t="s">
        <v>10</v>
      </c>
      <c r="C1487" s="2" t="s">
        <v>3419</v>
      </c>
      <c r="D1487" s="21">
        <v>51825</v>
      </c>
      <c r="E1487" s="21">
        <v>0</v>
      </c>
      <c r="F1487" s="21">
        <v>51825</v>
      </c>
      <c r="G1487" s="39">
        <v>1.04</v>
      </c>
      <c r="H1487" s="21">
        <v>53898</v>
      </c>
      <c r="I1487" s="21">
        <v>0</v>
      </c>
      <c r="J1487" s="21">
        <v>53898</v>
      </c>
      <c r="K1487" s="21">
        <v>0</v>
      </c>
      <c r="L1487" s="21">
        <v>0</v>
      </c>
      <c r="M1487" s="21">
        <v>0</v>
      </c>
      <c r="N1487" s="21">
        <v>53898</v>
      </c>
    </row>
    <row r="1488" spans="1:14" x14ac:dyDescent="0.25">
      <c r="A1488" s="1" t="s">
        <v>4906</v>
      </c>
      <c r="B1488" s="2" t="s">
        <v>10</v>
      </c>
      <c r="C1488" s="2" t="s">
        <v>3419</v>
      </c>
      <c r="D1488" s="21">
        <v>46832</v>
      </c>
      <c r="E1488" s="21">
        <v>0</v>
      </c>
      <c r="F1488" s="21">
        <v>46832</v>
      </c>
      <c r="G1488" s="39">
        <v>1.04</v>
      </c>
      <c r="H1488" s="21">
        <v>48705</v>
      </c>
      <c r="I1488" s="21">
        <v>0</v>
      </c>
      <c r="J1488" s="21">
        <v>48705</v>
      </c>
      <c r="K1488" s="21">
        <v>0</v>
      </c>
      <c r="L1488" s="21">
        <v>0</v>
      </c>
      <c r="M1488" s="21">
        <v>0</v>
      </c>
      <c r="N1488" s="21">
        <v>48705</v>
      </c>
    </row>
    <row r="1489" spans="1:14" x14ac:dyDescent="0.25">
      <c r="A1489" s="1" t="s">
        <v>4907</v>
      </c>
      <c r="B1489" s="2" t="s">
        <v>10</v>
      </c>
      <c r="C1489" s="2" t="s">
        <v>3419</v>
      </c>
      <c r="D1489" s="21">
        <v>46155</v>
      </c>
      <c r="E1489" s="21">
        <v>0</v>
      </c>
      <c r="F1489" s="21">
        <v>46155</v>
      </c>
      <c r="G1489" s="39">
        <v>1.04</v>
      </c>
      <c r="H1489" s="21">
        <v>48001</v>
      </c>
      <c r="I1489" s="21">
        <v>0</v>
      </c>
      <c r="J1489" s="21">
        <v>48001</v>
      </c>
      <c r="K1489" s="21">
        <v>0</v>
      </c>
      <c r="L1489" s="21">
        <v>0</v>
      </c>
      <c r="M1489" s="21">
        <v>0</v>
      </c>
      <c r="N1489" s="21">
        <v>48001</v>
      </c>
    </row>
    <row r="1490" spans="1:14" x14ac:dyDescent="0.25">
      <c r="A1490" s="1" t="s">
        <v>4908</v>
      </c>
      <c r="B1490" s="2" t="s">
        <v>10</v>
      </c>
      <c r="C1490" s="2" t="s">
        <v>3419</v>
      </c>
      <c r="D1490" s="21">
        <v>16286</v>
      </c>
      <c r="E1490" s="21">
        <v>0</v>
      </c>
      <c r="F1490" s="21">
        <v>16286</v>
      </c>
      <c r="G1490" s="39">
        <v>1.04</v>
      </c>
      <c r="H1490" s="21">
        <v>16937</v>
      </c>
      <c r="I1490" s="21">
        <v>0</v>
      </c>
      <c r="J1490" s="21">
        <v>16937</v>
      </c>
      <c r="K1490" s="21">
        <v>0</v>
      </c>
      <c r="L1490" s="21">
        <v>0</v>
      </c>
      <c r="M1490" s="21">
        <v>0</v>
      </c>
      <c r="N1490" s="21">
        <v>16937</v>
      </c>
    </row>
    <row r="1491" spans="1:14" x14ac:dyDescent="0.25">
      <c r="A1491" s="1" t="s">
        <v>4909</v>
      </c>
      <c r="B1491" s="2" t="s">
        <v>10</v>
      </c>
      <c r="C1491" s="2" t="s">
        <v>3419</v>
      </c>
      <c r="D1491" s="21">
        <v>91460</v>
      </c>
      <c r="E1491" s="21">
        <v>0</v>
      </c>
      <c r="F1491" s="21">
        <v>91460</v>
      </c>
      <c r="G1491" s="39">
        <v>1.04</v>
      </c>
      <c r="H1491" s="21">
        <v>95118</v>
      </c>
      <c r="I1491" s="21">
        <v>0</v>
      </c>
      <c r="J1491" s="21">
        <v>95118</v>
      </c>
      <c r="K1491" s="21">
        <v>0</v>
      </c>
      <c r="L1491" s="21">
        <v>0</v>
      </c>
      <c r="M1491" s="21">
        <v>0</v>
      </c>
      <c r="N1491" s="21">
        <v>95118</v>
      </c>
    </row>
    <row r="1492" spans="1:14" x14ac:dyDescent="0.25">
      <c r="A1492" s="1" t="s">
        <v>4910</v>
      </c>
      <c r="B1492" s="2" t="s">
        <v>10</v>
      </c>
      <c r="C1492" s="2" t="s">
        <v>3419</v>
      </c>
      <c r="D1492" s="21">
        <v>375657</v>
      </c>
      <c r="E1492" s="21">
        <v>0</v>
      </c>
      <c r="F1492" s="21">
        <v>375657</v>
      </c>
      <c r="G1492" s="39">
        <v>1.04</v>
      </c>
      <c r="H1492" s="21">
        <v>390683</v>
      </c>
      <c r="I1492" s="21">
        <v>0</v>
      </c>
      <c r="J1492" s="21">
        <v>390683</v>
      </c>
      <c r="K1492" s="21">
        <v>0</v>
      </c>
      <c r="L1492" s="21">
        <v>0</v>
      </c>
      <c r="M1492" s="21">
        <v>0</v>
      </c>
      <c r="N1492" s="21">
        <v>390683</v>
      </c>
    </row>
    <row r="1493" spans="1:14" x14ac:dyDescent="0.25">
      <c r="A1493" s="1" t="s">
        <v>4911</v>
      </c>
      <c r="B1493" s="2" t="s">
        <v>10</v>
      </c>
      <c r="C1493" s="2" t="s">
        <v>3419</v>
      </c>
      <c r="D1493" s="21">
        <v>116361</v>
      </c>
      <c r="E1493" s="21">
        <v>0</v>
      </c>
      <c r="F1493" s="21">
        <v>116361</v>
      </c>
      <c r="G1493" s="39">
        <v>1.04</v>
      </c>
      <c r="H1493" s="21">
        <v>121015</v>
      </c>
      <c r="I1493" s="21">
        <v>0</v>
      </c>
      <c r="J1493" s="21">
        <v>121015</v>
      </c>
      <c r="K1493" s="21">
        <v>0</v>
      </c>
      <c r="L1493" s="21">
        <v>0</v>
      </c>
      <c r="M1493" s="21">
        <v>0</v>
      </c>
      <c r="N1493" s="21">
        <v>121015</v>
      </c>
    </row>
    <row r="1494" spans="1:14" x14ac:dyDescent="0.25">
      <c r="A1494" s="1" t="s">
        <v>4912</v>
      </c>
      <c r="B1494" s="2" t="s">
        <v>10</v>
      </c>
      <c r="C1494" s="2" t="s">
        <v>3419</v>
      </c>
      <c r="D1494" s="21">
        <v>81322</v>
      </c>
      <c r="E1494" s="21">
        <v>0</v>
      </c>
      <c r="F1494" s="21">
        <v>81322</v>
      </c>
      <c r="G1494" s="39">
        <v>1.04</v>
      </c>
      <c r="H1494" s="21">
        <v>84575</v>
      </c>
      <c r="I1494" s="21">
        <v>0</v>
      </c>
      <c r="J1494" s="21">
        <v>84575</v>
      </c>
      <c r="K1494" s="21">
        <v>0</v>
      </c>
      <c r="L1494" s="21">
        <v>0</v>
      </c>
      <c r="M1494" s="21">
        <v>0</v>
      </c>
      <c r="N1494" s="21">
        <v>84575</v>
      </c>
    </row>
    <row r="1495" spans="1:14" x14ac:dyDescent="0.25">
      <c r="A1495" s="1" t="s">
        <v>4913</v>
      </c>
      <c r="B1495" s="2" t="s">
        <v>10</v>
      </c>
      <c r="C1495" s="2" t="s">
        <v>3419</v>
      </c>
      <c r="D1495" s="21">
        <v>38531</v>
      </c>
      <c r="E1495" s="21">
        <v>0</v>
      </c>
      <c r="F1495" s="21">
        <v>38531</v>
      </c>
      <c r="G1495" s="39">
        <v>1.04</v>
      </c>
      <c r="H1495" s="21">
        <v>40072</v>
      </c>
      <c r="I1495" s="21">
        <v>0</v>
      </c>
      <c r="J1495" s="21">
        <v>40072</v>
      </c>
      <c r="K1495" s="21">
        <v>0</v>
      </c>
      <c r="L1495" s="21">
        <v>0</v>
      </c>
      <c r="M1495" s="21">
        <v>0</v>
      </c>
      <c r="N1495" s="21">
        <v>40072</v>
      </c>
    </row>
    <row r="1496" spans="1:14" x14ac:dyDescent="0.25">
      <c r="A1496" s="1" t="s">
        <v>4914</v>
      </c>
      <c r="B1496" s="2" t="s">
        <v>10</v>
      </c>
      <c r="C1496" s="2" t="s">
        <v>3419</v>
      </c>
      <c r="D1496" s="21">
        <v>34184</v>
      </c>
      <c r="E1496" s="21">
        <v>0</v>
      </c>
      <c r="F1496" s="21">
        <v>34184</v>
      </c>
      <c r="G1496" s="39">
        <v>1.04</v>
      </c>
      <c r="H1496" s="21">
        <v>35551</v>
      </c>
      <c r="I1496" s="21">
        <v>0</v>
      </c>
      <c r="J1496" s="21">
        <v>35551</v>
      </c>
      <c r="K1496" s="21">
        <v>0</v>
      </c>
      <c r="L1496" s="21">
        <v>0</v>
      </c>
      <c r="M1496" s="21">
        <v>0</v>
      </c>
      <c r="N1496" s="21">
        <v>35551</v>
      </c>
    </row>
    <row r="1497" spans="1:14" x14ac:dyDescent="0.25">
      <c r="A1497" s="1" t="s">
        <v>4915</v>
      </c>
      <c r="B1497" s="2" t="s">
        <v>10</v>
      </c>
      <c r="C1497" s="2" t="s">
        <v>3419</v>
      </c>
      <c r="D1497" s="21">
        <v>10967542</v>
      </c>
      <c r="E1497" s="21">
        <v>0</v>
      </c>
      <c r="F1497" s="21">
        <v>10967542</v>
      </c>
      <c r="G1497" s="39">
        <v>1.04</v>
      </c>
      <c r="H1497" s="21">
        <v>11406244</v>
      </c>
      <c r="I1497" s="21">
        <v>0</v>
      </c>
      <c r="J1497" s="21">
        <v>11406244</v>
      </c>
      <c r="K1497" s="21">
        <v>245902</v>
      </c>
      <c r="L1497" s="21">
        <v>0</v>
      </c>
      <c r="M1497" s="21">
        <v>0</v>
      </c>
      <c r="N1497" s="21">
        <v>11652146</v>
      </c>
    </row>
    <row r="1498" spans="1:14" x14ac:dyDescent="0.25">
      <c r="A1498" s="1" t="s">
        <v>4916</v>
      </c>
      <c r="B1498" s="2" t="s">
        <v>10</v>
      </c>
      <c r="C1498" s="2" t="s">
        <v>3419</v>
      </c>
      <c r="D1498" s="21">
        <v>1226494</v>
      </c>
      <c r="E1498" s="21">
        <v>0</v>
      </c>
      <c r="F1498" s="21">
        <v>1226494</v>
      </c>
      <c r="G1498" s="39">
        <v>1.04</v>
      </c>
      <c r="H1498" s="21">
        <v>1275554</v>
      </c>
      <c r="I1498" s="21">
        <v>0</v>
      </c>
      <c r="J1498" s="21">
        <v>1275554</v>
      </c>
      <c r="K1498" s="21">
        <v>0</v>
      </c>
      <c r="L1498" s="21">
        <v>0</v>
      </c>
      <c r="M1498" s="21">
        <v>0</v>
      </c>
      <c r="N1498" s="21">
        <v>1275554</v>
      </c>
    </row>
    <row r="1499" spans="1:14" x14ac:dyDescent="0.25">
      <c r="A1499" s="1" t="s">
        <v>4917</v>
      </c>
      <c r="B1499" s="2" t="s">
        <v>10</v>
      </c>
      <c r="C1499" s="2" t="s">
        <v>3419</v>
      </c>
      <c r="D1499" s="21">
        <v>101908</v>
      </c>
      <c r="E1499" s="21">
        <v>0</v>
      </c>
      <c r="F1499" s="21">
        <v>101908</v>
      </c>
      <c r="G1499" s="39">
        <v>1.04</v>
      </c>
      <c r="H1499" s="21">
        <v>105984</v>
      </c>
      <c r="I1499" s="21">
        <v>0</v>
      </c>
      <c r="J1499" s="21">
        <v>105984</v>
      </c>
      <c r="K1499" s="21">
        <v>0</v>
      </c>
      <c r="L1499" s="21">
        <v>0</v>
      </c>
      <c r="M1499" s="21">
        <v>0</v>
      </c>
      <c r="N1499" s="21">
        <v>105984</v>
      </c>
    </row>
    <row r="1500" spans="1:14" x14ac:dyDescent="0.25">
      <c r="A1500" s="1" t="s">
        <v>4918</v>
      </c>
      <c r="B1500" s="2" t="s">
        <v>10</v>
      </c>
      <c r="C1500" s="2" t="s">
        <v>3419</v>
      </c>
      <c r="D1500" s="21">
        <v>22292</v>
      </c>
      <c r="E1500" s="21">
        <v>0</v>
      </c>
      <c r="F1500" s="21">
        <v>22292</v>
      </c>
      <c r="G1500" s="39">
        <v>1.04</v>
      </c>
      <c r="H1500" s="21">
        <v>23184</v>
      </c>
      <c r="I1500" s="21">
        <v>0</v>
      </c>
      <c r="J1500" s="21">
        <v>23184</v>
      </c>
      <c r="K1500" s="21">
        <v>0</v>
      </c>
      <c r="L1500" s="21">
        <v>0</v>
      </c>
      <c r="M1500" s="21">
        <v>0</v>
      </c>
      <c r="N1500" s="21">
        <v>23184</v>
      </c>
    </row>
    <row r="1501" spans="1:14" x14ac:dyDescent="0.25">
      <c r="A1501" s="1" t="s">
        <v>4919</v>
      </c>
      <c r="B1501" s="2" t="s">
        <v>10</v>
      </c>
      <c r="C1501" s="2" t="s">
        <v>3419</v>
      </c>
      <c r="D1501" s="21">
        <v>38826</v>
      </c>
      <c r="E1501" s="21">
        <v>0</v>
      </c>
      <c r="F1501" s="21">
        <v>38826</v>
      </c>
      <c r="G1501" s="39">
        <v>1.04</v>
      </c>
      <c r="H1501" s="21">
        <v>40379</v>
      </c>
      <c r="I1501" s="21">
        <v>0</v>
      </c>
      <c r="J1501" s="21">
        <v>40379</v>
      </c>
      <c r="K1501" s="21">
        <v>0</v>
      </c>
      <c r="L1501" s="21">
        <v>0</v>
      </c>
      <c r="M1501" s="21">
        <v>0</v>
      </c>
      <c r="N1501" s="21">
        <v>40379</v>
      </c>
    </row>
    <row r="1502" spans="1:14" x14ac:dyDescent="0.25">
      <c r="A1502" s="1" t="s">
        <v>4920</v>
      </c>
      <c r="B1502" s="2" t="s">
        <v>10</v>
      </c>
      <c r="C1502" s="2" t="s">
        <v>3419</v>
      </c>
      <c r="D1502" s="21">
        <v>30417</v>
      </c>
      <c r="E1502" s="21">
        <v>0</v>
      </c>
      <c r="F1502" s="21">
        <v>30417</v>
      </c>
      <c r="G1502" s="39">
        <v>1.04</v>
      </c>
      <c r="H1502" s="21">
        <v>31634</v>
      </c>
      <c r="I1502" s="21">
        <v>0</v>
      </c>
      <c r="J1502" s="21">
        <v>31634</v>
      </c>
      <c r="K1502" s="21">
        <v>0</v>
      </c>
      <c r="L1502" s="21">
        <v>0</v>
      </c>
      <c r="M1502" s="21">
        <v>0</v>
      </c>
      <c r="N1502" s="21">
        <v>31634</v>
      </c>
    </row>
    <row r="1503" spans="1:14" x14ac:dyDescent="0.25">
      <c r="A1503" s="1" t="s">
        <v>4921</v>
      </c>
      <c r="B1503" s="2" t="s">
        <v>10</v>
      </c>
      <c r="C1503" s="2" t="s">
        <v>3419</v>
      </c>
      <c r="D1503" s="21">
        <v>59009</v>
      </c>
      <c r="E1503" s="21">
        <v>0</v>
      </c>
      <c r="F1503" s="21">
        <v>59009</v>
      </c>
      <c r="G1503" s="39">
        <v>1.04</v>
      </c>
      <c r="H1503" s="21">
        <v>61369</v>
      </c>
      <c r="I1503" s="21">
        <v>0</v>
      </c>
      <c r="J1503" s="21">
        <v>61369</v>
      </c>
      <c r="K1503" s="21">
        <v>6194</v>
      </c>
      <c r="L1503" s="21">
        <v>0</v>
      </c>
      <c r="M1503" s="21">
        <v>0</v>
      </c>
      <c r="N1503" s="21">
        <v>67563</v>
      </c>
    </row>
    <row r="1504" spans="1:14" x14ac:dyDescent="0.25">
      <c r="A1504" s="1" t="s">
        <v>4922</v>
      </c>
      <c r="B1504" s="2" t="s">
        <v>10</v>
      </c>
      <c r="C1504" s="2" t="s">
        <v>3419</v>
      </c>
      <c r="D1504" s="21">
        <v>70333</v>
      </c>
      <c r="E1504" s="21">
        <v>0</v>
      </c>
      <c r="F1504" s="21">
        <v>70333</v>
      </c>
      <c r="G1504" s="39">
        <v>1.04</v>
      </c>
      <c r="H1504" s="21">
        <v>73146</v>
      </c>
      <c r="I1504" s="21">
        <v>0</v>
      </c>
      <c r="J1504" s="21">
        <v>73146</v>
      </c>
      <c r="K1504" s="21">
        <v>0</v>
      </c>
      <c r="L1504" s="21">
        <v>0</v>
      </c>
      <c r="M1504" s="21">
        <v>0</v>
      </c>
      <c r="N1504" s="21">
        <v>73146</v>
      </c>
    </row>
    <row r="1505" spans="1:14" x14ac:dyDescent="0.25">
      <c r="A1505" s="1" t="s">
        <v>4923</v>
      </c>
      <c r="B1505" s="2" t="s">
        <v>10</v>
      </c>
      <c r="C1505" s="2" t="s">
        <v>3419</v>
      </c>
      <c r="D1505" s="21">
        <v>62978</v>
      </c>
      <c r="E1505" s="21">
        <v>0</v>
      </c>
      <c r="F1505" s="21">
        <v>62978</v>
      </c>
      <c r="G1505" s="39">
        <v>1.04</v>
      </c>
      <c r="H1505" s="21">
        <v>65497</v>
      </c>
      <c r="I1505" s="21">
        <v>0</v>
      </c>
      <c r="J1505" s="21">
        <v>65497</v>
      </c>
      <c r="K1505" s="21">
        <v>0</v>
      </c>
      <c r="L1505" s="21">
        <v>0</v>
      </c>
      <c r="M1505" s="21">
        <v>0</v>
      </c>
      <c r="N1505" s="21">
        <v>65497</v>
      </c>
    </row>
    <row r="1506" spans="1:14" x14ac:dyDescent="0.25">
      <c r="A1506" s="1" t="s">
        <v>4924</v>
      </c>
      <c r="B1506" s="2" t="s">
        <v>10</v>
      </c>
      <c r="C1506" s="2" t="s">
        <v>3419</v>
      </c>
      <c r="D1506" s="21">
        <v>3403471</v>
      </c>
      <c r="E1506" s="21">
        <v>0</v>
      </c>
      <c r="F1506" s="21">
        <v>3403471</v>
      </c>
      <c r="G1506" s="39">
        <v>1.04</v>
      </c>
      <c r="H1506" s="21">
        <v>3539610</v>
      </c>
      <c r="I1506" s="21">
        <v>0</v>
      </c>
      <c r="J1506" s="21">
        <v>3539610</v>
      </c>
      <c r="K1506" s="21">
        <v>0</v>
      </c>
      <c r="L1506" s="21">
        <v>0</v>
      </c>
      <c r="M1506" s="21">
        <v>0</v>
      </c>
      <c r="N1506" s="21">
        <v>3539610</v>
      </c>
    </row>
    <row r="1507" spans="1:14" x14ac:dyDescent="0.25">
      <c r="A1507" s="1" t="s">
        <v>4925</v>
      </c>
      <c r="B1507" s="2" t="s">
        <v>10</v>
      </c>
      <c r="C1507" s="2" t="s">
        <v>3419</v>
      </c>
      <c r="D1507" s="21">
        <v>3710841</v>
      </c>
      <c r="E1507" s="21">
        <v>0</v>
      </c>
      <c r="F1507" s="21">
        <v>3710841</v>
      </c>
      <c r="G1507" s="39">
        <v>1.04</v>
      </c>
      <c r="H1507" s="21">
        <v>3859275</v>
      </c>
      <c r="I1507" s="21">
        <v>0</v>
      </c>
      <c r="J1507" s="21">
        <v>3859275</v>
      </c>
      <c r="K1507" s="21">
        <v>0</v>
      </c>
      <c r="L1507" s="21">
        <v>0</v>
      </c>
      <c r="M1507" s="21">
        <v>0</v>
      </c>
      <c r="N1507" s="21">
        <v>3859275</v>
      </c>
    </row>
    <row r="1508" spans="1:14" x14ac:dyDescent="0.25">
      <c r="A1508" s="1" t="s">
        <v>4926</v>
      </c>
      <c r="B1508" s="2" t="s">
        <v>10</v>
      </c>
      <c r="C1508" s="2" t="s">
        <v>3419</v>
      </c>
      <c r="D1508" s="21">
        <v>4607429</v>
      </c>
      <c r="E1508" s="21">
        <v>0</v>
      </c>
      <c r="F1508" s="21">
        <v>4607429</v>
      </c>
      <c r="G1508" s="39">
        <v>1.04</v>
      </c>
      <c r="H1508" s="21">
        <v>4791726</v>
      </c>
      <c r="I1508" s="21">
        <v>0</v>
      </c>
      <c r="J1508" s="21">
        <v>4791726</v>
      </c>
      <c r="K1508" s="21">
        <v>0</v>
      </c>
      <c r="L1508" s="21">
        <v>0</v>
      </c>
      <c r="M1508" s="21">
        <v>0</v>
      </c>
      <c r="N1508" s="21">
        <v>4791726</v>
      </c>
    </row>
    <row r="1509" spans="1:14" x14ac:dyDescent="0.25">
      <c r="A1509" s="1" t="s">
        <v>4927</v>
      </c>
      <c r="B1509" s="2" t="s">
        <v>10</v>
      </c>
      <c r="C1509" s="2" t="s">
        <v>3419</v>
      </c>
      <c r="D1509" s="21">
        <v>180990</v>
      </c>
      <c r="E1509" s="21">
        <v>0</v>
      </c>
      <c r="F1509" s="21">
        <v>180990</v>
      </c>
      <c r="G1509" s="39">
        <v>1.04</v>
      </c>
      <c r="H1509" s="21">
        <v>188230</v>
      </c>
      <c r="I1509" s="21">
        <v>0</v>
      </c>
      <c r="J1509" s="21">
        <v>188230</v>
      </c>
      <c r="K1509" s="21">
        <v>0</v>
      </c>
      <c r="L1509" s="21">
        <v>0</v>
      </c>
      <c r="M1509" s="21">
        <v>0</v>
      </c>
      <c r="N1509" s="21">
        <v>188230</v>
      </c>
    </row>
    <row r="1510" spans="1:14" x14ac:dyDescent="0.25">
      <c r="A1510" s="1" t="s">
        <v>4928</v>
      </c>
      <c r="B1510" s="2" t="s">
        <v>10</v>
      </c>
      <c r="C1510" s="2" t="s">
        <v>3419</v>
      </c>
      <c r="D1510" s="21">
        <v>1612547</v>
      </c>
      <c r="E1510" s="21">
        <v>0</v>
      </c>
      <c r="F1510" s="21">
        <v>1612547</v>
      </c>
      <c r="G1510" s="39">
        <v>1.04</v>
      </c>
      <c r="H1510" s="21">
        <v>1677049</v>
      </c>
      <c r="I1510" s="21">
        <v>0</v>
      </c>
      <c r="J1510" s="21">
        <v>1677049</v>
      </c>
      <c r="K1510" s="21">
        <v>0</v>
      </c>
      <c r="L1510" s="21">
        <v>0</v>
      </c>
      <c r="M1510" s="21">
        <v>0</v>
      </c>
      <c r="N1510" s="21">
        <v>1677049</v>
      </c>
    </row>
    <row r="1511" spans="1:14" x14ac:dyDescent="0.25">
      <c r="A1511" s="1" t="s">
        <v>4929</v>
      </c>
      <c r="B1511" s="2" t="s">
        <v>10</v>
      </c>
      <c r="C1511" s="2" t="s">
        <v>3419</v>
      </c>
      <c r="D1511" s="21">
        <v>1207469</v>
      </c>
      <c r="E1511" s="21">
        <v>0</v>
      </c>
      <c r="F1511" s="21">
        <v>1207469</v>
      </c>
      <c r="G1511" s="39">
        <v>1.04</v>
      </c>
      <c r="H1511" s="21">
        <v>1255768</v>
      </c>
      <c r="I1511" s="21">
        <v>0</v>
      </c>
      <c r="J1511" s="21">
        <v>1255768</v>
      </c>
      <c r="K1511" s="21">
        <v>0</v>
      </c>
      <c r="L1511" s="21">
        <v>0</v>
      </c>
      <c r="M1511" s="21">
        <v>0</v>
      </c>
      <c r="N1511" s="21">
        <v>1255768</v>
      </c>
    </row>
    <row r="1512" spans="1:14" x14ac:dyDescent="0.25">
      <c r="A1512" s="1" t="s">
        <v>4930</v>
      </c>
      <c r="B1512" s="2" t="s">
        <v>10</v>
      </c>
      <c r="C1512" s="2" t="s">
        <v>3419</v>
      </c>
      <c r="D1512" s="21">
        <v>118695</v>
      </c>
      <c r="E1512" s="21">
        <v>0</v>
      </c>
      <c r="F1512" s="21">
        <v>118695</v>
      </c>
      <c r="G1512" s="39">
        <v>1.04</v>
      </c>
      <c r="H1512" s="21">
        <v>123443</v>
      </c>
      <c r="I1512" s="21">
        <v>0</v>
      </c>
      <c r="J1512" s="21">
        <v>123443</v>
      </c>
      <c r="K1512" s="21">
        <v>0</v>
      </c>
      <c r="L1512" s="21">
        <v>0</v>
      </c>
      <c r="M1512" s="21">
        <v>0</v>
      </c>
      <c r="N1512" s="21">
        <v>123443</v>
      </c>
    </row>
    <row r="1513" spans="1:14" x14ac:dyDescent="0.25">
      <c r="A1513" s="1" t="s">
        <v>4931</v>
      </c>
      <c r="B1513" s="2" t="s">
        <v>10</v>
      </c>
      <c r="C1513" s="2" t="s">
        <v>3419</v>
      </c>
      <c r="D1513" s="21">
        <v>87694</v>
      </c>
      <c r="E1513" s="21">
        <v>0</v>
      </c>
      <c r="F1513" s="21">
        <v>87694</v>
      </c>
      <c r="G1513" s="39">
        <v>1.04</v>
      </c>
      <c r="H1513" s="21">
        <v>91202</v>
      </c>
      <c r="I1513" s="21">
        <v>0</v>
      </c>
      <c r="J1513" s="21">
        <v>91202</v>
      </c>
      <c r="K1513" s="21">
        <v>0</v>
      </c>
      <c r="L1513" s="21">
        <v>0</v>
      </c>
      <c r="M1513" s="21">
        <v>0</v>
      </c>
      <c r="N1513" s="21">
        <v>91202</v>
      </c>
    </row>
    <row r="1514" spans="1:14" x14ac:dyDescent="0.25">
      <c r="A1514" s="1" t="s">
        <v>4932</v>
      </c>
      <c r="B1514" s="2" t="s">
        <v>10</v>
      </c>
      <c r="C1514" s="2" t="s">
        <v>3419</v>
      </c>
      <c r="D1514" s="21">
        <v>190265</v>
      </c>
      <c r="E1514" s="21">
        <v>0</v>
      </c>
      <c r="F1514" s="21">
        <v>190265</v>
      </c>
      <c r="G1514" s="39">
        <v>1.04</v>
      </c>
      <c r="H1514" s="21">
        <v>197876</v>
      </c>
      <c r="I1514" s="21">
        <v>0</v>
      </c>
      <c r="J1514" s="21">
        <v>197876</v>
      </c>
      <c r="K1514" s="21">
        <v>0</v>
      </c>
      <c r="L1514" s="21">
        <v>0</v>
      </c>
      <c r="M1514" s="21">
        <v>0</v>
      </c>
      <c r="N1514" s="21">
        <v>197876</v>
      </c>
    </row>
    <row r="1515" spans="1:14" x14ac:dyDescent="0.25">
      <c r="A1515" s="1" t="s">
        <v>4933</v>
      </c>
      <c r="B1515" s="2" t="s">
        <v>10</v>
      </c>
      <c r="C1515" s="2" t="s">
        <v>3419</v>
      </c>
      <c r="D1515" s="21">
        <v>0</v>
      </c>
      <c r="E1515" s="21">
        <v>0</v>
      </c>
      <c r="F1515" s="21">
        <v>0</v>
      </c>
      <c r="G1515" s="39">
        <v>1.04</v>
      </c>
      <c r="H1515" s="21">
        <v>0</v>
      </c>
      <c r="I1515" s="21">
        <v>0</v>
      </c>
      <c r="J1515" s="21">
        <v>0</v>
      </c>
      <c r="K1515" s="21">
        <v>0</v>
      </c>
      <c r="L1515" s="21">
        <v>0</v>
      </c>
      <c r="M1515" s="21">
        <v>0</v>
      </c>
      <c r="N1515" s="21">
        <v>0</v>
      </c>
    </row>
    <row r="1516" spans="1:14" x14ac:dyDescent="0.25">
      <c r="A1516" s="1" t="s">
        <v>4934</v>
      </c>
      <c r="B1516" s="2" t="s">
        <v>10</v>
      </c>
      <c r="C1516" s="2" t="s">
        <v>3419</v>
      </c>
      <c r="D1516" s="21">
        <v>13582243</v>
      </c>
      <c r="E1516" s="21">
        <v>0</v>
      </c>
      <c r="F1516" s="21">
        <v>13582243</v>
      </c>
      <c r="G1516" s="39">
        <v>1.04</v>
      </c>
      <c r="H1516" s="21">
        <v>14125533</v>
      </c>
      <c r="I1516" s="21">
        <v>0</v>
      </c>
      <c r="J1516" s="21">
        <v>14125533</v>
      </c>
      <c r="K1516" s="21">
        <v>2693130</v>
      </c>
      <c r="L1516" s="21">
        <v>809558.39886495972</v>
      </c>
      <c r="M1516" s="21">
        <v>2509342</v>
      </c>
      <c r="N1516" s="21">
        <v>20137563.398864958</v>
      </c>
    </row>
    <row r="1517" spans="1:14" x14ac:dyDescent="0.25">
      <c r="A1517" s="1" t="s">
        <v>4935</v>
      </c>
      <c r="B1517" s="2" t="s">
        <v>10</v>
      </c>
      <c r="C1517" s="2" t="s">
        <v>3419</v>
      </c>
      <c r="D1517" s="21">
        <v>28074</v>
      </c>
      <c r="E1517" s="21">
        <v>0</v>
      </c>
      <c r="F1517" s="21">
        <v>28074</v>
      </c>
      <c r="G1517" s="39">
        <v>1.04</v>
      </c>
      <c r="H1517" s="21">
        <v>29197</v>
      </c>
      <c r="I1517" s="21">
        <v>0</v>
      </c>
      <c r="J1517" s="21">
        <v>29197</v>
      </c>
      <c r="K1517" s="21">
        <v>0</v>
      </c>
      <c r="L1517" s="21">
        <v>0</v>
      </c>
      <c r="M1517" s="21">
        <v>0</v>
      </c>
      <c r="N1517" s="21">
        <v>29197</v>
      </c>
    </row>
    <row r="1518" spans="1:14" x14ac:dyDescent="0.25">
      <c r="A1518" s="1" t="s">
        <v>4936</v>
      </c>
      <c r="B1518" s="2" t="s">
        <v>10</v>
      </c>
      <c r="C1518" s="2" t="s">
        <v>3419</v>
      </c>
      <c r="D1518" s="21">
        <v>55739</v>
      </c>
      <c r="E1518" s="21">
        <v>0</v>
      </c>
      <c r="F1518" s="21">
        <v>55739</v>
      </c>
      <c r="G1518" s="39">
        <v>1.04</v>
      </c>
      <c r="H1518" s="21">
        <v>57969</v>
      </c>
      <c r="I1518" s="21">
        <v>0</v>
      </c>
      <c r="J1518" s="21">
        <v>57969</v>
      </c>
      <c r="K1518" s="21">
        <v>0</v>
      </c>
      <c r="L1518" s="21">
        <v>0</v>
      </c>
      <c r="M1518" s="21">
        <v>0</v>
      </c>
      <c r="N1518" s="21">
        <v>57969</v>
      </c>
    </row>
    <row r="1519" spans="1:14" x14ac:dyDescent="0.25">
      <c r="A1519" s="1" t="s">
        <v>4937</v>
      </c>
      <c r="B1519" s="2" t="s">
        <v>10</v>
      </c>
      <c r="C1519" s="2" t="s">
        <v>3419</v>
      </c>
      <c r="D1519" s="21">
        <v>50565</v>
      </c>
      <c r="E1519" s="21">
        <v>0</v>
      </c>
      <c r="F1519" s="21">
        <v>50565</v>
      </c>
      <c r="G1519" s="39">
        <v>1.04</v>
      </c>
      <c r="H1519" s="21">
        <v>52588</v>
      </c>
      <c r="I1519" s="21">
        <v>0</v>
      </c>
      <c r="J1519" s="21">
        <v>52588</v>
      </c>
      <c r="K1519" s="21">
        <v>0</v>
      </c>
      <c r="L1519" s="21">
        <v>0</v>
      </c>
      <c r="M1519" s="21">
        <v>0</v>
      </c>
      <c r="N1519" s="21">
        <v>52588</v>
      </c>
    </row>
    <row r="1520" spans="1:14" x14ac:dyDescent="0.25">
      <c r="A1520" s="1" t="s">
        <v>4938</v>
      </c>
      <c r="B1520" s="2" t="s">
        <v>10</v>
      </c>
      <c r="C1520" s="2" t="s">
        <v>3419</v>
      </c>
      <c r="D1520" s="21">
        <v>56450</v>
      </c>
      <c r="E1520" s="21">
        <v>0</v>
      </c>
      <c r="F1520" s="21">
        <v>56450</v>
      </c>
      <c r="G1520" s="39">
        <v>1.04</v>
      </c>
      <c r="H1520" s="21">
        <v>58708</v>
      </c>
      <c r="I1520" s="21">
        <v>0</v>
      </c>
      <c r="J1520" s="21">
        <v>58708</v>
      </c>
      <c r="K1520" s="21">
        <v>0</v>
      </c>
      <c r="L1520" s="21">
        <v>0</v>
      </c>
      <c r="M1520" s="21">
        <v>0</v>
      </c>
      <c r="N1520" s="21">
        <v>58708</v>
      </c>
    </row>
    <row r="1521" spans="1:14" x14ac:dyDescent="0.25">
      <c r="A1521" s="1" t="s">
        <v>4939</v>
      </c>
      <c r="B1521" s="2" t="s">
        <v>10</v>
      </c>
      <c r="C1521" s="2" t="s">
        <v>3419</v>
      </c>
      <c r="D1521" s="21">
        <v>37287</v>
      </c>
      <c r="E1521" s="21">
        <v>0</v>
      </c>
      <c r="F1521" s="21">
        <v>37287</v>
      </c>
      <c r="G1521" s="39">
        <v>1.04</v>
      </c>
      <c r="H1521" s="21">
        <v>38778</v>
      </c>
      <c r="I1521" s="21">
        <v>0</v>
      </c>
      <c r="J1521" s="21">
        <v>38778</v>
      </c>
      <c r="K1521" s="21">
        <v>0</v>
      </c>
      <c r="L1521" s="21">
        <v>0</v>
      </c>
      <c r="M1521" s="21">
        <v>0</v>
      </c>
      <c r="N1521" s="21">
        <v>38778</v>
      </c>
    </row>
    <row r="1522" spans="1:14" x14ac:dyDescent="0.25">
      <c r="A1522" s="1" t="s">
        <v>4940</v>
      </c>
      <c r="B1522" s="2" t="s">
        <v>10</v>
      </c>
      <c r="C1522" s="2" t="s">
        <v>3419</v>
      </c>
      <c r="D1522" s="21">
        <v>50249</v>
      </c>
      <c r="E1522" s="21">
        <v>0</v>
      </c>
      <c r="F1522" s="21">
        <v>50249</v>
      </c>
      <c r="G1522" s="39">
        <v>1.04</v>
      </c>
      <c r="H1522" s="21">
        <v>52259</v>
      </c>
      <c r="I1522" s="21">
        <v>0</v>
      </c>
      <c r="J1522" s="21">
        <v>52259</v>
      </c>
      <c r="K1522" s="21">
        <v>0</v>
      </c>
      <c r="L1522" s="21">
        <v>0</v>
      </c>
      <c r="M1522" s="21">
        <v>0</v>
      </c>
      <c r="N1522" s="21">
        <v>52259</v>
      </c>
    </row>
    <row r="1523" spans="1:14" x14ac:dyDescent="0.25">
      <c r="A1523" s="1" t="s">
        <v>4941</v>
      </c>
      <c r="B1523" s="2" t="s">
        <v>10</v>
      </c>
      <c r="C1523" s="2" t="s">
        <v>3419</v>
      </c>
      <c r="D1523" s="21">
        <v>50883</v>
      </c>
      <c r="E1523" s="21">
        <v>0</v>
      </c>
      <c r="F1523" s="21">
        <v>50883</v>
      </c>
      <c r="G1523" s="39">
        <v>1.04</v>
      </c>
      <c r="H1523" s="21">
        <v>52918</v>
      </c>
      <c r="I1523" s="21">
        <v>0</v>
      </c>
      <c r="J1523" s="21">
        <v>52918</v>
      </c>
      <c r="K1523" s="21">
        <v>0</v>
      </c>
      <c r="L1523" s="21">
        <v>0</v>
      </c>
      <c r="M1523" s="21">
        <v>0</v>
      </c>
      <c r="N1523" s="21">
        <v>52918</v>
      </c>
    </row>
    <row r="1524" spans="1:14" x14ac:dyDescent="0.25">
      <c r="A1524" s="1" t="s">
        <v>4942</v>
      </c>
      <c r="B1524" s="2" t="s">
        <v>10</v>
      </c>
      <c r="C1524" s="2" t="s">
        <v>3419</v>
      </c>
      <c r="D1524" s="21">
        <v>84496</v>
      </c>
      <c r="E1524" s="21">
        <v>0</v>
      </c>
      <c r="F1524" s="21">
        <v>84496</v>
      </c>
      <c r="G1524" s="39">
        <v>1.04</v>
      </c>
      <c r="H1524" s="21">
        <v>87876</v>
      </c>
      <c r="I1524" s="21">
        <v>0</v>
      </c>
      <c r="J1524" s="21">
        <v>87876</v>
      </c>
      <c r="K1524" s="21">
        <v>0</v>
      </c>
      <c r="L1524" s="21">
        <v>0</v>
      </c>
      <c r="M1524" s="21">
        <v>0</v>
      </c>
      <c r="N1524" s="21">
        <v>87876</v>
      </c>
    </row>
    <row r="1525" spans="1:14" x14ac:dyDescent="0.25">
      <c r="A1525" s="1" t="s">
        <v>4943</v>
      </c>
      <c r="B1525" s="2" t="s">
        <v>10</v>
      </c>
      <c r="C1525" s="2" t="s">
        <v>3419</v>
      </c>
      <c r="D1525" s="21">
        <v>50164</v>
      </c>
      <c r="E1525" s="21">
        <v>0</v>
      </c>
      <c r="F1525" s="21">
        <v>50164</v>
      </c>
      <c r="G1525" s="39">
        <v>1.04</v>
      </c>
      <c r="H1525" s="21">
        <v>52171</v>
      </c>
      <c r="I1525" s="21">
        <v>0</v>
      </c>
      <c r="J1525" s="21">
        <v>52171</v>
      </c>
      <c r="K1525" s="21">
        <v>0</v>
      </c>
      <c r="L1525" s="21">
        <v>0</v>
      </c>
      <c r="M1525" s="21">
        <v>0</v>
      </c>
      <c r="N1525" s="21">
        <v>52171</v>
      </c>
    </row>
    <row r="1526" spans="1:14" x14ac:dyDescent="0.25">
      <c r="A1526" s="1" t="s">
        <v>4944</v>
      </c>
      <c r="B1526" s="2" t="s">
        <v>10</v>
      </c>
      <c r="C1526" s="2" t="s">
        <v>3419</v>
      </c>
      <c r="D1526" s="21">
        <v>30813</v>
      </c>
      <c r="E1526" s="21">
        <v>0</v>
      </c>
      <c r="F1526" s="21">
        <v>30813</v>
      </c>
      <c r="G1526" s="39">
        <v>1.04</v>
      </c>
      <c r="H1526" s="21">
        <v>32046</v>
      </c>
      <c r="I1526" s="21">
        <v>0</v>
      </c>
      <c r="J1526" s="21">
        <v>32046</v>
      </c>
      <c r="K1526" s="21">
        <v>0</v>
      </c>
      <c r="L1526" s="21">
        <v>0</v>
      </c>
      <c r="M1526" s="21">
        <v>0</v>
      </c>
      <c r="N1526" s="21">
        <v>32046</v>
      </c>
    </row>
    <row r="1527" spans="1:14" x14ac:dyDescent="0.25">
      <c r="A1527" s="1" t="s">
        <v>4945</v>
      </c>
      <c r="B1527" s="2" t="s">
        <v>10</v>
      </c>
      <c r="C1527" s="2" t="s">
        <v>3419</v>
      </c>
      <c r="D1527" s="21">
        <v>279803</v>
      </c>
      <c r="E1527" s="21">
        <v>0</v>
      </c>
      <c r="F1527" s="21">
        <v>279803</v>
      </c>
      <c r="G1527" s="39">
        <v>1.04</v>
      </c>
      <c r="H1527" s="21">
        <v>290995</v>
      </c>
      <c r="I1527" s="21">
        <v>0</v>
      </c>
      <c r="J1527" s="21">
        <v>290995</v>
      </c>
      <c r="K1527" s="21">
        <v>0</v>
      </c>
      <c r="L1527" s="21">
        <v>0</v>
      </c>
      <c r="M1527" s="21">
        <v>0</v>
      </c>
      <c r="N1527" s="21">
        <v>290995</v>
      </c>
    </row>
    <row r="1528" spans="1:14" x14ac:dyDescent="0.25">
      <c r="A1528" s="1" t="s">
        <v>4946</v>
      </c>
      <c r="B1528" s="2" t="s">
        <v>10</v>
      </c>
      <c r="C1528" s="2" t="s">
        <v>3419</v>
      </c>
      <c r="D1528" s="21">
        <v>34945</v>
      </c>
      <c r="E1528" s="21">
        <v>0</v>
      </c>
      <c r="F1528" s="21">
        <v>34945</v>
      </c>
      <c r="G1528" s="39">
        <v>1.04</v>
      </c>
      <c r="H1528" s="21">
        <v>36343</v>
      </c>
      <c r="I1528" s="21">
        <v>0</v>
      </c>
      <c r="J1528" s="21">
        <v>36343</v>
      </c>
      <c r="K1528" s="21">
        <v>0</v>
      </c>
      <c r="L1528" s="21">
        <v>0</v>
      </c>
      <c r="M1528" s="21">
        <v>0</v>
      </c>
      <c r="N1528" s="21">
        <v>36343</v>
      </c>
    </row>
    <row r="1529" spans="1:14" x14ac:dyDescent="0.25">
      <c r="A1529" s="1" t="s">
        <v>4947</v>
      </c>
      <c r="B1529" s="2" t="s">
        <v>10</v>
      </c>
      <c r="C1529" s="2" t="s">
        <v>3419</v>
      </c>
      <c r="D1529" s="21">
        <v>135710</v>
      </c>
      <c r="E1529" s="21">
        <v>0</v>
      </c>
      <c r="F1529" s="21">
        <v>135710</v>
      </c>
      <c r="G1529" s="39">
        <v>1.04</v>
      </c>
      <c r="H1529" s="21">
        <v>141138</v>
      </c>
      <c r="I1529" s="21">
        <v>0</v>
      </c>
      <c r="J1529" s="21">
        <v>141138</v>
      </c>
      <c r="K1529" s="21">
        <v>0</v>
      </c>
      <c r="L1529" s="21">
        <v>0</v>
      </c>
      <c r="M1529" s="21">
        <v>0</v>
      </c>
      <c r="N1529" s="21">
        <v>141138</v>
      </c>
    </row>
    <row r="1530" spans="1:14" x14ac:dyDescent="0.25">
      <c r="A1530" s="1" t="s">
        <v>4948</v>
      </c>
      <c r="B1530" s="2" t="s">
        <v>10</v>
      </c>
      <c r="C1530" s="2" t="s">
        <v>3419</v>
      </c>
      <c r="D1530" s="21">
        <v>21714</v>
      </c>
      <c r="E1530" s="21">
        <v>0</v>
      </c>
      <c r="F1530" s="21">
        <v>21714</v>
      </c>
      <c r="G1530" s="39">
        <v>1.04</v>
      </c>
      <c r="H1530" s="21">
        <v>22583</v>
      </c>
      <c r="I1530" s="21">
        <v>0</v>
      </c>
      <c r="J1530" s="21">
        <v>22583</v>
      </c>
      <c r="K1530" s="21">
        <v>0</v>
      </c>
      <c r="L1530" s="21">
        <v>0</v>
      </c>
      <c r="M1530" s="21">
        <v>0</v>
      </c>
      <c r="N1530" s="21">
        <v>22583</v>
      </c>
    </row>
    <row r="1531" spans="1:14" x14ac:dyDescent="0.25">
      <c r="A1531" s="1" t="s">
        <v>4949</v>
      </c>
      <c r="B1531" s="2" t="s">
        <v>10</v>
      </c>
      <c r="C1531" s="2" t="s">
        <v>3419</v>
      </c>
      <c r="D1531" s="21">
        <v>40782</v>
      </c>
      <c r="E1531" s="21">
        <v>116171</v>
      </c>
      <c r="F1531" s="21">
        <v>156953</v>
      </c>
      <c r="G1531" s="39">
        <v>1.04</v>
      </c>
      <c r="H1531" s="21">
        <v>163231</v>
      </c>
      <c r="I1531" s="21">
        <v>0</v>
      </c>
      <c r="J1531" s="21">
        <v>163231</v>
      </c>
      <c r="K1531" s="21">
        <v>0</v>
      </c>
      <c r="L1531" s="21">
        <v>0</v>
      </c>
      <c r="M1531" s="21">
        <v>0</v>
      </c>
      <c r="N1531" s="21">
        <v>163231</v>
      </c>
    </row>
    <row r="1532" spans="1:14" x14ac:dyDescent="0.25">
      <c r="A1532" s="1" t="s">
        <v>4950</v>
      </c>
      <c r="B1532" s="2" t="s">
        <v>10</v>
      </c>
      <c r="C1532" s="2" t="s">
        <v>3419</v>
      </c>
      <c r="D1532" s="21">
        <v>13262</v>
      </c>
      <c r="E1532" s="21">
        <v>0</v>
      </c>
      <c r="F1532" s="21">
        <v>13262</v>
      </c>
      <c r="G1532" s="39">
        <v>1.04</v>
      </c>
      <c r="H1532" s="21">
        <v>13792</v>
      </c>
      <c r="I1532" s="21">
        <v>0</v>
      </c>
      <c r="J1532" s="21">
        <v>13792</v>
      </c>
      <c r="K1532" s="21">
        <v>0</v>
      </c>
      <c r="L1532" s="21">
        <v>0</v>
      </c>
      <c r="M1532" s="21">
        <v>0</v>
      </c>
      <c r="N1532" s="21">
        <v>13792</v>
      </c>
    </row>
    <row r="1533" spans="1:14" x14ac:dyDescent="0.25">
      <c r="A1533" s="1" t="s">
        <v>4951</v>
      </c>
      <c r="B1533" s="2" t="s">
        <v>10</v>
      </c>
      <c r="C1533" s="2" t="s">
        <v>3419</v>
      </c>
      <c r="D1533" s="21">
        <v>101681</v>
      </c>
      <c r="E1533" s="21">
        <v>0</v>
      </c>
      <c r="F1533" s="21">
        <v>101681</v>
      </c>
      <c r="G1533" s="39">
        <v>1.04</v>
      </c>
      <c r="H1533" s="21">
        <v>105748</v>
      </c>
      <c r="I1533" s="21">
        <v>0</v>
      </c>
      <c r="J1533" s="21">
        <v>105748</v>
      </c>
      <c r="K1533" s="21">
        <v>0</v>
      </c>
      <c r="L1533" s="21">
        <v>0</v>
      </c>
      <c r="M1533" s="21">
        <v>0</v>
      </c>
      <c r="N1533" s="21">
        <v>105748</v>
      </c>
    </row>
    <row r="1534" spans="1:14" x14ac:dyDescent="0.25">
      <c r="A1534" s="1" t="s">
        <v>4952</v>
      </c>
      <c r="B1534" s="2" t="s">
        <v>10</v>
      </c>
      <c r="C1534" s="2" t="s">
        <v>3419</v>
      </c>
      <c r="D1534" s="21">
        <v>206195</v>
      </c>
      <c r="E1534" s="21">
        <v>0</v>
      </c>
      <c r="F1534" s="21">
        <v>206195</v>
      </c>
      <c r="G1534" s="39">
        <v>1.04</v>
      </c>
      <c r="H1534" s="21">
        <v>214443</v>
      </c>
      <c r="I1534" s="21">
        <v>0</v>
      </c>
      <c r="J1534" s="21">
        <v>214443</v>
      </c>
      <c r="K1534" s="21">
        <v>0</v>
      </c>
      <c r="L1534" s="21">
        <v>0</v>
      </c>
      <c r="M1534" s="21">
        <v>0</v>
      </c>
      <c r="N1534" s="21">
        <v>214443</v>
      </c>
    </row>
    <row r="1535" spans="1:14" x14ac:dyDescent="0.25">
      <c r="A1535" s="1" t="s">
        <v>4953</v>
      </c>
      <c r="B1535" s="2" t="s">
        <v>10</v>
      </c>
      <c r="C1535" s="2" t="s">
        <v>3419</v>
      </c>
      <c r="D1535" s="21">
        <v>15953</v>
      </c>
      <c r="E1535" s="21">
        <v>109715</v>
      </c>
      <c r="F1535" s="21">
        <v>125668</v>
      </c>
      <c r="G1535" s="39">
        <v>1.04</v>
      </c>
      <c r="H1535" s="21">
        <v>130695</v>
      </c>
      <c r="I1535" s="21">
        <v>0</v>
      </c>
      <c r="J1535" s="21">
        <v>130695</v>
      </c>
      <c r="K1535" s="21">
        <v>0</v>
      </c>
      <c r="L1535" s="21">
        <v>0</v>
      </c>
      <c r="M1535" s="21">
        <v>0</v>
      </c>
      <c r="N1535" s="21">
        <v>130695</v>
      </c>
    </row>
    <row r="1536" spans="1:14" x14ac:dyDescent="0.25">
      <c r="A1536" s="1" t="s">
        <v>4954</v>
      </c>
      <c r="B1536" s="2" t="s">
        <v>10</v>
      </c>
      <c r="C1536" s="2" t="s">
        <v>3419</v>
      </c>
      <c r="D1536" s="21">
        <v>53757</v>
      </c>
      <c r="E1536" s="21">
        <v>0</v>
      </c>
      <c r="F1536" s="21">
        <v>53757</v>
      </c>
      <c r="G1536" s="39">
        <v>1.04</v>
      </c>
      <c r="H1536" s="21">
        <v>55907</v>
      </c>
      <c r="I1536" s="21">
        <v>0</v>
      </c>
      <c r="J1536" s="21">
        <v>55907</v>
      </c>
      <c r="K1536" s="21">
        <v>0</v>
      </c>
      <c r="L1536" s="21">
        <v>0</v>
      </c>
      <c r="M1536" s="21">
        <v>0</v>
      </c>
      <c r="N1536" s="21">
        <v>55907</v>
      </c>
    </row>
    <row r="1537" spans="1:14" x14ac:dyDescent="0.25">
      <c r="A1537" s="1" t="s">
        <v>4955</v>
      </c>
      <c r="B1537" s="2" t="s">
        <v>10</v>
      </c>
      <c r="C1537" s="2" t="s">
        <v>3419</v>
      </c>
      <c r="D1537" s="21">
        <v>15022</v>
      </c>
      <c r="E1537" s="21">
        <v>0</v>
      </c>
      <c r="F1537" s="21">
        <v>15022</v>
      </c>
      <c r="G1537" s="39">
        <v>1.04</v>
      </c>
      <c r="H1537" s="21">
        <v>15623</v>
      </c>
      <c r="I1537" s="21">
        <v>0</v>
      </c>
      <c r="J1537" s="21">
        <v>15623</v>
      </c>
      <c r="K1537" s="21">
        <v>0</v>
      </c>
      <c r="L1537" s="21">
        <v>0</v>
      </c>
      <c r="M1537" s="21">
        <v>0</v>
      </c>
      <c r="N1537" s="21">
        <v>15623</v>
      </c>
    </row>
    <row r="1538" spans="1:14" x14ac:dyDescent="0.25">
      <c r="A1538" s="1" t="s">
        <v>4956</v>
      </c>
      <c r="B1538" s="2" t="s">
        <v>10</v>
      </c>
      <c r="C1538" s="2" t="s">
        <v>3419</v>
      </c>
      <c r="D1538" s="21">
        <v>16972</v>
      </c>
      <c r="E1538" s="21">
        <v>0</v>
      </c>
      <c r="F1538" s="21">
        <v>16972</v>
      </c>
      <c r="G1538" s="39">
        <v>1.04</v>
      </c>
      <c r="H1538" s="21">
        <v>17651</v>
      </c>
      <c r="I1538" s="21">
        <v>0</v>
      </c>
      <c r="J1538" s="21">
        <v>17651</v>
      </c>
      <c r="K1538" s="21">
        <v>0</v>
      </c>
      <c r="L1538" s="21">
        <v>0</v>
      </c>
      <c r="M1538" s="21">
        <v>0</v>
      </c>
      <c r="N1538" s="21">
        <v>17651</v>
      </c>
    </row>
    <row r="1539" spans="1:14" x14ac:dyDescent="0.25">
      <c r="A1539" s="1" t="s">
        <v>4957</v>
      </c>
      <c r="B1539" s="2" t="s">
        <v>10</v>
      </c>
      <c r="C1539" s="2" t="s">
        <v>3419</v>
      </c>
      <c r="D1539" s="21">
        <v>39333</v>
      </c>
      <c r="E1539" s="21">
        <v>0</v>
      </c>
      <c r="F1539" s="21">
        <v>39333</v>
      </c>
      <c r="G1539" s="39">
        <v>1.04</v>
      </c>
      <c r="H1539" s="21">
        <v>40906</v>
      </c>
      <c r="I1539" s="21">
        <v>0</v>
      </c>
      <c r="J1539" s="21">
        <v>40906</v>
      </c>
      <c r="K1539" s="21">
        <v>0</v>
      </c>
      <c r="L1539" s="21">
        <v>0</v>
      </c>
      <c r="M1539" s="21">
        <v>0</v>
      </c>
      <c r="N1539" s="21">
        <v>40906</v>
      </c>
    </row>
    <row r="1540" spans="1:14" x14ac:dyDescent="0.25">
      <c r="A1540" s="1" t="s">
        <v>4958</v>
      </c>
      <c r="B1540" s="2" t="s">
        <v>10</v>
      </c>
      <c r="C1540" s="2" t="s">
        <v>3419</v>
      </c>
      <c r="D1540" s="21">
        <v>34622</v>
      </c>
      <c r="E1540" s="21">
        <v>0</v>
      </c>
      <c r="F1540" s="21">
        <v>34622</v>
      </c>
      <c r="G1540" s="39">
        <v>1.04</v>
      </c>
      <c r="H1540" s="21">
        <v>36007</v>
      </c>
      <c r="I1540" s="21">
        <v>0</v>
      </c>
      <c r="J1540" s="21">
        <v>36007</v>
      </c>
      <c r="K1540" s="21">
        <v>0</v>
      </c>
      <c r="L1540" s="21">
        <v>0</v>
      </c>
      <c r="M1540" s="21">
        <v>0</v>
      </c>
      <c r="N1540" s="21">
        <v>36007</v>
      </c>
    </row>
    <row r="1541" spans="1:14" x14ac:dyDescent="0.25">
      <c r="A1541" s="1" t="s">
        <v>4959</v>
      </c>
      <c r="B1541" s="2" t="s">
        <v>10</v>
      </c>
      <c r="C1541" s="2" t="s">
        <v>3419</v>
      </c>
      <c r="D1541" s="21">
        <v>1287250</v>
      </c>
      <c r="E1541" s="21">
        <v>251450</v>
      </c>
      <c r="F1541" s="21">
        <v>1538700</v>
      </c>
      <c r="G1541" s="39">
        <v>1.04</v>
      </c>
      <c r="H1541" s="21">
        <v>1600248</v>
      </c>
      <c r="I1541" s="21">
        <v>0</v>
      </c>
      <c r="J1541" s="21">
        <v>1600248</v>
      </c>
      <c r="K1541" s="21">
        <v>0</v>
      </c>
      <c r="L1541" s="21">
        <v>0</v>
      </c>
      <c r="M1541" s="21">
        <v>0</v>
      </c>
      <c r="N1541" s="21">
        <v>1600248</v>
      </c>
    </row>
    <row r="1542" spans="1:14" x14ac:dyDescent="0.25">
      <c r="A1542" s="1" t="s">
        <v>4960</v>
      </c>
      <c r="B1542" s="2" t="s">
        <v>10</v>
      </c>
      <c r="C1542" s="2" t="s">
        <v>3419</v>
      </c>
      <c r="D1542" s="21">
        <v>146064</v>
      </c>
      <c r="E1542" s="21">
        <v>0</v>
      </c>
      <c r="F1542" s="21">
        <v>146064</v>
      </c>
      <c r="G1542" s="39">
        <v>1.04</v>
      </c>
      <c r="H1542" s="21">
        <v>151907</v>
      </c>
      <c r="I1542" s="21">
        <v>0</v>
      </c>
      <c r="J1542" s="21">
        <v>151907</v>
      </c>
      <c r="K1542" s="21">
        <v>0</v>
      </c>
      <c r="L1542" s="21">
        <v>0</v>
      </c>
      <c r="M1542" s="21">
        <v>0</v>
      </c>
      <c r="N1542" s="21">
        <v>151907</v>
      </c>
    </row>
    <row r="1543" spans="1:14" x14ac:dyDescent="0.25">
      <c r="A1543" s="1" t="s">
        <v>4961</v>
      </c>
      <c r="B1543" s="2" t="s">
        <v>10</v>
      </c>
      <c r="C1543" s="2" t="s">
        <v>3419</v>
      </c>
      <c r="D1543" s="21">
        <v>1823812</v>
      </c>
      <c r="E1543" s="21">
        <v>0</v>
      </c>
      <c r="F1543" s="21">
        <v>1823812</v>
      </c>
      <c r="G1543" s="39">
        <v>1.04</v>
      </c>
      <c r="H1543" s="21">
        <v>1896764</v>
      </c>
      <c r="I1543" s="21">
        <v>0</v>
      </c>
      <c r="J1543" s="21">
        <v>1896764</v>
      </c>
      <c r="K1543" s="21">
        <v>0</v>
      </c>
      <c r="L1543" s="21">
        <v>0</v>
      </c>
      <c r="M1543" s="21">
        <v>0</v>
      </c>
      <c r="N1543" s="21">
        <v>1896764</v>
      </c>
    </row>
    <row r="1544" spans="1:14" x14ac:dyDescent="0.25">
      <c r="A1544" s="1" t="s">
        <v>4962</v>
      </c>
      <c r="B1544" s="2" t="s">
        <v>10</v>
      </c>
      <c r="C1544" s="2" t="s">
        <v>3419</v>
      </c>
      <c r="D1544" s="21">
        <v>154109</v>
      </c>
      <c r="E1544" s="21">
        <v>0</v>
      </c>
      <c r="F1544" s="21">
        <v>154109</v>
      </c>
      <c r="G1544" s="39">
        <v>1.04</v>
      </c>
      <c r="H1544" s="21">
        <v>160273</v>
      </c>
      <c r="I1544" s="21">
        <v>0</v>
      </c>
      <c r="J1544" s="21">
        <v>160273</v>
      </c>
      <c r="K1544" s="21">
        <v>0</v>
      </c>
      <c r="L1544" s="21">
        <v>0</v>
      </c>
      <c r="M1544" s="21">
        <v>0</v>
      </c>
      <c r="N1544" s="21">
        <v>160273</v>
      </c>
    </row>
    <row r="1545" spans="1:14" x14ac:dyDescent="0.25">
      <c r="A1545" s="1" t="s">
        <v>4963</v>
      </c>
      <c r="B1545" s="2" t="s">
        <v>10</v>
      </c>
      <c r="C1545" s="2" t="s">
        <v>3419</v>
      </c>
      <c r="D1545" s="21">
        <v>59621</v>
      </c>
      <c r="E1545" s="21">
        <v>0</v>
      </c>
      <c r="F1545" s="21">
        <v>59621</v>
      </c>
      <c r="G1545" s="39">
        <v>1.04</v>
      </c>
      <c r="H1545" s="21">
        <v>62006</v>
      </c>
      <c r="I1545" s="21">
        <v>0</v>
      </c>
      <c r="J1545" s="21">
        <v>62006</v>
      </c>
      <c r="K1545" s="21">
        <v>0</v>
      </c>
      <c r="L1545" s="21">
        <v>0</v>
      </c>
      <c r="M1545" s="21">
        <v>0</v>
      </c>
      <c r="N1545" s="21">
        <v>62006</v>
      </c>
    </row>
    <row r="1546" spans="1:14" x14ac:dyDescent="0.25">
      <c r="A1546" s="1" t="s">
        <v>4964</v>
      </c>
      <c r="B1546" s="2" t="s">
        <v>10</v>
      </c>
      <c r="C1546" s="2" t="s">
        <v>3419</v>
      </c>
      <c r="D1546" s="21">
        <v>43998</v>
      </c>
      <c r="E1546" s="21">
        <v>0</v>
      </c>
      <c r="F1546" s="21">
        <v>43998</v>
      </c>
      <c r="G1546" s="39">
        <v>1.04</v>
      </c>
      <c r="H1546" s="21">
        <v>45758</v>
      </c>
      <c r="I1546" s="21">
        <v>0</v>
      </c>
      <c r="J1546" s="21">
        <v>45758</v>
      </c>
      <c r="K1546" s="21">
        <v>0</v>
      </c>
      <c r="L1546" s="21">
        <v>0</v>
      </c>
      <c r="M1546" s="21">
        <v>0</v>
      </c>
      <c r="N1546" s="21">
        <v>45758</v>
      </c>
    </row>
    <row r="1547" spans="1:14" x14ac:dyDescent="0.25">
      <c r="A1547" s="1" t="s">
        <v>4965</v>
      </c>
      <c r="B1547" s="2" t="s">
        <v>10</v>
      </c>
      <c r="C1547" s="2" t="s">
        <v>3419</v>
      </c>
      <c r="D1547" s="21">
        <v>71763</v>
      </c>
      <c r="E1547" s="21">
        <v>0</v>
      </c>
      <c r="F1547" s="21">
        <v>71763</v>
      </c>
      <c r="G1547" s="39">
        <v>1.04</v>
      </c>
      <c r="H1547" s="21">
        <v>74634</v>
      </c>
      <c r="I1547" s="21">
        <v>0</v>
      </c>
      <c r="J1547" s="21">
        <v>74634</v>
      </c>
      <c r="K1547" s="21">
        <v>0</v>
      </c>
      <c r="L1547" s="21">
        <v>0</v>
      </c>
      <c r="M1547" s="21">
        <v>0</v>
      </c>
      <c r="N1547" s="21">
        <v>74634</v>
      </c>
    </row>
    <row r="1548" spans="1:14" x14ac:dyDescent="0.25">
      <c r="A1548" s="1" t="s">
        <v>4966</v>
      </c>
      <c r="B1548" s="2" t="s">
        <v>10</v>
      </c>
      <c r="C1548" s="2" t="s">
        <v>3419</v>
      </c>
      <c r="D1548" s="21">
        <v>65439</v>
      </c>
      <c r="E1548" s="21">
        <v>0</v>
      </c>
      <c r="F1548" s="21">
        <v>65439</v>
      </c>
      <c r="G1548" s="39">
        <v>1.04</v>
      </c>
      <c r="H1548" s="21">
        <v>68057</v>
      </c>
      <c r="I1548" s="21">
        <v>0</v>
      </c>
      <c r="J1548" s="21">
        <v>68057</v>
      </c>
      <c r="K1548" s="21">
        <v>0</v>
      </c>
      <c r="L1548" s="21">
        <v>0</v>
      </c>
      <c r="M1548" s="21">
        <v>0</v>
      </c>
      <c r="N1548" s="21">
        <v>68057</v>
      </c>
    </row>
    <row r="1549" spans="1:14" x14ac:dyDescent="0.25">
      <c r="A1549" s="1" t="s">
        <v>4967</v>
      </c>
      <c r="B1549" s="2" t="s">
        <v>10</v>
      </c>
      <c r="C1549" s="2" t="s">
        <v>3419</v>
      </c>
      <c r="D1549" s="21">
        <v>674799</v>
      </c>
      <c r="E1549" s="21">
        <v>0</v>
      </c>
      <c r="F1549" s="21">
        <v>674799</v>
      </c>
      <c r="G1549" s="39">
        <v>1.04</v>
      </c>
      <c r="H1549" s="21">
        <v>701791</v>
      </c>
      <c r="I1549" s="21">
        <v>0</v>
      </c>
      <c r="J1549" s="21">
        <v>701791</v>
      </c>
      <c r="K1549" s="21">
        <v>0</v>
      </c>
      <c r="L1549" s="21">
        <v>0</v>
      </c>
      <c r="M1549" s="21">
        <v>0</v>
      </c>
      <c r="N1549" s="21">
        <v>701791</v>
      </c>
    </row>
    <row r="1550" spans="1:14" x14ac:dyDescent="0.25">
      <c r="A1550" s="1" t="s">
        <v>4968</v>
      </c>
      <c r="B1550" s="2" t="s">
        <v>10</v>
      </c>
      <c r="C1550" s="2" t="s">
        <v>3419</v>
      </c>
      <c r="D1550" s="21">
        <v>4969963</v>
      </c>
      <c r="E1550" s="21">
        <v>0</v>
      </c>
      <c r="F1550" s="21">
        <v>4969963</v>
      </c>
      <c r="G1550" s="39">
        <v>1.04</v>
      </c>
      <c r="H1550" s="21">
        <v>5168762</v>
      </c>
      <c r="I1550" s="21">
        <v>0</v>
      </c>
      <c r="J1550" s="21">
        <v>5168762</v>
      </c>
      <c r="K1550" s="21">
        <v>0</v>
      </c>
      <c r="L1550" s="21">
        <v>0</v>
      </c>
      <c r="M1550" s="21">
        <v>0</v>
      </c>
      <c r="N1550" s="21">
        <v>5168762</v>
      </c>
    </row>
    <row r="1551" spans="1:14" x14ac:dyDescent="0.25">
      <c r="A1551" s="1" t="s">
        <v>4969</v>
      </c>
      <c r="B1551" s="2" t="s">
        <v>10</v>
      </c>
      <c r="C1551" s="2" t="s">
        <v>3419</v>
      </c>
      <c r="D1551" s="21">
        <v>11131176</v>
      </c>
      <c r="E1551" s="21">
        <v>0</v>
      </c>
      <c r="F1551" s="21">
        <v>11131176</v>
      </c>
      <c r="G1551" s="39">
        <v>1.04</v>
      </c>
      <c r="H1551" s="21">
        <v>11576423</v>
      </c>
      <c r="I1551" s="21">
        <v>0</v>
      </c>
      <c r="J1551" s="21">
        <v>11576423</v>
      </c>
      <c r="K1551" s="21">
        <v>656385</v>
      </c>
      <c r="L1551" s="21">
        <v>0</v>
      </c>
      <c r="M1551" s="21">
        <v>0</v>
      </c>
      <c r="N1551" s="21">
        <v>12232808</v>
      </c>
    </row>
    <row r="1552" spans="1:14" x14ac:dyDescent="0.25">
      <c r="A1552" s="1" t="s">
        <v>4970</v>
      </c>
      <c r="B1552" s="2" t="s">
        <v>10</v>
      </c>
      <c r="C1552" s="2" t="s">
        <v>3419</v>
      </c>
      <c r="D1552" s="21">
        <v>17487</v>
      </c>
      <c r="E1552" s="21">
        <v>0</v>
      </c>
      <c r="F1552" s="21">
        <v>17487</v>
      </c>
      <c r="G1552" s="39">
        <v>1.04</v>
      </c>
      <c r="H1552" s="21">
        <v>18186</v>
      </c>
      <c r="I1552" s="21">
        <v>0</v>
      </c>
      <c r="J1552" s="21">
        <v>18186</v>
      </c>
      <c r="K1552" s="21">
        <v>885</v>
      </c>
      <c r="L1552" s="21">
        <v>0</v>
      </c>
      <c r="M1552" s="21">
        <v>0</v>
      </c>
      <c r="N1552" s="21">
        <v>19071</v>
      </c>
    </row>
    <row r="1553" spans="1:14" x14ac:dyDescent="0.25">
      <c r="A1553" s="1" t="s">
        <v>4971</v>
      </c>
      <c r="B1553" s="2" t="s">
        <v>10</v>
      </c>
      <c r="C1553" s="2" t="s">
        <v>3419</v>
      </c>
      <c r="D1553" s="21">
        <v>125329</v>
      </c>
      <c r="E1553" s="21">
        <v>0</v>
      </c>
      <c r="F1553" s="21">
        <v>125329</v>
      </c>
      <c r="G1553" s="39">
        <v>1.04</v>
      </c>
      <c r="H1553" s="21">
        <v>130342</v>
      </c>
      <c r="I1553" s="21">
        <v>0</v>
      </c>
      <c r="J1553" s="21">
        <v>130342</v>
      </c>
      <c r="K1553" s="21">
        <v>7049</v>
      </c>
      <c r="L1553" s="21">
        <v>0</v>
      </c>
      <c r="M1553" s="21">
        <v>0</v>
      </c>
      <c r="N1553" s="21">
        <v>137391</v>
      </c>
    </row>
    <row r="1554" spans="1:14" x14ac:dyDescent="0.25">
      <c r="A1554" s="1" t="s">
        <v>4972</v>
      </c>
      <c r="B1554" s="2" t="s">
        <v>10</v>
      </c>
      <c r="C1554" s="2" t="s">
        <v>3419</v>
      </c>
      <c r="D1554" s="21">
        <v>107316</v>
      </c>
      <c r="E1554" s="21">
        <v>0</v>
      </c>
      <c r="F1554" s="21">
        <v>107316</v>
      </c>
      <c r="G1554" s="39">
        <v>1.04</v>
      </c>
      <c r="H1554" s="21">
        <v>111609</v>
      </c>
      <c r="I1554" s="21">
        <v>0</v>
      </c>
      <c r="J1554" s="21">
        <v>111609</v>
      </c>
      <c r="K1554" s="21">
        <v>9118</v>
      </c>
      <c r="L1554" s="21">
        <v>0</v>
      </c>
      <c r="M1554" s="21">
        <v>0</v>
      </c>
      <c r="N1554" s="21">
        <v>120727</v>
      </c>
    </row>
    <row r="1555" spans="1:14" x14ac:dyDescent="0.25">
      <c r="A1555" s="1" t="s">
        <v>4973</v>
      </c>
      <c r="B1555" s="2" t="s">
        <v>10</v>
      </c>
      <c r="C1555" s="2" t="s">
        <v>3419</v>
      </c>
      <c r="D1555" s="21">
        <v>114058</v>
      </c>
      <c r="E1555" s="21">
        <v>0</v>
      </c>
      <c r="F1555" s="21">
        <v>114058</v>
      </c>
      <c r="G1555" s="39">
        <v>1.04</v>
      </c>
      <c r="H1555" s="21">
        <v>118620</v>
      </c>
      <c r="I1555" s="21">
        <v>0</v>
      </c>
      <c r="J1555" s="21">
        <v>118620</v>
      </c>
      <c r="K1555" s="21">
        <v>0</v>
      </c>
      <c r="L1555" s="21">
        <v>0</v>
      </c>
      <c r="M1555" s="21">
        <v>0</v>
      </c>
      <c r="N1555" s="21">
        <v>118620</v>
      </c>
    </row>
    <row r="1556" spans="1:14" x14ac:dyDescent="0.25">
      <c r="A1556" s="1" t="s">
        <v>4974</v>
      </c>
      <c r="B1556" s="2" t="s">
        <v>10</v>
      </c>
      <c r="C1556" s="2" t="s">
        <v>3419</v>
      </c>
      <c r="D1556" s="21">
        <v>349302</v>
      </c>
      <c r="E1556" s="21">
        <v>0</v>
      </c>
      <c r="F1556" s="21">
        <v>349302</v>
      </c>
      <c r="G1556" s="39">
        <v>1.04</v>
      </c>
      <c r="H1556" s="21">
        <v>363274</v>
      </c>
      <c r="I1556" s="21">
        <v>0</v>
      </c>
      <c r="J1556" s="21">
        <v>363274</v>
      </c>
      <c r="K1556" s="21">
        <v>17752</v>
      </c>
      <c r="L1556" s="21">
        <v>0</v>
      </c>
      <c r="M1556" s="21">
        <v>0</v>
      </c>
      <c r="N1556" s="21">
        <v>381026</v>
      </c>
    </row>
    <row r="1557" spans="1:14" x14ac:dyDescent="0.25">
      <c r="A1557" s="1" t="s">
        <v>4975</v>
      </c>
      <c r="B1557" s="2" t="s">
        <v>10</v>
      </c>
      <c r="C1557" s="2" t="s">
        <v>3419</v>
      </c>
      <c r="D1557" s="21">
        <v>729764</v>
      </c>
      <c r="E1557" s="21">
        <v>0</v>
      </c>
      <c r="F1557" s="21">
        <v>729764</v>
      </c>
      <c r="G1557" s="39">
        <v>1.04</v>
      </c>
      <c r="H1557" s="21">
        <v>758955</v>
      </c>
      <c r="I1557" s="21">
        <v>0</v>
      </c>
      <c r="J1557" s="21">
        <v>758955</v>
      </c>
      <c r="K1557" s="21">
        <v>39744</v>
      </c>
      <c r="L1557" s="21">
        <v>0</v>
      </c>
      <c r="M1557" s="21">
        <v>0</v>
      </c>
      <c r="N1557" s="21">
        <v>798699</v>
      </c>
    </row>
    <row r="1558" spans="1:14" x14ac:dyDescent="0.25">
      <c r="A1558" s="1" t="s">
        <v>4976</v>
      </c>
      <c r="B1558" s="2" t="s">
        <v>10</v>
      </c>
      <c r="C1558" s="2" t="s">
        <v>3419</v>
      </c>
      <c r="D1558" s="21">
        <v>528848</v>
      </c>
      <c r="E1558" s="21">
        <v>0</v>
      </c>
      <c r="F1558" s="21">
        <v>528848</v>
      </c>
      <c r="G1558" s="39">
        <v>1.04</v>
      </c>
      <c r="H1558" s="21">
        <v>550002</v>
      </c>
      <c r="I1558" s="21">
        <v>0</v>
      </c>
      <c r="J1558" s="21">
        <v>550002</v>
      </c>
      <c r="K1558" s="21">
        <v>17183</v>
      </c>
      <c r="L1558" s="21">
        <v>0</v>
      </c>
      <c r="M1558" s="21">
        <v>0</v>
      </c>
      <c r="N1558" s="21">
        <v>567185</v>
      </c>
    </row>
    <row r="1559" spans="1:14" x14ac:dyDescent="0.25">
      <c r="A1559" s="1" t="s">
        <v>4977</v>
      </c>
      <c r="B1559" s="2" t="s">
        <v>10</v>
      </c>
      <c r="C1559" s="2" t="s">
        <v>3419</v>
      </c>
      <c r="D1559" s="21">
        <v>330389</v>
      </c>
      <c r="E1559" s="21">
        <v>0</v>
      </c>
      <c r="F1559" s="21">
        <v>330389</v>
      </c>
      <c r="G1559" s="39">
        <v>1.04</v>
      </c>
      <c r="H1559" s="21">
        <v>343605</v>
      </c>
      <c r="I1559" s="21">
        <v>0</v>
      </c>
      <c r="J1559" s="21">
        <v>343605</v>
      </c>
      <c r="K1559" s="21">
        <v>0</v>
      </c>
      <c r="L1559" s="21">
        <v>0</v>
      </c>
      <c r="M1559" s="21">
        <v>0</v>
      </c>
      <c r="N1559" s="21">
        <v>343605</v>
      </c>
    </row>
    <row r="1560" spans="1:14" x14ac:dyDescent="0.25">
      <c r="A1560" s="1" t="s">
        <v>4978</v>
      </c>
      <c r="B1560" s="2" t="s">
        <v>10</v>
      </c>
      <c r="C1560" s="2" t="s">
        <v>3419</v>
      </c>
      <c r="D1560" s="21">
        <v>19758</v>
      </c>
      <c r="E1560" s="21">
        <v>0</v>
      </c>
      <c r="F1560" s="21">
        <v>19758</v>
      </c>
      <c r="G1560" s="39">
        <v>1.04</v>
      </c>
      <c r="H1560" s="21">
        <v>20548</v>
      </c>
      <c r="I1560" s="21">
        <v>0</v>
      </c>
      <c r="J1560" s="21">
        <v>20548</v>
      </c>
      <c r="K1560" s="21">
        <v>0</v>
      </c>
      <c r="L1560" s="21">
        <v>0</v>
      </c>
      <c r="M1560" s="21">
        <v>0</v>
      </c>
      <c r="N1560" s="21">
        <v>20548</v>
      </c>
    </row>
    <row r="1561" spans="1:14" x14ac:dyDescent="0.25">
      <c r="A1561" s="1" t="s">
        <v>4979</v>
      </c>
      <c r="B1561" s="2" t="s">
        <v>10</v>
      </c>
      <c r="C1561" s="2" t="s">
        <v>3419</v>
      </c>
      <c r="D1561" s="21">
        <v>455711</v>
      </c>
      <c r="E1561" s="21">
        <v>0</v>
      </c>
      <c r="F1561" s="21">
        <v>455711</v>
      </c>
      <c r="G1561" s="39">
        <v>1.04</v>
      </c>
      <c r="H1561" s="21">
        <v>473939</v>
      </c>
      <c r="I1561" s="21">
        <v>0</v>
      </c>
      <c r="J1561" s="21">
        <v>473939</v>
      </c>
      <c r="K1561" s="21">
        <v>14752</v>
      </c>
      <c r="L1561" s="21">
        <v>0</v>
      </c>
      <c r="M1561" s="21">
        <v>0</v>
      </c>
      <c r="N1561" s="21">
        <v>488691</v>
      </c>
    </row>
    <row r="1562" spans="1:14" x14ac:dyDescent="0.25">
      <c r="A1562" s="1" t="s">
        <v>4980</v>
      </c>
      <c r="B1562" s="2" t="s">
        <v>10</v>
      </c>
      <c r="C1562" s="2" t="s">
        <v>3419</v>
      </c>
      <c r="D1562" s="21">
        <v>1422834</v>
      </c>
      <c r="E1562" s="21">
        <v>0</v>
      </c>
      <c r="F1562" s="21">
        <v>1422834</v>
      </c>
      <c r="G1562" s="39">
        <v>1.04</v>
      </c>
      <c r="H1562" s="21">
        <v>1479747</v>
      </c>
      <c r="I1562" s="21">
        <v>0</v>
      </c>
      <c r="J1562" s="21">
        <v>1479747</v>
      </c>
      <c r="K1562" s="21">
        <v>124253</v>
      </c>
      <c r="L1562" s="21">
        <v>0</v>
      </c>
      <c r="M1562" s="21">
        <v>0</v>
      </c>
      <c r="N1562" s="21">
        <v>1604000</v>
      </c>
    </row>
    <row r="1563" spans="1:14" x14ac:dyDescent="0.25">
      <c r="A1563" s="1" t="s">
        <v>4981</v>
      </c>
      <c r="B1563" s="2" t="s">
        <v>10</v>
      </c>
      <c r="C1563" s="2" t="s">
        <v>3419</v>
      </c>
      <c r="D1563" s="21">
        <v>7955177</v>
      </c>
      <c r="E1563" s="21">
        <v>0</v>
      </c>
      <c r="F1563" s="21">
        <v>7955177</v>
      </c>
      <c r="G1563" s="39">
        <v>1.04</v>
      </c>
      <c r="H1563" s="21">
        <v>8273384</v>
      </c>
      <c r="I1563" s="21">
        <v>0</v>
      </c>
      <c r="J1563" s="21">
        <v>8273384</v>
      </c>
      <c r="K1563" s="21">
        <v>0</v>
      </c>
      <c r="L1563" s="21">
        <v>0</v>
      </c>
      <c r="M1563" s="21">
        <v>0</v>
      </c>
      <c r="N1563" s="21">
        <v>8273384</v>
      </c>
    </row>
    <row r="1564" spans="1:14" x14ac:dyDescent="0.25">
      <c r="A1564" s="1" t="s">
        <v>4982</v>
      </c>
      <c r="B1564" s="2" t="s">
        <v>10</v>
      </c>
      <c r="C1564" s="2" t="s">
        <v>3419</v>
      </c>
      <c r="D1564" s="21">
        <v>13305533</v>
      </c>
      <c r="E1564" s="21">
        <v>0</v>
      </c>
      <c r="F1564" s="21">
        <v>13305533</v>
      </c>
      <c r="G1564" s="39">
        <v>1.04</v>
      </c>
      <c r="H1564" s="21">
        <v>13837754</v>
      </c>
      <c r="I1564" s="21">
        <v>0</v>
      </c>
      <c r="J1564" s="21">
        <v>13837754</v>
      </c>
      <c r="K1564" s="21">
        <v>0</v>
      </c>
      <c r="L1564" s="21">
        <v>0</v>
      </c>
      <c r="M1564" s="21">
        <v>0</v>
      </c>
      <c r="N1564" s="21">
        <v>13837754</v>
      </c>
    </row>
    <row r="1565" spans="1:14" x14ac:dyDescent="0.25">
      <c r="A1565" s="1" t="s">
        <v>4983</v>
      </c>
      <c r="B1565" s="2" t="s">
        <v>174</v>
      </c>
      <c r="C1565" s="2" t="s">
        <v>1552</v>
      </c>
      <c r="D1565" s="21">
        <v>3721287</v>
      </c>
      <c r="E1565" s="21">
        <v>0</v>
      </c>
      <c r="F1565" s="21">
        <v>3721287</v>
      </c>
      <c r="G1565" s="39">
        <v>1.04</v>
      </c>
      <c r="H1565" s="21">
        <v>3870138</v>
      </c>
      <c r="I1565" s="21">
        <v>0</v>
      </c>
      <c r="J1565" s="21">
        <v>3870138</v>
      </c>
      <c r="K1565" s="21">
        <v>0</v>
      </c>
      <c r="L1565" s="21">
        <v>0</v>
      </c>
      <c r="M1565" s="21">
        <v>0</v>
      </c>
      <c r="N1565" s="21">
        <v>3870138</v>
      </c>
    </row>
    <row r="1566" spans="1:14" x14ac:dyDescent="0.25">
      <c r="A1566" s="1" t="s">
        <v>4984</v>
      </c>
      <c r="B1566" s="2" t="s">
        <v>174</v>
      </c>
      <c r="C1566" s="2" t="s">
        <v>1976</v>
      </c>
      <c r="D1566" s="21">
        <v>1917719</v>
      </c>
      <c r="E1566" s="21">
        <v>0</v>
      </c>
      <c r="F1566" s="21">
        <v>1917719</v>
      </c>
      <c r="G1566" s="39">
        <v>1.04</v>
      </c>
      <c r="H1566" s="21">
        <v>1994428</v>
      </c>
      <c r="I1566" s="21">
        <v>0</v>
      </c>
      <c r="J1566" s="21">
        <v>1994428</v>
      </c>
      <c r="K1566" s="21">
        <v>0</v>
      </c>
      <c r="L1566" s="21">
        <v>0</v>
      </c>
      <c r="M1566" s="21">
        <v>0</v>
      </c>
      <c r="N1566" s="21">
        <v>1994428</v>
      </c>
    </row>
    <row r="1567" spans="1:14" x14ac:dyDescent="0.25">
      <c r="A1567" s="1" t="s">
        <v>4985</v>
      </c>
      <c r="B1567" s="2" t="s">
        <v>10</v>
      </c>
      <c r="C1567" s="2" t="s">
        <v>3419</v>
      </c>
      <c r="D1567" s="21">
        <v>236037</v>
      </c>
      <c r="E1567" s="21">
        <v>0</v>
      </c>
      <c r="F1567" s="21">
        <v>236037</v>
      </c>
      <c r="G1567" s="39">
        <v>1.04</v>
      </c>
      <c r="H1567" s="21">
        <v>245478</v>
      </c>
      <c r="I1567" s="21">
        <v>0</v>
      </c>
      <c r="J1567" s="21">
        <v>245478</v>
      </c>
      <c r="K1567" s="21">
        <v>0</v>
      </c>
      <c r="L1567" s="21">
        <v>0</v>
      </c>
      <c r="M1567" s="21">
        <v>0</v>
      </c>
      <c r="N1567" s="21">
        <v>245478</v>
      </c>
    </row>
    <row r="1568" spans="1:14" x14ac:dyDescent="0.25">
      <c r="A1568" s="1" t="s">
        <v>4986</v>
      </c>
      <c r="B1568" s="2" t="s">
        <v>10</v>
      </c>
      <c r="C1568" s="2" t="s">
        <v>3419</v>
      </c>
      <c r="D1568" s="21">
        <v>80650</v>
      </c>
      <c r="E1568" s="21">
        <v>0</v>
      </c>
      <c r="F1568" s="21">
        <v>80650</v>
      </c>
      <c r="G1568" s="39">
        <v>1.04</v>
      </c>
      <c r="H1568" s="21">
        <v>83876</v>
      </c>
      <c r="I1568" s="21">
        <v>0</v>
      </c>
      <c r="J1568" s="21">
        <v>83876</v>
      </c>
      <c r="K1568" s="21">
        <v>0</v>
      </c>
      <c r="L1568" s="21">
        <v>0</v>
      </c>
      <c r="M1568" s="21">
        <v>0</v>
      </c>
      <c r="N1568" s="21">
        <v>83876</v>
      </c>
    </row>
    <row r="1569" spans="1:14" x14ac:dyDescent="0.25">
      <c r="A1569" s="1" t="s">
        <v>4987</v>
      </c>
      <c r="B1569" s="2" t="s">
        <v>10</v>
      </c>
      <c r="C1569" s="2" t="s">
        <v>3419</v>
      </c>
      <c r="D1569" s="21">
        <v>516381</v>
      </c>
      <c r="E1569" s="21">
        <v>0</v>
      </c>
      <c r="F1569" s="21">
        <v>516381</v>
      </c>
      <c r="G1569" s="39">
        <v>1.04</v>
      </c>
      <c r="H1569" s="21">
        <v>537036</v>
      </c>
      <c r="I1569" s="21">
        <v>0</v>
      </c>
      <c r="J1569" s="21">
        <v>537036</v>
      </c>
      <c r="K1569" s="21">
        <v>0</v>
      </c>
      <c r="L1569" s="21">
        <v>0</v>
      </c>
      <c r="M1569" s="21">
        <v>0</v>
      </c>
      <c r="N1569" s="21">
        <v>537036</v>
      </c>
    </row>
    <row r="1570" spans="1:14" x14ac:dyDescent="0.25">
      <c r="A1570" s="1" t="s">
        <v>4988</v>
      </c>
      <c r="B1570" s="2" t="s">
        <v>10</v>
      </c>
      <c r="C1570" s="2" t="s">
        <v>3419</v>
      </c>
      <c r="D1570" s="21">
        <v>2310972</v>
      </c>
      <c r="E1570" s="21">
        <v>0</v>
      </c>
      <c r="F1570" s="21">
        <v>2310972</v>
      </c>
      <c r="G1570" s="39">
        <v>1.04</v>
      </c>
      <c r="H1570" s="21">
        <v>2403411</v>
      </c>
      <c r="I1570" s="21">
        <v>0</v>
      </c>
      <c r="J1570" s="21">
        <v>2403411</v>
      </c>
      <c r="K1570" s="21">
        <v>0</v>
      </c>
      <c r="L1570" s="21">
        <v>0</v>
      </c>
      <c r="M1570" s="21">
        <v>0</v>
      </c>
      <c r="N1570" s="21">
        <v>2403411</v>
      </c>
    </row>
    <row r="1571" spans="1:14" x14ac:dyDescent="0.25">
      <c r="A1571" s="1" t="s">
        <v>4989</v>
      </c>
      <c r="B1571" s="2" t="s">
        <v>10</v>
      </c>
      <c r="C1571" s="2" t="s">
        <v>3419</v>
      </c>
      <c r="D1571" s="21">
        <v>316482</v>
      </c>
      <c r="E1571" s="21">
        <v>0</v>
      </c>
      <c r="F1571" s="21">
        <v>316482</v>
      </c>
      <c r="G1571" s="39">
        <v>1.04</v>
      </c>
      <c r="H1571" s="21">
        <v>329141</v>
      </c>
      <c r="I1571" s="21">
        <v>0</v>
      </c>
      <c r="J1571" s="21">
        <v>329141</v>
      </c>
      <c r="K1571" s="21">
        <v>0</v>
      </c>
      <c r="L1571" s="21">
        <v>0</v>
      </c>
      <c r="M1571" s="21">
        <v>0</v>
      </c>
      <c r="N1571" s="21">
        <v>329141</v>
      </c>
    </row>
    <row r="1572" spans="1:14" x14ac:dyDescent="0.25">
      <c r="A1572" s="1" t="s">
        <v>4990</v>
      </c>
      <c r="B1572" s="2" t="s">
        <v>10</v>
      </c>
      <c r="C1572" s="2" t="s">
        <v>3419</v>
      </c>
      <c r="D1572" s="21">
        <v>553832</v>
      </c>
      <c r="E1572" s="21">
        <v>0</v>
      </c>
      <c r="F1572" s="21">
        <v>553832</v>
      </c>
      <c r="G1572" s="39">
        <v>1.04</v>
      </c>
      <c r="H1572" s="21">
        <v>575985</v>
      </c>
      <c r="I1572" s="21">
        <v>0</v>
      </c>
      <c r="J1572" s="21">
        <v>575985</v>
      </c>
      <c r="K1572" s="21">
        <v>0</v>
      </c>
      <c r="L1572" s="21">
        <v>0</v>
      </c>
      <c r="M1572" s="21">
        <v>0</v>
      </c>
      <c r="N1572" s="21">
        <v>575985</v>
      </c>
    </row>
    <row r="1573" spans="1:14" x14ac:dyDescent="0.25">
      <c r="A1573" s="1" t="s">
        <v>4991</v>
      </c>
      <c r="B1573" s="2" t="s">
        <v>10</v>
      </c>
      <c r="C1573" s="2" t="s">
        <v>3419</v>
      </c>
      <c r="D1573" s="21">
        <v>275272</v>
      </c>
      <c r="E1573" s="21">
        <v>0</v>
      </c>
      <c r="F1573" s="21">
        <v>275272</v>
      </c>
      <c r="G1573" s="39">
        <v>1.04</v>
      </c>
      <c r="H1573" s="21">
        <v>286283</v>
      </c>
      <c r="I1573" s="21">
        <v>0</v>
      </c>
      <c r="J1573" s="21">
        <v>286283</v>
      </c>
      <c r="K1573" s="21">
        <v>0</v>
      </c>
      <c r="L1573" s="21">
        <v>0</v>
      </c>
      <c r="M1573" s="21">
        <v>0</v>
      </c>
      <c r="N1573" s="21">
        <v>286283</v>
      </c>
    </row>
    <row r="1574" spans="1:14" x14ac:dyDescent="0.25">
      <c r="A1574" s="1" t="s">
        <v>4992</v>
      </c>
      <c r="B1574" s="2" t="s">
        <v>10</v>
      </c>
      <c r="C1574" s="2" t="s">
        <v>3419</v>
      </c>
      <c r="D1574" s="21">
        <v>6710267</v>
      </c>
      <c r="E1574" s="21">
        <v>0</v>
      </c>
      <c r="F1574" s="21">
        <v>6710267</v>
      </c>
      <c r="G1574" s="39">
        <v>1.04</v>
      </c>
      <c r="H1574" s="21">
        <v>6978678</v>
      </c>
      <c r="I1574" s="21">
        <v>0</v>
      </c>
      <c r="J1574" s="21">
        <v>6978678</v>
      </c>
      <c r="K1574" s="21">
        <v>982916</v>
      </c>
      <c r="L1574" s="21">
        <v>306328.48582719412</v>
      </c>
      <c r="M1574" s="21">
        <v>985695</v>
      </c>
      <c r="N1574" s="21">
        <v>9253617.4858271945</v>
      </c>
    </row>
    <row r="1575" spans="1:14" x14ac:dyDescent="0.25">
      <c r="A1575" s="1" t="s">
        <v>4993</v>
      </c>
      <c r="B1575" s="2" t="s">
        <v>10</v>
      </c>
      <c r="C1575" s="2" t="s">
        <v>3419</v>
      </c>
      <c r="D1575" s="21">
        <v>10167</v>
      </c>
      <c r="E1575" s="21">
        <v>0</v>
      </c>
      <c r="F1575" s="21">
        <v>10167</v>
      </c>
      <c r="G1575" s="39">
        <v>1.04</v>
      </c>
      <c r="H1575" s="21">
        <v>10574</v>
      </c>
      <c r="I1575" s="21">
        <v>0</v>
      </c>
      <c r="J1575" s="21">
        <v>10574</v>
      </c>
      <c r="K1575" s="21">
        <v>0</v>
      </c>
      <c r="L1575" s="21">
        <v>0</v>
      </c>
      <c r="M1575" s="21">
        <v>0</v>
      </c>
      <c r="N1575" s="21">
        <v>10574</v>
      </c>
    </row>
    <row r="1576" spans="1:14" x14ac:dyDescent="0.25">
      <c r="A1576" s="1" t="s">
        <v>4994</v>
      </c>
      <c r="B1576" s="2" t="s">
        <v>10</v>
      </c>
      <c r="C1576" s="2" t="s">
        <v>3419</v>
      </c>
      <c r="D1576" s="21">
        <v>110105</v>
      </c>
      <c r="E1576" s="21">
        <v>0</v>
      </c>
      <c r="F1576" s="21">
        <v>110105</v>
      </c>
      <c r="G1576" s="39">
        <v>1.04</v>
      </c>
      <c r="H1576" s="21">
        <v>114509</v>
      </c>
      <c r="I1576" s="21">
        <v>0</v>
      </c>
      <c r="J1576" s="21">
        <v>114509</v>
      </c>
      <c r="K1576" s="21">
        <v>0</v>
      </c>
      <c r="L1576" s="21">
        <v>0</v>
      </c>
      <c r="M1576" s="21">
        <v>0</v>
      </c>
      <c r="N1576" s="21">
        <v>114509</v>
      </c>
    </row>
    <row r="1577" spans="1:14" x14ac:dyDescent="0.25">
      <c r="A1577" s="1" t="s">
        <v>4995</v>
      </c>
      <c r="B1577" s="2" t="s">
        <v>10</v>
      </c>
      <c r="C1577" s="2" t="s">
        <v>3419</v>
      </c>
      <c r="D1577" s="21">
        <v>37403</v>
      </c>
      <c r="E1577" s="21">
        <v>0</v>
      </c>
      <c r="F1577" s="21">
        <v>37403</v>
      </c>
      <c r="G1577" s="39">
        <v>1.04</v>
      </c>
      <c r="H1577" s="21">
        <v>38899</v>
      </c>
      <c r="I1577" s="21">
        <v>0</v>
      </c>
      <c r="J1577" s="21">
        <v>38899</v>
      </c>
      <c r="K1577" s="21">
        <v>0</v>
      </c>
      <c r="L1577" s="21">
        <v>0</v>
      </c>
      <c r="M1577" s="21">
        <v>0</v>
      </c>
      <c r="N1577" s="21">
        <v>38899</v>
      </c>
    </row>
    <row r="1578" spans="1:14" x14ac:dyDescent="0.25">
      <c r="A1578" s="1" t="s">
        <v>4996</v>
      </c>
      <c r="B1578" s="2" t="s">
        <v>10</v>
      </c>
      <c r="C1578" s="2" t="s">
        <v>3419</v>
      </c>
      <c r="D1578" s="21">
        <v>48393</v>
      </c>
      <c r="E1578" s="21">
        <v>0</v>
      </c>
      <c r="F1578" s="21">
        <v>48393</v>
      </c>
      <c r="G1578" s="39">
        <v>1.04</v>
      </c>
      <c r="H1578" s="21">
        <v>50329</v>
      </c>
      <c r="I1578" s="21">
        <v>0</v>
      </c>
      <c r="J1578" s="21">
        <v>50329</v>
      </c>
      <c r="K1578" s="21">
        <v>0</v>
      </c>
      <c r="L1578" s="21">
        <v>0</v>
      </c>
      <c r="M1578" s="21">
        <v>0</v>
      </c>
      <c r="N1578" s="21">
        <v>50329</v>
      </c>
    </row>
    <row r="1579" spans="1:14" x14ac:dyDescent="0.25">
      <c r="A1579" s="1" t="s">
        <v>4997</v>
      </c>
      <c r="B1579" s="2" t="s">
        <v>10</v>
      </c>
      <c r="C1579" s="2" t="s">
        <v>3419</v>
      </c>
      <c r="D1579" s="21">
        <v>20424</v>
      </c>
      <c r="E1579" s="21">
        <v>0</v>
      </c>
      <c r="F1579" s="21">
        <v>20424</v>
      </c>
      <c r="G1579" s="39">
        <v>1.04</v>
      </c>
      <c r="H1579" s="21">
        <v>21241</v>
      </c>
      <c r="I1579" s="21">
        <v>0</v>
      </c>
      <c r="J1579" s="21">
        <v>21241</v>
      </c>
      <c r="K1579" s="21">
        <v>0</v>
      </c>
      <c r="L1579" s="21">
        <v>0</v>
      </c>
      <c r="M1579" s="21">
        <v>0</v>
      </c>
      <c r="N1579" s="21">
        <v>21241</v>
      </c>
    </row>
    <row r="1580" spans="1:14" x14ac:dyDescent="0.25">
      <c r="A1580" s="1" t="s">
        <v>4998</v>
      </c>
      <c r="B1580" s="2" t="s">
        <v>10</v>
      </c>
      <c r="C1580" s="2" t="s">
        <v>3419</v>
      </c>
      <c r="D1580" s="21">
        <v>26045</v>
      </c>
      <c r="E1580" s="21">
        <v>0</v>
      </c>
      <c r="F1580" s="21">
        <v>26045</v>
      </c>
      <c r="G1580" s="39">
        <v>1.04</v>
      </c>
      <c r="H1580" s="21">
        <v>27087</v>
      </c>
      <c r="I1580" s="21">
        <v>0</v>
      </c>
      <c r="J1580" s="21">
        <v>27087</v>
      </c>
      <c r="K1580" s="21">
        <v>0</v>
      </c>
      <c r="L1580" s="21">
        <v>0</v>
      </c>
      <c r="M1580" s="21">
        <v>0</v>
      </c>
      <c r="N1580" s="21">
        <v>27087</v>
      </c>
    </row>
    <row r="1581" spans="1:14" x14ac:dyDescent="0.25">
      <c r="A1581" s="1" t="s">
        <v>4999</v>
      </c>
      <c r="B1581" s="2" t="s">
        <v>10</v>
      </c>
      <c r="C1581" s="2" t="s">
        <v>3419</v>
      </c>
      <c r="D1581" s="21">
        <v>31721</v>
      </c>
      <c r="E1581" s="21">
        <v>0</v>
      </c>
      <c r="F1581" s="21">
        <v>31721</v>
      </c>
      <c r="G1581" s="39">
        <v>1.04</v>
      </c>
      <c r="H1581" s="21">
        <v>32990</v>
      </c>
      <c r="I1581" s="21">
        <v>0</v>
      </c>
      <c r="J1581" s="21">
        <v>32990</v>
      </c>
      <c r="K1581" s="21">
        <v>0</v>
      </c>
      <c r="L1581" s="21">
        <v>0</v>
      </c>
      <c r="M1581" s="21">
        <v>0</v>
      </c>
      <c r="N1581" s="21">
        <v>32990</v>
      </c>
    </row>
    <row r="1582" spans="1:14" x14ac:dyDescent="0.25">
      <c r="A1582" s="1" t="s">
        <v>5000</v>
      </c>
      <c r="B1582" s="2" t="s">
        <v>10</v>
      </c>
      <c r="C1582" s="2" t="s">
        <v>3419</v>
      </c>
      <c r="D1582" s="21">
        <v>15479</v>
      </c>
      <c r="E1582" s="21">
        <v>0</v>
      </c>
      <c r="F1582" s="21">
        <v>15479</v>
      </c>
      <c r="G1582" s="39">
        <v>1.04</v>
      </c>
      <c r="H1582" s="21">
        <v>16098</v>
      </c>
      <c r="I1582" s="21">
        <v>0</v>
      </c>
      <c r="J1582" s="21">
        <v>16098</v>
      </c>
      <c r="K1582" s="21">
        <v>0</v>
      </c>
      <c r="L1582" s="21">
        <v>0</v>
      </c>
      <c r="M1582" s="21">
        <v>0</v>
      </c>
      <c r="N1582" s="21">
        <v>16098</v>
      </c>
    </row>
    <row r="1583" spans="1:14" x14ac:dyDescent="0.25">
      <c r="A1583" s="1" t="s">
        <v>5001</v>
      </c>
      <c r="B1583" s="2" t="s">
        <v>10</v>
      </c>
      <c r="C1583" s="2" t="s">
        <v>3419</v>
      </c>
      <c r="D1583" s="21">
        <v>20134</v>
      </c>
      <c r="E1583" s="21">
        <v>0</v>
      </c>
      <c r="F1583" s="21">
        <v>20134</v>
      </c>
      <c r="G1583" s="39">
        <v>1.04</v>
      </c>
      <c r="H1583" s="21">
        <v>20939</v>
      </c>
      <c r="I1583" s="21">
        <v>0</v>
      </c>
      <c r="J1583" s="21">
        <v>20939</v>
      </c>
      <c r="K1583" s="21">
        <v>0</v>
      </c>
      <c r="L1583" s="21">
        <v>0</v>
      </c>
      <c r="M1583" s="21">
        <v>0</v>
      </c>
      <c r="N1583" s="21">
        <v>20939</v>
      </c>
    </row>
    <row r="1584" spans="1:14" x14ac:dyDescent="0.25">
      <c r="A1584" s="1" t="s">
        <v>5002</v>
      </c>
      <c r="B1584" s="2" t="s">
        <v>10</v>
      </c>
      <c r="C1584" s="2" t="s">
        <v>3419</v>
      </c>
      <c r="D1584" s="21">
        <v>23943</v>
      </c>
      <c r="E1584" s="21">
        <v>0</v>
      </c>
      <c r="F1584" s="21">
        <v>23943</v>
      </c>
      <c r="G1584" s="39">
        <v>1.04</v>
      </c>
      <c r="H1584" s="21">
        <v>24901</v>
      </c>
      <c r="I1584" s="21">
        <v>0</v>
      </c>
      <c r="J1584" s="21">
        <v>24901</v>
      </c>
      <c r="K1584" s="21">
        <v>0</v>
      </c>
      <c r="L1584" s="21">
        <v>0</v>
      </c>
      <c r="M1584" s="21">
        <v>0</v>
      </c>
      <c r="N1584" s="21">
        <v>24901</v>
      </c>
    </row>
    <row r="1585" spans="1:14" x14ac:dyDescent="0.25">
      <c r="A1585" s="1" t="s">
        <v>5003</v>
      </c>
      <c r="B1585" s="2" t="s">
        <v>10</v>
      </c>
      <c r="C1585" s="2" t="s">
        <v>3419</v>
      </c>
      <c r="D1585" s="21">
        <v>80585</v>
      </c>
      <c r="E1585" s="21">
        <v>0</v>
      </c>
      <c r="F1585" s="21">
        <v>80585</v>
      </c>
      <c r="G1585" s="39">
        <v>1.04</v>
      </c>
      <c r="H1585" s="21">
        <v>83808</v>
      </c>
      <c r="I1585" s="21">
        <v>0</v>
      </c>
      <c r="J1585" s="21">
        <v>83808</v>
      </c>
      <c r="K1585" s="21">
        <v>0</v>
      </c>
      <c r="L1585" s="21">
        <v>0</v>
      </c>
      <c r="M1585" s="21">
        <v>0</v>
      </c>
      <c r="N1585" s="21">
        <v>83808</v>
      </c>
    </row>
    <row r="1586" spans="1:14" x14ac:dyDescent="0.25">
      <c r="A1586" s="1" t="s">
        <v>5004</v>
      </c>
      <c r="B1586" s="2" t="s">
        <v>10</v>
      </c>
      <c r="C1586" s="2" t="s">
        <v>3419</v>
      </c>
      <c r="D1586" s="21">
        <v>52756</v>
      </c>
      <c r="E1586" s="21">
        <v>0</v>
      </c>
      <c r="F1586" s="21">
        <v>52756</v>
      </c>
      <c r="G1586" s="39">
        <v>1.04</v>
      </c>
      <c r="H1586" s="21">
        <v>54866</v>
      </c>
      <c r="I1586" s="21">
        <v>0</v>
      </c>
      <c r="J1586" s="21">
        <v>54866</v>
      </c>
      <c r="K1586" s="21">
        <v>0</v>
      </c>
      <c r="L1586" s="21">
        <v>0</v>
      </c>
      <c r="M1586" s="21">
        <v>0</v>
      </c>
      <c r="N1586" s="21">
        <v>54866</v>
      </c>
    </row>
    <row r="1587" spans="1:14" x14ac:dyDescent="0.25">
      <c r="A1587" s="1" t="s">
        <v>5005</v>
      </c>
      <c r="B1587" s="2" t="s">
        <v>10</v>
      </c>
      <c r="C1587" s="2" t="s">
        <v>3419</v>
      </c>
      <c r="D1587" s="21">
        <v>159301</v>
      </c>
      <c r="E1587" s="21">
        <v>0</v>
      </c>
      <c r="F1587" s="21">
        <v>159301</v>
      </c>
      <c r="G1587" s="39">
        <v>1.04</v>
      </c>
      <c r="H1587" s="21">
        <v>165673</v>
      </c>
      <c r="I1587" s="21">
        <v>0</v>
      </c>
      <c r="J1587" s="21">
        <v>165673</v>
      </c>
      <c r="K1587" s="21">
        <v>0</v>
      </c>
      <c r="L1587" s="21">
        <v>0</v>
      </c>
      <c r="M1587" s="21">
        <v>0</v>
      </c>
      <c r="N1587" s="21">
        <v>165673</v>
      </c>
    </row>
    <row r="1588" spans="1:14" x14ac:dyDescent="0.25">
      <c r="A1588" s="1" t="s">
        <v>5006</v>
      </c>
      <c r="B1588" s="2" t="s">
        <v>10</v>
      </c>
      <c r="C1588" s="2" t="s">
        <v>3419</v>
      </c>
      <c r="D1588" s="21">
        <v>9823</v>
      </c>
      <c r="E1588" s="21">
        <v>0</v>
      </c>
      <c r="F1588" s="21">
        <v>9823</v>
      </c>
      <c r="G1588" s="39">
        <v>1.04</v>
      </c>
      <c r="H1588" s="21">
        <v>10216</v>
      </c>
      <c r="I1588" s="21">
        <v>0</v>
      </c>
      <c r="J1588" s="21">
        <v>10216</v>
      </c>
      <c r="K1588" s="21">
        <v>0</v>
      </c>
      <c r="L1588" s="21">
        <v>0</v>
      </c>
      <c r="M1588" s="21">
        <v>0</v>
      </c>
      <c r="N1588" s="21">
        <v>10216</v>
      </c>
    </row>
    <row r="1589" spans="1:14" x14ac:dyDescent="0.25">
      <c r="A1589" s="1" t="s">
        <v>5007</v>
      </c>
      <c r="B1589" s="2" t="s">
        <v>10</v>
      </c>
      <c r="C1589" s="2" t="s">
        <v>3419</v>
      </c>
      <c r="D1589" s="21">
        <v>81800</v>
      </c>
      <c r="E1589" s="21">
        <v>0</v>
      </c>
      <c r="F1589" s="21">
        <v>81800</v>
      </c>
      <c r="G1589" s="39">
        <v>1.04</v>
      </c>
      <c r="H1589" s="21">
        <v>85072</v>
      </c>
      <c r="I1589" s="21">
        <v>0</v>
      </c>
      <c r="J1589" s="21">
        <v>85072</v>
      </c>
      <c r="K1589" s="21">
        <v>0</v>
      </c>
      <c r="L1589" s="21">
        <v>0</v>
      </c>
      <c r="M1589" s="21">
        <v>0</v>
      </c>
      <c r="N1589" s="21">
        <v>85072</v>
      </c>
    </row>
    <row r="1590" spans="1:14" x14ac:dyDescent="0.25">
      <c r="A1590" s="1" t="s">
        <v>5008</v>
      </c>
      <c r="B1590" s="2" t="s">
        <v>10</v>
      </c>
      <c r="C1590" s="2" t="s">
        <v>3419</v>
      </c>
      <c r="D1590" s="21">
        <v>11958</v>
      </c>
      <c r="E1590" s="21">
        <v>0</v>
      </c>
      <c r="F1590" s="21">
        <v>11958</v>
      </c>
      <c r="G1590" s="39">
        <v>1.04</v>
      </c>
      <c r="H1590" s="21">
        <v>12436</v>
      </c>
      <c r="I1590" s="21">
        <v>0</v>
      </c>
      <c r="J1590" s="21">
        <v>12436</v>
      </c>
      <c r="K1590" s="21">
        <v>0</v>
      </c>
      <c r="L1590" s="21">
        <v>0</v>
      </c>
      <c r="M1590" s="21">
        <v>0</v>
      </c>
      <c r="N1590" s="21">
        <v>12436</v>
      </c>
    </row>
    <row r="1591" spans="1:14" x14ac:dyDescent="0.25">
      <c r="A1591" s="1" t="s">
        <v>5009</v>
      </c>
      <c r="B1591" s="2" t="s">
        <v>10</v>
      </c>
      <c r="C1591" s="2" t="s">
        <v>3419</v>
      </c>
      <c r="D1591" s="21">
        <v>131794</v>
      </c>
      <c r="E1591" s="21">
        <v>0</v>
      </c>
      <c r="F1591" s="21">
        <v>131794</v>
      </c>
      <c r="G1591" s="39">
        <v>1.04</v>
      </c>
      <c r="H1591" s="21">
        <v>137066</v>
      </c>
      <c r="I1591" s="21">
        <v>0</v>
      </c>
      <c r="J1591" s="21">
        <v>137066</v>
      </c>
      <c r="K1591" s="21">
        <v>0</v>
      </c>
      <c r="L1591" s="21">
        <v>0</v>
      </c>
      <c r="M1591" s="21">
        <v>0</v>
      </c>
      <c r="N1591" s="21">
        <v>137066</v>
      </c>
    </row>
    <row r="1592" spans="1:14" x14ac:dyDescent="0.25">
      <c r="A1592" s="1" t="s">
        <v>5010</v>
      </c>
      <c r="B1592" s="2" t="s">
        <v>10</v>
      </c>
      <c r="C1592" s="2" t="s">
        <v>3419</v>
      </c>
      <c r="D1592" s="21">
        <v>45148</v>
      </c>
      <c r="E1592" s="21">
        <v>0</v>
      </c>
      <c r="F1592" s="21">
        <v>45148</v>
      </c>
      <c r="G1592" s="39">
        <v>1.04</v>
      </c>
      <c r="H1592" s="21">
        <v>46954</v>
      </c>
      <c r="I1592" s="21">
        <v>0</v>
      </c>
      <c r="J1592" s="21">
        <v>46954</v>
      </c>
      <c r="K1592" s="21">
        <v>0</v>
      </c>
      <c r="L1592" s="21">
        <v>0</v>
      </c>
      <c r="M1592" s="21">
        <v>0</v>
      </c>
      <c r="N1592" s="21">
        <v>46954</v>
      </c>
    </row>
    <row r="1593" spans="1:14" x14ac:dyDescent="0.25">
      <c r="A1593" s="1" t="s">
        <v>5011</v>
      </c>
      <c r="B1593" s="2" t="s">
        <v>10</v>
      </c>
      <c r="C1593" s="2" t="s">
        <v>3419</v>
      </c>
      <c r="D1593" s="21">
        <v>14302</v>
      </c>
      <c r="E1593" s="21">
        <v>0</v>
      </c>
      <c r="F1593" s="21">
        <v>14302</v>
      </c>
      <c r="G1593" s="39">
        <v>1.04</v>
      </c>
      <c r="H1593" s="21">
        <v>14874</v>
      </c>
      <c r="I1593" s="21">
        <v>0</v>
      </c>
      <c r="J1593" s="21">
        <v>14874</v>
      </c>
      <c r="K1593" s="21">
        <v>0</v>
      </c>
      <c r="L1593" s="21">
        <v>0</v>
      </c>
      <c r="M1593" s="21">
        <v>0</v>
      </c>
      <c r="N1593" s="21">
        <v>14874</v>
      </c>
    </row>
    <row r="1594" spans="1:14" x14ac:dyDescent="0.25">
      <c r="A1594" s="1" t="s">
        <v>5012</v>
      </c>
      <c r="B1594" s="2" t="s">
        <v>10</v>
      </c>
      <c r="C1594" s="2" t="s">
        <v>3419</v>
      </c>
      <c r="D1594" s="21">
        <v>18493</v>
      </c>
      <c r="E1594" s="21">
        <v>0</v>
      </c>
      <c r="F1594" s="21">
        <v>18493</v>
      </c>
      <c r="G1594" s="39">
        <v>1.04</v>
      </c>
      <c r="H1594" s="21">
        <v>19233</v>
      </c>
      <c r="I1594" s="21">
        <v>0</v>
      </c>
      <c r="J1594" s="21">
        <v>19233</v>
      </c>
      <c r="K1594" s="21">
        <v>0</v>
      </c>
      <c r="L1594" s="21">
        <v>0</v>
      </c>
      <c r="M1594" s="21">
        <v>0</v>
      </c>
      <c r="N1594" s="21">
        <v>19233</v>
      </c>
    </row>
    <row r="1595" spans="1:14" x14ac:dyDescent="0.25">
      <c r="A1595" s="1" t="s">
        <v>5013</v>
      </c>
      <c r="B1595" s="2" t="s">
        <v>10</v>
      </c>
      <c r="C1595" s="2" t="s">
        <v>3419</v>
      </c>
      <c r="D1595" s="21">
        <v>437236</v>
      </c>
      <c r="E1595" s="21">
        <v>0</v>
      </c>
      <c r="F1595" s="21">
        <v>437236</v>
      </c>
      <c r="G1595" s="39">
        <v>1.04</v>
      </c>
      <c r="H1595" s="21">
        <v>454725</v>
      </c>
      <c r="I1595" s="21">
        <v>0</v>
      </c>
      <c r="J1595" s="21">
        <v>454725</v>
      </c>
      <c r="K1595" s="21">
        <v>0</v>
      </c>
      <c r="L1595" s="21">
        <v>0</v>
      </c>
      <c r="M1595" s="21">
        <v>0</v>
      </c>
      <c r="N1595" s="21">
        <v>454725</v>
      </c>
    </row>
    <row r="1596" spans="1:14" x14ac:dyDescent="0.25">
      <c r="A1596" s="1" t="s">
        <v>5014</v>
      </c>
      <c r="B1596" s="2" t="s">
        <v>10</v>
      </c>
      <c r="C1596" s="2" t="s">
        <v>3419</v>
      </c>
      <c r="D1596" s="21">
        <v>15280</v>
      </c>
      <c r="E1596" s="21">
        <v>0</v>
      </c>
      <c r="F1596" s="21">
        <v>15280</v>
      </c>
      <c r="G1596" s="39">
        <v>1.04</v>
      </c>
      <c r="H1596" s="21">
        <v>15891</v>
      </c>
      <c r="I1596" s="21">
        <v>0</v>
      </c>
      <c r="J1596" s="21">
        <v>15891</v>
      </c>
      <c r="K1596" s="21">
        <v>0</v>
      </c>
      <c r="L1596" s="21">
        <v>0</v>
      </c>
      <c r="M1596" s="21">
        <v>0</v>
      </c>
      <c r="N1596" s="21">
        <v>15891</v>
      </c>
    </row>
    <row r="1597" spans="1:14" x14ac:dyDescent="0.25">
      <c r="A1597" s="1" t="s">
        <v>5015</v>
      </c>
      <c r="B1597" s="2" t="s">
        <v>10</v>
      </c>
      <c r="C1597" s="2" t="s">
        <v>3419</v>
      </c>
      <c r="D1597" s="21">
        <v>1550756</v>
      </c>
      <c r="E1597" s="21">
        <v>0</v>
      </c>
      <c r="F1597" s="21">
        <v>1550756</v>
      </c>
      <c r="G1597" s="39">
        <v>1.04</v>
      </c>
      <c r="H1597" s="21">
        <v>1612786</v>
      </c>
      <c r="I1597" s="21">
        <v>0</v>
      </c>
      <c r="J1597" s="21">
        <v>1612786</v>
      </c>
      <c r="K1597" s="21">
        <v>47663</v>
      </c>
      <c r="L1597" s="21">
        <v>0</v>
      </c>
      <c r="M1597" s="21">
        <v>0</v>
      </c>
      <c r="N1597" s="21">
        <v>1660449</v>
      </c>
    </row>
    <row r="1598" spans="1:14" x14ac:dyDescent="0.25">
      <c r="A1598" s="1" t="s">
        <v>5016</v>
      </c>
      <c r="B1598" s="2" t="s">
        <v>10</v>
      </c>
      <c r="C1598" s="2" t="s">
        <v>3419</v>
      </c>
      <c r="D1598" s="21">
        <v>1239896</v>
      </c>
      <c r="E1598" s="21">
        <v>0</v>
      </c>
      <c r="F1598" s="21">
        <v>1239896</v>
      </c>
      <c r="G1598" s="39">
        <v>1.04</v>
      </c>
      <c r="H1598" s="21">
        <v>1289492</v>
      </c>
      <c r="I1598" s="21">
        <v>0</v>
      </c>
      <c r="J1598" s="21">
        <v>1289492</v>
      </c>
      <c r="K1598" s="21">
        <v>54143</v>
      </c>
      <c r="L1598" s="21">
        <v>0</v>
      </c>
      <c r="M1598" s="21">
        <v>0</v>
      </c>
      <c r="N1598" s="21">
        <v>1343635</v>
      </c>
    </row>
    <row r="1599" spans="1:14" x14ac:dyDescent="0.25">
      <c r="A1599" s="1" t="s">
        <v>5017</v>
      </c>
      <c r="B1599" s="2" t="s">
        <v>10</v>
      </c>
      <c r="C1599" s="2" t="s">
        <v>3419</v>
      </c>
      <c r="D1599" s="21">
        <v>1225755</v>
      </c>
      <c r="E1599" s="21">
        <v>0</v>
      </c>
      <c r="F1599" s="21">
        <v>1225755</v>
      </c>
      <c r="G1599" s="39">
        <v>1.04</v>
      </c>
      <c r="H1599" s="21">
        <v>1274785</v>
      </c>
      <c r="I1599" s="21">
        <v>0</v>
      </c>
      <c r="J1599" s="21">
        <v>1274785</v>
      </c>
      <c r="K1599" s="21">
        <v>42753</v>
      </c>
      <c r="L1599" s="21">
        <v>0</v>
      </c>
      <c r="M1599" s="21">
        <v>0</v>
      </c>
      <c r="N1599" s="21">
        <v>1317538</v>
      </c>
    </row>
    <row r="1600" spans="1:14" x14ac:dyDescent="0.25">
      <c r="A1600" s="1" t="s">
        <v>5018</v>
      </c>
      <c r="B1600" s="2" t="s">
        <v>174</v>
      </c>
      <c r="C1600" s="2" t="s">
        <v>1608</v>
      </c>
      <c r="D1600" s="21">
        <v>334110</v>
      </c>
      <c r="E1600" s="21">
        <v>0</v>
      </c>
      <c r="F1600" s="21">
        <v>334110</v>
      </c>
      <c r="G1600" s="39">
        <v>1.04</v>
      </c>
      <c r="H1600" s="21">
        <v>347474</v>
      </c>
      <c r="I1600" s="21">
        <v>0</v>
      </c>
      <c r="J1600" s="21">
        <v>347474</v>
      </c>
      <c r="K1600" s="21">
        <v>0</v>
      </c>
      <c r="L1600" s="21">
        <v>0</v>
      </c>
      <c r="M1600" s="21">
        <v>0</v>
      </c>
      <c r="N1600" s="21">
        <v>347474</v>
      </c>
    </row>
    <row r="1601" spans="1:14" x14ac:dyDescent="0.25">
      <c r="A1601" s="1" t="s">
        <v>5019</v>
      </c>
      <c r="B1601" s="2" t="s">
        <v>174</v>
      </c>
      <c r="C1601" s="2" t="s">
        <v>2723</v>
      </c>
      <c r="D1601" s="21">
        <v>4311107</v>
      </c>
      <c r="E1601" s="21">
        <v>0</v>
      </c>
      <c r="F1601" s="21">
        <v>4311107</v>
      </c>
      <c r="G1601" s="39">
        <v>1.04</v>
      </c>
      <c r="H1601" s="21">
        <v>4483551</v>
      </c>
      <c r="I1601" s="21">
        <v>0</v>
      </c>
      <c r="J1601" s="21">
        <v>4483551</v>
      </c>
      <c r="K1601" s="21">
        <v>0</v>
      </c>
      <c r="L1601" s="21">
        <v>0</v>
      </c>
      <c r="M1601" s="21">
        <v>0</v>
      </c>
      <c r="N1601" s="21">
        <v>4483551</v>
      </c>
    </row>
    <row r="1602" spans="1:14" x14ac:dyDescent="0.25">
      <c r="A1602" s="1" t="s">
        <v>5020</v>
      </c>
      <c r="B1602" s="2" t="s">
        <v>10</v>
      </c>
      <c r="C1602" s="2" t="s">
        <v>3419</v>
      </c>
      <c r="D1602" s="21">
        <v>6050166</v>
      </c>
      <c r="E1602" s="21">
        <v>0</v>
      </c>
      <c r="F1602" s="21">
        <v>6050166</v>
      </c>
      <c r="G1602" s="39">
        <v>1.04</v>
      </c>
      <c r="H1602" s="21">
        <v>6292173</v>
      </c>
      <c r="I1602" s="21">
        <v>0</v>
      </c>
      <c r="J1602" s="21">
        <v>6292173</v>
      </c>
      <c r="K1602" s="21">
        <v>0</v>
      </c>
      <c r="L1602" s="21">
        <v>0</v>
      </c>
      <c r="M1602" s="21">
        <v>0</v>
      </c>
      <c r="N1602" s="21">
        <v>6292173</v>
      </c>
    </row>
    <row r="1603" spans="1:14" x14ac:dyDescent="0.25">
      <c r="A1603" s="1" t="s">
        <v>5021</v>
      </c>
      <c r="B1603" s="2" t="s">
        <v>174</v>
      </c>
      <c r="C1603" s="2" t="s">
        <v>1608</v>
      </c>
      <c r="D1603" s="21">
        <v>5113493</v>
      </c>
      <c r="E1603" s="21">
        <v>0</v>
      </c>
      <c r="F1603" s="21">
        <v>5113493</v>
      </c>
      <c r="G1603" s="39">
        <v>1.04</v>
      </c>
      <c r="H1603" s="21">
        <v>5318033</v>
      </c>
      <c r="I1603" s="21">
        <v>0</v>
      </c>
      <c r="J1603" s="21">
        <v>5318033</v>
      </c>
      <c r="K1603" s="21">
        <v>0</v>
      </c>
      <c r="L1603" s="21">
        <v>0</v>
      </c>
      <c r="M1603" s="21">
        <v>0</v>
      </c>
      <c r="N1603" s="21">
        <v>5318033</v>
      </c>
    </row>
    <row r="1604" spans="1:14" x14ac:dyDescent="0.25">
      <c r="A1604" s="1" t="s">
        <v>5022</v>
      </c>
      <c r="B1604" s="2" t="s">
        <v>10</v>
      </c>
      <c r="C1604" s="2" t="s">
        <v>3419</v>
      </c>
      <c r="D1604" s="21">
        <v>842847</v>
      </c>
      <c r="E1604" s="21">
        <v>0</v>
      </c>
      <c r="F1604" s="21">
        <v>842847</v>
      </c>
      <c r="G1604" s="39">
        <v>1.04</v>
      </c>
      <c r="H1604" s="21">
        <v>876561</v>
      </c>
      <c r="I1604" s="21">
        <v>0</v>
      </c>
      <c r="J1604" s="21">
        <v>876561</v>
      </c>
      <c r="K1604" s="21">
        <v>0</v>
      </c>
      <c r="L1604" s="21">
        <v>0</v>
      </c>
      <c r="M1604" s="21">
        <v>0</v>
      </c>
      <c r="N1604" s="21">
        <v>876561</v>
      </c>
    </row>
    <row r="1605" spans="1:14" x14ac:dyDescent="0.25">
      <c r="A1605" s="1" t="s">
        <v>5023</v>
      </c>
      <c r="B1605" s="2" t="s">
        <v>10</v>
      </c>
      <c r="C1605" s="2" t="s">
        <v>3419</v>
      </c>
      <c r="D1605" s="21">
        <v>167502916</v>
      </c>
      <c r="E1605" s="21">
        <v>0</v>
      </c>
      <c r="F1605" s="21">
        <v>167502916</v>
      </c>
      <c r="G1605" s="39">
        <v>1.04</v>
      </c>
      <c r="H1605" s="21">
        <v>174203033</v>
      </c>
      <c r="I1605" s="21">
        <v>0</v>
      </c>
      <c r="J1605" s="21">
        <v>174203033</v>
      </c>
      <c r="K1605" s="21">
        <v>9720728</v>
      </c>
      <c r="L1605" s="21">
        <v>3688765.9649422257</v>
      </c>
      <c r="M1605" s="21">
        <v>10244650</v>
      </c>
      <c r="N1605" s="21">
        <v>197857176.96494222</v>
      </c>
    </row>
    <row r="1606" spans="1:14" x14ac:dyDescent="0.25">
      <c r="A1606" s="1" t="s">
        <v>5024</v>
      </c>
      <c r="B1606" s="2" t="s">
        <v>10</v>
      </c>
      <c r="C1606" s="2" t="s">
        <v>3419</v>
      </c>
      <c r="D1606" s="21">
        <v>8377074</v>
      </c>
      <c r="E1606" s="21">
        <v>0</v>
      </c>
      <c r="F1606" s="21">
        <v>8377074</v>
      </c>
      <c r="G1606" s="39">
        <v>1.04</v>
      </c>
      <c r="H1606" s="21">
        <v>8712157</v>
      </c>
      <c r="I1606" s="21">
        <v>0</v>
      </c>
      <c r="J1606" s="21">
        <v>8712157</v>
      </c>
      <c r="K1606" s="21">
        <v>0</v>
      </c>
      <c r="L1606" s="21">
        <v>0</v>
      </c>
      <c r="M1606" s="21">
        <v>0</v>
      </c>
      <c r="N1606" s="21">
        <v>8712157</v>
      </c>
    </row>
    <row r="1607" spans="1:14" x14ac:dyDescent="0.25">
      <c r="A1607" s="1" t="s">
        <v>5025</v>
      </c>
      <c r="B1607" s="2" t="s">
        <v>10</v>
      </c>
      <c r="C1607" s="2" t="s">
        <v>3419</v>
      </c>
      <c r="D1607" s="21">
        <v>10205154</v>
      </c>
      <c r="E1607" s="21">
        <v>0</v>
      </c>
      <c r="F1607" s="21">
        <v>10205154</v>
      </c>
      <c r="G1607" s="39">
        <v>1.04</v>
      </c>
      <c r="H1607" s="21">
        <v>10613360</v>
      </c>
      <c r="I1607" s="21">
        <v>0</v>
      </c>
      <c r="J1607" s="21">
        <v>10613360</v>
      </c>
      <c r="K1607" s="21">
        <v>0</v>
      </c>
      <c r="L1607" s="21">
        <v>0</v>
      </c>
      <c r="M1607" s="21">
        <v>0</v>
      </c>
      <c r="N1607" s="21">
        <v>10613360</v>
      </c>
    </row>
    <row r="1608" spans="1:14" x14ac:dyDescent="0.25">
      <c r="A1608" s="1" t="s">
        <v>5026</v>
      </c>
      <c r="B1608" s="2" t="s">
        <v>10</v>
      </c>
      <c r="C1608" s="2" t="s">
        <v>3419</v>
      </c>
      <c r="D1608" s="21">
        <v>3866851</v>
      </c>
      <c r="E1608" s="21">
        <v>0</v>
      </c>
      <c r="F1608" s="21">
        <v>3866851</v>
      </c>
      <c r="G1608" s="39">
        <v>1.04</v>
      </c>
      <c r="H1608" s="21">
        <v>4021525</v>
      </c>
      <c r="I1608" s="21">
        <v>0</v>
      </c>
      <c r="J1608" s="21">
        <v>4021525</v>
      </c>
      <c r="K1608" s="21">
        <v>0</v>
      </c>
      <c r="L1608" s="21">
        <v>0</v>
      </c>
      <c r="M1608" s="21">
        <v>0</v>
      </c>
      <c r="N1608" s="21">
        <v>4021525</v>
      </c>
    </row>
    <row r="1609" spans="1:14" x14ac:dyDescent="0.25">
      <c r="A1609" s="1" t="s">
        <v>5027</v>
      </c>
      <c r="B1609" s="2" t="s">
        <v>10</v>
      </c>
      <c r="C1609" s="2" t="s">
        <v>3419</v>
      </c>
      <c r="D1609" s="21">
        <v>240445</v>
      </c>
      <c r="E1609" s="21">
        <v>0</v>
      </c>
      <c r="F1609" s="21">
        <v>240445</v>
      </c>
      <c r="G1609" s="39">
        <v>1.04</v>
      </c>
      <c r="H1609" s="21">
        <v>250063</v>
      </c>
      <c r="I1609" s="21">
        <v>0</v>
      </c>
      <c r="J1609" s="21">
        <v>250063</v>
      </c>
      <c r="K1609" s="21">
        <v>0</v>
      </c>
      <c r="L1609" s="21">
        <v>0</v>
      </c>
      <c r="M1609" s="21">
        <v>0</v>
      </c>
      <c r="N1609" s="21">
        <v>250063</v>
      </c>
    </row>
    <row r="1610" spans="1:14" x14ac:dyDescent="0.25">
      <c r="A1610" s="1" t="s">
        <v>5028</v>
      </c>
      <c r="B1610" s="2" t="s">
        <v>10</v>
      </c>
      <c r="C1610" s="2" t="s">
        <v>3419</v>
      </c>
      <c r="D1610" s="21">
        <v>691166</v>
      </c>
      <c r="E1610" s="21">
        <v>0</v>
      </c>
      <c r="F1610" s="21">
        <v>691166</v>
      </c>
      <c r="G1610" s="39">
        <v>1.04</v>
      </c>
      <c r="H1610" s="21">
        <v>718813</v>
      </c>
      <c r="I1610" s="21">
        <v>0</v>
      </c>
      <c r="J1610" s="21">
        <v>718813</v>
      </c>
      <c r="K1610" s="21">
        <v>0</v>
      </c>
      <c r="L1610" s="21">
        <v>0</v>
      </c>
      <c r="M1610" s="21">
        <v>0</v>
      </c>
      <c r="N1610" s="21">
        <v>718813</v>
      </c>
    </row>
    <row r="1611" spans="1:14" x14ac:dyDescent="0.25">
      <c r="A1611" s="1" t="s">
        <v>5029</v>
      </c>
      <c r="B1611" s="2" t="s">
        <v>10</v>
      </c>
      <c r="C1611" s="2" t="s">
        <v>3419</v>
      </c>
      <c r="D1611" s="21">
        <v>488195</v>
      </c>
      <c r="E1611" s="21">
        <v>0</v>
      </c>
      <c r="F1611" s="21">
        <v>488195</v>
      </c>
      <c r="G1611" s="39">
        <v>1.04</v>
      </c>
      <c r="H1611" s="21">
        <v>507723</v>
      </c>
      <c r="I1611" s="21">
        <v>0</v>
      </c>
      <c r="J1611" s="21">
        <v>507723</v>
      </c>
      <c r="K1611" s="21">
        <v>0</v>
      </c>
      <c r="L1611" s="21">
        <v>0</v>
      </c>
      <c r="M1611" s="21">
        <v>0</v>
      </c>
      <c r="N1611" s="21">
        <v>507723</v>
      </c>
    </row>
    <row r="1612" spans="1:14" x14ac:dyDescent="0.25">
      <c r="A1612" s="1" t="s">
        <v>5030</v>
      </c>
      <c r="B1612" s="2" t="s">
        <v>10</v>
      </c>
      <c r="C1612" s="2" t="s">
        <v>3419</v>
      </c>
      <c r="D1612" s="21">
        <v>361333</v>
      </c>
      <c r="E1612" s="21">
        <v>0</v>
      </c>
      <c r="F1612" s="21">
        <v>361333</v>
      </c>
      <c r="G1612" s="39">
        <v>1.04</v>
      </c>
      <c r="H1612" s="21">
        <v>375786</v>
      </c>
      <c r="I1612" s="21">
        <v>0</v>
      </c>
      <c r="J1612" s="21">
        <v>375786</v>
      </c>
      <c r="K1612" s="21">
        <v>0</v>
      </c>
      <c r="L1612" s="21">
        <v>0</v>
      </c>
      <c r="M1612" s="21">
        <v>0</v>
      </c>
      <c r="N1612" s="21">
        <v>375786</v>
      </c>
    </row>
    <row r="1613" spans="1:14" x14ac:dyDescent="0.25">
      <c r="A1613" s="1" t="s">
        <v>5031</v>
      </c>
      <c r="B1613" s="2" t="s">
        <v>10</v>
      </c>
      <c r="C1613" s="2" t="s">
        <v>3419</v>
      </c>
      <c r="D1613" s="21">
        <v>121217</v>
      </c>
      <c r="E1613" s="21">
        <v>0</v>
      </c>
      <c r="F1613" s="21">
        <v>121217</v>
      </c>
      <c r="G1613" s="39">
        <v>1.04</v>
      </c>
      <c r="H1613" s="21">
        <v>126066</v>
      </c>
      <c r="I1613" s="21">
        <v>0</v>
      </c>
      <c r="J1613" s="21">
        <v>126066</v>
      </c>
      <c r="K1613" s="21">
        <v>0</v>
      </c>
      <c r="L1613" s="21">
        <v>0</v>
      </c>
      <c r="M1613" s="21">
        <v>0</v>
      </c>
      <c r="N1613" s="21">
        <v>126066</v>
      </c>
    </row>
    <row r="1614" spans="1:14" x14ac:dyDescent="0.25">
      <c r="A1614" s="1" t="s">
        <v>5032</v>
      </c>
      <c r="B1614" s="2" t="s">
        <v>10</v>
      </c>
      <c r="C1614" s="2" t="s">
        <v>3419</v>
      </c>
      <c r="D1614" s="21">
        <v>77107</v>
      </c>
      <c r="E1614" s="21">
        <v>0</v>
      </c>
      <c r="F1614" s="21">
        <v>77107</v>
      </c>
      <c r="G1614" s="39">
        <v>1.04</v>
      </c>
      <c r="H1614" s="21">
        <v>80191</v>
      </c>
      <c r="I1614" s="21">
        <v>0</v>
      </c>
      <c r="J1614" s="21">
        <v>80191</v>
      </c>
      <c r="K1614" s="21">
        <v>0</v>
      </c>
      <c r="L1614" s="21">
        <v>0</v>
      </c>
      <c r="M1614" s="21">
        <v>0</v>
      </c>
      <c r="N1614" s="21">
        <v>80191</v>
      </c>
    </row>
    <row r="1615" spans="1:14" x14ac:dyDescent="0.25">
      <c r="A1615" s="1" t="s">
        <v>5033</v>
      </c>
      <c r="B1615" s="2" t="s">
        <v>10</v>
      </c>
      <c r="C1615" s="2" t="s">
        <v>3419</v>
      </c>
      <c r="D1615" s="21">
        <v>141593</v>
      </c>
      <c r="E1615" s="21">
        <v>157823</v>
      </c>
      <c r="F1615" s="21">
        <v>299416</v>
      </c>
      <c r="G1615" s="39">
        <v>1.04</v>
      </c>
      <c r="H1615" s="21">
        <v>311393</v>
      </c>
      <c r="I1615" s="21">
        <v>0</v>
      </c>
      <c r="J1615" s="21">
        <v>311393</v>
      </c>
      <c r="K1615" s="21">
        <v>0</v>
      </c>
      <c r="L1615" s="21">
        <v>0</v>
      </c>
      <c r="M1615" s="21">
        <v>0</v>
      </c>
      <c r="N1615" s="21">
        <v>311393</v>
      </c>
    </row>
    <row r="1616" spans="1:14" x14ac:dyDescent="0.25">
      <c r="A1616" s="1" t="s">
        <v>5034</v>
      </c>
      <c r="B1616" s="2" t="s">
        <v>10</v>
      </c>
      <c r="C1616" s="2" t="s">
        <v>3419</v>
      </c>
      <c r="D1616" s="21">
        <v>354510</v>
      </c>
      <c r="E1616" s="21">
        <v>0</v>
      </c>
      <c r="F1616" s="21">
        <v>354510</v>
      </c>
      <c r="G1616" s="39">
        <v>1.04</v>
      </c>
      <c r="H1616" s="21">
        <v>368690</v>
      </c>
      <c r="I1616" s="21">
        <v>0</v>
      </c>
      <c r="J1616" s="21">
        <v>368690</v>
      </c>
      <c r="K1616" s="21">
        <v>0</v>
      </c>
      <c r="L1616" s="21">
        <v>0</v>
      </c>
      <c r="M1616" s="21">
        <v>0</v>
      </c>
      <c r="N1616" s="21">
        <v>368690</v>
      </c>
    </row>
    <row r="1617" spans="1:14" x14ac:dyDescent="0.25">
      <c r="A1617" s="1" t="s">
        <v>5035</v>
      </c>
      <c r="B1617" s="2" t="s">
        <v>10</v>
      </c>
      <c r="C1617" s="2" t="s">
        <v>3419</v>
      </c>
      <c r="D1617" s="21">
        <v>1189</v>
      </c>
      <c r="E1617" s="21">
        <v>0</v>
      </c>
      <c r="F1617" s="21">
        <v>1189</v>
      </c>
      <c r="G1617" s="39">
        <v>1.04</v>
      </c>
      <c r="H1617" s="21">
        <v>1237</v>
      </c>
      <c r="I1617" s="21">
        <v>0</v>
      </c>
      <c r="J1617" s="21">
        <v>1237</v>
      </c>
      <c r="K1617" s="21">
        <v>0</v>
      </c>
      <c r="L1617" s="21">
        <v>0</v>
      </c>
      <c r="M1617" s="21">
        <v>0</v>
      </c>
      <c r="N1617" s="21">
        <v>1237</v>
      </c>
    </row>
    <row r="1618" spans="1:14" x14ac:dyDescent="0.25">
      <c r="A1618" s="1" t="s">
        <v>5036</v>
      </c>
      <c r="B1618" s="2" t="s">
        <v>10</v>
      </c>
      <c r="C1618" s="2" t="s">
        <v>3419</v>
      </c>
      <c r="D1618" s="21">
        <v>855276</v>
      </c>
      <c r="E1618" s="21">
        <v>0</v>
      </c>
      <c r="F1618" s="21">
        <v>855276</v>
      </c>
      <c r="G1618" s="39">
        <v>1.04</v>
      </c>
      <c r="H1618" s="21">
        <v>889487</v>
      </c>
      <c r="I1618" s="21">
        <v>0</v>
      </c>
      <c r="J1618" s="21">
        <v>889487</v>
      </c>
      <c r="K1618" s="21">
        <v>0</v>
      </c>
      <c r="L1618" s="21">
        <v>0</v>
      </c>
      <c r="M1618" s="21">
        <v>0</v>
      </c>
      <c r="N1618" s="21">
        <v>889487</v>
      </c>
    </row>
    <row r="1619" spans="1:14" x14ac:dyDescent="0.25">
      <c r="A1619" s="1" t="s">
        <v>5037</v>
      </c>
      <c r="B1619" s="2" t="s">
        <v>10</v>
      </c>
      <c r="C1619" s="2" t="s">
        <v>3419</v>
      </c>
      <c r="D1619" s="21">
        <v>7882681</v>
      </c>
      <c r="E1619" s="21">
        <v>0</v>
      </c>
      <c r="F1619" s="21">
        <v>7882681</v>
      </c>
      <c r="G1619" s="39">
        <v>1.04</v>
      </c>
      <c r="H1619" s="21">
        <v>8197988</v>
      </c>
      <c r="I1619" s="21">
        <v>0</v>
      </c>
      <c r="J1619" s="21">
        <v>8197988</v>
      </c>
      <c r="K1619" s="21">
        <v>0</v>
      </c>
      <c r="L1619" s="21">
        <v>0</v>
      </c>
      <c r="M1619" s="21">
        <v>0</v>
      </c>
      <c r="N1619" s="21">
        <v>8197988</v>
      </c>
    </row>
    <row r="1620" spans="1:14" x14ac:dyDescent="0.25">
      <c r="A1620" s="1" t="s">
        <v>5038</v>
      </c>
      <c r="B1620" s="2" t="s">
        <v>10</v>
      </c>
      <c r="C1620" s="2" t="s">
        <v>3419</v>
      </c>
      <c r="D1620" s="21">
        <v>1614069</v>
      </c>
      <c r="E1620" s="21">
        <v>0</v>
      </c>
      <c r="F1620" s="21">
        <v>1614069</v>
      </c>
      <c r="G1620" s="39">
        <v>1.04</v>
      </c>
      <c r="H1620" s="21">
        <v>1678632</v>
      </c>
      <c r="I1620" s="21">
        <v>0</v>
      </c>
      <c r="J1620" s="21">
        <v>1678632</v>
      </c>
      <c r="K1620" s="21">
        <v>0</v>
      </c>
      <c r="L1620" s="21">
        <v>0</v>
      </c>
      <c r="M1620" s="21">
        <v>0</v>
      </c>
      <c r="N1620" s="21">
        <v>1678632</v>
      </c>
    </row>
    <row r="1621" spans="1:14" x14ac:dyDescent="0.25">
      <c r="A1621" s="1" t="s">
        <v>5039</v>
      </c>
      <c r="B1621" s="2" t="s">
        <v>10</v>
      </c>
      <c r="C1621" s="2" t="s">
        <v>3419</v>
      </c>
      <c r="D1621" s="21">
        <v>398899</v>
      </c>
      <c r="E1621" s="21">
        <v>0</v>
      </c>
      <c r="F1621" s="21">
        <v>398899</v>
      </c>
      <c r="G1621" s="39">
        <v>1.04</v>
      </c>
      <c r="H1621" s="21">
        <v>414855</v>
      </c>
      <c r="I1621" s="21">
        <v>0</v>
      </c>
      <c r="J1621" s="21">
        <v>414855</v>
      </c>
      <c r="K1621" s="21">
        <v>0</v>
      </c>
      <c r="L1621" s="21">
        <v>0</v>
      </c>
      <c r="M1621" s="21">
        <v>0</v>
      </c>
      <c r="N1621" s="21">
        <v>414855</v>
      </c>
    </row>
    <row r="1622" spans="1:14" x14ac:dyDescent="0.25">
      <c r="A1622" s="1" t="s">
        <v>5040</v>
      </c>
      <c r="B1622" s="2" t="s">
        <v>10</v>
      </c>
      <c r="C1622" s="2" t="s">
        <v>3419</v>
      </c>
      <c r="D1622" s="21">
        <v>585439</v>
      </c>
      <c r="E1622" s="21">
        <v>0</v>
      </c>
      <c r="F1622" s="21">
        <v>585439</v>
      </c>
      <c r="G1622" s="39">
        <v>1.04</v>
      </c>
      <c r="H1622" s="21">
        <v>608857</v>
      </c>
      <c r="I1622" s="21">
        <v>0</v>
      </c>
      <c r="J1622" s="21">
        <v>608857</v>
      </c>
      <c r="K1622" s="21">
        <v>0</v>
      </c>
      <c r="L1622" s="21">
        <v>0</v>
      </c>
      <c r="M1622" s="21">
        <v>0</v>
      </c>
      <c r="N1622" s="21">
        <v>608857</v>
      </c>
    </row>
    <row r="1623" spans="1:14" x14ac:dyDescent="0.25">
      <c r="A1623" s="1" t="s">
        <v>5041</v>
      </c>
      <c r="B1623" s="2" t="s">
        <v>10</v>
      </c>
      <c r="C1623" s="2" t="s">
        <v>3419</v>
      </c>
      <c r="D1623" s="21">
        <v>82677</v>
      </c>
      <c r="E1623" s="21">
        <v>0</v>
      </c>
      <c r="F1623" s="21">
        <v>82677</v>
      </c>
      <c r="G1623" s="39">
        <v>1.04</v>
      </c>
      <c r="H1623" s="21">
        <v>85984</v>
      </c>
      <c r="I1623" s="21">
        <v>0</v>
      </c>
      <c r="J1623" s="21">
        <v>85984</v>
      </c>
      <c r="K1623" s="21">
        <v>0</v>
      </c>
      <c r="L1623" s="21">
        <v>0</v>
      </c>
      <c r="M1623" s="21">
        <v>0</v>
      </c>
      <c r="N1623" s="21">
        <v>85984</v>
      </c>
    </row>
    <row r="1624" spans="1:14" x14ac:dyDescent="0.25">
      <c r="A1624" s="1" t="s">
        <v>5042</v>
      </c>
      <c r="B1624" s="2" t="s">
        <v>10</v>
      </c>
      <c r="C1624" s="2" t="s">
        <v>3419</v>
      </c>
      <c r="D1624" s="21">
        <v>334586</v>
      </c>
      <c r="E1624" s="21">
        <v>0</v>
      </c>
      <c r="F1624" s="21">
        <v>334586</v>
      </c>
      <c r="G1624" s="39">
        <v>1.04</v>
      </c>
      <c r="H1624" s="21">
        <v>347969</v>
      </c>
      <c r="I1624" s="21">
        <v>0</v>
      </c>
      <c r="J1624" s="21">
        <v>347969</v>
      </c>
      <c r="K1624" s="21">
        <v>0</v>
      </c>
      <c r="L1624" s="21">
        <v>0</v>
      </c>
      <c r="M1624" s="21">
        <v>0</v>
      </c>
      <c r="N1624" s="21">
        <v>347969</v>
      </c>
    </row>
    <row r="1625" spans="1:14" x14ac:dyDescent="0.25">
      <c r="A1625" s="1" t="s">
        <v>5043</v>
      </c>
      <c r="B1625" s="2" t="s">
        <v>10</v>
      </c>
      <c r="C1625" s="2" t="s">
        <v>3419</v>
      </c>
      <c r="D1625" s="21">
        <v>569274</v>
      </c>
      <c r="E1625" s="21">
        <v>0</v>
      </c>
      <c r="F1625" s="21">
        <v>569274</v>
      </c>
      <c r="G1625" s="39">
        <v>1.04</v>
      </c>
      <c r="H1625" s="21">
        <v>592045</v>
      </c>
      <c r="I1625" s="21">
        <v>0</v>
      </c>
      <c r="J1625" s="21">
        <v>592045</v>
      </c>
      <c r="K1625" s="21">
        <v>0</v>
      </c>
      <c r="L1625" s="21">
        <v>0</v>
      </c>
      <c r="M1625" s="21">
        <v>0</v>
      </c>
      <c r="N1625" s="21">
        <v>592045</v>
      </c>
    </row>
    <row r="1626" spans="1:14" x14ac:dyDescent="0.25">
      <c r="A1626" s="1" t="s">
        <v>5044</v>
      </c>
      <c r="B1626" s="2" t="s">
        <v>10</v>
      </c>
      <c r="C1626" s="2" t="s">
        <v>3419</v>
      </c>
      <c r="D1626" s="21">
        <v>202833</v>
      </c>
      <c r="E1626" s="21">
        <v>0</v>
      </c>
      <c r="F1626" s="21">
        <v>202833</v>
      </c>
      <c r="G1626" s="39">
        <v>1.04</v>
      </c>
      <c r="H1626" s="21">
        <v>210946</v>
      </c>
      <c r="I1626" s="21">
        <v>0</v>
      </c>
      <c r="J1626" s="21">
        <v>210946</v>
      </c>
      <c r="K1626" s="21">
        <v>0</v>
      </c>
      <c r="L1626" s="21">
        <v>0</v>
      </c>
      <c r="M1626" s="21">
        <v>0</v>
      </c>
      <c r="N1626" s="21">
        <v>210946</v>
      </c>
    </row>
    <row r="1627" spans="1:14" x14ac:dyDescent="0.25">
      <c r="A1627" s="1" t="s">
        <v>5045</v>
      </c>
      <c r="B1627" s="2" t="s">
        <v>10</v>
      </c>
      <c r="C1627" s="2" t="s">
        <v>3419</v>
      </c>
      <c r="D1627" s="21">
        <v>94080684</v>
      </c>
      <c r="E1627" s="21">
        <v>0</v>
      </c>
      <c r="F1627" s="21">
        <v>94080684</v>
      </c>
      <c r="G1627" s="39">
        <v>1.04</v>
      </c>
      <c r="H1627" s="21">
        <v>97843911</v>
      </c>
      <c r="I1627" s="21">
        <v>0</v>
      </c>
      <c r="J1627" s="21">
        <v>97843911</v>
      </c>
      <c r="K1627" s="21">
        <v>609107</v>
      </c>
      <c r="L1627" s="21">
        <v>0</v>
      </c>
      <c r="M1627" s="21">
        <v>0</v>
      </c>
      <c r="N1627" s="21">
        <v>98453018</v>
      </c>
    </row>
    <row r="1628" spans="1:14" x14ac:dyDescent="0.25">
      <c r="A1628" s="1" t="s">
        <v>5046</v>
      </c>
      <c r="B1628" s="2" t="s">
        <v>10</v>
      </c>
      <c r="C1628" s="2" t="s">
        <v>3419</v>
      </c>
      <c r="D1628" s="21">
        <v>55893946</v>
      </c>
      <c r="E1628" s="21">
        <v>0</v>
      </c>
      <c r="F1628" s="21">
        <v>55893946</v>
      </c>
      <c r="G1628" s="39">
        <v>1.04</v>
      </c>
      <c r="H1628" s="21">
        <v>58129704</v>
      </c>
      <c r="I1628" s="21">
        <v>0</v>
      </c>
      <c r="J1628" s="21">
        <v>58129704</v>
      </c>
      <c r="K1628" s="21">
        <v>1598558</v>
      </c>
      <c r="L1628" s="21">
        <v>0</v>
      </c>
      <c r="M1628" s="21">
        <v>0</v>
      </c>
      <c r="N1628" s="21">
        <v>59728262</v>
      </c>
    </row>
    <row r="1629" spans="1:14" x14ac:dyDescent="0.25">
      <c r="A1629" s="1" t="s">
        <v>5047</v>
      </c>
      <c r="B1629" s="2" t="s">
        <v>10</v>
      </c>
      <c r="C1629" s="2" t="s">
        <v>3419</v>
      </c>
      <c r="D1629" s="21">
        <v>51148001</v>
      </c>
      <c r="E1629" s="21">
        <v>0</v>
      </c>
      <c r="F1629" s="21">
        <v>51148001</v>
      </c>
      <c r="G1629" s="39">
        <v>1.04</v>
      </c>
      <c r="H1629" s="21">
        <v>53193921</v>
      </c>
      <c r="I1629" s="21">
        <v>0</v>
      </c>
      <c r="J1629" s="21">
        <v>53193921</v>
      </c>
      <c r="K1629" s="21">
        <v>0</v>
      </c>
      <c r="L1629" s="21">
        <v>0</v>
      </c>
      <c r="M1629" s="21">
        <v>0</v>
      </c>
      <c r="N1629" s="21">
        <v>53193921</v>
      </c>
    </row>
    <row r="1630" spans="1:14" x14ac:dyDescent="0.25">
      <c r="A1630" s="1" t="s">
        <v>5048</v>
      </c>
      <c r="B1630" s="2" t="s">
        <v>10</v>
      </c>
      <c r="C1630" s="2" t="s">
        <v>3419</v>
      </c>
      <c r="D1630" s="21">
        <v>18895316</v>
      </c>
      <c r="E1630" s="21">
        <v>0</v>
      </c>
      <c r="F1630" s="21">
        <v>18895316</v>
      </c>
      <c r="G1630" s="39">
        <v>1.04</v>
      </c>
      <c r="H1630" s="21">
        <v>19651129</v>
      </c>
      <c r="I1630" s="21">
        <v>6000000</v>
      </c>
      <c r="J1630" s="21">
        <v>25651129</v>
      </c>
      <c r="K1630" s="21">
        <v>864436</v>
      </c>
      <c r="L1630" s="21">
        <v>0</v>
      </c>
      <c r="M1630" s="21">
        <v>0</v>
      </c>
      <c r="N1630" s="21">
        <v>26515565</v>
      </c>
    </row>
    <row r="1631" spans="1:14" x14ac:dyDescent="0.25">
      <c r="A1631" s="1" t="s">
        <v>5049</v>
      </c>
      <c r="B1631" s="2" t="s">
        <v>10</v>
      </c>
      <c r="C1631" s="2" t="s">
        <v>3419</v>
      </c>
      <c r="D1631" s="21">
        <v>14427103</v>
      </c>
      <c r="E1631" s="21">
        <v>426109</v>
      </c>
      <c r="F1631" s="21">
        <v>14853212</v>
      </c>
      <c r="G1631" s="39">
        <v>1.04</v>
      </c>
      <c r="H1631" s="21">
        <v>15447340</v>
      </c>
      <c r="I1631" s="21">
        <v>0</v>
      </c>
      <c r="J1631" s="21">
        <v>15447340</v>
      </c>
      <c r="K1631" s="21">
        <v>1185920</v>
      </c>
      <c r="L1631" s="21">
        <v>0</v>
      </c>
      <c r="M1631" s="21">
        <v>0</v>
      </c>
      <c r="N1631" s="21">
        <v>16633260</v>
      </c>
    </row>
    <row r="1632" spans="1:14" x14ac:dyDescent="0.25">
      <c r="A1632" s="1" t="s">
        <v>5050</v>
      </c>
      <c r="B1632" s="2" t="s">
        <v>10</v>
      </c>
      <c r="C1632" s="2" t="s">
        <v>3419</v>
      </c>
      <c r="D1632" s="21">
        <v>9101604</v>
      </c>
      <c r="E1632" s="21">
        <v>0</v>
      </c>
      <c r="F1632" s="21">
        <v>9101604</v>
      </c>
      <c r="G1632" s="39">
        <v>1.04</v>
      </c>
      <c r="H1632" s="21">
        <v>9465668</v>
      </c>
      <c r="I1632" s="21">
        <v>0</v>
      </c>
      <c r="J1632" s="21">
        <v>9465668</v>
      </c>
      <c r="K1632" s="21">
        <v>231272</v>
      </c>
      <c r="L1632" s="21">
        <v>0</v>
      </c>
      <c r="M1632" s="21">
        <v>0</v>
      </c>
      <c r="N1632" s="21">
        <v>9696940</v>
      </c>
    </row>
    <row r="1633" spans="1:14" x14ac:dyDescent="0.25">
      <c r="A1633" s="1" t="s">
        <v>5051</v>
      </c>
      <c r="B1633" s="2" t="s">
        <v>10</v>
      </c>
      <c r="C1633" s="2" t="s">
        <v>3419</v>
      </c>
      <c r="D1633" s="21">
        <v>5440317</v>
      </c>
      <c r="E1633" s="21">
        <v>0</v>
      </c>
      <c r="F1633" s="21">
        <v>5440317</v>
      </c>
      <c r="G1633" s="39">
        <v>1.04</v>
      </c>
      <c r="H1633" s="21">
        <v>5657930</v>
      </c>
      <c r="I1633" s="21">
        <v>0</v>
      </c>
      <c r="J1633" s="21">
        <v>5657930</v>
      </c>
      <c r="K1633" s="21">
        <v>0</v>
      </c>
      <c r="L1633" s="21">
        <v>0</v>
      </c>
      <c r="M1633" s="21">
        <v>0</v>
      </c>
      <c r="N1633" s="21">
        <v>5657930</v>
      </c>
    </row>
    <row r="1634" spans="1:14" x14ac:dyDescent="0.25">
      <c r="A1634" s="1" t="s">
        <v>5052</v>
      </c>
      <c r="B1634" s="2" t="s">
        <v>10</v>
      </c>
      <c r="C1634" s="2" t="s">
        <v>3419</v>
      </c>
      <c r="D1634" s="21">
        <v>4379746</v>
      </c>
      <c r="E1634" s="21">
        <v>388392</v>
      </c>
      <c r="F1634" s="21">
        <v>4768138</v>
      </c>
      <c r="G1634" s="39">
        <v>1.04</v>
      </c>
      <c r="H1634" s="21">
        <v>4958864</v>
      </c>
      <c r="I1634" s="21">
        <v>0</v>
      </c>
      <c r="J1634" s="21">
        <v>4958864</v>
      </c>
      <c r="K1634" s="21">
        <v>476726</v>
      </c>
      <c r="L1634" s="21">
        <v>0</v>
      </c>
      <c r="M1634" s="21">
        <v>0</v>
      </c>
      <c r="N1634" s="21">
        <v>5435590</v>
      </c>
    </row>
    <row r="1635" spans="1:14" x14ac:dyDescent="0.25">
      <c r="A1635" s="1" t="s">
        <v>5053</v>
      </c>
      <c r="B1635" s="2" t="s">
        <v>10</v>
      </c>
      <c r="C1635" s="2" t="s">
        <v>3419</v>
      </c>
      <c r="D1635" s="21">
        <v>6827713</v>
      </c>
      <c r="E1635" s="21">
        <v>400000</v>
      </c>
      <c r="F1635" s="21">
        <v>7227713</v>
      </c>
      <c r="G1635" s="39">
        <v>1.04</v>
      </c>
      <c r="H1635" s="21">
        <v>7516822</v>
      </c>
      <c r="I1635" s="21">
        <v>0</v>
      </c>
      <c r="J1635" s="21">
        <v>7516822</v>
      </c>
      <c r="K1635" s="21">
        <v>0</v>
      </c>
      <c r="L1635" s="21">
        <v>0</v>
      </c>
      <c r="M1635" s="21">
        <v>0</v>
      </c>
      <c r="N1635" s="21">
        <v>7516822</v>
      </c>
    </row>
    <row r="1636" spans="1:14" x14ac:dyDescent="0.25">
      <c r="A1636" s="1" t="s">
        <v>5054</v>
      </c>
      <c r="B1636" s="2" t="s">
        <v>10</v>
      </c>
      <c r="C1636" s="2" t="s">
        <v>3419</v>
      </c>
      <c r="D1636" s="21">
        <v>8458840</v>
      </c>
      <c r="E1636" s="21">
        <v>0</v>
      </c>
      <c r="F1636" s="21">
        <v>8458840</v>
      </c>
      <c r="G1636" s="39">
        <v>1.04</v>
      </c>
      <c r="H1636" s="21">
        <v>8797194</v>
      </c>
      <c r="I1636" s="21">
        <v>0</v>
      </c>
      <c r="J1636" s="21">
        <v>8797194</v>
      </c>
      <c r="K1636" s="21">
        <v>703686</v>
      </c>
      <c r="L1636" s="21">
        <v>0</v>
      </c>
      <c r="M1636" s="21">
        <v>0</v>
      </c>
      <c r="N1636" s="21">
        <v>9500880</v>
      </c>
    </row>
    <row r="1637" spans="1:14" x14ac:dyDescent="0.25">
      <c r="A1637" s="1" t="s">
        <v>5055</v>
      </c>
      <c r="B1637" s="2" t="s">
        <v>10</v>
      </c>
      <c r="C1637" s="2" t="s">
        <v>3419</v>
      </c>
      <c r="D1637" s="21">
        <v>8349162</v>
      </c>
      <c r="E1637" s="21">
        <v>0</v>
      </c>
      <c r="F1637" s="21">
        <v>8349162</v>
      </c>
      <c r="G1637" s="39">
        <v>1.04</v>
      </c>
      <c r="H1637" s="21">
        <v>8683128</v>
      </c>
      <c r="I1637" s="21">
        <v>0</v>
      </c>
      <c r="J1637" s="21">
        <v>8683128</v>
      </c>
      <c r="K1637" s="21">
        <v>992122</v>
      </c>
      <c r="L1637" s="21">
        <v>0</v>
      </c>
      <c r="M1637" s="21">
        <v>0</v>
      </c>
      <c r="N1637" s="21">
        <v>9675250</v>
      </c>
    </row>
    <row r="1638" spans="1:14" x14ac:dyDescent="0.25">
      <c r="A1638" s="1" t="s">
        <v>5056</v>
      </c>
      <c r="B1638" s="2" t="s">
        <v>10</v>
      </c>
      <c r="C1638" s="2" t="s">
        <v>3419</v>
      </c>
      <c r="D1638" s="21">
        <v>2519880</v>
      </c>
      <c r="E1638" s="21">
        <v>0</v>
      </c>
      <c r="F1638" s="21">
        <v>2519880</v>
      </c>
      <c r="G1638" s="39">
        <v>1.04</v>
      </c>
      <c r="H1638" s="21">
        <v>2620675</v>
      </c>
      <c r="I1638" s="21">
        <v>0</v>
      </c>
      <c r="J1638" s="21">
        <v>2620675</v>
      </c>
      <c r="K1638" s="21">
        <v>0</v>
      </c>
      <c r="L1638" s="21">
        <v>0</v>
      </c>
      <c r="M1638" s="21">
        <v>0</v>
      </c>
      <c r="N1638" s="21">
        <v>2620675</v>
      </c>
    </row>
    <row r="1639" spans="1:14" x14ac:dyDescent="0.25">
      <c r="A1639" s="1" t="s">
        <v>5057</v>
      </c>
      <c r="B1639" s="2" t="s">
        <v>10</v>
      </c>
      <c r="C1639" s="2" t="s">
        <v>3419</v>
      </c>
      <c r="D1639" s="21">
        <v>8085837</v>
      </c>
      <c r="E1639" s="21">
        <v>0</v>
      </c>
      <c r="F1639" s="21">
        <v>8085837</v>
      </c>
      <c r="G1639" s="39">
        <v>1.04</v>
      </c>
      <c r="H1639" s="21">
        <v>8409270</v>
      </c>
      <c r="I1639" s="21">
        <v>0</v>
      </c>
      <c r="J1639" s="21">
        <v>8409270</v>
      </c>
      <c r="K1639" s="21">
        <v>1175965</v>
      </c>
      <c r="L1639" s="21">
        <v>0</v>
      </c>
      <c r="M1639" s="21">
        <v>0</v>
      </c>
      <c r="N1639" s="21">
        <v>9585235</v>
      </c>
    </row>
    <row r="1640" spans="1:14" x14ac:dyDescent="0.25">
      <c r="A1640" s="1" t="s">
        <v>5058</v>
      </c>
      <c r="B1640" s="2" t="s">
        <v>10</v>
      </c>
      <c r="C1640" s="2" t="s">
        <v>3419</v>
      </c>
      <c r="D1640" s="21">
        <v>4344600</v>
      </c>
      <c r="E1640" s="21">
        <v>0</v>
      </c>
      <c r="F1640" s="21">
        <v>4344600</v>
      </c>
      <c r="G1640" s="39">
        <v>1.04</v>
      </c>
      <c r="H1640" s="21">
        <v>4518384</v>
      </c>
      <c r="I1640" s="21">
        <v>0</v>
      </c>
      <c r="J1640" s="21">
        <v>4518384</v>
      </c>
      <c r="K1640" s="21">
        <v>553130</v>
      </c>
      <c r="L1640" s="21">
        <v>0</v>
      </c>
      <c r="M1640" s="21">
        <v>0</v>
      </c>
      <c r="N1640" s="21">
        <v>5071514</v>
      </c>
    </row>
    <row r="1641" spans="1:14" x14ac:dyDescent="0.25">
      <c r="A1641" s="1" t="s">
        <v>5059</v>
      </c>
      <c r="B1641" s="2" t="s">
        <v>10</v>
      </c>
      <c r="C1641" s="2" t="s">
        <v>3419</v>
      </c>
      <c r="D1641" s="21">
        <v>3823924</v>
      </c>
      <c r="E1641" s="21">
        <v>379485</v>
      </c>
      <c r="F1641" s="21">
        <v>4203409</v>
      </c>
      <c r="G1641" s="39">
        <v>1.04</v>
      </c>
      <c r="H1641" s="21">
        <v>4371545</v>
      </c>
      <c r="I1641" s="21">
        <v>0</v>
      </c>
      <c r="J1641" s="21">
        <v>4371545</v>
      </c>
      <c r="K1641" s="21">
        <v>340163</v>
      </c>
      <c r="L1641" s="21">
        <v>0</v>
      </c>
      <c r="M1641" s="21">
        <v>0</v>
      </c>
      <c r="N1641" s="21">
        <v>4711708</v>
      </c>
    </row>
    <row r="1642" spans="1:14" x14ac:dyDescent="0.25">
      <c r="A1642" s="1" t="s">
        <v>5060</v>
      </c>
      <c r="B1642" s="2" t="s">
        <v>10</v>
      </c>
      <c r="C1642" s="2" t="s">
        <v>3419</v>
      </c>
      <c r="D1642" s="21">
        <v>448895</v>
      </c>
      <c r="E1642" s="21">
        <v>0</v>
      </c>
      <c r="F1642" s="21">
        <v>448895</v>
      </c>
      <c r="G1642" s="39">
        <v>1.04</v>
      </c>
      <c r="H1642" s="21">
        <v>466851</v>
      </c>
      <c r="I1642" s="21">
        <v>0</v>
      </c>
      <c r="J1642" s="21">
        <v>466851</v>
      </c>
      <c r="K1642" s="21">
        <v>24980</v>
      </c>
      <c r="L1642" s="21">
        <v>0</v>
      </c>
      <c r="M1642" s="21">
        <v>0</v>
      </c>
      <c r="N1642" s="21">
        <v>491831</v>
      </c>
    </row>
    <row r="1643" spans="1:14" x14ac:dyDescent="0.25">
      <c r="A1643" s="1" t="s">
        <v>5061</v>
      </c>
      <c r="B1643" s="2" t="s">
        <v>10</v>
      </c>
      <c r="C1643" s="2" t="s">
        <v>3419</v>
      </c>
      <c r="D1643" s="21">
        <v>6021384</v>
      </c>
      <c r="E1643" s="21">
        <v>439185</v>
      </c>
      <c r="F1643" s="21">
        <v>6460569</v>
      </c>
      <c r="G1643" s="39">
        <v>1.04</v>
      </c>
      <c r="H1643" s="21">
        <v>6718992</v>
      </c>
      <c r="I1643" s="21">
        <v>0</v>
      </c>
      <c r="J1643" s="21">
        <v>6718992</v>
      </c>
      <c r="K1643" s="21">
        <v>1036957</v>
      </c>
      <c r="L1643" s="21">
        <v>0</v>
      </c>
      <c r="M1643" s="21">
        <v>0</v>
      </c>
      <c r="N1643" s="21">
        <v>7755949</v>
      </c>
    </row>
    <row r="1644" spans="1:14" x14ac:dyDescent="0.25">
      <c r="A1644" s="1" t="s">
        <v>5062</v>
      </c>
      <c r="B1644" s="2" t="s">
        <v>10</v>
      </c>
      <c r="C1644" s="2" t="s">
        <v>3419</v>
      </c>
      <c r="D1644" s="21">
        <v>11010423</v>
      </c>
      <c r="E1644" s="21">
        <v>0</v>
      </c>
      <c r="F1644" s="21">
        <v>11010423</v>
      </c>
      <c r="G1644" s="39">
        <v>1.04</v>
      </c>
      <c r="H1644" s="21">
        <v>11450840</v>
      </c>
      <c r="I1644" s="21">
        <v>0</v>
      </c>
      <c r="J1644" s="21">
        <v>11450840</v>
      </c>
      <c r="K1644" s="21">
        <v>1297341</v>
      </c>
      <c r="L1644" s="21">
        <v>0</v>
      </c>
      <c r="M1644" s="21">
        <v>0</v>
      </c>
      <c r="N1644" s="21">
        <v>12748181</v>
      </c>
    </row>
    <row r="1645" spans="1:14" x14ac:dyDescent="0.25">
      <c r="A1645" s="1" t="s">
        <v>5063</v>
      </c>
      <c r="B1645" s="2" t="s">
        <v>10</v>
      </c>
      <c r="C1645" s="2" t="s">
        <v>3419</v>
      </c>
      <c r="D1645" s="21">
        <v>187562</v>
      </c>
      <c r="E1645" s="21">
        <v>0</v>
      </c>
      <c r="F1645" s="21">
        <v>187562</v>
      </c>
      <c r="G1645" s="39">
        <v>1.04</v>
      </c>
      <c r="H1645" s="21">
        <v>195064</v>
      </c>
      <c r="I1645" s="21">
        <v>0</v>
      </c>
      <c r="J1645" s="21">
        <v>195064</v>
      </c>
      <c r="K1645" s="21">
        <v>5922</v>
      </c>
      <c r="L1645" s="21">
        <v>0</v>
      </c>
      <c r="M1645" s="21">
        <v>0</v>
      </c>
      <c r="N1645" s="21">
        <v>200986</v>
      </c>
    </row>
    <row r="1646" spans="1:14" x14ac:dyDescent="0.25">
      <c r="A1646" s="1" t="s">
        <v>5064</v>
      </c>
      <c r="B1646" s="2" t="s">
        <v>10</v>
      </c>
      <c r="C1646" s="2" t="s">
        <v>3419</v>
      </c>
      <c r="D1646" s="21">
        <v>1880441</v>
      </c>
      <c r="E1646" s="21">
        <v>0</v>
      </c>
      <c r="F1646" s="21">
        <v>1880441</v>
      </c>
      <c r="G1646" s="39">
        <v>1.04</v>
      </c>
      <c r="H1646" s="21">
        <v>1955659</v>
      </c>
      <c r="I1646" s="21">
        <v>0</v>
      </c>
      <c r="J1646" s="21">
        <v>1955659</v>
      </c>
      <c r="K1646" s="21">
        <v>333133</v>
      </c>
      <c r="L1646" s="21">
        <v>0</v>
      </c>
      <c r="M1646" s="21">
        <v>0</v>
      </c>
      <c r="N1646" s="21">
        <v>2288792</v>
      </c>
    </row>
    <row r="1647" spans="1:14" x14ac:dyDescent="0.25">
      <c r="A1647" s="1" t="s">
        <v>5065</v>
      </c>
      <c r="B1647" s="2" t="s">
        <v>10</v>
      </c>
      <c r="C1647" s="2" t="s">
        <v>3419</v>
      </c>
      <c r="D1647" s="21">
        <v>2835464</v>
      </c>
      <c r="E1647" s="21">
        <v>50000</v>
      </c>
      <c r="F1647" s="21">
        <v>2885464</v>
      </c>
      <c r="G1647" s="39">
        <v>1.04</v>
      </c>
      <c r="H1647" s="21">
        <v>3000883</v>
      </c>
      <c r="I1647" s="21">
        <v>50000</v>
      </c>
      <c r="J1647" s="21">
        <v>3050883</v>
      </c>
      <c r="K1647" s="21">
        <v>0</v>
      </c>
      <c r="L1647" s="21">
        <v>0</v>
      </c>
      <c r="M1647" s="21">
        <v>0</v>
      </c>
      <c r="N1647" s="21">
        <v>3050883</v>
      </c>
    </row>
    <row r="1648" spans="1:14" x14ac:dyDescent="0.25">
      <c r="A1648" s="1" t="s">
        <v>5066</v>
      </c>
      <c r="B1648" s="2" t="s">
        <v>10</v>
      </c>
      <c r="C1648" s="2" t="s">
        <v>3419</v>
      </c>
      <c r="D1648" s="21">
        <v>1673935</v>
      </c>
      <c r="E1648" s="21">
        <v>0</v>
      </c>
      <c r="F1648" s="21">
        <v>1673935</v>
      </c>
      <c r="G1648" s="39">
        <v>1.04</v>
      </c>
      <c r="H1648" s="21">
        <v>1740892</v>
      </c>
      <c r="I1648" s="21">
        <v>0</v>
      </c>
      <c r="J1648" s="21">
        <v>1740892</v>
      </c>
      <c r="K1648" s="21">
        <v>0</v>
      </c>
      <c r="L1648" s="21">
        <v>0</v>
      </c>
      <c r="M1648" s="21">
        <v>0</v>
      </c>
      <c r="N1648" s="21">
        <v>1740892</v>
      </c>
    </row>
    <row r="1649" spans="1:14" x14ac:dyDescent="0.25">
      <c r="A1649" s="1" t="s">
        <v>5067</v>
      </c>
      <c r="B1649" s="2" t="s">
        <v>10</v>
      </c>
      <c r="C1649" s="2" t="s">
        <v>3419</v>
      </c>
      <c r="D1649" s="21">
        <v>16333372</v>
      </c>
      <c r="E1649" s="21">
        <v>0</v>
      </c>
      <c r="F1649" s="21">
        <v>16333372</v>
      </c>
      <c r="G1649" s="39">
        <v>1.04</v>
      </c>
      <c r="H1649" s="21">
        <v>16986707</v>
      </c>
      <c r="I1649" s="21">
        <v>0</v>
      </c>
      <c r="J1649" s="21">
        <v>16986707</v>
      </c>
      <c r="K1649" s="21">
        <v>0</v>
      </c>
      <c r="L1649" s="21">
        <v>0</v>
      </c>
      <c r="M1649" s="21">
        <v>0</v>
      </c>
      <c r="N1649" s="21">
        <v>16986707</v>
      </c>
    </row>
    <row r="1650" spans="1:14" x14ac:dyDescent="0.25">
      <c r="A1650" s="1" t="s">
        <v>5068</v>
      </c>
      <c r="B1650" s="2" t="s">
        <v>10</v>
      </c>
      <c r="C1650" s="2" t="s">
        <v>3419</v>
      </c>
      <c r="D1650" s="21">
        <v>18127312</v>
      </c>
      <c r="E1650" s="21">
        <v>0</v>
      </c>
      <c r="F1650" s="21">
        <v>18127312</v>
      </c>
      <c r="G1650" s="39">
        <v>1.04</v>
      </c>
      <c r="H1650" s="21">
        <v>18852404</v>
      </c>
      <c r="I1650" s="21">
        <v>0</v>
      </c>
      <c r="J1650" s="21">
        <v>18852404</v>
      </c>
      <c r="K1650" s="21">
        <v>0</v>
      </c>
      <c r="L1650" s="21">
        <v>0</v>
      </c>
      <c r="M1650" s="21">
        <v>0</v>
      </c>
      <c r="N1650" s="21">
        <v>18852404</v>
      </c>
    </row>
    <row r="1651" spans="1:14" x14ac:dyDescent="0.25">
      <c r="A1651" s="1" t="s">
        <v>5069</v>
      </c>
      <c r="B1651" s="2" t="s">
        <v>10</v>
      </c>
      <c r="C1651" s="2" t="s">
        <v>3419</v>
      </c>
      <c r="D1651" s="21">
        <v>5662377</v>
      </c>
      <c r="E1651" s="21">
        <v>0</v>
      </c>
      <c r="F1651" s="21">
        <v>5662377</v>
      </c>
      <c r="G1651" s="39">
        <v>1.04</v>
      </c>
      <c r="H1651" s="21">
        <v>5888872</v>
      </c>
      <c r="I1651" s="21">
        <v>0</v>
      </c>
      <c r="J1651" s="21">
        <v>5888872</v>
      </c>
      <c r="K1651" s="21">
        <v>0</v>
      </c>
      <c r="L1651" s="21">
        <v>0</v>
      </c>
      <c r="M1651" s="21">
        <v>0</v>
      </c>
      <c r="N1651" s="21">
        <v>5888872</v>
      </c>
    </row>
    <row r="1652" spans="1:14" x14ac:dyDescent="0.25">
      <c r="A1652" s="1" t="s">
        <v>5070</v>
      </c>
      <c r="B1652" s="2" t="s">
        <v>10</v>
      </c>
      <c r="C1652" s="2" t="s">
        <v>3419</v>
      </c>
      <c r="D1652" s="21">
        <v>3944554</v>
      </c>
      <c r="E1652" s="21">
        <v>0</v>
      </c>
      <c r="F1652" s="21">
        <v>3944554</v>
      </c>
      <c r="G1652" s="39">
        <v>1.04</v>
      </c>
      <c r="H1652" s="21">
        <v>4102336</v>
      </c>
      <c r="I1652" s="21">
        <v>0</v>
      </c>
      <c r="J1652" s="21">
        <v>4102336</v>
      </c>
      <c r="K1652" s="21">
        <v>0</v>
      </c>
      <c r="L1652" s="21">
        <v>0</v>
      </c>
      <c r="M1652" s="21">
        <v>0</v>
      </c>
      <c r="N1652" s="21">
        <v>4102336</v>
      </c>
    </row>
    <row r="1653" spans="1:14" x14ac:dyDescent="0.25">
      <c r="A1653" s="1" t="s">
        <v>5071</v>
      </c>
      <c r="B1653" s="2" t="s">
        <v>10</v>
      </c>
      <c r="C1653" s="2" t="s">
        <v>3419</v>
      </c>
      <c r="D1653" s="21">
        <v>10858669</v>
      </c>
      <c r="E1653" s="21">
        <v>0</v>
      </c>
      <c r="F1653" s="21">
        <v>10858669</v>
      </c>
      <c r="G1653" s="39">
        <v>1.04</v>
      </c>
      <c r="H1653" s="21">
        <v>11293016</v>
      </c>
      <c r="I1653" s="21">
        <v>0</v>
      </c>
      <c r="J1653" s="21">
        <v>11293016</v>
      </c>
      <c r="K1653" s="21">
        <v>0</v>
      </c>
      <c r="L1653" s="21">
        <v>0</v>
      </c>
      <c r="M1653" s="21">
        <v>0</v>
      </c>
      <c r="N1653" s="21">
        <v>11293016</v>
      </c>
    </row>
    <row r="1654" spans="1:14" x14ac:dyDescent="0.25">
      <c r="A1654" s="1" t="s">
        <v>5072</v>
      </c>
      <c r="B1654" s="2" t="s">
        <v>10</v>
      </c>
      <c r="C1654" s="2" t="s">
        <v>3419</v>
      </c>
      <c r="D1654" s="21">
        <v>11925024</v>
      </c>
      <c r="E1654" s="21">
        <v>0</v>
      </c>
      <c r="F1654" s="21">
        <v>11925024</v>
      </c>
      <c r="G1654" s="39">
        <v>1.04</v>
      </c>
      <c r="H1654" s="21">
        <v>12402025</v>
      </c>
      <c r="I1654" s="21">
        <v>0</v>
      </c>
      <c r="J1654" s="21">
        <v>12402025</v>
      </c>
      <c r="K1654" s="21">
        <v>0</v>
      </c>
      <c r="L1654" s="21">
        <v>0</v>
      </c>
      <c r="M1654" s="21">
        <v>0</v>
      </c>
      <c r="N1654" s="21">
        <v>12402025</v>
      </c>
    </row>
    <row r="1655" spans="1:14" x14ac:dyDescent="0.25">
      <c r="A1655" s="1" t="s">
        <v>5073</v>
      </c>
      <c r="B1655" s="2" t="s">
        <v>10</v>
      </c>
      <c r="C1655" s="2" t="s">
        <v>3419</v>
      </c>
      <c r="D1655" s="21">
        <v>1347467</v>
      </c>
      <c r="E1655" s="21">
        <v>0</v>
      </c>
      <c r="F1655" s="21">
        <v>1347467</v>
      </c>
      <c r="G1655" s="39">
        <v>1.04</v>
      </c>
      <c r="H1655" s="21">
        <v>1401366</v>
      </c>
      <c r="I1655" s="21">
        <v>0</v>
      </c>
      <c r="J1655" s="21">
        <v>1401366</v>
      </c>
      <c r="K1655" s="21">
        <v>0</v>
      </c>
      <c r="L1655" s="21">
        <v>0</v>
      </c>
      <c r="M1655" s="21">
        <v>0</v>
      </c>
      <c r="N1655" s="21">
        <v>1401366</v>
      </c>
    </row>
    <row r="1656" spans="1:14" x14ac:dyDescent="0.25">
      <c r="A1656" s="1" t="s">
        <v>5074</v>
      </c>
      <c r="B1656" s="2" t="s">
        <v>10</v>
      </c>
      <c r="C1656" s="2" t="s">
        <v>3419</v>
      </c>
      <c r="D1656" s="21">
        <v>30654395</v>
      </c>
      <c r="E1656" s="21">
        <v>0</v>
      </c>
      <c r="F1656" s="21">
        <v>30654395</v>
      </c>
      <c r="G1656" s="39">
        <v>1.04</v>
      </c>
      <c r="H1656" s="21">
        <v>31880571</v>
      </c>
      <c r="I1656" s="21">
        <v>0</v>
      </c>
      <c r="J1656" s="21">
        <v>31880571</v>
      </c>
      <c r="K1656" s="21">
        <v>0</v>
      </c>
      <c r="L1656" s="21">
        <v>0</v>
      </c>
      <c r="M1656" s="21">
        <v>0</v>
      </c>
      <c r="N1656" s="21">
        <v>31880571</v>
      </c>
    </row>
    <row r="1657" spans="1:14" x14ac:dyDescent="0.25">
      <c r="A1657" s="1" t="s">
        <v>5075</v>
      </c>
      <c r="B1657" s="2" t="s">
        <v>10</v>
      </c>
      <c r="C1657" s="2" t="s">
        <v>3419</v>
      </c>
      <c r="D1657" s="21">
        <v>2897605</v>
      </c>
      <c r="E1657" s="21">
        <v>0</v>
      </c>
      <c r="F1657" s="21">
        <v>2897605</v>
      </c>
      <c r="G1657" s="39">
        <v>1.04</v>
      </c>
      <c r="H1657" s="21">
        <v>3013509</v>
      </c>
      <c r="I1657" s="21">
        <v>0</v>
      </c>
      <c r="J1657" s="21">
        <v>3013509</v>
      </c>
      <c r="K1657" s="21">
        <v>0</v>
      </c>
      <c r="L1657" s="21">
        <v>0</v>
      </c>
      <c r="M1657" s="21">
        <v>0</v>
      </c>
      <c r="N1657" s="21">
        <v>3013509</v>
      </c>
    </row>
    <row r="1658" spans="1:14" x14ac:dyDescent="0.25">
      <c r="A1658" s="1" t="s">
        <v>5076</v>
      </c>
      <c r="B1658" s="2" t="s">
        <v>10</v>
      </c>
      <c r="C1658" s="2" t="s">
        <v>3419</v>
      </c>
      <c r="D1658" s="21">
        <v>16236895</v>
      </c>
      <c r="E1658" s="21">
        <v>0</v>
      </c>
      <c r="F1658" s="21">
        <v>16236895</v>
      </c>
      <c r="G1658" s="39">
        <v>1.04</v>
      </c>
      <c r="H1658" s="21">
        <v>16886371</v>
      </c>
      <c r="I1658" s="21">
        <v>0</v>
      </c>
      <c r="J1658" s="21">
        <v>16886371</v>
      </c>
      <c r="K1658" s="21">
        <v>0</v>
      </c>
      <c r="L1658" s="21">
        <v>0</v>
      </c>
      <c r="M1658" s="21">
        <v>0</v>
      </c>
      <c r="N1658" s="21">
        <v>16886371</v>
      </c>
    </row>
    <row r="1659" spans="1:14" x14ac:dyDescent="0.25">
      <c r="A1659" s="1" t="s">
        <v>5077</v>
      </c>
      <c r="B1659" s="2" t="s">
        <v>10</v>
      </c>
      <c r="C1659" s="2" t="s">
        <v>3419</v>
      </c>
      <c r="D1659" s="21">
        <v>4447981</v>
      </c>
      <c r="E1659" s="21">
        <v>0</v>
      </c>
      <c r="F1659" s="21">
        <v>4447981</v>
      </c>
      <c r="G1659" s="39">
        <v>1.04</v>
      </c>
      <c r="H1659" s="21">
        <v>4625900</v>
      </c>
      <c r="I1659" s="21">
        <v>0</v>
      </c>
      <c r="J1659" s="21">
        <v>4625900</v>
      </c>
      <c r="K1659" s="21">
        <v>0</v>
      </c>
      <c r="L1659" s="21">
        <v>0</v>
      </c>
      <c r="M1659" s="21">
        <v>0</v>
      </c>
      <c r="N1659" s="21">
        <v>4625900</v>
      </c>
    </row>
    <row r="1660" spans="1:14" x14ac:dyDescent="0.25">
      <c r="A1660" s="1" t="s">
        <v>5078</v>
      </c>
      <c r="B1660" s="2" t="s">
        <v>10</v>
      </c>
      <c r="C1660" s="2" t="s">
        <v>3419</v>
      </c>
      <c r="D1660" s="21">
        <v>4309748</v>
      </c>
      <c r="E1660" s="21">
        <v>0</v>
      </c>
      <c r="F1660" s="21">
        <v>4309748</v>
      </c>
      <c r="G1660" s="39">
        <v>1.04</v>
      </c>
      <c r="H1660" s="21">
        <v>4482138</v>
      </c>
      <c r="I1660" s="21">
        <v>0</v>
      </c>
      <c r="J1660" s="21">
        <v>4482138</v>
      </c>
      <c r="K1660" s="21">
        <v>0</v>
      </c>
      <c r="L1660" s="21">
        <v>0</v>
      </c>
      <c r="M1660" s="21">
        <v>0</v>
      </c>
      <c r="N1660" s="21">
        <v>4482138</v>
      </c>
    </row>
    <row r="1661" spans="1:14" x14ac:dyDescent="0.25">
      <c r="A1661" s="1" t="s">
        <v>5079</v>
      </c>
      <c r="B1661" s="2" t="s">
        <v>10</v>
      </c>
      <c r="C1661" s="2" t="s">
        <v>3419</v>
      </c>
      <c r="D1661" s="21">
        <v>6861707</v>
      </c>
      <c r="E1661" s="21">
        <v>0</v>
      </c>
      <c r="F1661" s="21">
        <v>6861707</v>
      </c>
      <c r="G1661" s="39">
        <v>1.04</v>
      </c>
      <c r="H1661" s="21">
        <v>7136175</v>
      </c>
      <c r="I1661" s="21">
        <v>0</v>
      </c>
      <c r="J1661" s="21">
        <v>7136175</v>
      </c>
      <c r="K1661" s="21">
        <v>0</v>
      </c>
      <c r="L1661" s="21">
        <v>0</v>
      </c>
      <c r="M1661" s="21">
        <v>0</v>
      </c>
      <c r="N1661" s="21">
        <v>7136175</v>
      </c>
    </row>
    <row r="1662" spans="1:14" x14ac:dyDescent="0.25">
      <c r="A1662" s="1" t="s">
        <v>5080</v>
      </c>
      <c r="B1662" s="2" t="s">
        <v>10</v>
      </c>
      <c r="C1662" s="2" t="s">
        <v>3419</v>
      </c>
      <c r="D1662" s="21">
        <v>2609613</v>
      </c>
      <c r="E1662" s="21">
        <v>0</v>
      </c>
      <c r="F1662" s="21">
        <v>2609613</v>
      </c>
      <c r="G1662" s="39">
        <v>1.04</v>
      </c>
      <c r="H1662" s="21">
        <v>2713998</v>
      </c>
      <c r="I1662" s="21">
        <v>0</v>
      </c>
      <c r="J1662" s="21">
        <v>2713998</v>
      </c>
      <c r="K1662" s="21">
        <v>0</v>
      </c>
      <c r="L1662" s="21">
        <v>0</v>
      </c>
      <c r="M1662" s="21">
        <v>0</v>
      </c>
      <c r="N1662" s="21">
        <v>2713998</v>
      </c>
    </row>
    <row r="1663" spans="1:14" x14ac:dyDescent="0.25">
      <c r="A1663" s="1" t="s">
        <v>5081</v>
      </c>
      <c r="B1663" s="2" t="s">
        <v>10</v>
      </c>
      <c r="C1663" s="2" t="s">
        <v>3419</v>
      </c>
      <c r="D1663" s="21">
        <v>7549521</v>
      </c>
      <c r="E1663" s="21">
        <v>0</v>
      </c>
      <c r="F1663" s="21">
        <v>7549521</v>
      </c>
      <c r="G1663" s="39">
        <v>1.04</v>
      </c>
      <c r="H1663" s="21">
        <v>7851502</v>
      </c>
      <c r="I1663" s="21">
        <v>0</v>
      </c>
      <c r="J1663" s="21">
        <v>7851502</v>
      </c>
      <c r="K1663" s="21">
        <v>0</v>
      </c>
      <c r="L1663" s="21">
        <v>0</v>
      </c>
      <c r="M1663" s="21">
        <v>0</v>
      </c>
      <c r="N1663" s="21">
        <v>7851502</v>
      </c>
    </row>
    <row r="1664" spans="1:14" x14ac:dyDescent="0.25">
      <c r="A1664" s="1" t="s">
        <v>5082</v>
      </c>
      <c r="B1664" s="2" t="s">
        <v>10</v>
      </c>
      <c r="C1664" s="2" t="s">
        <v>3419</v>
      </c>
      <c r="D1664" s="21">
        <v>9964262</v>
      </c>
      <c r="E1664" s="21">
        <v>0</v>
      </c>
      <c r="F1664" s="21">
        <v>9964262</v>
      </c>
      <c r="G1664" s="39">
        <v>1.04</v>
      </c>
      <c r="H1664" s="21">
        <v>10362832</v>
      </c>
      <c r="I1664" s="21">
        <v>0</v>
      </c>
      <c r="J1664" s="21">
        <v>10362832</v>
      </c>
      <c r="K1664" s="21">
        <v>0</v>
      </c>
      <c r="L1664" s="21">
        <v>0</v>
      </c>
      <c r="M1664" s="21">
        <v>0</v>
      </c>
      <c r="N1664" s="21">
        <v>10362832</v>
      </c>
    </row>
    <row r="1665" spans="1:14" x14ac:dyDescent="0.25">
      <c r="A1665" s="1" t="s">
        <v>5083</v>
      </c>
      <c r="B1665" s="2" t="s">
        <v>10</v>
      </c>
      <c r="C1665" s="2" t="s">
        <v>3419</v>
      </c>
      <c r="D1665" s="21">
        <v>5497796</v>
      </c>
      <c r="E1665" s="21">
        <v>0</v>
      </c>
      <c r="F1665" s="21">
        <v>5497796</v>
      </c>
      <c r="G1665" s="39">
        <v>1.04</v>
      </c>
      <c r="H1665" s="21">
        <v>5717708</v>
      </c>
      <c r="I1665" s="21">
        <v>0</v>
      </c>
      <c r="J1665" s="21">
        <v>5717708</v>
      </c>
      <c r="K1665" s="21">
        <v>0</v>
      </c>
      <c r="L1665" s="21">
        <v>0</v>
      </c>
      <c r="M1665" s="21">
        <v>0</v>
      </c>
      <c r="N1665" s="21">
        <v>5717708</v>
      </c>
    </row>
    <row r="1666" spans="1:14" x14ac:dyDescent="0.25">
      <c r="A1666" s="1" t="s">
        <v>5084</v>
      </c>
      <c r="B1666" s="2" t="s">
        <v>10</v>
      </c>
      <c r="C1666" s="2" t="s">
        <v>3419</v>
      </c>
      <c r="D1666" s="21">
        <v>1244381</v>
      </c>
      <c r="E1666" s="21">
        <v>0</v>
      </c>
      <c r="F1666" s="21">
        <v>1244381</v>
      </c>
      <c r="G1666" s="39">
        <v>1.04</v>
      </c>
      <c r="H1666" s="21">
        <v>1294156</v>
      </c>
      <c r="I1666" s="21">
        <v>0</v>
      </c>
      <c r="J1666" s="21">
        <v>1294156</v>
      </c>
      <c r="K1666" s="21">
        <v>0</v>
      </c>
      <c r="L1666" s="21">
        <v>0</v>
      </c>
      <c r="M1666" s="21">
        <v>0</v>
      </c>
      <c r="N1666" s="21">
        <v>1294156</v>
      </c>
    </row>
    <row r="1667" spans="1:14" x14ac:dyDescent="0.25">
      <c r="A1667" s="1" t="s">
        <v>5085</v>
      </c>
      <c r="B1667" s="2" t="s">
        <v>10</v>
      </c>
      <c r="C1667" s="2" t="s">
        <v>3419</v>
      </c>
      <c r="D1667" s="21">
        <v>1517910</v>
      </c>
      <c r="E1667" s="21">
        <v>0</v>
      </c>
      <c r="F1667" s="21">
        <v>1517910</v>
      </c>
      <c r="G1667" s="39">
        <v>1.04</v>
      </c>
      <c r="H1667" s="21">
        <v>1578626</v>
      </c>
      <c r="I1667" s="21">
        <v>0</v>
      </c>
      <c r="J1667" s="21">
        <v>1578626</v>
      </c>
      <c r="K1667" s="21">
        <v>0</v>
      </c>
      <c r="L1667" s="21">
        <v>0</v>
      </c>
      <c r="M1667" s="21">
        <v>0</v>
      </c>
      <c r="N1667" s="21">
        <v>1578626</v>
      </c>
    </row>
    <row r="1668" spans="1:14" x14ac:dyDescent="0.25">
      <c r="A1668" s="1" t="s">
        <v>5086</v>
      </c>
      <c r="B1668" s="2" t="s">
        <v>10</v>
      </c>
      <c r="C1668" s="2" t="s">
        <v>3419</v>
      </c>
      <c r="D1668" s="21">
        <v>14072114</v>
      </c>
      <c r="E1668" s="21">
        <v>0</v>
      </c>
      <c r="F1668" s="21">
        <v>14072114</v>
      </c>
      <c r="G1668" s="39">
        <v>1.04</v>
      </c>
      <c r="H1668" s="21">
        <v>14634999</v>
      </c>
      <c r="I1668" s="21">
        <v>0</v>
      </c>
      <c r="J1668" s="21">
        <v>14634999</v>
      </c>
      <c r="K1668" s="21">
        <v>0</v>
      </c>
      <c r="L1668" s="21">
        <v>0</v>
      </c>
      <c r="M1668" s="21">
        <v>0</v>
      </c>
      <c r="N1668" s="21">
        <v>14634999</v>
      </c>
    </row>
    <row r="1669" spans="1:14" x14ac:dyDescent="0.25">
      <c r="A1669" s="1" t="s">
        <v>5087</v>
      </c>
      <c r="B1669" s="2" t="s">
        <v>10</v>
      </c>
      <c r="C1669" s="2" t="s">
        <v>3419</v>
      </c>
      <c r="D1669" s="21">
        <v>1955365</v>
      </c>
      <c r="E1669" s="21">
        <v>0</v>
      </c>
      <c r="F1669" s="21">
        <v>1955365</v>
      </c>
      <c r="G1669" s="39">
        <v>1.04</v>
      </c>
      <c r="H1669" s="21">
        <v>2033580</v>
      </c>
      <c r="I1669" s="21">
        <v>0</v>
      </c>
      <c r="J1669" s="21">
        <v>2033580</v>
      </c>
      <c r="K1669" s="21">
        <v>0</v>
      </c>
      <c r="L1669" s="21">
        <v>0</v>
      </c>
      <c r="M1669" s="21">
        <v>0</v>
      </c>
      <c r="N1669" s="21">
        <v>2033580</v>
      </c>
    </row>
    <row r="1670" spans="1:14" x14ac:dyDescent="0.25">
      <c r="A1670" s="1" t="s">
        <v>5088</v>
      </c>
      <c r="B1670" s="2" t="s">
        <v>10</v>
      </c>
      <c r="C1670" s="2" t="s">
        <v>3419</v>
      </c>
      <c r="D1670" s="21">
        <v>14654100</v>
      </c>
      <c r="E1670" s="21">
        <v>0</v>
      </c>
      <c r="F1670" s="21">
        <v>14654100</v>
      </c>
      <c r="G1670" s="39">
        <v>1.04</v>
      </c>
      <c r="H1670" s="21">
        <v>15240264</v>
      </c>
      <c r="I1670" s="21">
        <v>0</v>
      </c>
      <c r="J1670" s="21">
        <v>15240264</v>
      </c>
      <c r="K1670" s="21">
        <v>0</v>
      </c>
      <c r="L1670" s="21">
        <v>0</v>
      </c>
      <c r="M1670" s="21">
        <v>0</v>
      </c>
      <c r="N1670" s="21">
        <v>15240264</v>
      </c>
    </row>
    <row r="1671" spans="1:14" x14ac:dyDescent="0.25">
      <c r="A1671" s="1" t="s">
        <v>5089</v>
      </c>
      <c r="B1671" s="2" t="s">
        <v>10</v>
      </c>
      <c r="C1671" s="2" t="s">
        <v>3419</v>
      </c>
      <c r="D1671" s="21">
        <v>4332311</v>
      </c>
      <c r="E1671" s="21">
        <v>0</v>
      </c>
      <c r="F1671" s="21">
        <v>4332311</v>
      </c>
      <c r="G1671" s="39">
        <v>1.04</v>
      </c>
      <c r="H1671" s="21">
        <v>4505603</v>
      </c>
      <c r="I1671" s="21">
        <v>0</v>
      </c>
      <c r="J1671" s="21">
        <v>4505603</v>
      </c>
      <c r="K1671" s="21">
        <v>0</v>
      </c>
      <c r="L1671" s="21">
        <v>0</v>
      </c>
      <c r="M1671" s="21">
        <v>0</v>
      </c>
      <c r="N1671" s="21">
        <v>4505603</v>
      </c>
    </row>
    <row r="1672" spans="1:14" x14ac:dyDescent="0.25">
      <c r="A1672" s="1" t="s">
        <v>5090</v>
      </c>
      <c r="B1672" s="2" t="s">
        <v>10</v>
      </c>
      <c r="C1672" s="2" t="s">
        <v>3419</v>
      </c>
      <c r="D1672" s="21">
        <v>261551</v>
      </c>
      <c r="E1672" s="21">
        <v>0</v>
      </c>
      <c r="F1672" s="21">
        <v>261551</v>
      </c>
      <c r="G1672" s="39">
        <v>1.04</v>
      </c>
      <c r="H1672" s="21">
        <v>272013</v>
      </c>
      <c r="I1672" s="21">
        <v>0</v>
      </c>
      <c r="J1672" s="21">
        <v>272013</v>
      </c>
      <c r="K1672" s="21">
        <v>0</v>
      </c>
      <c r="L1672" s="21">
        <v>0</v>
      </c>
      <c r="M1672" s="21">
        <v>0</v>
      </c>
      <c r="N1672" s="21">
        <v>272013</v>
      </c>
    </row>
    <row r="1673" spans="1:14" x14ac:dyDescent="0.25">
      <c r="A1673" s="1" t="s">
        <v>5091</v>
      </c>
      <c r="B1673" s="2" t="s">
        <v>10</v>
      </c>
      <c r="C1673" s="2" t="s">
        <v>3419</v>
      </c>
      <c r="D1673" s="21">
        <v>2656674</v>
      </c>
      <c r="E1673" s="21">
        <v>0</v>
      </c>
      <c r="F1673" s="21">
        <v>2656674</v>
      </c>
      <c r="G1673" s="39">
        <v>1.04</v>
      </c>
      <c r="H1673" s="21">
        <v>2762941</v>
      </c>
      <c r="I1673" s="21">
        <v>0</v>
      </c>
      <c r="J1673" s="21">
        <v>2762941</v>
      </c>
      <c r="K1673" s="21">
        <v>0</v>
      </c>
      <c r="L1673" s="21">
        <v>0</v>
      </c>
      <c r="M1673" s="21">
        <v>0</v>
      </c>
      <c r="N1673" s="21">
        <v>2762941</v>
      </c>
    </row>
    <row r="1674" spans="1:14" x14ac:dyDescent="0.25">
      <c r="A1674" s="1" t="s">
        <v>5092</v>
      </c>
      <c r="B1674" s="2" t="s">
        <v>10</v>
      </c>
      <c r="C1674" s="2" t="s">
        <v>3419</v>
      </c>
      <c r="D1674" s="21">
        <v>2096063</v>
      </c>
      <c r="E1674" s="21">
        <v>0</v>
      </c>
      <c r="F1674" s="21">
        <v>2096063</v>
      </c>
      <c r="G1674" s="39">
        <v>1.04</v>
      </c>
      <c r="H1674" s="21">
        <v>2179906</v>
      </c>
      <c r="I1674" s="21">
        <v>0</v>
      </c>
      <c r="J1674" s="21">
        <v>2179906</v>
      </c>
      <c r="K1674" s="21">
        <v>0</v>
      </c>
      <c r="L1674" s="21">
        <v>0</v>
      </c>
      <c r="M1674" s="21">
        <v>0</v>
      </c>
      <c r="N1674" s="21">
        <v>2179906</v>
      </c>
    </row>
    <row r="1675" spans="1:14" x14ac:dyDescent="0.25">
      <c r="A1675" s="1" t="s">
        <v>5093</v>
      </c>
      <c r="B1675" s="2" t="s">
        <v>10</v>
      </c>
      <c r="C1675" s="2" t="s">
        <v>3419</v>
      </c>
      <c r="D1675" s="21">
        <v>378090</v>
      </c>
      <c r="E1675" s="21">
        <v>0</v>
      </c>
      <c r="F1675" s="21">
        <v>378090</v>
      </c>
      <c r="G1675" s="39">
        <v>1.04</v>
      </c>
      <c r="H1675" s="21">
        <v>393214</v>
      </c>
      <c r="I1675" s="21">
        <v>0</v>
      </c>
      <c r="J1675" s="21">
        <v>393214</v>
      </c>
      <c r="K1675" s="21">
        <v>0</v>
      </c>
      <c r="L1675" s="21">
        <v>0</v>
      </c>
      <c r="M1675" s="21">
        <v>0</v>
      </c>
      <c r="N1675" s="21">
        <v>393214</v>
      </c>
    </row>
    <row r="1676" spans="1:14" x14ac:dyDescent="0.25">
      <c r="A1676" s="1" t="s">
        <v>5094</v>
      </c>
      <c r="B1676" s="2" t="s">
        <v>10</v>
      </c>
      <c r="C1676" s="2" t="s">
        <v>3419</v>
      </c>
      <c r="D1676" s="21">
        <v>678780</v>
      </c>
      <c r="E1676" s="21">
        <v>0</v>
      </c>
      <c r="F1676" s="21">
        <v>678780</v>
      </c>
      <c r="G1676" s="39">
        <v>1.04</v>
      </c>
      <c r="H1676" s="21">
        <v>705931</v>
      </c>
      <c r="I1676" s="21">
        <v>0</v>
      </c>
      <c r="J1676" s="21">
        <v>705931</v>
      </c>
      <c r="K1676" s="21">
        <v>0</v>
      </c>
      <c r="L1676" s="21">
        <v>0</v>
      </c>
      <c r="M1676" s="21">
        <v>0</v>
      </c>
      <c r="N1676" s="21">
        <v>705931</v>
      </c>
    </row>
    <row r="1677" spans="1:14" x14ac:dyDescent="0.25">
      <c r="A1677" s="1" t="s">
        <v>5095</v>
      </c>
      <c r="B1677" s="2" t="s">
        <v>10</v>
      </c>
      <c r="C1677" s="2" t="s">
        <v>3419</v>
      </c>
      <c r="D1677" s="21">
        <v>3971947</v>
      </c>
      <c r="E1677" s="21">
        <v>0</v>
      </c>
      <c r="F1677" s="21">
        <v>3971947</v>
      </c>
      <c r="G1677" s="39">
        <v>1.04</v>
      </c>
      <c r="H1677" s="21">
        <v>4130825</v>
      </c>
      <c r="I1677" s="21">
        <v>0</v>
      </c>
      <c r="J1677" s="21">
        <v>4130825</v>
      </c>
      <c r="K1677" s="21">
        <v>0</v>
      </c>
      <c r="L1677" s="21">
        <v>0</v>
      </c>
      <c r="M1677" s="21">
        <v>0</v>
      </c>
      <c r="N1677" s="21">
        <v>4130825</v>
      </c>
    </row>
    <row r="1678" spans="1:14" x14ac:dyDescent="0.25">
      <c r="A1678" s="1" t="s">
        <v>5096</v>
      </c>
      <c r="B1678" s="2" t="s">
        <v>10</v>
      </c>
      <c r="C1678" s="2" t="s">
        <v>3419</v>
      </c>
      <c r="D1678" s="21">
        <v>428557</v>
      </c>
      <c r="E1678" s="21">
        <v>0</v>
      </c>
      <c r="F1678" s="21">
        <v>428557</v>
      </c>
      <c r="G1678" s="39">
        <v>1.04</v>
      </c>
      <c r="H1678" s="21">
        <v>445699</v>
      </c>
      <c r="I1678" s="21">
        <v>0</v>
      </c>
      <c r="J1678" s="21">
        <v>445699</v>
      </c>
      <c r="K1678" s="21">
        <v>0</v>
      </c>
      <c r="L1678" s="21">
        <v>0</v>
      </c>
      <c r="M1678" s="21">
        <v>0</v>
      </c>
      <c r="N1678" s="21">
        <v>445699</v>
      </c>
    </row>
    <row r="1679" spans="1:14" x14ac:dyDescent="0.25">
      <c r="A1679" s="1" t="s">
        <v>5097</v>
      </c>
      <c r="B1679" s="2" t="s">
        <v>10</v>
      </c>
      <c r="C1679" s="2" t="s">
        <v>3419</v>
      </c>
      <c r="D1679" s="21">
        <v>636898</v>
      </c>
      <c r="E1679" s="21">
        <v>0</v>
      </c>
      <c r="F1679" s="21">
        <v>636898</v>
      </c>
      <c r="G1679" s="39">
        <v>1.04</v>
      </c>
      <c r="H1679" s="21">
        <v>662374</v>
      </c>
      <c r="I1679" s="21">
        <v>0</v>
      </c>
      <c r="J1679" s="21">
        <v>662374</v>
      </c>
      <c r="K1679" s="21">
        <v>0</v>
      </c>
      <c r="L1679" s="21">
        <v>0</v>
      </c>
      <c r="M1679" s="21">
        <v>0</v>
      </c>
      <c r="N1679" s="21">
        <v>662374</v>
      </c>
    </row>
    <row r="1680" spans="1:14" x14ac:dyDescent="0.25">
      <c r="A1680" s="1" t="s">
        <v>5098</v>
      </c>
      <c r="B1680" s="2" t="s">
        <v>10</v>
      </c>
      <c r="C1680" s="2" t="s">
        <v>3419</v>
      </c>
      <c r="D1680" s="21">
        <v>350799</v>
      </c>
      <c r="E1680" s="21">
        <v>0</v>
      </c>
      <c r="F1680" s="21">
        <v>350799</v>
      </c>
      <c r="G1680" s="39">
        <v>1.04</v>
      </c>
      <c r="H1680" s="21">
        <v>364831</v>
      </c>
      <c r="I1680" s="21">
        <v>0</v>
      </c>
      <c r="J1680" s="21">
        <v>364831</v>
      </c>
      <c r="K1680" s="21">
        <v>0</v>
      </c>
      <c r="L1680" s="21">
        <v>0</v>
      </c>
      <c r="M1680" s="21">
        <v>0</v>
      </c>
      <c r="N1680" s="21">
        <v>364831</v>
      </c>
    </row>
    <row r="1681" spans="1:14" x14ac:dyDescent="0.25">
      <c r="A1681" s="1" t="s">
        <v>5099</v>
      </c>
      <c r="B1681" s="2" t="s">
        <v>10</v>
      </c>
      <c r="C1681" s="2" t="s">
        <v>3419</v>
      </c>
      <c r="D1681" s="21">
        <v>419560</v>
      </c>
      <c r="E1681" s="21">
        <v>0</v>
      </c>
      <c r="F1681" s="21">
        <v>419560</v>
      </c>
      <c r="G1681" s="39">
        <v>1.04</v>
      </c>
      <c r="H1681" s="21">
        <v>436342</v>
      </c>
      <c r="I1681" s="21">
        <v>0</v>
      </c>
      <c r="J1681" s="21">
        <v>436342</v>
      </c>
      <c r="K1681" s="21">
        <v>0</v>
      </c>
      <c r="L1681" s="21">
        <v>0</v>
      </c>
      <c r="M1681" s="21">
        <v>0</v>
      </c>
      <c r="N1681" s="21">
        <v>436342</v>
      </c>
    </row>
    <row r="1682" spans="1:14" x14ac:dyDescent="0.25">
      <c r="A1682" s="1" t="s">
        <v>5100</v>
      </c>
      <c r="B1682" s="2" t="s">
        <v>10</v>
      </c>
      <c r="C1682" s="2" t="s">
        <v>3419</v>
      </c>
      <c r="D1682" s="21">
        <v>6991679</v>
      </c>
      <c r="E1682" s="21">
        <v>0</v>
      </c>
      <c r="F1682" s="21">
        <v>6991679</v>
      </c>
      <c r="G1682" s="39">
        <v>1.04</v>
      </c>
      <c r="H1682" s="21">
        <v>7271346</v>
      </c>
      <c r="I1682" s="21">
        <v>0</v>
      </c>
      <c r="J1682" s="21">
        <v>7271346</v>
      </c>
      <c r="K1682" s="21">
        <v>0</v>
      </c>
      <c r="L1682" s="21">
        <v>0</v>
      </c>
      <c r="M1682" s="21">
        <v>0</v>
      </c>
      <c r="N1682" s="21">
        <v>7271346</v>
      </c>
    </row>
    <row r="1683" spans="1:14" x14ac:dyDescent="0.25">
      <c r="A1683" s="1" t="s">
        <v>5101</v>
      </c>
      <c r="B1683" s="2" t="s">
        <v>10</v>
      </c>
      <c r="C1683" s="2" t="s">
        <v>3419</v>
      </c>
      <c r="D1683" s="21">
        <v>42032985</v>
      </c>
      <c r="E1683" s="21">
        <v>0</v>
      </c>
      <c r="F1683" s="21">
        <v>42032985</v>
      </c>
      <c r="G1683" s="39">
        <v>1.04</v>
      </c>
      <c r="H1683" s="21">
        <v>43714304</v>
      </c>
      <c r="I1683" s="21">
        <v>0</v>
      </c>
      <c r="J1683" s="21">
        <v>43714304</v>
      </c>
      <c r="K1683" s="21">
        <v>787998</v>
      </c>
      <c r="L1683" s="21">
        <v>833053.62768314057</v>
      </c>
      <c r="M1683" s="21">
        <v>2422596</v>
      </c>
      <c r="N1683" s="21">
        <v>47757951.62768314</v>
      </c>
    </row>
    <row r="1684" spans="1:14" x14ac:dyDescent="0.25">
      <c r="A1684" s="1" t="s">
        <v>5102</v>
      </c>
      <c r="B1684" s="2" t="s">
        <v>10</v>
      </c>
      <c r="C1684" s="2" t="s">
        <v>3419</v>
      </c>
      <c r="D1684" s="21">
        <v>36167</v>
      </c>
      <c r="E1684" s="21">
        <v>0</v>
      </c>
      <c r="F1684" s="21">
        <v>36167</v>
      </c>
      <c r="G1684" s="39">
        <v>1.04</v>
      </c>
      <c r="H1684" s="21">
        <v>37614</v>
      </c>
      <c r="I1684" s="21">
        <v>0</v>
      </c>
      <c r="J1684" s="21">
        <v>37614</v>
      </c>
      <c r="K1684" s="21">
        <v>0</v>
      </c>
      <c r="L1684" s="21">
        <v>0</v>
      </c>
      <c r="M1684" s="21">
        <v>0</v>
      </c>
      <c r="N1684" s="21">
        <v>37614</v>
      </c>
    </row>
    <row r="1685" spans="1:14" x14ac:dyDescent="0.25">
      <c r="A1685" s="1" t="s">
        <v>5103</v>
      </c>
      <c r="B1685" s="2" t="s">
        <v>10</v>
      </c>
      <c r="C1685" s="2" t="s">
        <v>3419</v>
      </c>
      <c r="D1685" s="21">
        <v>51220</v>
      </c>
      <c r="E1685" s="21">
        <v>0</v>
      </c>
      <c r="F1685" s="21">
        <v>51220</v>
      </c>
      <c r="G1685" s="39">
        <v>1.04</v>
      </c>
      <c r="H1685" s="21">
        <v>53269</v>
      </c>
      <c r="I1685" s="21">
        <v>0</v>
      </c>
      <c r="J1685" s="21">
        <v>53269</v>
      </c>
      <c r="K1685" s="21">
        <v>0</v>
      </c>
      <c r="L1685" s="21">
        <v>0</v>
      </c>
      <c r="M1685" s="21">
        <v>0</v>
      </c>
      <c r="N1685" s="21">
        <v>53269</v>
      </c>
    </row>
    <row r="1686" spans="1:14" x14ac:dyDescent="0.25">
      <c r="A1686" s="1" t="s">
        <v>5104</v>
      </c>
      <c r="B1686" s="2" t="s">
        <v>10</v>
      </c>
      <c r="C1686" s="2" t="s">
        <v>3419</v>
      </c>
      <c r="D1686" s="21">
        <v>158288</v>
      </c>
      <c r="E1686" s="21">
        <v>0</v>
      </c>
      <c r="F1686" s="21">
        <v>158288</v>
      </c>
      <c r="G1686" s="39">
        <v>1.04</v>
      </c>
      <c r="H1686" s="21">
        <v>164620</v>
      </c>
      <c r="I1686" s="21">
        <v>0</v>
      </c>
      <c r="J1686" s="21">
        <v>164620</v>
      </c>
      <c r="K1686" s="21">
        <v>0</v>
      </c>
      <c r="L1686" s="21">
        <v>0</v>
      </c>
      <c r="M1686" s="21">
        <v>0</v>
      </c>
      <c r="N1686" s="21">
        <v>164620</v>
      </c>
    </row>
    <row r="1687" spans="1:14" x14ac:dyDescent="0.25">
      <c r="A1687" s="1" t="s">
        <v>5105</v>
      </c>
      <c r="B1687" s="2" t="s">
        <v>10</v>
      </c>
      <c r="C1687" s="2" t="s">
        <v>3419</v>
      </c>
      <c r="D1687" s="21">
        <v>272362</v>
      </c>
      <c r="E1687" s="21">
        <v>0</v>
      </c>
      <c r="F1687" s="21">
        <v>272362</v>
      </c>
      <c r="G1687" s="39">
        <v>1.04</v>
      </c>
      <c r="H1687" s="21">
        <v>283256</v>
      </c>
      <c r="I1687" s="21">
        <v>0</v>
      </c>
      <c r="J1687" s="21">
        <v>283256</v>
      </c>
      <c r="K1687" s="21">
        <v>0</v>
      </c>
      <c r="L1687" s="21">
        <v>0</v>
      </c>
      <c r="M1687" s="21">
        <v>0</v>
      </c>
      <c r="N1687" s="21">
        <v>283256</v>
      </c>
    </row>
    <row r="1688" spans="1:14" x14ac:dyDescent="0.25">
      <c r="A1688" s="1" t="s">
        <v>5106</v>
      </c>
      <c r="B1688" s="2" t="s">
        <v>10</v>
      </c>
      <c r="C1688" s="2" t="s">
        <v>3419</v>
      </c>
      <c r="D1688" s="21">
        <v>87391</v>
      </c>
      <c r="E1688" s="21">
        <v>0</v>
      </c>
      <c r="F1688" s="21">
        <v>87391</v>
      </c>
      <c r="G1688" s="39">
        <v>1.04</v>
      </c>
      <c r="H1688" s="21">
        <v>90887</v>
      </c>
      <c r="I1688" s="21">
        <v>0</v>
      </c>
      <c r="J1688" s="21">
        <v>90887</v>
      </c>
      <c r="K1688" s="21">
        <v>0</v>
      </c>
      <c r="L1688" s="21">
        <v>0</v>
      </c>
      <c r="M1688" s="21">
        <v>0</v>
      </c>
      <c r="N1688" s="21">
        <v>90887</v>
      </c>
    </row>
    <row r="1689" spans="1:14" x14ac:dyDescent="0.25">
      <c r="A1689" s="1" t="s">
        <v>5107</v>
      </c>
      <c r="B1689" s="2" t="s">
        <v>10</v>
      </c>
      <c r="C1689" s="2" t="s">
        <v>3419</v>
      </c>
      <c r="D1689" s="21">
        <v>17294</v>
      </c>
      <c r="E1689" s="21">
        <v>0</v>
      </c>
      <c r="F1689" s="21">
        <v>17294</v>
      </c>
      <c r="G1689" s="39">
        <v>1.04</v>
      </c>
      <c r="H1689" s="21">
        <v>17986</v>
      </c>
      <c r="I1689" s="21">
        <v>0</v>
      </c>
      <c r="J1689" s="21">
        <v>17986</v>
      </c>
      <c r="K1689" s="21">
        <v>0</v>
      </c>
      <c r="L1689" s="21">
        <v>0</v>
      </c>
      <c r="M1689" s="21">
        <v>0</v>
      </c>
      <c r="N1689" s="21">
        <v>17986</v>
      </c>
    </row>
    <row r="1690" spans="1:14" x14ac:dyDescent="0.25">
      <c r="A1690" s="1" t="s">
        <v>5108</v>
      </c>
      <c r="B1690" s="2" t="s">
        <v>10</v>
      </c>
      <c r="C1690" s="2" t="s">
        <v>3419</v>
      </c>
      <c r="D1690" s="21">
        <v>157849</v>
      </c>
      <c r="E1690" s="21">
        <v>0</v>
      </c>
      <c r="F1690" s="21">
        <v>157849</v>
      </c>
      <c r="G1690" s="39">
        <v>1.04</v>
      </c>
      <c r="H1690" s="21">
        <v>164163</v>
      </c>
      <c r="I1690" s="21">
        <v>0</v>
      </c>
      <c r="J1690" s="21">
        <v>164163</v>
      </c>
      <c r="K1690" s="21">
        <v>0</v>
      </c>
      <c r="L1690" s="21">
        <v>0</v>
      </c>
      <c r="M1690" s="21">
        <v>0</v>
      </c>
      <c r="N1690" s="21">
        <v>164163</v>
      </c>
    </row>
    <row r="1691" spans="1:14" x14ac:dyDescent="0.25">
      <c r="A1691" s="1" t="s">
        <v>5109</v>
      </c>
      <c r="B1691" s="2" t="s">
        <v>10</v>
      </c>
      <c r="C1691" s="2" t="s">
        <v>3419</v>
      </c>
      <c r="D1691" s="21">
        <v>120724</v>
      </c>
      <c r="E1691" s="21">
        <v>0</v>
      </c>
      <c r="F1691" s="21">
        <v>120724</v>
      </c>
      <c r="G1691" s="39">
        <v>1.04</v>
      </c>
      <c r="H1691" s="21">
        <v>125553</v>
      </c>
      <c r="I1691" s="21">
        <v>0</v>
      </c>
      <c r="J1691" s="21">
        <v>125553</v>
      </c>
      <c r="K1691" s="21">
        <v>0</v>
      </c>
      <c r="L1691" s="21">
        <v>0</v>
      </c>
      <c r="M1691" s="21">
        <v>0</v>
      </c>
      <c r="N1691" s="21">
        <v>125553</v>
      </c>
    </row>
    <row r="1692" spans="1:14" x14ac:dyDescent="0.25">
      <c r="A1692" s="1" t="s">
        <v>5110</v>
      </c>
      <c r="B1692" s="2" t="s">
        <v>10</v>
      </c>
      <c r="C1692" s="2" t="s">
        <v>3419</v>
      </c>
      <c r="D1692" s="21">
        <v>24601</v>
      </c>
      <c r="E1692" s="21">
        <v>0</v>
      </c>
      <c r="F1692" s="21">
        <v>24601</v>
      </c>
      <c r="G1692" s="39">
        <v>1.04</v>
      </c>
      <c r="H1692" s="21">
        <v>25585</v>
      </c>
      <c r="I1692" s="21">
        <v>0</v>
      </c>
      <c r="J1692" s="21">
        <v>25585</v>
      </c>
      <c r="K1692" s="21">
        <v>0</v>
      </c>
      <c r="L1692" s="21">
        <v>0</v>
      </c>
      <c r="M1692" s="21">
        <v>0</v>
      </c>
      <c r="N1692" s="21">
        <v>25585</v>
      </c>
    </row>
    <row r="1693" spans="1:14" x14ac:dyDescent="0.25">
      <c r="A1693" s="1" t="s">
        <v>5111</v>
      </c>
      <c r="B1693" s="2" t="s">
        <v>10</v>
      </c>
      <c r="C1693" s="2" t="s">
        <v>3419</v>
      </c>
      <c r="D1693" s="21">
        <v>68656</v>
      </c>
      <c r="E1693" s="21">
        <v>0</v>
      </c>
      <c r="F1693" s="21">
        <v>68656</v>
      </c>
      <c r="G1693" s="39">
        <v>1.04</v>
      </c>
      <c r="H1693" s="21">
        <v>71402</v>
      </c>
      <c r="I1693" s="21">
        <v>0</v>
      </c>
      <c r="J1693" s="21">
        <v>71402</v>
      </c>
      <c r="K1693" s="21">
        <v>0</v>
      </c>
      <c r="L1693" s="21">
        <v>0</v>
      </c>
      <c r="M1693" s="21">
        <v>0</v>
      </c>
      <c r="N1693" s="21">
        <v>71402</v>
      </c>
    </row>
    <row r="1694" spans="1:14" x14ac:dyDescent="0.25">
      <c r="A1694" s="1" t="s">
        <v>5112</v>
      </c>
      <c r="B1694" s="2" t="s">
        <v>10</v>
      </c>
      <c r="C1694" s="2" t="s">
        <v>3419</v>
      </c>
      <c r="D1694" s="21">
        <v>45589</v>
      </c>
      <c r="E1694" s="21">
        <v>0</v>
      </c>
      <c r="F1694" s="21">
        <v>45589</v>
      </c>
      <c r="G1694" s="39">
        <v>1.04</v>
      </c>
      <c r="H1694" s="21">
        <v>47413</v>
      </c>
      <c r="I1694" s="21">
        <v>0</v>
      </c>
      <c r="J1694" s="21">
        <v>47413</v>
      </c>
      <c r="K1694" s="21">
        <v>0</v>
      </c>
      <c r="L1694" s="21">
        <v>0</v>
      </c>
      <c r="M1694" s="21">
        <v>0</v>
      </c>
      <c r="N1694" s="21">
        <v>47413</v>
      </c>
    </row>
    <row r="1695" spans="1:14" x14ac:dyDescent="0.25">
      <c r="A1695" s="1" t="s">
        <v>5113</v>
      </c>
      <c r="B1695" s="2" t="s">
        <v>10</v>
      </c>
      <c r="C1695" s="2" t="s">
        <v>3419</v>
      </c>
      <c r="D1695" s="21">
        <v>20130</v>
      </c>
      <c r="E1695" s="21">
        <v>0</v>
      </c>
      <c r="F1695" s="21">
        <v>20130</v>
      </c>
      <c r="G1695" s="39">
        <v>1.04</v>
      </c>
      <c r="H1695" s="21">
        <v>20935</v>
      </c>
      <c r="I1695" s="21">
        <v>0</v>
      </c>
      <c r="J1695" s="21">
        <v>20935</v>
      </c>
      <c r="K1695" s="21">
        <v>0</v>
      </c>
      <c r="L1695" s="21">
        <v>0</v>
      </c>
      <c r="M1695" s="21">
        <v>0</v>
      </c>
      <c r="N1695" s="21">
        <v>20935</v>
      </c>
    </row>
    <row r="1696" spans="1:14" x14ac:dyDescent="0.25">
      <c r="A1696" s="1" t="s">
        <v>5114</v>
      </c>
      <c r="B1696" s="2" t="s">
        <v>10</v>
      </c>
      <c r="C1696" s="2" t="s">
        <v>3419</v>
      </c>
      <c r="D1696" s="21">
        <v>83534</v>
      </c>
      <c r="E1696" s="21">
        <v>0</v>
      </c>
      <c r="F1696" s="21">
        <v>83534</v>
      </c>
      <c r="G1696" s="39">
        <v>1.04</v>
      </c>
      <c r="H1696" s="21">
        <v>86875</v>
      </c>
      <c r="I1696" s="21">
        <v>0</v>
      </c>
      <c r="J1696" s="21">
        <v>86875</v>
      </c>
      <c r="K1696" s="21">
        <v>0</v>
      </c>
      <c r="L1696" s="21">
        <v>0</v>
      </c>
      <c r="M1696" s="21">
        <v>0</v>
      </c>
      <c r="N1696" s="21">
        <v>86875</v>
      </c>
    </row>
    <row r="1697" spans="1:14" x14ac:dyDescent="0.25">
      <c r="A1697" s="1" t="s">
        <v>5115</v>
      </c>
      <c r="B1697" s="2" t="s">
        <v>10</v>
      </c>
      <c r="C1697" s="2" t="s">
        <v>3419</v>
      </c>
      <c r="D1697" s="21">
        <v>24082</v>
      </c>
      <c r="E1697" s="21">
        <v>0</v>
      </c>
      <c r="F1697" s="21">
        <v>24082</v>
      </c>
      <c r="G1697" s="39">
        <v>1.04</v>
      </c>
      <c r="H1697" s="21">
        <v>25045</v>
      </c>
      <c r="I1697" s="21">
        <v>0</v>
      </c>
      <c r="J1697" s="21">
        <v>25045</v>
      </c>
      <c r="K1697" s="21">
        <v>0</v>
      </c>
      <c r="L1697" s="21">
        <v>0</v>
      </c>
      <c r="M1697" s="21">
        <v>0</v>
      </c>
      <c r="N1697" s="21">
        <v>25045</v>
      </c>
    </row>
    <row r="1698" spans="1:14" x14ac:dyDescent="0.25">
      <c r="A1698" s="1" t="s">
        <v>5116</v>
      </c>
      <c r="B1698" s="2" t="s">
        <v>10</v>
      </c>
      <c r="C1698" s="2" t="s">
        <v>3419</v>
      </c>
      <c r="D1698" s="21">
        <v>10416</v>
      </c>
      <c r="E1698" s="21">
        <v>0</v>
      </c>
      <c r="F1698" s="21">
        <v>10416</v>
      </c>
      <c r="G1698" s="39">
        <v>1.04</v>
      </c>
      <c r="H1698" s="21">
        <v>10833</v>
      </c>
      <c r="I1698" s="21">
        <v>0</v>
      </c>
      <c r="J1698" s="21">
        <v>10833</v>
      </c>
      <c r="K1698" s="21">
        <v>0</v>
      </c>
      <c r="L1698" s="21">
        <v>0</v>
      </c>
      <c r="M1698" s="21">
        <v>0</v>
      </c>
      <c r="N1698" s="21">
        <v>10833</v>
      </c>
    </row>
    <row r="1699" spans="1:14" x14ac:dyDescent="0.25">
      <c r="A1699" s="1" t="s">
        <v>5117</v>
      </c>
      <c r="B1699" s="2" t="s">
        <v>10</v>
      </c>
      <c r="C1699" s="2" t="s">
        <v>3419</v>
      </c>
      <c r="D1699" s="21">
        <v>14291</v>
      </c>
      <c r="E1699" s="21">
        <v>0</v>
      </c>
      <c r="F1699" s="21">
        <v>14291</v>
      </c>
      <c r="G1699" s="39">
        <v>1.04</v>
      </c>
      <c r="H1699" s="21">
        <v>14863</v>
      </c>
      <c r="I1699" s="21">
        <v>0</v>
      </c>
      <c r="J1699" s="21">
        <v>14863</v>
      </c>
      <c r="K1699" s="21">
        <v>0</v>
      </c>
      <c r="L1699" s="21">
        <v>0</v>
      </c>
      <c r="M1699" s="21">
        <v>0</v>
      </c>
      <c r="N1699" s="21">
        <v>14863</v>
      </c>
    </row>
    <row r="1700" spans="1:14" x14ac:dyDescent="0.25">
      <c r="A1700" s="1" t="s">
        <v>5118</v>
      </c>
      <c r="B1700" s="2" t="s">
        <v>10</v>
      </c>
      <c r="C1700" s="2" t="s">
        <v>3419</v>
      </c>
      <c r="D1700" s="21">
        <v>5891</v>
      </c>
      <c r="E1700" s="21">
        <v>0</v>
      </c>
      <c r="F1700" s="21">
        <v>5891</v>
      </c>
      <c r="G1700" s="39">
        <v>1.04</v>
      </c>
      <c r="H1700" s="21">
        <v>6127</v>
      </c>
      <c r="I1700" s="21">
        <v>0</v>
      </c>
      <c r="J1700" s="21">
        <v>6127</v>
      </c>
      <c r="K1700" s="21">
        <v>0</v>
      </c>
      <c r="L1700" s="21">
        <v>0</v>
      </c>
      <c r="M1700" s="21">
        <v>0</v>
      </c>
      <c r="N1700" s="21">
        <v>6127</v>
      </c>
    </row>
    <row r="1701" spans="1:14" x14ac:dyDescent="0.25">
      <c r="A1701" s="1" t="s">
        <v>5119</v>
      </c>
      <c r="B1701" s="2" t="s">
        <v>10</v>
      </c>
      <c r="C1701" s="2" t="s">
        <v>3419</v>
      </c>
      <c r="D1701" s="21">
        <v>151686</v>
      </c>
      <c r="E1701" s="21">
        <v>0</v>
      </c>
      <c r="F1701" s="21">
        <v>151686</v>
      </c>
      <c r="G1701" s="39">
        <v>1.04</v>
      </c>
      <c r="H1701" s="21">
        <v>157753</v>
      </c>
      <c r="I1701" s="21">
        <v>0</v>
      </c>
      <c r="J1701" s="21">
        <v>157753</v>
      </c>
      <c r="K1701" s="21">
        <v>0</v>
      </c>
      <c r="L1701" s="21">
        <v>0</v>
      </c>
      <c r="M1701" s="21">
        <v>0</v>
      </c>
      <c r="N1701" s="21">
        <v>157753</v>
      </c>
    </row>
    <row r="1702" spans="1:14" x14ac:dyDescent="0.25">
      <c r="A1702" s="1" t="s">
        <v>5120</v>
      </c>
      <c r="B1702" s="2" t="s">
        <v>10</v>
      </c>
      <c r="C1702" s="2" t="s">
        <v>3419</v>
      </c>
      <c r="D1702" s="21">
        <v>24573</v>
      </c>
      <c r="E1702" s="21">
        <v>0</v>
      </c>
      <c r="F1702" s="21">
        <v>24573</v>
      </c>
      <c r="G1702" s="39">
        <v>1.04</v>
      </c>
      <c r="H1702" s="21">
        <v>25556</v>
      </c>
      <c r="I1702" s="21">
        <v>0</v>
      </c>
      <c r="J1702" s="21">
        <v>25556</v>
      </c>
      <c r="K1702" s="21">
        <v>0</v>
      </c>
      <c r="L1702" s="21">
        <v>0</v>
      </c>
      <c r="M1702" s="21">
        <v>0</v>
      </c>
      <c r="N1702" s="21">
        <v>25556</v>
      </c>
    </row>
    <row r="1703" spans="1:14" x14ac:dyDescent="0.25">
      <c r="A1703" s="1" t="s">
        <v>5121</v>
      </c>
      <c r="B1703" s="2" t="s">
        <v>10</v>
      </c>
      <c r="C1703" s="2" t="s">
        <v>3419</v>
      </c>
      <c r="D1703" s="21">
        <v>114826</v>
      </c>
      <c r="E1703" s="21">
        <v>0</v>
      </c>
      <c r="F1703" s="21">
        <v>114826</v>
      </c>
      <c r="G1703" s="39">
        <v>1.04</v>
      </c>
      <c r="H1703" s="21">
        <v>119419</v>
      </c>
      <c r="I1703" s="21">
        <v>0</v>
      </c>
      <c r="J1703" s="21">
        <v>119419</v>
      </c>
      <c r="K1703" s="21">
        <v>0</v>
      </c>
      <c r="L1703" s="21">
        <v>0</v>
      </c>
      <c r="M1703" s="21">
        <v>0</v>
      </c>
      <c r="N1703" s="21">
        <v>119419</v>
      </c>
    </row>
    <row r="1704" spans="1:14" x14ac:dyDescent="0.25">
      <c r="A1704" s="1" t="s">
        <v>5122</v>
      </c>
      <c r="B1704" s="2" t="s">
        <v>10</v>
      </c>
      <c r="C1704" s="2" t="s">
        <v>3419</v>
      </c>
      <c r="D1704" s="21">
        <v>14357</v>
      </c>
      <c r="E1704" s="21">
        <v>0</v>
      </c>
      <c r="F1704" s="21">
        <v>14357</v>
      </c>
      <c r="G1704" s="39">
        <v>1.04</v>
      </c>
      <c r="H1704" s="21">
        <v>14931</v>
      </c>
      <c r="I1704" s="21">
        <v>0</v>
      </c>
      <c r="J1704" s="21">
        <v>14931</v>
      </c>
      <c r="K1704" s="21">
        <v>0</v>
      </c>
      <c r="L1704" s="21">
        <v>0</v>
      </c>
      <c r="M1704" s="21">
        <v>0</v>
      </c>
      <c r="N1704" s="21">
        <v>14931</v>
      </c>
    </row>
    <row r="1705" spans="1:14" x14ac:dyDescent="0.25">
      <c r="A1705" s="1" t="s">
        <v>5123</v>
      </c>
      <c r="B1705" s="2" t="s">
        <v>10</v>
      </c>
      <c r="C1705" s="2" t="s">
        <v>3419</v>
      </c>
      <c r="D1705" s="21">
        <v>233044</v>
      </c>
      <c r="E1705" s="21">
        <v>0</v>
      </c>
      <c r="F1705" s="21">
        <v>233044</v>
      </c>
      <c r="G1705" s="39">
        <v>1.04</v>
      </c>
      <c r="H1705" s="21">
        <v>242366</v>
      </c>
      <c r="I1705" s="21">
        <v>0</v>
      </c>
      <c r="J1705" s="21">
        <v>242366</v>
      </c>
      <c r="K1705" s="21">
        <v>0</v>
      </c>
      <c r="L1705" s="21">
        <v>0</v>
      </c>
      <c r="M1705" s="21">
        <v>0</v>
      </c>
      <c r="N1705" s="21">
        <v>242366</v>
      </c>
    </row>
    <row r="1706" spans="1:14" x14ac:dyDescent="0.25">
      <c r="A1706" s="1" t="s">
        <v>5124</v>
      </c>
      <c r="B1706" s="2" t="s">
        <v>10</v>
      </c>
      <c r="C1706" s="2" t="s">
        <v>3419</v>
      </c>
      <c r="D1706" s="21">
        <v>115689</v>
      </c>
      <c r="E1706" s="21">
        <v>0</v>
      </c>
      <c r="F1706" s="21">
        <v>115689</v>
      </c>
      <c r="G1706" s="39">
        <v>1.04</v>
      </c>
      <c r="H1706" s="21">
        <v>120317</v>
      </c>
      <c r="I1706" s="21">
        <v>0</v>
      </c>
      <c r="J1706" s="21">
        <v>120317</v>
      </c>
      <c r="K1706" s="21">
        <v>0</v>
      </c>
      <c r="L1706" s="21">
        <v>0</v>
      </c>
      <c r="M1706" s="21">
        <v>0</v>
      </c>
      <c r="N1706" s="21">
        <v>120317</v>
      </c>
    </row>
    <row r="1707" spans="1:14" x14ac:dyDescent="0.25">
      <c r="A1707" s="1" t="s">
        <v>5125</v>
      </c>
      <c r="B1707" s="2" t="s">
        <v>10</v>
      </c>
      <c r="C1707" s="2" t="s">
        <v>3419</v>
      </c>
      <c r="D1707" s="21">
        <v>60440</v>
      </c>
      <c r="E1707" s="21">
        <v>0</v>
      </c>
      <c r="F1707" s="21">
        <v>60440</v>
      </c>
      <c r="G1707" s="39">
        <v>1.04</v>
      </c>
      <c r="H1707" s="21">
        <v>62858</v>
      </c>
      <c r="I1707" s="21">
        <v>0</v>
      </c>
      <c r="J1707" s="21">
        <v>62858</v>
      </c>
      <c r="K1707" s="21">
        <v>0</v>
      </c>
      <c r="L1707" s="21">
        <v>0</v>
      </c>
      <c r="M1707" s="21">
        <v>0</v>
      </c>
      <c r="N1707" s="21">
        <v>62858</v>
      </c>
    </row>
    <row r="1708" spans="1:14" x14ac:dyDescent="0.25">
      <c r="A1708" s="1" t="s">
        <v>5126</v>
      </c>
      <c r="B1708" s="2" t="s">
        <v>10</v>
      </c>
      <c r="C1708" s="2" t="s">
        <v>3419</v>
      </c>
      <c r="D1708" s="21">
        <v>61005</v>
      </c>
      <c r="E1708" s="21">
        <v>0</v>
      </c>
      <c r="F1708" s="21">
        <v>61005</v>
      </c>
      <c r="G1708" s="39">
        <v>1.04</v>
      </c>
      <c r="H1708" s="21">
        <v>63445</v>
      </c>
      <c r="I1708" s="21">
        <v>0</v>
      </c>
      <c r="J1708" s="21">
        <v>63445</v>
      </c>
      <c r="K1708" s="21">
        <v>0</v>
      </c>
      <c r="L1708" s="21">
        <v>0</v>
      </c>
      <c r="M1708" s="21">
        <v>0</v>
      </c>
      <c r="N1708" s="21">
        <v>63445</v>
      </c>
    </row>
    <row r="1709" spans="1:14" x14ac:dyDescent="0.25">
      <c r="A1709" s="1" t="s">
        <v>5127</v>
      </c>
      <c r="B1709" s="2" t="s">
        <v>10</v>
      </c>
      <c r="C1709" s="2" t="s">
        <v>3419</v>
      </c>
      <c r="D1709" s="21">
        <v>39030</v>
      </c>
      <c r="E1709" s="21">
        <v>0</v>
      </c>
      <c r="F1709" s="21">
        <v>39030</v>
      </c>
      <c r="G1709" s="39">
        <v>1.04</v>
      </c>
      <c r="H1709" s="21">
        <v>40591</v>
      </c>
      <c r="I1709" s="21">
        <v>0</v>
      </c>
      <c r="J1709" s="21">
        <v>40591</v>
      </c>
      <c r="K1709" s="21">
        <v>0</v>
      </c>
      <c r="L1709" s="21">
        <v>0</v>
      </c>
      <c r="M1709" s="21">
        <v>0</v>
      </c>
      <c r="N1709" s="21">
        <v>40591</v>
      </c>
    </row>
    <row r="1710" spans="1:14" x14ac:dyDescent="0.25">
      <c r="A1710" s="1" t="s">
        <v>5128</v>
      </c>
      <c r="B1710" s="2" t="s">
        <v>10</v>
      </c>
      <c r="C1710" s="2" t="s">
        <v>3419</v>
      </c>
      <c r="D1710" s="21">
        <v>113157</v>
      </c>
      <c r="E1710" s="21">
        <v>0</v>
      </c>
      <c r="F1710" s="21">
        <v>113157</v>
      </c>
      <c r="G1710" s="39">
        <v>1.04</v>
      </c>
      <c r="H1710" s="21">
        <v>117683</v>
      </c>
      <c r="I1710" s="21">
        <v>0</v>
      </c>
      <c r="J1710" s="21">
        <v>117683</v>
      </c>
      <c r="K1710" s="21">
        <v>0</v>
      </c>
      <c r="L1710" s="21">
        <v>0</v>
      </c>
      <c r="M1710" s="21">
        <v>0</v>
      </c>
      <c r="N1710" s="21">
        <v>117683</v>
      </c>
    </row>
    <row r="1711" spans="1:14" x14ac:dyDescent="0.25">
      <c r="A1711" s="1" t="s">
        <v>5129</v>
      </c>
      <c r="B1711" s="2" t="s">
        <v>10</v>
      </c>
      <c r="C1711" s="2" t="s">
        <v>3419</v>
      </c>
      <c r="D1711" s="21">
        <v>28771</v>
      </c>
      <c r="E1711" s="21">
        <v>0</v>
      </c>
      <c r="F1711" s="21">
        <v>28771</v>
      </c>
      <c r="G1711" s="39">
        <v>1.04</v>
      </c>
      <c r="H1711" s="21">
        <v>29922</v>
      </c>
      <c r="I1711" s="21">
        <v>0</v>
      </c>
      <c r="J1711" s="21">
        <v>29922</v>
      </c>
      <c r="K1711" s="21">
        <v>0</v>
      </c>
      <c r="L1711" s="21">
        <v>0</v>
      </c>
      <c r="M1711" s="21">
        <v>0</v>
      </c>
      <c r="N1711" s="21">
        <v>29922</v>
      </c>
    </row>
    <row r="1712" spans="1:14" x14ac:dyDescent="0.25">
      <c r="A1712" s="1" t="s">
        <v>5130</v>
      </c>
      <c r="B1712" s="2" t="s">
        <v>10</v>
      </c>
      <c r="C1712" s="2" t="s">
        <v>3419</v>
      </c>
      <c r="D1712" s="21">
        <v>50318</v>
      </c>
      <c r="E1712" s="21">
        <v>0</v>
      </c>
      <c r="F1712" s="21">
        <v>50318</v>
      </c>
      <c r="G1712" s="39">
        <v>1.04</v>
      </c>
      <c r="H1712" s="21">
        <v>52331</v>
      </c>
      <c r="I1712" s="21">
        <v>0</v>
      </c>
      <c r="J1712" s="21">
        <v>52331</v>
      </c>
      <c r="K1712" s="21">
        <v>0</v>
      </c>
      <c r="L1712" s="21">
        <v>0</v>
      </c>
      <c r="M1712" s="21">
        <v>0</v>
      </c>
      <c r="N1712" s="21">
        <v>52331</v>
      </c>
    </row>
    <row r="1713" spans="1:14" x14ac:dyDescent="0.25">
      <c r="A1713" s="1" t="s">
        <v>5131</v>
      </c>
      <c r="B1713" s="2" t="s">
        <v>10</v>
      </c>
      <c r="C1713" s="2" t="s">
        <v>3419</v>
      </c>
      <c r="D1713" s="21">
        <v>19761</v>
      </c>
      <c r="E1713" s="21">
        <v>0</v>
      </c>
      <c r="F1713" s="21">
        <v>19761</v>
      </c>
      <c r="G1713" s="39">
        <v>1.04</v>
      </c>
      <c r="H1713" s="21">
        <v>20551</v>
      </c>
      <c r="I1713" s="21">
        <v>0</v>
      </c>
      <c r="J1713" s="21">
        <v>20551</v>
      </c>
      <c r="K1713" s="21">
        <v>0</v>
      </c>
      <c r="L1713" s="21">
        <v>0</v>
      </c>
      <c r="M1713" s="21">
        <v>0</v>
      </c>
      <c r="N1713" s="21">
        <v>20551</v>
      </c>
    </row>
    <row r="1714" spans="1:14" x14ac:dyDescent="0.25">
      <c r="A1714" s="1" t="s">
        <v>5132</v>
      </c>
      <c r="B1714" s="2" t="s">
        <v>10</v>
      </c>
      <c r="C1714" s="2" t="s">
        <v>3419</v>
      </c>
      <c r="D1714" s="21">
        <v>89061</v>
      </c>
      <c r="E1714" s="21">
        <v>0</v>
      </c>
      <c r="F1714" s="21">
        <v>89061</v>
      </c>
      <c r="G1714" s="39">
        <v>1.04</v>
      </c>
      <c r="H1714" s="21">
        <v>92623</v>
      </c>
      <c r="I1714" s="21">
        <v>0</v>
      </c>
      <c r="J1714" s="21">
        <v>92623</v>
      </c>
      <c r="K1714" s="21">
        <v>0</v>
      </c>
      <c r="L1714" s="21">
        <v>0</v>
      </c>
      <c r="M1714" s="21">
        <v>0</v>
      </c>
      <c r="N1714" s="21">
        <v>92623</v>
      </c>
    </row>
    <row r="1715" spans="1:14" x14ac:dyDescent="0.25">
      <c r="A1715" s="1" t="s">
        <v>5133</v>
      </c>
      <c r="B1715" s="2" t="s">
        <v>10</v>
      </c>
      <c r="C1715" s="2" t="s">
        <v>3419</v>
      </c>
      <c r="D1715" s="21">
        <v>54998</v>
      </c>
      <c r="E1715" s="21">
        <v>0</v>
      </c>
      <c r="F1715" s="21">
        <v>54998</v>
      </c>
      <c r="G1715" s="39">
        <v>1.04</v>
      </c>
      <c r="H1715" s="21">
        <v>57198</v>
      </c>
      <c r="I1715" s="21">
        <v>0</v>
      </c>
      <c r="J1715" s="21">
        <v>57198</v>
      </c>
      <c r="K1715" s="21">
        <v>0</v>
      </c>
      <c r="L1715" s="21">
        <v>0</v>
      </c>
      <c r="M1715" s="21">
        <v>0</v>
      </c>
      <c r="N1715" s="21">
        <v>57198</v>
      </c>
    </row>
    <row r="1716" spans="1:14" x14ac:dyDescent="0.25">
      <c r="A1716" s="1" t="s">
        <v>5134</v>
      </c>
      <c r="B1716" s="2" t="s">
        <v>10</v>
      </c>
      <c r="C1716" s="2" t="s">
        <v>3419</v>
      </c>
      <c r="D1716" s="21">
        <v>90601</v>
      </c>
      <c r="E1716" s="21">
        <v>0</v>
      </c>
      <c r="F1716" s="21">
        <v>90601</v>
      </c>
      <c r="G1716" s="39">
        <v>1.04</v>
      </c>
      <c r="H1716" s="21">
        <v>94225</v>
      </c>
      <c r="I1716" s="21">
        <v>0</v>
      </c>
      <c r="J1716" s="21">
        <v>94225</v>
      </c>
      <c r="K1716" s="21">
        <v>0</v>
      </c>
      <c r="L1716" s="21">
        <v>0</v>
      </c>
      <c r="M1716" s="21">
        <v>0</v>
      </c>
      <c r="N1716" s="21">
        <v>94225</v>
      </c>
    </row>
    <row r="1717" spans="1:14" x14ac:dyDescent="0.25">
      <c r="A1717" s="1" t="s">
        <v>5135</v>
      </c>
      <c r="B1717" s="2" t="s">
        <v>10</v>
      </c>
      <c r="C1717" s="2" t="s">
        <v>3419</v>
      </c>
      <c r="D1717" s="21">
        <v>89875</v>
      </c>
      <c r="E1717" s="21">
        <v>0</v>
      </c>
      <c r="F1717" s="21">
        <v>89875</v>
      </c>
      <c r="G1717" s="39">
        <v>1.04</v>
      </c>
      <c r="H1717" s="21">
        <v>93470</v>
      </c>
      <c r="I1717" s="21">
        <v>0</v>
      </c>
      <c r="J1717" s="21">
        <v>93470</v>
      </c>
      <c r="K1717" s="21">
        <v>0</v>
      </c>
      <c r="L1717" s="21">
        <v>0</v>
      </c>
      <c r="M1717" s="21">
        <v>0</v>
      </c>
      <c r="N1717" s="21">
        <v>93470</v>
      </c>
    </row>
    <row r="1718" spans="1:14" x14ac:dyDescent="0.25">
      <c r="A1718" s="1" t="s">
        <v>5136</v>
      </c>
      <c r="B1718" s="2" t="s">
        <v>10</v>
      </c>
      <c r="C1718" s="2" t="s">
        <v>3419</v>
      </c>
      <c r="D1718" s="21">
        <v>51341</v>
      </c>
      <c r="E1718" s="21">
        <v>0</v>
      </c>
      <c r="F1718" s="21">
        <v>51341</v>
      </c>
      <c r="G1718" s="39">
        <v>1.04</v>
      </c>
      <c r="H1718" s="21">
        <v>53395</v>
      </c>
      <c r="I1718" s="21">
        <v>0</v>
      </c>
      <c r="J1718" s="21">
        <v>53395</v>
      </c>
      <c r="K1718" s="21">
        <v>0</v>
      </c>
      <c r="L1718" s="21">
        <v>0</v>
      </c>
      <c r="M1718" s="21">
        <v>0</v>
      </c>
      <c r="N1718" s="21">
        <v>53395</v>
      </c>
    </row>
    <row r="1719" spans="1:14" x14ac:dyDescent="0.25">
      <c r="A1719" s="1" t="s">
        <v>5137</v>
      </c>
      <c r="B1719" s="2" t="s">
        <v>10</v>
      </c>
      <c r="C1719" s="2" t="s">
        <v>3419</v>
      </c>
      <c r="D1719" s="21">
        <v>50023</v>
      </c>
      <c r="E1719" s="21">
        <v>0</v>
      </c>
      <c r="F1719" s="21">
        <v>50023</v>
      </c>
      <c r="G1719" s="39">
        <v>1.04</v>
      </c>
      <c r="H1719" s="21">
        <v>52024</v>
      </c>
      <c r="I1719" s="21">
        <v>0</v>
      </c>
      <c r="J1719" s="21">
        <v>52024</v>
      </c>
      <c r="K1719" s="21">
        <v>0</v>
      </c>
      <c r="L1719" s="21">
        <v>0</v>
      </c>
      <c r="M1719" s="21">
        <v>0</v>
      </c>
      <c r="N1719" s="21">
        <v>52024</v>
      </c>
    </row>
    <row r="1720" spans="1:14" x14ac:dyDescent="0.25">
      <c r="A1720" s="1" t="s">
        <v>5138</v>
      </c>
      <c r="B1720" s="2" t="s">
        <v>10</v>
      </c>
      <c r="C1720" s="2" t="s">
        <v>3419</v>
      </c>
      <c r="D1720" s="21">
        <v>65866</v>
      </c>
      <c r="E1720" s="21">
        <v>0</v>
      </c>
      <c r="F1720" s="21">
        <v>65866</v>
      </c>
      <c r="G1720" s="39">
        <v>1.04</v>
      </c>
      <c r="H1720" s="21">
        <v>68501</v>
      </c>
      <c r="I1720" s="21">
        <v>0</v>
      </c>
      <c r="J1720" s="21">
        <v>68501</v>
      </c>
      <c r="K1720" s="21">
        <v>0</v>
      </c>
      <c r="L1720" s="21">
        <v>0</v>
      </c>
      <c r="M1720" s="21">
        <v>0</v>
      </c>
      <c r="N1720" s="21">
        <v>68501</v>
      </c>
    </row>
    <row r="1721" spans="1:14" x14ac:dyDescent="0.25">
      <c r="A1721" s="1" t="s">
        <v>5139</v>
      </c>
      <c r="B1721" s="2" t="s">
        <v>10</v>
      </c>
      <c r="C1721" s="2" t="s">
        <v>3419</v>
      </c>
      <c r="D1721" s="21">
        <v>19023</v>
      </c>
      <c r="E1721" s="21">
        <v>0</v>
      </c>
      <c r="F1721" s="21">
        <v>19023</v>
      </c>
      <c r="G1721" s="39">
        <v>1.04</v>
      </c>
      <c r="H1721" s="21">
        <v>19784</v>
      </c>
      <c r="I1721" s="21">
        <v>0</v>
      </c>
      <c r="J1721" s="21">
        <v>19784</v>
      </c>
      <c r="K1721" s="21">
        <v>0</v>
      </c>
      <c r="L1721" s="21">
        <v>0</v>
      </c>
      <c r="M1721" s="21">
        <v>0</v>
      </c>
      <c r="N1721" s="21">
        <v>19784</v>
      </c>
    </row>
    <row r="1722" spans="1:14" x14ac:dyDescent="0.25">
      <c r="A1722" s="1" t="s">
        <v>5140</v>
      </c>
      <c r="B1722" s="2" t="s">
        <v>10</v>
      </c>
      <c r="C1722" s="2" t="s">
        <v>3419</v>
      </c>
      <c r="D1722" s="21">
        <v>57960</v>
      </c>
      <c r="E1722" s="21">
        <v>0</v>
      </c>
      <c r="F1722" s="21">
        <v>57960</v>
      </c>
      <c r="G1722" s="39">
        <v>1.04</v>
      </c>
      <c r="H1722" s="21">
        <v>60278</v>
      </c>
      <c r="I1722" s="21">
        <v>0</v>
      </c>
      <c r="J1722" s="21">
        <v>60278</v>
      </c>
      <c r="K1722" s="21">
        <v>0</v>
      </c>
      <c r="L1722" s="21">
        <v>0</v>
      </c>
      <c r="M1722" s="21">
        <v>0</v>
      </c>
      <c r="N1722" s="21">
        <v>60278</v>
      </c>
    </row>
    <row r="1723" spans="1:14" x14ac:dyDescent="0.25">
      <c r="A1723" s="1" t="s">
        <v>5141</v>
      </c>
      <c r="B1723" s="2" t="s">
        <v>10</v>
      </c>
      <c r="C1723" s="2" t="s">
        <v>3419</v>
      </c>
      <c r="D1723" s="21">
        <v>18379</v>
      </c>
      <c r="E1723" s="21">
        <v>0</v>
      </c>
      <c r="F1723" s="21">
        <v>18379</v>
      </c>
      <c r="G1723" s="39">
        <v>1.04</v>
      </c>
      <c r="H1723" s="21">
        <v>19114</v>
      </c>
      <c r="I1723" s="21">
        <v>0</v>
      </c>
      <c r="J1723" s="21">
        <v>19114</v>
      </c>
      <c r="K1723" s="21">
        <v>0</v>
      </c>
      <c r="L1723" s="21">
        <v>0</v>
      </c>
      <c r="M1723" s="21">
        <v>0</v>
      </c>
      <c r="N1723" s="21">
        <v>19114</v>
      </c>
    </row>
    <row r="1724" spans="1:14" x14ac:dyDescent="0.25">
      <c r="A1724" s="1" t="s">
        <v>5142</v>
      </c>
      <c r="B1724" s="2" t="s">
        <v>10</v>
      </c>
      <c r="C1724" s="2" t="s">
        <v>3419</v>
      </c>
      <c r="D1724" s="21">
        <v>27766388</v>
      </c>
      <c r="E1724" s="21">
        <v>0</v>
      </c>
      <c r="F1724" s="21">
        <v>27766388</v>
      </c>
      <c r="G1724" s="39">
        <v>1.04</v>
      </c>
      <c r="H1724" s="21">
        <v>28877044</v>
      </c>
      <c r="I1724" s="21">
        <v>0</v>
      </c>
      <c r="J1724" s="21">
        <v>28877044</v>
      </c>
      <c r="K1724" s="21">
        <v>701813</v>
      </c>
      <c r="L1724" s="21">
        <v>0</v>
      </c>
      <c r="M1724" s="21">
        <v>0</v>
      </c>
      <c r="N1724" s="21">
        <v>29578857</v>
      </c>
    </row>
    <row r="1725" spans="1:14" x14ac:dyDescent="0.25">
      <c r="A1725" s="1" t="s">
        <v>5143</v>
      </c>
      <c r="B1725" s="2" t="s">
        <v>10</v>
      </c>
      <c r="C1725" s="2" t="s">
        <v>3419</v>
      </c>
      <c r="D1725" s="21">
        <v>12888077</v>
      </c>
      <c r="E1725" s="21">
        <v>0</v>
      </c>
      <c r="F1725" s="21">
        <v>12888077</v>
      </c>
      <c r="G1725" s="39">
        <v>1.04</v>
      </c>
      <c r="H1725" s="21">
        <v>13403600</v>
      </c>
      <c r="I1725" s="21">
        <v>0</v>
      </c>
      <c r="J1725" s="21">
        <v>13403600</v>
      </c>
      <c r="K1725" s="21">
        <v>420691</v>
      </c>
      <c r="L1725" s="21">
        <v>0</v>
      </c>
      <c r="M1725" s="21">
        <v>0</v>
      </c>
      <c r="N1725" s="21">
        <v>13824291</v>
      </c>
    </row>
    <row r="1726" spans="1:14" x14ac:dyDescent="0.25">
      <c r="A1726" s="1" t="s">
        <v>5144</v>
      </c>
      <c r="B1726" s="2" t="s">
        <v>10</v>
      </c>
      <c r="C1726" s="2" t="s">
        <v>3419</v>
      </c>
      <c r="D1726" s="21">
        <v>47348</v>
      </c>
      <c r="E1726" s="21">
        <v>0</v>
      </c>
      <c r="F1726" s="21">
        <v>47348</v>
      </c>
      <c r="G1726" s="39">
        <v>1.04</v>
      </c>
      <c r="H1726" s="21">
        <v>49242</v>
      </c>
      <c r="I1726" s="21">
        <v>0</v>
      </c>
      <c r="J1726" s="21">
        <v>49242</v>
      </c>
      <c r="K1726" s="21">
        <v>0</v>
      </c>
      <c r="L1726" s="21">
        <v>0</v>
      </c>
      <c r="M1726" s="21">
        <v>0</v>
      </c>
      <c r="N1726" s="21">
        <v>49242</v>
      </c>
    </row>
    <row r="1727" spans="1:14" x14ac:dyDescent="0.25">
      <c r="A1727" s="1" t="s">
        <v>5145</v>
      </c>
      <c r="B1727" s="2" t="s">
        <v>10</v>
      </c>
      <c r="C1727" s="2" t="s">
        <v>3419</v>
      </c>
      <c r="D1727" s="21">
        <v>286843</v>
      </c>
      <c r="E1727" s="21">
        <v>0</v>
      </c>
      <c r="F1727" s="21">
        <v>286843</v>
      </c>
      <c r="G1727" s="39">
        <v>1.04</v>
      </c>
      <c r="H1727" s="21">
        <v>298317</v>
      </c>
      <c r="I1727" s="21">
        <v>0</v>
      </c>
      <c r="J1727" s="21">
        <v>298317</v>
      </c>
      <c r="K1727" s="21">
        <v>3313</v>
      </c>
      <c r="L1727" s="21">
        <v>0</v>
      </c>
      <c r="M1727" s="21">
        <v>0</v>
      </c>
      <c r="N1727" s="21">
        <v>301630</v>
      </c>
    </row>
    <row r="1728" spans="1:14" x14ac:dyDescent="0.25">
      <c r="A1728" s="1" t="s">
        <v>5146</v>
      </c>
      <c r="B1728" s="2" t="s">
        <v>10</v>
      </c>
      <c r="C1728" s="2" t="s">
        <v>3419</v>
      </c>
      <c r="D1728" s="21">
        <v>270130</v>
      </c>
      <c r="E1728" s="21">
        <v>0</v>
      </c>
      <c r="F1728" s="21">
        <v>270130</v>
      </c>
      <c r="G1728" s="39">
        <v>1.04</v>
      </c>
      <c r="H1728" s="21">
        <v>280935</v>
      </c>
      <c r="I1728" s="21">
        <v>0</v>
      </c>
      <c r="J1728" s="21">
        <v>280935</v>
      </c>
      <c r="K1728" s="21">
        <v>1197</v>
      </c>
      <c r="L1728" s="21">
        <v>0</v>
      </c>
      <c r="M1728" s="21">
        <v>0</v>
      </c>
      <c r="N1728" s="21">
        <v>282132</v>
      </c>
    </row>
    <row r="1729" spans="1:14" x14ac:dyDescent="0.25">
      <c r="A1729" s="1" t="s">
        <v>5147</v>
      </c>
      <c r="B1729" s="2" t="s">
        <v>10</v>
      </c>
      <c r="C1729" s="2" t="s">
        <v>3419</v>
      </c>
      <c r="D1729" s="21">
        <v>1411344</v>
      </c>
      <c r="E1729" s="21">
        <v>0</v>
      </c>
      <c r="F1729" s="21">
        <v>1411344</v>
      </c>
      <c r="G1729" s="39">
        <v>1.04</v>
      </c>
      <c r="H1729" s="21">
        <v>1467798</v>
      </c>
      <c r="I1729" s="21">
        <v>0</v>
      </c>
      <c r="J1729" s="21">
        <v>1467798</v>
      </c>
      <c r="K1729" s="21">
        <v>282117</v>
      </c>
      <c r="L1729" s="21">
        <v>0</v>
      </c>
      <c r="M1729" s="21">
        <v>0</v>
      </c>
      <c r="N1729" s="21">
        <v>1749915</v>
      </c>
    </row>
    <row r="1730" spans="1:14" x14ac:dyDescent="0.25">
      <c r="A1730" s="1" t="s">
        <v>5148</v>
      </c>
      <c r="B1730" s="2" t="s">
        <v>10</v>
      </c>
      <c r="C1730" s="2" t="s">
        <v>3419</v>
      </c>
      <c r="D1730" s="21">
        <v>162995</v>
      </c>
      <c r="E1730" s="21">
        <v>0</v>
      </c>
      <c r="F1730" s="21">
        <v>162995</v>
      </c>
      <c r="G1730" s="39">
        <v>1.04</v>
      </c>
      <c r="H1730" s="21">
        <v>169515</v>
      </c>
      <c r="I1730" s="21">
        <v>0</v>
      </c>
      <c r="J1730" s="21">
        <v>169515</v>
      </c>
      <c r="K1730" s="21">
        <v>55797</v>
      </c>
      <c r="L1730" s="21">
        <v>0</v>
      </c>
      <c r="M1730" s="21">
        <v>0</v>
      </c>
      <c r="N1730" s="21">
        <v>225312</v>
      </c>
    </row>
    <row r="1731" spans="1:14" x14ac:dyDescent="0.25">
      <c r="A1731" s="1" t="s">
        <v>5149</v>
      </c>
      <c r="B1731" s="2" t="s">
        <v>10</v>
      </c>
      <c r="C1731" s="2" t="s">
        <v>3419</v>
      </c>
      <c r="D1731" s="21">
        <v>125603</v>
      </c>
      <c r="E1731" s="21">
        <v>0</v>
      </c>
      <c r="F1731" s="21">
        <v>125603</v>
      </c>
      <c r="G1731" s="39">
        <v>1.04</v>
      </c>
      <c r="H1731" s="21">
        <v>130627</v>
      </c>
      <c r="I1731" s="21">
        <v>0</v>
      </c>
      <c r="J1731" s="21">
        <v>130627</v>
      </c>
      <c r="K1731" s="21">
        <v>0</v>
      </c>
      <c r="L1731" s="21">
        <v>0</v>
      </c>
      <c r="M1731" s="21">
        <v>0</v>
      </c>
      <c r="N1731" s="21">
        <v>130627</v>
      </c>
    </row>
    <row r="1732" spans="1:14" x14ac:dyDescent="0.25">
      <c r="A1732" s="1" t="s">
        <v>5150</v>
      </c>
      <c r="B1732" s="2" t="s">
        <v>10</v>
      </c>
      <c r="C1732" s="2" t="s">
        <v>3419</v>
      </c>
      <c r="D1732" s="21">
        <v>664874</v>
      </c>
      <c r="E1732" s="21">
        <v>0</v>
      </c>
      <c r="F1732" s="21">
        <v>664874</v>
      </c>
      <c r="G1732" s="39">
        <v>1.04</v>
      </c>
      <c r="H1732" s="21">
        <v>691469</v>
      </c>
      <c r="I1732" s="21">
        <v>0</v>
      </c>
      <c r="J1732" s="21">
        <v>691469</v>
      </c>
      <c r="K1732" s="21">
        <v>38406</v>
      </c>
      <c r="L1732" s="21">
        <v>0</v>
      </c>
      <c r="M1732" s="21">
        <v>0</v>
      </c>
      <c r="N1732" s="21">
        <v>729875</v>
      </c>
    </row>
    <row r="1733" spans="1:14" x14ac:dyDescent="0.25">
      <c r="A1733" s="1" t="s">
        <v>5151</v>
      </c>
      <c r="B1733" s="2" t="s">
        <v>10</v>
      </c>
      <c r="C1733" s="2" t="s">
        <v>3419</v>
      </c>
      <c r="D1733" s="21">
        <v>384283</v>
      </c>
      <c r="E1733" s="21">
        <v>0</v>
      </c>
      <c r="F1733" s="21">
        <v>384283</v>
      </c>
      <c r="G1733" s="39">
        <v>1.04</v>
      </c>
      <c r="H1733" s="21">
        <v>399654</v>
      </c>
      <c r="I1733" s="21">
        <v>0</v>
      </c>
      <c r="J1733" s="21">
        <v>399654</v>
      </c>
      <c r="K1733" s="21">
        <v>20744</v>
      </c>
      <c r="L1733" s="21">
        <v>0</v>
      </c>
      <c r="M1733" s="21">
        <v>0</v>
      </c>
      <c r="N1733" s="21">
        <v>420398</v>
      </c>
    </row>
    <row r="1734" spans="1:14" x14ac:dyDescent="0.25">
      <c r="A1734" s="1" t="s">
        <v>5152</v>
      </c>
      <c r="B1734" s="2" t="s">
        <v>10</v>
      </c>
      <c r="C1734" s="2" t="s">
        <v>3419</v>
      </c>
      <c r="D1734" s="21">
        <v>545860</v>
      </c>
      <c r="E1734" s="21">
        <v>0</v>
      </c>
      <c r="F1734" s="21">
        <v>545860</v>
      </c>
      <c r="G1734" s="39">
        <v>1.04</v>
      </c>
      <c r="H1734" s="21">
        <v>567694</v>
      </c>
      <c r="I1734" s="21">
        <v>0</v>
      </c>
      <c r="J1734" s="21">
        <v>567694</v>
      </c>
      <c r="K1734" s="21">
        <v>34330</v>
      </c>
      <c r="L1734" s="21">
        <v>0</v>
      </c>
      <c r="M1734" s="21">
        <v>0</v>
      </c>
      <c r="N1734" s="21">
        <v>602024</v>
      </c>
    </row>
    <row r="1735" spans="1:14" x14ac:dyDescent="0.25">
      <c r="A1735" s="1" t="s">
        <v>5153</v>
      </c>
      <c r="B1735" s="2" t="s">
        <v>174</v>
      </c>
      <c r="C1735" s="2" t="s">
        <v>1755</v>
      </c>
      <c r="D1735" s="21">
        <v>7076157</v>
      </c>
      <c r="E1735" s="21">
        <v>0</v>
      </c>
      <c r="F1735" s="21">
        <v>7076157</v>
      </c>
      <c r="G1735" s="39">
        <v>1.04</v>
      </c>
      <c r="H1735" s="21">
        <v>7359203</v>
      </c>
      <c r="I1735" s="21">
        <v>0</v>
      </c>
      <c r="J1735" s="21">
        <v>7359203</v>
      </c>
      <c r="K1735" s="21">
        <v>0</v>
      </c>
      <c r="L1735" s="21">
        <v>0</v>
      </c>
      <c r="M1735" s="21">
        <v>0</v>
      </c>
      <c r="N1735" s="21">
        <v>7359203</v>
      </c>
    </row>
    <row r="1736" spans="1:14" x14ac:dyDescent="0.25">
      <c r="A1736" s="1" t="s">
        <v>5154</v>
      </c>
      <c r="B1736" s="2" t="s">
        <v>10</v>
      </c>
      <c r="C1736" s="2" t="s">
        <v>3419</v>
      </c>
      <c r="D1736" s="21">
        <v>1364867</v>
      </c>
      <c r="E1736" s="21">
        <v>0</v>
      </c>
      <c r="F1736" s="21">
        <v>1364867</v>
      </c>
      <c r="G1736" s="39">
        <v>1.04</v>
      </c>
      <c r="H1736" s="21">
        <v>1419462</v>
      </c>
      <c r="I1736" s="21">
        <v>0</v>
      </c>
      <c r="J1736" s="21">
        <v>1419462</v>
      </c>
      <c r="K1736" s="21">
        <v>0</v>
      </c>
      <c r="L1736" s="21">
        <v>0</v>
      </c>
      <c r="M1736" s="21">
        <v>0</v>
      </c>
      <c r="N1736" s="21">
        <v>1419462</v>
      </c>
    </row>
    <row r="1737" spans="1:14" x14ac:dyDescent="0.25">
      <c r="A1737" s="1" t="s">
        <v>5155</v>
      </c>
      <c r="B1737" s="2" t="s">
        <v>10</v>
      </c>
      <c r="C1737" s="2" t="s">
        <v>3419</v>
      </c>
      <c r="D1737" s="21">
        <v>1311671</v>
      </c>
      <c r="E1737" s="21">
        <v>0</v>
      </c>
      <c r="F1737" s="21">
        <v>1311671</v>
      </c>
      <c r="G1737" s="39">
        <v>1.04</v>
      </c>
      <c r="H1737" s="21">
        <v>1364138</v>
      </c>
      <c r="I1737" s="21">
        <v>0</v>
      </c>
      <c r="J1737" s="21">
        <v>1364138</v>
      </c>
      <c r="K1737" s="21">
        <v>0</v>
      </c>
      <c r="L1737" s="21">
        <v>0</v>
      </c>
      <c r="M1737" s="21">
        <v>0</v>
      </c>
      <c r="N1737" s="21">
        <v>1364138</v>
      </c>
    </row>
    <row r="1738" spans="1:14" x14ac:dyDescent="0.25">
      <c r="A1738" s="1" t="s">
        <v>5156</v>
      </c>
      <c r="B1738" s="2" t="s">
        <v>174</v>
      </c>
      <c r="C1738" s="2" t="s">
        <v>1755</v>
      </c>
      <c r="D1738" s="21">
        <v>14269888</v>
      </c>
      <c r="E1738" s="21">
        <v>0</v>
      </c>
      <c r="F1738" s="21">
        <v>14269888</v>
      </c>
      <c r="G1738" s="39">
        <v>1.04</v>
      </c>
      <c r="H1738" s="21">
        <v>14840684</v>
      </c>
      <c r="I1738" s="21">
        <v>0</v>
      </c>
      <c r="J1738" s="21">
        <v>14840684</v>
      </c>
      <c r="K1738" s="21">
        <v>0</v>
      </c>
      <c r="L1738" s="21">
        <v>0</v>
      </c>
      <c r="M1738" s="21">
        <v>0</v>
      </c>
      <c r="N1738" s="21">
        <v>14840684</v>
      </c>
    </row>
    <row r="1739" spans="1:14" x14ac:dyDescent="0.25">
      <c r="A1739" s="1" t="s">
        <v>5157</v>
      </c>
      <c r="B1739" s="2" t="s">
        <v>10</v>
      </c>
      <c r="C1739" s="2" t="s">
        <v>3419</v>
      </c>
      <c r="D1739" s="21">
        <v>1713278</v>
      </c>
      <c r="E1739" s="21">
        <v>0</v>
      </c>
      <c r="F1739" s="21">
        <v>1713278</v>
      </c>
      <c r="G1739" s="39">
        <v>1.04</v>
      </c>
      <c r="H1739" s="21">
        <v>1781809</v>
      </c>
      <c r="I1739" s="21">
        <v>0</v>
      </c>
      <c r="J1739" s="21">
        <v>1781809</v>
      </c>
      <c r="K1739" s="21">
        <v>0</v>
      </c>
      <c r="L1739" s="21">
        <v>0</v>
      </c>
      <c r="M1739" s="21">
        <v>0</v>
      </c>
      <c r="N1739" s="21">
        <v>1781809</v>
      </c>
    </row>
    <row r="1740" spans="1:14" x14ac:dyDescent="0.25">
      <c r="A1740" s="1" t="s">
        <v>5158</v>
      </c>
      <c r="B1740" s="2" t="s">
        <v>10</v>
      </c>
      <c r="C1740" s="2" t="s">
        <v>3419</v>
      </c>
      <c r="D1740" s="21">
        <v>9657630</v>
      </c>
      <c r="E1740" s="21">
        <v>0</v>
      </c>
      <c r="F1740" s="21">
        <v>9657630</v>
      </c>
      <c r="G1740" s="39">
        <v>1.04</v>
      </c>
      <c r="H1740" s="21">
        <v>10043935</v>
      </c>
      <c r="I1740" s="21">
        <v>0</v>
      </c>
      <c r="J1740" s="21">
        <v>10043935</v>
      </c>
      <c r="K1740" s="21">
        <v>0</v>
      </c>
      <c r="L1740" s="21">
        <v>0</v>
      </c>
      <c r="M1740" s="21">
        <v>0</v>
      </c>
      <c r="N1740" s="21">
        <v>10043935</v>
      </c>
    </row>
    <row r="1741" spans="1:14" x14ac:dyDescent="0.25">
      <c r="A1741" s="1" t="s">
        <v>5159</v>
      </c>
      <c r="B1741" s="2" t="s">
        <v>174</v>
      </c>
      <c r="C1741" s="2" t="s">
        <v>2590</v>
      </c>
      <c r="D1741" s="21">
        <v>3262265</v>
      </c>
      <c r="E1741" s="21">
        <v>0</v>
      </c>
      <c r="F1741" s="21">
        <v>3262265</v>
      </c>
      <c r="G1741" s="39">
        <v>1.04</v>
      </c>
      <c r="H1741" s="21">
        <v>3392756</v>
      </c>
      <c r="I1741" s="21">
        <v>0</v>
      </c>
      <c r="J1741" s="21">
        <v>3392756</v>
      </c>
      <c r="K1741" s="21">
        <v>0</v>
      </c>
      <c r="L1741" s="21">
        <v>0</v>
      </c>
      <c r="M1741" s="21">
        <v>0</v>
      </c>
      <c r="N1741" s="21">
        <v>3392756</v>
      </c>
    </row>
    <row r="1742" spans="1:14" x14ac:dyDescent="0.25">
      <c r="A1742" s="1" t="s">
        <v>5160</v>
      </c>
      <c r="B1742" s="2" t="s">
        <v>10</v>
      </c>
      <c r="C1742" s="2" t="s">
        <v>3419</v>
      </c>
      <c r="D1742" s="21">
        <v>4310120</v>
      </c>
      <c r="E1742" s="21">
        <v>0</v>
      </c>
      <c r="F1742" s="21">
        <v>4310120</v>
      </c>
      <c r="G1742" s="39">
        <v>1.04</v>
      </c>
      <c r="H1742" s="21">
        <v>4482525</v>
      </c>
      <c r="I1742" s="21">
        <v>0</v>
      </c>
      <c r="J1742" s="21">
        <v>4482525</v>
      </c>
      <c r="K1742" s="21">
        <v>0</v>
      </c>
      <c r="L1742" s="21">
        <v>0</v>
      </c>
      <c r="M1742" s="21">
        <v>0</v>
      </c>
      <c r="N1742" s="21">
        <v>4482525</v>
      </c>
    </row>
    <row r="1743" spans="1:14" x14ac:dyDescent="0.25">
      <c r="A1743" s="1" t="s">
        <v>5161</v>
      </c>
      <c r="B1743" s="2" t="s">
        <v>10</v>
      </c>
      <c r="C1743" s="2" t="s">
        <v>3419</v>
      </c>
      <c r="D1743" s="21">
        <v>75755</v>
      </c>
      <c r="E1743" s="21">
        <v>0</v>
      </c>
      <c r="F1743" s="21">
        <v>75755</v>
      </c>
      <c r="G1743" s="39">
        <v>1.04</v>
      </c>
      <c r="H1743" s="21">
        <v>78785</v>
      </c>
      <c r="I1743" s="21">
        <v>0</v>
      </c>
      <c r="J1743" s="21">
        <v>78785</v>
      </c>
      <c r="K1743" s="21">
        <v>0</v>
      </c>
      <c r="L1743" s="21">
        <v>0</v>
      </c>
      <c r="M1743" s="21">
        <v>0</v>
      </c>
      <c r="N1743" s="21">
        <v>78785</v>
      </c>
    </row>
    <row r="1744" spans="1:14" x14ac:dyDescent="0.25">
      <c r="A1744" s="1" t="s">
        <v>5162</v>
      </c>
      <c r="B1744" s="2" t="s">
        <v>10</v>
      </c>
      <c r="C1744" s="2" t="s">
        <v>3419</v>
      </c>
      <c r="D1744" s="21">
        <v>123287</v>
      </c>
      <c r="E1744" s="21">
        <v>0</v>
      </c>
      <c r="F1744" s="21">
        <v>123287</v>
      </c>
      <c r="G1744" s="39">
        <v>1.04</v>
      </c>
      <c r="H1744" s="21">
        <v>128218</v>
      </c>
      <c r="I1744" s="21">
        <v>0</v>
      </c>
      <c r="J1744" s="21">
        <v>128218</v>
      </c>
      <c r="K1744" s="21">
        <v>0</v>
      </c>
      <c r="L1744" s="21">
        <v>0</v>
      </c>
      <c r="M1744" s="21">
        <v>0</v>
      </c>
      <c r="N1744" s="21">
        <v>128218</v>
      </c>
    </row>
    <row r="1745" spans="1:14" x14ac:dyDescent="0.25">
      <c r="A1745" s="1" t="s">
        <v>5163</v>
      </c>
      <c r="B1745" s="2" t="s">
        <v>10</v>
      </c>
      <c r="C1745" s="2" t="s">
        <v>3419</v>
      </c>
      <c r="D1745" s="21">
        <v>5348636</v>
      </c>
      <c r="E1745" s="21">
        <v>0</v>
      </c>
      <c r="F1745" s="21">
        <v>5348636</v>
      </c>
      <c r="G1745" s="39">
        <v>1.04</v>
      </c>
      <c r="H1745" s="21">
        <v>5562581</v>
      </c>
      <c r="I1745" s="21">
        <v>0</v>
      </c>
      <c r="J1745" s="21">
        <v>5562581</v>
      </c>
      <c r="K1745" s="21">
        <v>0</v>
      </c>
      <c r="L1745" s="21">
        <v>0</v>
      </c>
      <c r="M1745" s="21">
        <v>0</v>
      </c>
      <c r="N1745" s="21">
        <v>5562581</v>
      </c>
    </row>
    <row r="1746" spans="1:14" x14ac:dyDescent="0.25">
      <c r="A1746" s="1" t="s">
        <v>5164</v>
      </c>
      <c r="B1746" s="2" t="s">
        <v>10</v>
      </c>
      <c r="C1746" s="2" t="s">
        <v>3419</v>
      </c>
      <c r="D1746" s="21">
        <v>106656</v>
      </c>
      <c r="E1746" s="21">
        <v>0</v>
      </c>
      <c r="F1746" s="21">
        <v>106656</v>
      </c>
      <c r="G1746" s="39">
        <v>1.04</v>
      </c>
      <c r="H1746" s="21">
        <v>110922</v>
      </c>
      <c r="I1746" s="21">
        <v>0</v>
      </c>
      <c r="J1746" s="21">
        <v>110922</v>
      </c>
      <c r="K1746" s="21">
        <v>0</v>
      </c>
      <c r="L1746" s="21">
        <v>0</v>
      </c>
      <c r="M1746" s="21">
        <v>0</v>
      </c>
      <c r="N1746" s="21">
        <v>110922</v>
      </c>
    </row>
    <row r="1747" spans="1:14" x14ac:dyDescent="0.25">
      <c r="A1747" s="1" t="s">
        <v>5165</v>
      </c>
      <c r="B1747" s="2" t="s">
        <v>174</v>
      </c>
      <c r="C1747" s="2" t="s">
        <v>1755</v>
      </c>
      <c r="D1747" s="21">
        <v>2465389</v>
      </c>
      <c r="E1747" s="21">
        <v>0</v>
      </c>
      <c r="F1747" s="21">
        <v>2465389</v>
      </c>
      <c r="G1747" s="39">
        <v>1.04</v>
      </c>
      <c r="H1747" s="21">
        <v>2564005</v>
      </c>
      <c r="I1747" s="21">
        <v>0</v>
      </c>
      <c r="J1747" s="21">
        <v>2564005</v>
      </c>
      <c r="K1747" s="21">
        <v>0</v>
      </c>
      <c r="L1747" s="21">
        <v>0</v>
      </c>
      <c r="M1747" s="21">
        <v>0</v>
      </c>
      <c r="N1747" s="21">
        <v>2564005</v>
      </c>
    </row>
    <row r="1748" spans="1:14" x14ac:dyDescent="0.25">
      <c r="A1748" s="1" t="s">
        <v>5166</v>
      </c>
      <c r="B1748" s="2" t="s">
        <v>10</v>
      </c>
      <c r="C1748" s="2" t="s">
        <v>3419</v>
      </c>
      <c r="D1748" s="21">
        <v>4306953</v>
      </c>
      <c r="E1748" s="21">
        <v>0</v>
      </c>
      <c r="F1748" s="21">
        <v>4306953</v>
      </c>
      <c r="G1748" s="39">
        <v>1.04</v>
      </c>
      <c r="H1748" s="21">
        <v>4479231</v>
      </c>
      <c r="I1748" s="21">
        <v>0</v>
      </c>
      <c r="J1748" s="21">
        <v>4479231</v>
      </c>
      <c r="K1748" s="21">
        <v>0</v>
      </c>
      <c r="L1748" s="21">
        <v>0</v>
      </c>
      <c r="M1748" s="21">
        <v>0</v>
      </c>
      <c r="N1748" s="21">
        <v>4479231</v>
      </c>
    </row>
    <row r="1749" spans="1:14" x14ac:dyDescent="0.25">
      <c r="A1749" s="1" t="s">
        <v>5167</v>
      </c>
      <c r="B1749" s="2" t="s">
        <v>10</v>
      </c>
      <c r="C1749" s="2" t="s">
        <v>3419</v>
      </c>
      <c r="D1749" s="21">
        <v>436292</v>
      </c>
      <c r="E1749" s="21">
        <v>0</v>
      </c>
      <c r="F1749" s="21">
        <v>436292</v>
      </c>
      <c r="G1749" s="39">
        <v>1.04</v>
      </c>
      <c r="H1749" s="21">
        <v>453744</v>
      </c>
      <c r="I1749" s="21">
        <v>0</v>
      </c>
      <c r="J1749" s="21">
        <v>453744</v>
      </c>
      <c r="K1749" s="21">
        <v>0</v>
      </c>
      <c r="L1749" s="21">
        <v>0</v>
      </c>
      <c r="M1749" s="21">
        <v>0</v>
      </c>
      <c r="N1749" s="21">
        <v>453744</v>
      </c>
    </row>
    <row r="1750" spans="1:14" x14ac:dyDescent="0.25">
      <c r="A1750" s="1" t="s">
        <v>5168</v>
      </c>
      <c r="B1750" s="2" t="s">
        <v>10</v>
      </c>
      <c r="C1750" s="2" t="s">
        <v>3419</v>
      </c>
      <c r="D1750" s="21">
        <v>0</v>
      </c>
      <c r="E1750" s="21">
        <v>0</v>
      </c>
      <c r="F1750" s="21">
        <v>0</v>
      </c>
      <c r="G1750" s="39">
        <v>1.04</v>
      </c>
      <c r="H1750" s="21">
        <v>0</v>
      </c>
      <c r="I1750" s="21">
        <v>0</v>
      </c>
      <c r="J1750" s="21">
        <v>0</v>
      </c>
      <c r="K1750" s="21">
        <v>0</v>
      </c>
      <c r="L1750" s="21">
        <v>0</v>
      </c>
      <c r="M1750" s="21">
        <v>0</v>
      </c>
      <c r="N1750" s="21">
        <v>0</v>
      </c>
    </row>
    <row r="1751" spans="1:14" x14ac:dyDescent="0.25">
      <c r="A1751" s="1" t="s">
        <v>5169</v>
      </c>
      <c r="B1751" s="2" t="s">
        <v>10</v>
      </c>
      <c r="C1751" s="2" t="s">
        <v>3419</v>
      </c>
      <c r="D1751" s="21">
        <v>9584748</v>
      </c>
      <c r="E1751" s="21">
        <v>0</v>
      </c>
      <c r="F1751" s="21">
        <v>9584748</v>
      </c>
      <c r="G1751" s="39">
        <v>1.04</v>
      </c>
      <c r="H1751" s="21">
        <v>9968138</v>
      </c>
      <c r="I1751" s="21">
        <v>0</v>
      </c>
      <c r="J1751" s="21">
        <v>9968138</v>
      </c>
      <c r="K1751" s="21">
        <v>472871</v>
      </c>
      <c r="L1751" s="21">
        <v>251959.53336809509</v>
      </c>
      <c r="M1751" s="21">
        <v>673262</v>
      </c>
      <c r="N1751" s="21">
        <v>11366230.533368096</v>
      </c>
    </row>
    <row r="1752" spans="1:14" x14ac:dyDescent="0.25">
      <c r="A1752" s="1" t="s">
        <v>5170</v>
      </c>
      <c r="B1752" s="2" t="s">
        <v>10</v>
      </c>
      <c r="C1752" s="2" t="s">
        <v>3419</v>
      </c>
      <c r="D1752" s="21">
        <v>12878</v>
      </c>
      <c r="E1752" s="21">
        <v>0</v>
      </c>
      <c r="F1752" s="21">
        <v>12878</v>
      </c>
      <c r="G1752" s="39">
        <v>1.04</v>
      </c>
      <c r="H1752" s="21">
        <v>13393</v>
      </c>
      <c r="I1752" s="21">
        <v>0</v>
      </c>
      <c r="J1752" s="21">
        <v>13393</v>
      </c>
      <c r="K1752" s="21">
        <v>0</v>
      </c>
      <c r="L1752" s="21">
        <v>0</v>
      </c>
      <c r="M1752" s="21">
        <v>0</v>
      </c>
      <c r="N1752" s="21">
        <v>13393</v>
      </c>
    </row>
    <row r="1753" spans="1:14" x14ac:dyDescent="0.25">
      <c r="A1753" s="1" t="s">
        <v>5171</v>
      </c>
      <c r="B1753" s="2" t="s">
        <v>10</v>
      </c>
      <c r="C1753" s="2" t="s">
        <v>3419</v>
      </c>
      <c r="D1753" s="21">
        <v>14410</v>
      </c>
      <c r="E1753" s="21">
        <v>0</v>
      </c>
      <c r="F1753" s="21">
        <v>14410</v>
      </c>
      <c r="G1753" s="39">
        <v>1.04</v>
      </c>
      <c r="H1753" s="21">
        <v>14986</v>
      </c>
      <c r="I1753" s="21">
        <v>0</v>
      </c>
      <c r="J1753" s="21">
        <v>14986</v>
      </c>
      <c r="K1753" s="21">
        <v>0</v>
      </c>
      <c r="L1753" s="21">
        <v>0</v>
      </c>
      <c r="M1753" s="21">
        <v>0</v>
      </c>
      <c r="N1753" s="21">
        <v>14986</v>
      </c>
    </row>
    <row r="1754" spans="1:14" x14ac:dyDescent="0.25">
      <c r="A1754" s="1" t="s">
        <v>5172</v>
      </c>
      <c r="B1754" s="2" t="s">
        <v>10</v>
      </c>
      <c r="C1754" s="2" t="s">
        <v>3419</v>
      </c>
      <c r="D1754" s="21">
        <v>16308</v>
      </c>
      <c r="E1754" s="21">
        <v>0</v>
      </c>
      <c r="F1754" s="21">
        <v>16308</v>
      </c>
      <c r="G1754" s="39">
        <v>1.04</v>
      </c>
      <c r="H1754" s="21">
        <v>16960</v>
      </c>
      <c r="I1754" s="21">
        <v>0</v>
      </c>
      <c r="J1754" s="21">
        <v>16960</v>
      </c>
      <c r="K1754" s="21">
        <v>0</v>
      </c>
      <c r="L1754" s="21">
        <v>0</v>
      </c>
      <c r="M1754" s="21">
        <v>0</v>
      </c>
      <c r="N1754" s="21">
        <v>16960</v>
      </c>
    </row>
    <row r="1755" spans="1:14" x14ac:dyDescent="0.25">
      <c r="A1755" s="1" t="s">
        <v>5173</v>
      </c>
      <c r="B1755" s="2" t="s">
        <v>10</v>
      </c>
      <c r="C1755" s="2" t="s">
        <v>3419</v>
      </c>
      <c r="D1755" s="21">
        <v>29304</v>
      </c>
      <c r="E1755" s="21">
        <v>0</v>
      </c>
      <c r="F1755" s="21">
        <v>29304</v>
      </c>
      <c r="G1755" s="39">
        <v>1.04</v>
      </c>
      <c r="H1755" s="21">
        <v>30476</v>
      </c>
      <c r="I1755" s="21">
        <v>0</v>
      </c>
      <c r="J1755" s="21">
        <v>30476</v>
      </c>
      <c r="K1755" s="21">
        <v>0</v>
      </c>
      <c r="L1755" s="21">
        <v>0</v>
      </c>
      <c r="M1755" s="21">
        <v>0</v>
      </c>
      <c r="N1755" s="21">
        <v>30476</v>
      </c>
    </row>
    <row r="1756" spans="1:14" x14ac:dyDescent="0.25">
      <c r="A1756" s="1" t="s">
        <v>5174</v>
      </c>
      <c r="B1756" s="2" t="s">
        <v>10</v>
      </c>
      <c r="C1756" s="2" t="s">
        <v>3419</v>
      </c>
      <c r="D1756" s="21">
        <v>12399</v>
      </c>
      <c r="E1756" s="21">
        <v>0</v>
      </c>
      <c r="F1756" s="21">
        <v>12399</v>
      </c>
      <c r="G1756" s="39">
        <v>1.04</v>
      </c>
      <c r="H1756" s="21">
        <v>12895</v>
      </c>
      <c r="I1756" s="21">
        <v>0</v>
      </c>
      <c r="J1756" s="21">
        <v>12895</v>
      </c>
      <c r="K1756" s="21">
        <v>0</v>
      </c>
      <c r="L1756" s="21">
        <v>0</v>
      </c>
      <c r="M1756" s="21">
        <v>0</v>
      </c>
      <c r="N1756" s="21">
        <v>12895</v>
      </c>
    </row>
    <row r="1757" spans="1:14" x14ac:dyDescent="0.25">
      <c r="A1757" s="1" t="s">
        <v>5175</v>
      </c>
      <c r="B1757" s="2" t="s">
        <v>10</v>
      </c>
      <c r="C1757" s="2" t="s">
        <v>3419</v>
      </c>
      <c r="D1757" s="21">
        <v>40527</v>
      </c>
      <c r="E1757" s="21">
        <v>0</v>
      </c>
      <c r="F1757" s="21">
        <v>40527</v>
      </c>
      <c r="G1757" s="39">
        <v>1.04</v>
      </c>
      <c r="H1757" s="21">
        <v>42148</v>
      </c>
      <c r="I1757" s="21">
        <v>0</v>
      </c>
      <c r="J1757" s="21">
        <v>42148</v>
      </c>
      <c r="K1757" s="21">
        <v>0</v>
      </c>
      <c r="L1757" s="21">
        <v>0</v>
      </c>
      <c r="M1757" s="21">
        <v>0</v>
      </c>
      <c r="N1757" s="21">
        <v>42148</v>
      </c>
    </row>
    <row r="1758" spans="1:14" x14ac:dyDescent="0.25">
      <c r="A1758" s="1" t="s">
        <v>5176</v>
      </c>
      <c r="B1758" s="2" t="s">
        <v>10</v>
      </c>
      <c r="C1758" s="2" t="s">
        <v>3419</v>
      </c>
      <c r="D1758" s="21">
        <v>123953</v>
      </c>
      <c r="E1758" s="21">
        <v>0</v>
      </c>
      <c r="F1758" s="21">
        <v>123953</v>
      </c>
      <c r="G1758" s="39">
        <v>1.04</v>
      </c>
      <c r="H1758" s="21">
        <v>128911</v>
      </c>
      <c r="I1758" s="21">
        <v>0</v>
      </c>
      <c r="J1758" s="21">
        <v>128911</v>
      </c>
      <c r="K1758" s="21">
        <v>0</v>
      </c>
      <c r="L1758" s="21">
        <v>0</v>
      </c>
      <c r="M1758" s="21">
        <v>0</v>
      </c>
      <c r="N1758" s="21">
        <v>128911</v>
      </c>
    </row>
    <row r="1759" spans="1:14" x14ac:dyDescent="0.25">
      <c r="A1759" s="1" t="s">
        <v>5177</v>
      </c>
      <c r="B1759" s="2" t="s">
        <v>10</v>
      </c>
      <c r="C1759" s="2" t="s">
        <v>3419</v>
      </c>
      <c r="D1759" s="21">
        <v>32664</v>
      </c>
      <c r="E1759" s="21">
        <v>0</v>
      </c>
      <c r="F1759" s="21">
        <v>32664</v>
      </c>
      <c r="G1759" s="39">
        <v>1.04</v>
      </c>
      <c r="H1759" s="21">
        <v>33971</v>
      </c>
      <c r="I1759" s="21">
        <v>0</v>
      </c>
      <c r="J1759" s="21">
        <v>33971</v>
      </c>
      <c r="K1759" s="21">
        <v>0</v>
      </c>
      <c r="L1759" s="21">
        <v>0</v>
      </c>
      <c r="M1759" s="21">
        <v>0</v>
      </c>
      <c r="N1759" s="21">
        <v>33971</v>
      </c>
    </row>
    <row r="1760" spans="1:14" x14ac:dyDescent="0.25">
      <c r="A1760" s="1" t="s">
        <v>5178</v>
      </c>
      <c r="B1760" s="2" t="s">
        <v>10</v>
      </c>
      <c r="C1760" s="2" t="s">
        <v>3419</v>
      </c>
      <c r="D1760" s="21">
        <v>31796</v>
      </c>
      <c r="E1760" s="21">
        <v>0</v>
      </c>
      <c r="F1760" s="21">
        <v>31796</v>
      </c>
      <c r="G1760" s="39">
        <v>1.04</v>
      </c>
      <c r="H1760" s="21">
        <v>33068</v>
      </c>
      <c r="I1760" s="21">
        <v>0</v>
      </c>
      <c r="J1760" s="21">
        <v>33068</v>
      </c>
      <c r="K1760" s="21">
        <v>0</v>
      </c>
      <c r="L1760" s="21">
        <v>0</v>
      </c>
      <c r="M1760" s="21">
        <v>0</v>
      </c>
      <c r="N1760" s="21">
        <v>33068</v>
      </c>
    </row>
    <row r="1761" spans="1:14" x14ac:dyDescent="0.25">
      <c r="A1761" s="1" t="s">
        <v>5179</v>
      </c>
      <c r="B1761" s="2" t="s">
        <v>10</v>
      </c>
      <c r="C1761" s="2" t="s">
        <v>3419</v>
      </c>
      <c r="D1761" s="21">
        <v>18536</v>
      </c>
      <c r="E1761" s="21">
        <v>0</v>
      </c>
      <c r="F1761" s="21">
        <v>18536</v>
      </c>
      <c r="G1761" s="39">
        <v>1.04</v>
      </c>
      <c r="H1761" s="21">
        <v>19277</v>
      </c>
      <c r="I1761" s="21">
        <v>0</v>
      </c>
      <c r="J1761" s="21">
        <v>19277</v>
      </c>
      <c r="K1761" s="21">
        <v>0</v>
      </c>
      <c r="L1761" s="21">
        <v>0</v>
      </c>
      <c r="M1761" s="21">
        <v>0</v>
      </c>
      <c r="N1761" s="21">
        <v>19277</v>
      </c>
    </row>
    <row r="1762" spans="1:14" x14ac:dyDescent="0.25">
      <c r="A1762" s="1" t="s">
        <v>5180</v>
      </c>
      <c r="B1762" s="2" t="s">
        <v>10</v>
      </c>
      <c r="C1762" s="2" t="s">
        <v>3419</v>
      </c>
      <c r="D1762" s="21">
        <v>15430</v>
      </c>
      <c r="E1762" s="21">
        <v>0</v>
      </c>
      <c r="F1762" s="21">
        <v>15430</v>
      </c>
      <c r="G1762" s="39">
        <v>1.04</v>
      </c>
      <c r="H1762" s="21">
        <v>16047</v>
      </c>
      <c r="I1762" s="21">
        <v>0</v>
      </c>
      <c r="J1762" s="21">
        <v>16047</v>
      </c>
      <c r="K1762" s="21">
        <v>0</v>
      </c>
      <c r="L1762" s="21">
        <v>0</v>
      </c>
      <c r="M1762" s="21">
        <v>0</v>
      </c>
      <c r="N1762" s="21">
        <v>16047</v>
      </c>
    </row>
    <row r="1763" spans="1:14" x14ac:dyDescent="0.25">
      <c r="A1763" s="1" t="s">
        <v>5181</v>
      </c>
      <c r="B1763" s="2" t="s">
        <v>10</v>
      </c>
      <c r="C1763" s="2" t="s">
        <v>3419</v>
      </c>
      <c r="D1763" s="21">
        <v>31574</v>
      </c>
      <c r="E1763" s="21">
        <v>0</v>
      </c>
      <c r="F1763" s="21">
        <v>31574</v>
      </c>
      <c r="G1763" s="39">
        <v>1.04</v>
      </c>
      <c r="H1763" s="21">
        <v>32837</v>
      </c>
      <c r="I1763" s="21">
        <v>0</v>
      </c>
      <c r="J1763" s="21">
        <v>32837</v>
      </c>
      <c r="K1763" s="21">
        <v>0</v>
      </c>
      <c r="L1763" s="21">
        <v>0</v>
      </c>
      <c r="M1763" s="21">
        <v>0</v>
      </c>
      <c r="N1763" s="21">
        <v>32837</v>
      </c>
    </row>
    <row r="1764" spans="1:14" x14ac:dyDescent="0.25">
      <c r="A1764" s="1" t="s">
        <v>5182</v>
      </c>
      <c r="B1764" s="2" t="s">
        <v>10</v>
      </c>
      <c r="C1764" s="2" t="s">
        <v>3419</v>
      </c>
      <c r="D1764" s="21">
        <v>14519</v>
      </c>
      <c r="E1764" s="21">
        <v>0</v>
      </c>
      <c r="F1764" s="21">
        <v>14519</v>
      </c>
      <c r="G1764" s="39">
        <v>1.04</v>
      </c>
      <c r="H1764" s="21">
        <v>15100</v>
      </c>
      <c r="I1764" s="21">
        <v>0</v>
      </c>
      <c r="J1764" s="21">
        <v>15100</v>
      </c>
      <c r="K1764" s="21">
        <v>0</v>
      </c>
      <c r="L1764" s="21">
        <v>0</v>
      </c>
      <c r="M1764" s="21">
        <v>0</v>
      </c>
      <c r="N1764" s="21">
        <v>15100</v>
      </c>
    </row>
    <row r="1765" spans="1:14" x14ac:dyDescent="0.25">
      <c r="A1765" s="1" t="s">
        <v>5183</v>
      </c>
      <c r="B1765" s="2" t="s">
        <v>10</v>
      </c>
      <c r="C1765" s="2" t="s">
        <v>3419</v>
      </c>
      <c r="D1765" s="21">
        <v>655200</v>
      </c>
      <c r="E1765" s="21">
        <v>0</v>
      </c>
      <c r="F1765" s="21">
        <v>655200</v>
      </c>
      <c r="G1765" s="39">
        <v>1.04</v>
      </c>
      <c r="H1765" s="21">
        <v>681408</v>
      </c>
      <c r="I1765" s="21">
        <v>0</v>
      </c>
      <c r="J1765" s="21">
        <v>681408</v>
      </c>
      <c r="K1765" s="21">
        <v>0</v>
      </c>
      <c r="L1765" s="21">
        <v>0</v>
      </c>
      <c r="M1765" s="21">
        <v>0</v>
      </c>
      <c r="N1765" s="21">
        <v>681408</v>
      </c>
    </row>
    <row r="1766" spans="1:14" x14ac:dyDescent="0.25">
      <c r="A1766" s="1" t="s">
        <v>5184</v>
      </c>
      <c r="B1766" s="2" t="s">
        <v>10</v>
      </c>
      <c r="C1766" s="2" t="s">
        <v>3419</v>
      </c>
      <c r="D1766" s="21">
        <v>262166</v>
      </c>
      <c r="E1766" s="21">
        <v>0</v>
      </c>
      <c r="F1766" s="21">
        <v>262166</v>
      </c>
      <c r="G1766" s="39">
        <v>1.04</v>
      </c>
      <c r="H1766" s="21">
        <v>272653</v>
      </c>
      <c r="I1766" s="21">
        <v>0</v>
      </c>
      <c r="J1766" s="21">
        <v>272653</v>
      </c>
      <c r="K1766" s="21">
        <v>0</v>
      </c>
      <c r="L1766" s="21">
        <v>0</v>
      </c>
      <c r="M1766" s="21">
        <v>0</v>
      </c>
      <c r="N1766" s="21">
        <v>272653</v>
      </c>
    </row>
    <row r="1767" spans="1:14" x14ac:dyDescent="0.25">
      <c r="A1767" s="1" t="s">
        <v>5185</v>
      </c>
      <c r="B1767" s="2" t="s">
        <v>10</v>
      </c>
      <c r="C1767" s="2" t="s">
        <v>3419</v>
      </c>
      <c r="D1767" s="21">
        <v>23385</v>
      </c>
      <c r="E1767" s="21">
        <v>0</v>
      </c>
      <c r="F1767" s="21">
        <v>23385</v>
      </c>
      <c r="G1767" s="39">
        <v>1.04</v>
      </c>
      <c r="H1767" s="21">
        <v>24320</v>
      </c>
      <c r="I1767" s="21">
        <v>0</v>
      </c>
      <c r="J1767" s="21">
        <v>24320</v>
      </c>
      <c r="K1767" s="21">
        <v>0</v>
      </c>
      <c r="L1767" s="21">
        <v>0</v>
      </c>
      <c r="M1767" s="21">
        <v>0</v>
      </c>
      <c r="N1767" s="21">
        <v>24320</v>
      </c>
    </row>
    <row r="1768" spans="1:14" x14ac:dyDescent="0.25">
      <c r="A1768" s="1" t="s">
        <v>5186</v>
      </c>
      <c r="B1768" s="2" t="s">
        <v>10</v>
      </c>
      <c r="C1768" s="2" t="s">
        <v>3419</v>
      </c>
      <c r="D1768" s="21">
        <v>29821</v>
      </c>
      <c r="E1768" s="21">
        <v>0</v>
      </c>
      <c r="F1768" s="21">
        <v>29821</v>
      </c>
      <c r="G1768" s="39">
        <v>1.04</v>
      </c>
      <c r="H1768" s="21">
        <v>31014</v>
      </c>
      <c r="I1768" s="21">
        <v>0</v>
      </c>
      <c r="J1768" s="21">
        <v>31014</v>
      </c>
      <c r="K1768" s="21">
        <v>0</v>
      </c>
      <c r="L1768" s="21">
        <v>0</v>
      </c>
      <c r="M1768" s="21">
        <v>0</v>
      </c>
      <c r="N1768" s="21">
        <v>31014</v>
      </c>
    </row>
    <row r="1769" spans="1:14" x14ac:dyDescent="0.25">
      <c r="A1769" s="1" t="s">
        <v>5187</v>
      </c>
      <c r="B1769" s="2" t="s">
        <v>10</v>
      </c>
      <c r="C1769" s="2" t="s">
        <v>3419</v>
      </c>
      <c r="D1769" s="21">
        <v>11037394</v>
      </c>
      <c r="E1769" s="21">
        <v>0</v>
      </c>
      <c r="F1769" s="21">
        <v>11037394</v>
      </c>
      <c r="G1769" s="39">
        <v>1.04</v>
      </c>
      <c r="H1769" s="21">
        <v>11478890</v>
      </c>
      <c r="I1769" s="21">
        <v>0</v>
      </c>
      <c r="J1769" s="21">
        <v>11478890</v>
      </c>
      <c r="K1769" s="21">
        <v>309513</v>
      </c>
      <c r="L1769" s="21">
        <v>0</v>
      </c>
      <c r="M1769" s="21">
        <v>0</v>
      </c>
      <c r="N1769" s="21">
        <v>11788403</v>
      </c>
    </row>
    <row r="1770" spans="1:14" x14ac:dyDescent="0.25">
      <c r="A1770" s="1" t="s">
        <v>5188</v>
      </c>
      <c r="B1770" s="2" t="s">
        <v>10</v>
      </c>
      <c r="C1770" s="2" t="s">
        <v>3419</v>
      </c>
      <c r="D1770" s="21">
        <v>1785041</v>
      </c>
      <c r="E1770" s="21">
        <v>0</v>
      </c>
      <c r="F1770" s="21">
        <v>1785041</v>
      </c>
      <c r="G1770" s="39">
        <v>1.04</v>
      </c>
      <c r="H1770" s="21">
        <v>1856443</v>
      </c>
      <c r="I1770" s="21">
        <v>0</v>
      </c>
      <c r="J1770" s="21">
        <v>1856443</v>
      </c>
      <c r="K1770" s="21">
        <v>0</v>
      </c>
      <c r="L1770" s="21">
        <v>0</v>
      </c>
      <c r="M1770" s="21">
        <v>0</v>
      </c>
      <c r="N1770" s="21">
        <v>1856443</v>
      </c>
    </row>
    <row r="1771" spans="1:14" x14ac:dyDescent="0.25">
      <c r="A1771" s="1" t="s">
        <v>5189</v>
      </c>
      <c r="B1771" s="2" t="s">
        <v>10</v>
      </c>
      <c r="C1771" s="2" t="s">
        <v>3419</v>
      </c>
      <c r="D1771" s="21">
        <v>183511</v>
      </c>
      <c r="E1771" s="21">
        <v>0</v>
      </c>
      <c r="F1771" s="21">
        <v>183511</v>
      </c>
      <c r="G1771" s="39">
        <v>1.04</v>
      </c>
      <c r="H1771" s="21">
        <v>190851</v>
      </c>
      <c r="I1771" s="21">
        <v>0</v>
      </c>
      <c r="J1771" s="21">
        <v>190851</v>
      </c>
      <c r="K1771" s="21">
        <v>7288</v>
      </c>
      <c r="L1771" s="21">
        <v>0</v>
      </c>
      <c r="M1771" s="21">
        <v>0</v>
      </c>
      <c r="N1771" s="21">
        <v>198139</v>
      </c>
    </row>
    <row r="1772" spans="1:14" x14ac:dyDescent="0.25">
      <c r="A1772" s="1" t="s">
        <v>5190</v>
      </c>
      <c r="B1772" s="2" t="s">
        <v>10</v>
      </c>
      <c r="C1772" s="2" t="s">
        <v>3419</v>
      </c>
      <c r="D1772" s="21">
        <v>9195478</v>
      </c>
      <c r="E1772" s="21">
        <v>0</v>
      </c>
      <c r="F1772" s="21">
        <v>9195478</v>
      </c>
      <c r="G1772" s="39">
        <v>1.04</v>
      </c>
      <c r="H1772" s="21">
        <v>9563297</v>
      </c>
      <c r="I1772" s="21">
        <v>0</v>
      </c>
      <c r="J1772" s="21">
        <v>9563297</v>
      </c>
      <c r="K1772" s="21">
        <v>0</v>
      </c>
      <c r="L1772" s="21">
        <v>0</v>
      </c>
      <c r="M1772" s="21">
        <v>0</v>
      </c>
      <c r="N1772" s="21">
        <v>9563297</v>
      </c>
    </row>
    <row r="1773" spans="1:14" x14ac:dyDescent="0.25">
      <c r="A1773" s="1" t="s">
        <v>5191</v>
      </c>
      <c r="B1773" s="2" t="s">
        <v>10</v>
      </c>
      <c r="C1773" s="2" t="s">
        <v>3419</v>
      </c>
      <c r="D1773" s="21">
        <v>3205155</v>
      </c>
      <c r="E1773" s="21">
        <v>0</v>
      </c>
      <c r="F1773" s="21">
        <v>3205155</v>
      </c>
      <c r="G1773" s="39">
        <v>1.04</v>
      </c>
      <c r="H1773" s="21">
        <v>3333361</v>
      </c>
      <c r="I1773" s="21">
        <v>0</v>
      </c>
      <c r="J1773" s="21">
        <v>3333361</v>
      </c>
      <c r="K1773" s="21">
        <v>0</v>
      </c>
      <c r="L1773" s="21">
        <v>0</v>
      </c>
      <c r="M1773" s="21">
        <v>0</v>
      </c>
      <c r="N1773" s="21">
        <v>3333361</v>
      </c>
    </row>
    <row r="1774" spans="1:14" x14ac:dyDescent="0.25">
      <c r="A1774" s="1" t="s">
        <v>5192</v>
      </c>
      <c r="B1774" s="2" t="s">
        <v>10</v>
      </c>
      <c r="C1774" s="2" t="s">
        <v>3419</v>
      </c>
      <c r="D1774" s="21">
        <v>1630806</v>
      </c>
      <c r="E1774" s="21">
        <v>0</v>
      </c>
      <c r="F1774" s="21">
        <v>1630806</v>
      </c>
      <c r="G1774" s="39">
        <v>1.04</v>
      </c>
      <c r="H1774" s="21">
        <v>1696038</v>
      </c>
      <c r="I1774" s="21">
        <v>0</v>
      </c>
      <c r="J1774" s="21">
        <v>1696038</v>
      </c>
      <c r="K1774" s="21">
        <v>0</v>
      </c>
      <c r="L1774" s="21">
        <v>0</v>
      </c>
      <c r="M1774" s="21">
        <v>0</v>
      </c>
      <c r="N1774" s="21">
        <v>1696038</v>
      </c>
    </row>
    <row r="1775" spans="1:14" x14ac:dyDescent="0.25">
      <c r="A1775" s="1" t="s">
        <v>5193</v>
      </c>
      <c r="B1775" s="2" t="s">
        <v>10</v>
      </c>
      <c r="C1775" s="2" t="s">
        <v>3419</v>
      </c>
      <c r="D1775" s="21">
        <v>423571</v>
      </c>
      <c r="E1775" s="21">
        <v>0</v>
      </c>
      <c r="F1775" s="21">
        <v>423571</v>
      </c>
      <c r="G1775" s="39">
        <v>1.04</v>
      </c>
      <c r="H1775" s="21">
        <v>440514</v>
      </c>
      <c r="I1775" s="21">
        <v>0</v>
      </c>
      <c r="J1775" s="21">
        <v>440514</v>
      </c>
      <c r="K1775" s="21">
        <v>0</v>
      </c>
      <c r="L1775" s="21">
        <v>0</v>
      </c>
      <c r="M1775" s="21">
        <v>0</v>
      </c>
      <c r="N1775" s="21">
        <v>440514</v>
      </c>
    </row>
    <row r="1776" spans="1:14" x14ac:dyDescent="0.25">
      <c r="A1776" s="1" t="s">
        <v>5194</v>
      </c>
      <c r="B1776" s="2" t="s">
        <v>10</v>
      </c>
      <c r="C1776" s="2" t="s">
        <v>3419</v>
      </c>
      <c r="D1776" s="21">
        <v>1731054</v>
      </c>
      <c r="E1776" s="21">
        <v>0</v>
      </c>
      <c r="F1776" s="21">
        <v>1731054</v>
      </c>
      <c r="G1776" s="39">
        <v>1.04</v>
      </c>
      <c r="H1776" s="21">
        <v>1800296</v>
      </c>
      <c r="I1776" s="21">
        <v>0</v>
      </c>
      <c r="J1776" s="21">
        <v>1800296</v>
      </c>
      <c r="K1776" s="21">
        <v>0</v>
      </c>
      <c r="L1776" s="21">
        <v>0</v>
      </c>
      <c r="M1776" s="21">
        <v>0</v>
      </c>
      <c r="N1776" s="21">
        <v>1800296</v>
      </c>
    </row>
    <row r="1777" spans="1:14" x14ac:dyDescent="0.25">
      <c r="A1777" s="1" t="s">
        <v>5195</v>
      </c>
      <c r="B1777" s="2" t="s">
        <v>10</v>
      </c>
      <c r="C1777" s="2" t="s">
        <v>3419</v>
      </c>
      <c r="D1777" s="21">
        <v>31676732</v>
      </c>
      <c r="E1777" s="21">
        <v>0</v>
      </c>
      <c r="F1777" s="21">
        <v>31676732</v>
      </c>
      <c r="G1777" s="39">
        <v>1.04</v>
      </c>
      <c r="H1777" s="21">
        <v>32943801</v>
      </c>
      <c r="I1777" s="21">
        <v>0</v>
      </c>
      <c r="J1777" s="21">
        <v>32943801</v>
      </c>
      <c r="K1777" s="21">
        <v>0</v>
      </c>
      <c r="L1777" s="21">
        <v>759155.20928297483</v>
      </c>
      <c r="M1777" s="21">
        <v>1683990</v>
      </c>
      <c r="N1777" s="21">
        <v>35386946.209282972</v>
      </c>
    </row>
    <row r="1778" spans="1:14" x14ac:dyDescent="0.25">
      <c r="A1778" s="1" t="s">
        <v>5196</v>
      </c>
      <c r="B1778" s="2" t="s">
        <v>10</v>
      </c>
      <c r="C1778" s="2" t="s">
        <v>3419</v>
      </c>
      <c r="D1778" s="21">
        <v>463419</v>
      </c>
      <c r="E1778" s="21">
        <v>0</v>
      </c>
      <c r="F1778" s="21">
        <v>463419</v>
      </c>
      <c r="G1778" s="39">
        <v>1.04</v>
      </c>
      <c r="H1778" s="21">
        <v>481956</v>
      </c>
      <c r="I1778" s="21">
        <v>0</v>
      </c>
      <c r="J1778" s="21">
        <v>481956</v>
      </c>
      <c r="K1778" s="21">
        <v>0</v>
      </c>
      <c r="L1778" s="21">
        <v>0</v>
      </c>
      <c r="M1778" s="21">
        <v>0</v>
      </c>
      <c r="N1778" s="21">
        <v>481956</v>
      </c>
    </row>
    <row r="1779" spans="1:14" x14ac:dyDescent="0.25">
      <c r="A1779" s="1" t="s">
        <v>5197</v>
      </c>
      <c r="B1779" s="2" t="s">
        <v>10</v>
      </c>
      <c r="C1779" s="2" t="s">
        <v>3419</v>
      </c>
      <c r="D1779" s="21">
        <v>71048</v>
      </c>
      <c r="E1779" s="21">
        <v>0</v>
      </c>
      <c r="F1779" s="21">
        <v>71048</v>
      </c>
      <c r="G1779" s="39">
        <v>1.04</v>
      </c>
      <c r="H1779" s="21">
        <v>73890</v>
      </c>
      <c r="I1779" s="21">
        <v>0</v>
      </c>
      <c r="J1779" s="21">
        <v>73890</v>
      </c>
      <c r="K1779" s="21">
        <v>0</v>
      </c>
      <c r="L1779" s="21">
        <v>0</v>
      </c>
      <c r="M1779" s="21">
        <v>0</v>
      </c>
      <c r="N1779" s="21">
        <v>73890</v>
      </c>
    </row>
    <row r="1780" spans="1:14" x14ac:dyDescent="0.25">
      <c r="A1780" s="1" t="s">
        <v>5198</v>
      </c>
      <c r="B1780" s="2" t="s">
        <v>10</v>
      </c>
      <c r="C1780" s="2" t="s">
        <v>3419</v>
      </c>
      <c r="D1780" s="21">
        <v>676484</v>
      </c>
      <c r="E1780" s="21">
        <v>0</v>
      </c>
      <c r="F1780" s="21">
        <v>676484</v>
      </c>
      <c r="G1780" s="39">
        <v>1.04</v>
      </c>
      <c r="H1780" s="21">
        <v>703543</v>
      </c>
      <c r="I1780" s="21">
        <v>0</v>
      </c>
      <c r="J1780" s="21">
        <v>703543</v>
      </c>
      <c r="K1780" s="21">
        <v>0</v>
      </c>
      <c r="L1780" s="21">
        <v>0</v>
      </c>
      <c r="M1780" s="21">
        <v>0</v>
      </c>
      <c r="N1780" s="21">
        <v>703543</v>
      </c>
    </row>
    <row r="1781" spans="1:14" x14ac:dyDescent="0.25">
      <c r="A1781" s="1" t="s">
        <v>5199</v>
      </c>
      <c r="B1781" s="2" t="s">
        <v>10</v>
      </c>
      <c r="C1781" s="2" t="s">
        <v>3419</v>
      </c>
      <c r="D1781" s="21">
        <v>34580</v>
      </c>
      <c r="E1781" s="21">
        <v>0</v>
      </c>
      <c r="F1781" s="21">
        <v>34580</v>
      </c>
      <c r="G1781" s="39">
        <v>1.04</v>
      </c>
      <c r="H1781" s="21">
        <v>35963</v>
      </c>
      <c r="I1781" s="21">
        <v>0</v>
      </c>
      <c r="J1781" s="21">
        <v>35963</v>
      </c>
      <c r="K1781" s="21">
        <v>0</v>
      </c>
      <c r="L1781" s="21">
        <v>0</v>
      </c>
      <c r="M1781" s="21">
        <v>0</v>
      </c>
      <c r="N1781" s="21">
        <v>35963</v>
      </c>
    </row>
    <row r="1782" spans="1:14" x14ac:dyDescent="0.25">
      <c r="A1782" s="1" t="s">
        <v>5200</v>
      </c>
      <c r="B1782" s="2" t="s">
        <v>10</v>
      </c>
      <c r="C1782" s="2" t="s">
        <v>3419</v>
      </c>
      <c r="D1782" s="21">
        <v>17642</v>
      </c>
      <c r="E1782" s="21">
        <v>0</v>
      </c>
      <c r="F1782" s="21">
        <v>17642</v>
      </c>
      <c r="G1782" s="39">
        <v>1.04</v>
      </c>
      <c r="H1782" s="21">
        <v>18348</v>
      </c>
      <c r="I1782" s="21">
        <v>0</v>
      </c>
      <c r="J1782" s="21">
        <v>18348</v>
      </c>
      <c r="K1782" s="21">
        <v>0</v>
      </c>
      <c r="L1782" s="21">
        <v>0</v>
      </c>
      <c r="M1782" s="21">
        <v>0</v>
      </c>
      <c r="N1782" s="21">
        <v>18348</v>
      </c>
    </row>
    <row r="1783" spans="1:14" x14ac:dyDescent="0.25">
      <c r="A1783" s="1" t="s">
        <v>5201</v>
      </c>
      <c r="B1783" s="2" t="s">
        <v>10</v>
      </c>
      <c r="C1783" s="2" t="s">
        <v>3419</v>
      </c>
      <c r="D1783" s="21">
        <v>40092</v>
      </c>
      <c r="E1783" s="21">
        <v>0</v>
      </c>
      <c r="F1783" s="21">
        <v>40092</v>
      </c>
      <c r="G1783" s="39">
        <v>1.04</v>
      </c>
      <c r="H1783" s="21">
        <v>41696</v>
      </c>
      <c r="I1783" s="21">
        <v>0</v>
      </c>
      <c r="J1783" s="21">
        <v>41696</v>
      </c>
      <c r="K1783" s="21">
        <v>0</v>
      </c>
      <c r="L1783" s="21">
        <v>0</v>
      </c>
      <c r="M1783" s="21">
        <v>0</v>
      </c>
      <c r="N1783" s="21">
        <v>41696</v>
      </c>
    </row>
    <row r="1784" spans="1:14" x14ac:dyDescent="0.25">
      <c r="A1784" s="1" t="s">
        <v>5202</v>
      </c>
      <c r="B1784" s="2" t="s">
        <v>10</v>
      </c>
      <c r="C1784" s="2" t="s">
        <v>3419</v>
      </c>
      <c r="D1784" s="21">
        <v>19957</v>
      </c>
      <c r="E1784" s="21">
        <v>0</v>
      </c>
      <c r="F1784" s="21">
        <v>19957</v>
      </c>
      <c r="G1784" s="39">
        <v>1.04</v>
      </c>
      <c r="H1784" s="21">
        <v>20755</v>
      </c>
      <c r="I1784" s="21">
        <v>0</v>
      </c>
      <c r="J1784" s="21">
        <v>20755</v>
      </c>
      <c r="K1784" s="21">
        <v>0</v>
      </c>
      <c r="L1784" s="21">
        <v>0</v>
      </c>
      <c r="M1784" s="21">
        <v>0</v>
      </c>
      <c r="N1784" s="21">
        <v>20755</v>
      </c>
    </row>
    <row r="1785" spans="1:14" x14ac:dyDescent="0.25">
      <c r="A1785" s="1" t="s">
        <v>5203</v>
      </c>
      <c r="B1785" s="2" t="s">
        <v>10</v>
      </c>
      <c r="C1785" s="2" t="s">
        <v>3419</v>
      </c>
      <c r="D1785" s="21">
        <v>19377</v>
      </c>
      <c r="E1785" s="21">
        <v>0</v>
      </c>
      <c r="F1785" s="21">
        <v>19377</v>
      </c>
      <c r="G1785" s="39">
        <v>1.04</v>
      </c>
      <c r="H1785" s="21">
        <v>20152</v>
      </c>
      <c r="I1785" s="21">
        <v>0</v>
      </c>
      <c r="J1785" s="21">
        <v>20152</v>
      </c>
      <c r="K1785" s="21">
        <v>0</v>
      </c>
      <c r="L1785" s="21">
        <v>0</v>
      </c>
      <c r="M1785" s="21">
        <v>0</v>
      </c>
      <c r="N1785" s="21">
        <v>20152</v>
      </c>
    </row>
    <row r="1786" spans="1:14" x14ac:dyDescent="0.25">
      <c r="A1786" s="1" t="s">
        <v>5204</v>
      </c>
      <c r="B1786" s="2" t="s">
        <v>10</v>
      </c>
      <c r="C1786" s="2" t="s">
        <v>3419</v>
      </c>
      <c r="D1786" s="21">
        <v>0</v>
      </c>
      <c r="E1786" s="21">
        <v>0</v>
      </c>
      <c r="F1786" s="21">
        <v>0</v>
      </c>
      <c r="G1786" s="39">
        <v>1.04</v>
      </c>
      <c r="H1786" s="21">
        <v>0</v>
      </c>
      <c r="I1786" s="21">
        <v>0</v>
      </c>
      <c r="J1786" s="21">
        <v>0</v>
      </c>
      <c r="K1786" s="21">
        <v>0</v>
      </c>
      <c r="L1786" s="21">
        <v>0</v>
      </c>
      <c r="M1786" s="21">
        <v>0</v>
      </c>
      <c r="N1786" s="21">
        <v>0</v>
      </c>
    </row>
    <row r="1787" spans="1:14" x14ac:dyDescent="0.25">
      <c r="A1787" s="1" t="s">
        <v>5205</v>
      </c>
      <c r="B1787" s="2" t="s">
        <v>10</v>
      </c>
      <c r="C1787" s="2" t="s">
        <v>3419</v>
      </c>
      <c r="D1787" s="21">
        <v>112274</v>
      </c>
      <c r="E1787" s="21">
        <v>13504</v>
      </c>
      <c r="F1787" s="21">
        <v>125778</v>
      </c>
      <c r="G1787" s="39">
        <v>1.04</v>
      </c>
      <c r="H1787" s="21">
        <v>130809</v>
      </c>
      <c r="I1787" s="21">
        <v>0</v>
      </c>
      <c r="J1787" s="21">
        <v>130809</v>
      </c>
      <c r="K1787" s="21">
        <v>0</v>
      </c>
      <c r="L1787" s="21">
        <v>0</v>
      </c>
      <c r="M1787" s="21">
        <v>0</v>
      </c>
      <c r="N1787" s="21">
        <v>130809</v>
      </c>
    </row>
    <row r="1788" spans="1:14" x14ac:dyDescent="0.25">
      <c r="A1788" s="1" t="s">
        <v>5206</v>
      </c>
      <c r="B1788" s="2" t="s">
        <v>10</v>
      </c>
      <c r="C1788" s="2" t="s">
        <v>3419</v>
      </c>
      <c r="D1788" s="21">
        <v>41861</v>
      </c>
      <c r="E1788" s="21">
        <v>0</v>
      </c>
      <c r="F1788" s="21">
        <v>41861</v>
      </c>
      <c r="G1788" s="39">
        <v>1.04</v>
      </c>
      <c r="H1788" s="21">
        <v>43535</v>
      </c>
      <c r="I1788" s="21">
        <v>0</v>
      </c>
      <c r="J1788" s="21">
        <v>43535</v>
      </c>
      <c r="K1788" s="21">
        <v>0</v>
      </c>
      <c r="L1788" s="21">
        <v>0</v>
      </c>
      <c r="M1788" s="21">
        <v>0</v>
      </c>
      <c r="N1788" s="21">
        <v>43535</v>
      </c>
    </row>
    <row r="1789" spans="1:14" x14ac:dyDescent="0.25">
      <c r="A1789" s="1" t="s">
        <v>5207</v>
      </c>
      <c r="B1789" s="2" t="s">
        <v>10</v>
      </c>
      <c r="C1789" s="2" t="s">
        <v>3419</v>
      </c>
      <c r="D1789" s="21">
        <v>8793</v>
      </c>
      <c r="E1789" s="21">
        <v>0</v>
      </c>
      <c r="F1789" s="21">
        <v>8793</v>
      </c>
      <c r="G1789" s="39">
        <v>1.04</v>
      </c>
      <c r="H1789" s="21">
        <v>9145</v>
      </c>
      <c r="I1789" s="21">
        <v>0</v>
      </c>
      <c r="J1789" s="21">
        <v>9145</v>
      </c>
      <c r="K1789" s="21">
        <v>0</v>
      </c>
      <c r="L1789" s="21">
        <v>0</v>
      </c>
      <c r="M1789" s="21">
        <v>0</v>
      </c>
      <c r="N1789" s="21">
        <v>9145</v>
      </c>
    </row>
    <row r="1790" spans="1:14" x14ac:dyDescent="0.25">
      <c r="A1790" s="1" t="s">
        <v>5208</v>
      </c>
      <c r="B1790" s="2" t="s">
        <v>10</v>
      </c>
      <c r="C1790" s="2" t="s">
        <v>3419</v>
      </c>
      <c r="D1790" s="21">
        <v>203301</v>
      </c>
      <c r="E1790" s="21">
        <v>0</v>
      </c>
      <c r="F1790" s="21">
        <v>203301</v>
      </c>
      <c r="G1790" s="39">
        <v>1.04</v>
      </c>
      <c r="H1790" s="21">
        <v>211433</v>
      </c>
      <c r="I1790" s="21">
        <v>0</v>
      </c>
      <c r="J1790" s="21">
        <v>211433</v>
      </c>
      <c r="K1790" s="21">
        <v>0</v>
      </c>
      <c r="L1790" s="21">
        <v>0</v>
      </c>
      <c r="M1790" s="21">
        <v>0</v>
      </c>
      <c r="N1790" s="21">
        <v>211433</v>
      </c>
    </row>
    <row r="1791" spans="1:14" x14ac:dyDescent="0.25">
      <c r="A1791" s="1" t="s">
        <v>5209</v>
      </c>
      <c r="B1791" s="2" t="s">
        <v>10</v>
      </c>
      <c r="C1791" s="2" t="s">
        <v>3419</v>
      </c>
      <c r="D1791" s="21">
        <v>90288</v>
      </c>
      <c r="E1791" s="21">
        <v>0</v>
      </c>
      <c r="F1791" s="21">
        <v>90288</v>
      </c>
      <c r="G1791" s="39">
        <v>1.04</v>
      </c>
      <c r="H1791" s="21">
        <v>93900</v>
      </c>
      <c r="I1791" s="21">
        <v>0</v>
      </c>
      <c r="J1791" s="21">
        <v>93900</v>
      </c>
      <c r="K1791" s="21">
        <v>0</v>
      </c>
      <c r="L1791" s="21">
        <v>0</v>
      </c>
      <c r="M1791" s="21">
        <v>0</v>
      </c>
      <c r="N1791" s="21">
        <v>93900</v>
      </c>
    </row>
    <row r="1792" spans="1:14" x14ac:dyDescent="0.25">
      <c r="A1792" s="1" t="s">
        <v>5210</v>
      </c>
      <c r="B1792" s="2" t="s">
        <v>10</v>
      </c>
      <c r="C1792" s="2" t="s">
        <v>3419</v>
      </c>
      <c r="D1792" s="21">
        <v>182341</v>
      </c>
      <c r="E1792" s="21">
        <v>0</v>
      </c>
      <c r="F1792" s="21">
        <v>182341</v>
      </c>
      <c r="G1792" s="39">
        <v>1.04</v>
      </c>
      <c r="H1792" s="21">
        <v>189635</v>
      </c>
      <c r="I1792" s="21">
        <v>0</v>
      </c>
      <c r="J1792" s="21">
        <v>189635</v>
      </c>
      <c r="K1792" s="21">
        <v>0</v>
      </c>
      <c r="L1792" s="21">
        <v>0</v>
      </c>
      <c r="M1792" s="21">
        <v>0</v>
      </c>
      <c r="N1792" s="21">
        <v>189635</v>
      </c>
    </row>
    <row r="1793" spans="1:14" x14ac:dyDescent="0.25">
      <c r="A1793" s="1" t="s">
        <v>5211</v>
      </c>
      <c r="B1793" s="2" t="s">
        <v>10</v>
      </c>
      <c r="C1793" s="2" t="s">
        <v>3419</v>
      </c>
      <c r="D1793" s="21">
        <v>78103</v>
      </c>
      <c r="E1793" s="21">
        <v>0</v>
      </c>
      <c r="F1793" s="21">
        <v>78103</v>
      </c>
      <c r="G1793" s="39">
        <v>1.04</v>
      </c>
      <c r="H1793" s="21">
        <v>81227</v>
      </c>
      <c r="I1793" s="21">
        <v>0</v>
      </c>
      <c r="J1793" s="21">
        <v>81227</v>
      </c>
      <c r="K1793" s="21">
        <v>0</v>
      </c>
      <c r="L1793" s="21">
        <v>0</v>
      </c>
      <c r="M1793" s="21">
        <v>0</v>
      </c>
      <c r="N1793" s="21">
        <v>81227</v>
      </c>
    </row>
    <row r="1794" spans="1:14" x14ac:dyDescent="0.25">
      <c r="A1794" s="1" t="s">
        <v>5212</v>
      </c>
      <c r="B1794" s="2" t="s">
        <v>10</v>
      </c>
      <c r="C1794" s="2" t="s">
        <v>3419</v>
      </c>
      <c r="D1794" s="21">
        <v>98578</v>
      </c>
      <c r="E1794" s="21">
        <v>0</v>
      </c>
      <c r="F1794" s="21">
        <v>98578</v>
      </c>
      <c r="G1794" s="39">
        <v>1.04</v>
      </c>
      <c r="H1794" s="21">
        <v>102521</v>
      </c>
      <c r="I1794" s="21">
        <v>0</v>
      </c>
      <c r="J1794" s="21">
        <v>102521</v>
      </c>
      <c r="K1794" s="21">
        <v>0</v>
      </c>
      <c r="L1794" s="21">
        <v>0</v>
      </c>
      <c r="M1794" s="21">
        <v>0</v>
      </c>
      <c r="N1794" s="21">
        <v>102521</v>
      </c>
    </row>
    <row r="1795" spans="1:14" x14ac:dyDescent="0.25">
      <c r="A1795" s="1" t="s">
        <v>5213</v>
      </c>
      <c r="B1795" s="2" t="s">
        <v>10</v>
      </c>
      <c r="C1795" s="2" t="s">
        <v>3419</v>
      </c>
      <c r="D1795" s="21">
        <v>239078</v>
      </c>
      <c r="E1795" s="21">
        <v>0</v>
      </c>
      <c r="F1795" s="21">
        <v>239078</v>
      </c>
      <c r="G1795" s="39">
        <v>1.04</v>
      </c>
      <c r="H1795" s="21">
        <v>248641</v>
      </c>
      <c r="I1795" s="21">
        <v>0</v>
      </c>
      <c r="J1795" s="21">
        <v>248641</v>
      </c>
      <c r="K1795" s="21">
        <v>0</v>
      </c>
      <c r="L1795" s="21">
        <v>0</v>
      </c>
      <c r="M1795" s="21">
        <v>0</v>
      </c>
      <c r="N1795" s="21">
        <v>248641</v>
      </c>
    </row>
    <row r="1796" spans="1:14" x14ac:dyDescent="0.25">
      <c r="A1796" s="1" t="s">
        <v>5214</v>
      </c>
      <c r="B1796" s="2" t="s">
        <v>10</v>
      </c>
      <c r="C1796" s="2" t="s">
        <v>3419</v>
      </c>
      <c r="D1796" s="21">
        <v>28661</v>
      </c>
      <c r="E1796" s="21">
        <v>0</v>
      </c>
      <c r="F1796" s="21">
        <v>28661</v>
      </c>
      <c r="G1796" s="39">
        <v>1.04</v>
      </c>
      <c r="H1796" s="21">
        <v>29807</v>
      </c>
      <c r="I1796" s="21">
        <v>0</v>
      </c>
      <c r="J1796" s="21">
        <v>29807</v>
      </c>
      <c r="K1796" s="21">
        <v>0</v>
      </c>
      <c r="L1796" s="21">
        <v>0</v>
      </c>
      <c r="M1796" s="21">
        <v>0</v>
      </c>
      <c r="N1796" s="21">
        <v>29807</v>
      </c>
    </row>
    <row r="1797" spans="1:14" x14ac:dyDescent="0.25">
      <c r="A1797" s="1" t="s">
        <v>5215</v>
      </c>
      <c r="B1797" s="2" t="s">
        <v>10</v>
      </c>
      <c r="C1797" s="2" t="s">
        <v>3419</v>
      </c>
      <c r="D1797" s="21">
        <v>208372</v>
      </c>
      <c r="E1797" s="21">
        <v>0</v>
      </c>
      <c r="F1797" s="21">
        <v>208372</v>
      </c>
      <c r="G1797" s="39">
        <v>1.04</v>
      </c>
      <c r="H1797" s="21">
        <v>216707</v>
      </c>
      <c r="I1797" s="21">
        <v>0</v>
      </c>
      <c r="J1797" s="21">
        <v>216707</v>
      </c>
      <c r="K1797" s="21">
        <v>0</v>
      </c>
      <c r="L1797" s="21">
        <v>0</v>
      </c>
      <c r="M1797" s="21">
        <v>0</v>
      </c>
      <c r="N1797" s="21">
        <v>216707</v>
      </c>
    </row>
    <row r="1798" spans="1:14" x14ac:dyDescent="0.25">
      <c r="A1798" s="1" t="s">
        <v>5216</v>
      </c>
      <c r="B1798" s="2" t="s">
        <v>10</v>
      </c>
      <c r="C1798" s="2" t="s">
        <v>3419</v>
      </c>
      <c r="D1798" s="21">
        <v>49682</v>
      </c>
      <c r="E1798" s="21">
        <v>0</v>
      </c>
      <c r="F1798" s="21">
        <v>49682</v>
      </c>
      <c r="G1798" s="39">
        <v>1.04</v>
      </c>
      <c r="H1798" s="21">
        <v>51669</v>
      </c>
      <c r="I1798" s="21">
        <v>0</v>
      </c>
      <c r="J1798" s="21">
        <v>51669</v>
      </c>
      <c r="K1798" s="21">
        <v>0</v>
      </c>
      <c r="L1798" s="21">
        <v>0</v>
      </c>
      <c r="M1798" s="21">
        <v>0</v>
      </c>
      <c r="N1798" s="21">
        <v>51669</v>
      </c>
    </row>
    <row r="1799" spans="1:14" x14ac:dyDescent="0.25">
      <c r="A1799" s="1" t="s">
        <v>5217</v>
      </c>
      <c r="B1799" s="2" t="s">
        <v>10</v>
      </c>
      <c r="C1799" s="2" t="s">
        <v>3419</v>
      </c>
      <c r="D1799" s="21">
        <v>2633633</v>
      </c>
      <c r="E1799" s="21">
        <v>0</v>
      </c>
      <c r="F1799" s="21">
        <v>2633633</v>
      </c>
      <c r="G1799" s="39">
        <v>1.04</v>
      </c>
      <c r="H1799" s="21">
        <v>2738978</v>
      </c>
      <c r="I1799" s="21">
        <v>0</v>
      </c>
      <c r="J1799" s="21">
        <v>2738978</v>
      </c>
      <c r="K1799" s="21">
        <v>0</v>
      </c>
      <c r="L1799" s="21">
        <v>0</v>
      </c>
      <c r="M1799" s="21">
        <v>0</v>
      </c>
      <c r="N1799" s="21">
        <v>2738978</v>
      </c>
    </row>
    <row r="1800" spans="1:14" x14ac:dyDescent="0.25">
      <c r="A1800" s="1" t="s">
        <v>5218</v>
      </c>
      <c r="B1800" s="2" t="s">
        <v>10</v>
      </c>
      <c r="C1800" s="2" t="s">
        <v>3419</v>
      </c>
      <c r="D1800" s="21">
        <v>29297</v>
      </c>
      <c r="E1800" s="21">
        <v>0</v>
      </c>
      <c r="F1800" s="21">
        <v>29297</v>
      </c>
      <c r="G1800" s="39">
        <v>1.04</v>
      </c>
      <c r="H1800" s="21">
        <v>30469</v>
      </c>
      <c r="I1800" s="21">
        <v>0</v>
      </c>
      <c r="J1800" s="21">
        <v>30469</v>
      </c>
      <c r="K1800" s="21">
        <v>0</v>
      </c>
      <c r="L1800" s="21">
        <v>0</v>
      </c>
      <c r="M1800" s="21">
        <v>0</v>
      </c>
      <c r="N1800" s="21">
        <v>30469</v>
      </c>
    </row>
    <row r="1801" spans="1:14" x14ac:dyDescent="0.25">
      <c r="A1801" s="1" t="s">
        <v>5219</v>
      </c>
      <c r="B1801" s="2" t="s">
        <v>10</v>
      </c>
      <c r="C1801" s="2" t="s">
        <v>3419</v>
      </c>
      <c r="D1801" s="21">
        <v>149666</v>
      </c>
      <c r="E1801" s="21">
        <v>0</v>
      </c>
      <c r="F1801" s="21">
        <v>149666</v>
      </c>
      <c r="G1801" s="39">
        <v>1.04</v>
      </c>
      <c r="H1801" s="21">
        <v>155653</v>
      </c>
      <c r="I1801" s="21">
        <v>0</v>
      </c>
      <c r="J1801" s="21">
        <v>155653</v>
      </c>
      <c r="K1801" s="21">
        <v>0</v>
      </c>
      <c r="L1801" s="21">
        <v>0</v>
      </c>
      <c r="M1801" s="21">
        <v>0</v>
      </c>
      <c r="N1801" s="21">
        <v>155653</v>
      </c>
    </row>
    <row r="1802" spans="1:14" x14ac:dyDescent="0.25">
      <c r="A1802" s="1" t="s">
        <v>5220</v>
      </c>
      <c r="B1802" s="2" t="s">
        <v>10</v>
      </c>
      <c r="C1802" s="2" t="s">
        <v>3419</v>
      </c>
      <c r="D1802" s="21">
        <v>97178</v>
      </c>
      <c r="E1802" s="21">
        <v>0</v>
      </c>
      <c r="F1802" s="21">
        <v>97178</v>
      </c>
      <c r="G1802" s="39">
        <v>1.04</v>
      </c>
      <c r="H1802" s="21">
        <v>101065</v>
      </c>
      <c r="I1802" s="21">
        <v>0</v>
      </c>
      <c r="J1802" s="21">
        <v>101065</v>
      </c>
      <c r="K1802" s="21">
        <v>0</v>
      </c>
      <c r="L1802" s="21">
        <v>0</v>
      </c>
      <c r="M1802" s="21">
        <v>0</v>
      </c>
      <c r="N1802" s="21">
        <v>101065</v>
      </c>
    </row>
    <row r="1803" spans="1:14" x14ac:dyDescent="0.25">
      <c r="A1803" s="1" t="s">
        <v>5221</v>
      </c>
      <c r="B1803" s="2" t="s">
        <v>10</v>
      </c>
      <c r="C1803" s="2" t="s">
        <v>3419</v>
      </c>
      <c r="D1803" s="21">
        <v>37851552</v>
      </c>
      <c r="E1803" s="21">
        <v>0</v>
      </c>
      <c r="F1803" s="21">
        <v>37851552</v>
      </c>
      <c r="G1803" s="39">
        <v>1.04</v>
      </c>
      <c r="H1803" s="21">
        <v>39365614</v>
      </c>
      <c r="I1803" s="21">
        <v>0</v>
      </c>
      <c r="J1803" s="21">
        <v>39365614</v>
      </c>
      <c r="K1803" s="21">
        <v>0</v>
      </c>
      <c r="L1803" s="21">
        <v>0</v>
      </c>
      <c r="M1803" s="21">
        <v>0</v>
      </c>
      <c r="N1803" s="21">
        <v>39365614</v>
      </c>
    </row>
    <row r="1804" spans="1:14" x14ac:dyDescent="0.25">
      <c r="A1804" s="1" t="s">
        <v>5222</v>
      </c>
      <c r="B1804" s="2" t="s">
        <v>174</v>
      </c>
      <c r="C1804" s="2" t="s">
        <v>1844</v>
      </c>
      <c r="D1804" s="21">
        <v>5151281</v>
      </c>
      <c r="E1804" s="21">
        <v>0</v>
      </c>
      <c r="F1804" s="21">
        <v>5151281</v>
      </c>
      <c r="G1804" s="39">
        <v>1.04</v>
      </c>
      <c r="H1804" s="21">
        <v>5357332</v>
      </c>
      <c r="I1804" s="21">
        <v>0</v>
      </c>
      <c r="J1804" s="21">
        <v>5357332</v>
      </c>
      <c r="K1804" s="21">
        <v>108917</v>
      </c>
      <c r="L1804" s="21">
        <v>0</v>
      </c>
      <c r="M1804" s="21">
        <v>0</v>
      </c>
      <c r="N1804" s="21">
        <v>5466249</v>
      </c>
    </row>
    <row r="1805" spans="1:14" x14ac:dyDescent="0.25">
      <c r="A1805" s="1" t="s">
        <v>5223</v>
      </c>
      <c r="B1805" s="2" t="s">
        <v>10</v>
      </c>
      <c r="C1805" s="2" t="s">
        <v>3419</v>
      </c>
      <c r="D1805" s="21">
        <v>3975446</v>
      </c>
      <c r="E1805" s="21">
        <v>0</v>
      </c>
      <c r="F1805" s="21">
        <v>3975446</v>
      </c>
      <c r="G1805" s="39">
        <v>1.04</v>
      </c>
      <c r="H1805" s="21">
        <v>4134464</v>
      </c>
      <c r="I1805" s="21">
        <v>0</v>
      </c>
      <c r="J1805" s="21">
        <v>4134464</v>
      </c>
      <c r="K1805" s="21">
        <v>64581</v>
      </c>
      <c r="L1805" s="21">
        <v>0</v>
      </c>
      <c r="M1805" s="21">
        <v>0</v>
      </c>
      <c r="N1805" s="21">
        <v>4199045</v>
      </c>
    </row>
    <row r="1806" spans="1:14" x14ac:dyDescent="0.25">
      <c r="A1806" s="1" t="s">
        <v>5224</v>
      </c>
      <c r="B1806" s="2" t="s">
        <v>10</v>
      </c>
      <c r="C1806" s="2" t="s">
        <v>3419</v>
      </c>
      <c r="D1806" s="21">
        <v>46686</v>
      </c>
      <c r="E1806" s="21">
        <v>0</v>
      </c>
      <c r="F1806" s="21">
        <v>46686</v>
      </c>
      <c r="G1806" s="39">
        <v>1.04</v>
      </c>
      <c r="H1806" s="21">
        <v>48553</v>
      </c>
      <c r="I1806" s="21">
        <v>0</v>
      </c>
      <c r="J1806" s="21">
        <v>48553</v>
      </c>
      <c r="K1806" s="21">
        <v>0</v>
      </c>
      <c r="L1806" s="21">
        <v>0</v>
      </c>
      <c r="M1806" s="21">
        <v>0</v>
      </c>
      <c r="N1806" s="21">
        <v>48553</v>
      </c>
    </row>
    <row r="1807" spans="1:14" x14ac:dyDescent="0.25">
      <c r="A1807" s="1" t="s">
        <v>5225</v>
      </c>
      <c r="B1807" s="2" t="s">
        <v>10</v>
      </c>
      <c r="C1807" s="2" t="s">
        <v>3419</v>
      </c>
      <c r="D1807" s="21">
        <v>370272</v>
      </c>
      <c r="E1807" s="21">
        <v>0</v>
      </c>
      <c r="F1807" s="21">
        <v>370272</v>
      </c>
      <c r="G1807" s="39">
        <v>1.04</v>
      </c>
      <c r="H1807" s="21">
        <v>385083</v>
      </c>
      <c r="I1807" s="21">
        <v>0</v>
      </c>
      <c r="J1807" s="21">
        <v>385083</v>
      </c>
      <c r="K1807" s="21">
        <v>0</v>
      </c>
      <c r="L1807" s="21">
        <v>0</v>
      </c>
      <c r="M1807" s="21">
        <v>0</v>
      </c>
      <c r="N1807" s="21">
        <v>385083</v>
      </c>
    </row>
    <row r="1808" spans="1:14" x14ac:dyDescent="0.25">
      <c r="A1808" s="1" t="s">
        <v>5226</v>
      </c>
      <c r="B1808" s="2" t="s">
        <v>10</v>
      </c>
      <c r="C1808" s="2" t="s">
        <v>3419</v>
      </c>
      <c r="D1808" s="21">
        <v>253208</v>
      </c>
      <c r="E1808" s="21">
        <v>0</v>
      </c>
      <c r="F1808" s="21">
        <v>253208</v>
      </c>
      <c r="G1808" s="39">
        <v>1.04</v>
      </c>
      <c r="H1808" s="21">
        <v>263336</v>
      </c>
      <c r="I1808" s="21">
        <v>0</v>
      </c>
      <c r="J1808" s="21">
        <v>263336</v>
      </c>
      <c r="K1808" s="21">
        <v>12037</v>
      </c>
      <c r="L1808" s="21">
        <v>0</v>
      </c>
      <c r="M1808" s="21">
        <v>0</v>
      </c>
      <c r="N1808" s="21">
        <v>275373</v>
      </c>
    </row>
    <row r="1809" spans="1:14" x14ac:dyDescent="0.25">
      <c r="A1809" s="1" t="s">
        <v>5227</v>
      </c>
      <c r="B1809" s="2" t="s">
        <v>10</v>
      </c>
      <c r="C1809" s="2" t="s">
        <v>3419</v>
      </c>
      <c r="D1809" s="21">
        <v>668637</v>
      </c>
      <c r="E1809" s="21">
        <v>0</v>
      </c>
      <c r="F1809" s="21">
        <v>668637</v>
      </c>
      <c r="G1809" s="39">
        <v>1.04</v>
      </c>
      <c r="H1809" s="21">
        <v>695382</v>
      </c>
      <c r="I1809" s="21">
        <v>0</v>
      </c>
      <c r="J1809" s="21">
        <v>695382</v>
      </c>
      <c r="K1809" s="21">
        <v>63540</v>
      </c>
      <c r="L1809" s="21">
        <v>0</v>
      </c>
      <c r="M1809" s="21">
        <v>0</v>
      </c>
      <c r="N1809" s="21">
        <v>758922</v>
      </c>
    </row>
    <row r="1810" spans="1:14" x14ac:dyDescent="0.25">
      <c r="A1810" s="1" t="s">
        <v>5228</v>
      </c>
      <c r="B1810" s="2" t="s">
        <v>10</v>
      </c>
      <c r="C1810" s="2" t="s">
        <v>3419</v>
      </c>
      <c r="D1810" s="21">
        <v>390977</v>
      </c>
      <c r="E1810" s="21">
        <v>0</v>
      </c>
      <c r="F1810" s="21">
        <v>390977</v>
      </c>
      <c r="G1810" s="39">
        <v>1.04</v>
      </c>
      <c r="H1810" s="21">
        <v>406616</v>
      </c>
      <c r="I1810" s="21">
        <v>0</v>
      </c>
      <c r="J1810" s="21">
        <v>406616</v>
      </c>
      <c r="K1810" s="21">
        <v>47212</v>
      </c>
      <c r="L1810" s="21">
        <v>0</v>
      </c>
      <c r="M1810" s="21">
        <v>0</v>
      </c>
      <c r="N1810" s="21">
        <v>453828</v>
      </c>
    </row>
    <row r="1811" spans="1:14" x14ac:dyDescent="0.25">
      <c r="A1811" s="1" t="s">
        <v>5229</v>
      </c>
      <c r="B1811" s="2" t="s">
        <v>10</v>
      </c>
      <c r="C1811" s="2" t="s">
        <v>3419</v>
      </c>
      <c r="D1811" s="21">
        <v>76084</v>
      </c>
      <c r="E1811" s="21">
        <v>0</v>
      </c>
      <c r="F1811" s="21">
        <v>76084</v>
      </c>
      <c r="G1811" s="39">
        <v>1.04</v>
      </c>
      <c r="H1811" s="21">
        <v>79127</v>
      </c>
      <c r="I1811" s="21">
        <v>0</v>
      </c>
      <c r="J1811" s="21">
        <v>79127</v>
      </c>
      <c r="K1811" s="21">
        <v>0</v>
      </c>
      <c r="L1811" s="21">
        <v>0</v>
      </c>
      <c r="M1811" s="21">
        <v>0</v>
      </c>
      <c r="N1811" s="21">
        <v>79127</v>
      </c>
    </row>
    <row r="1812" spans="1:14" x14ac:dyDescent="0.25">
      <c r="A1812" s="1" t="s">
        <v>5230</v>
      </c>
      <c r="B1812" s="2" t="s">
        <v>10</v>
      </c>
      <c r="C1812" s="2" t="s">
        <v>3419</v>
      </c>
      <c r="D1812" s="21">
        <v>106200</v>
      </c>
      <c r="E1812" s="21">
        <v>0</v>
      </c>
      <c r="F1812" s="21">
        <v>106200</v>
      </c>
      <c r="G1812" s="39">
        <v>1.04</v>
      </c>
      <c r="H1812" s="21">
        <v>110448</v>
      </c>
      <c r="I1812" s="21">
        <v>0</v>
      </c>
      <c r="J1812" s="21">
        <v>110448</v>
      </c>
      <c r="K1812" s="21">
        <v>20029</v>
      </c>
      <c r="L1812" s="21">
        <v>0</v>
      </c>
      <c r="M1812" s="21">
        <v>0</v>
      </c>
      <c r="N1812" s="21">
        <v>130477</v>
      </c>
    </row>
    <row r="1813" spans="1:14" x14ac:dyDescent="0.25">
      <c r="A1813" s="1" t="s">
        <v>5231</v>
      </c>
      <c r="B1813" s="2" t="s">
        <v>10</v>
      </c>
      <c r="C1813" s="2" t="s">
        <v>3419</v>
      </c>
      <c r="D1813" s="21">
        <v>1646965</v>
      </c>
      <c r="E1813" s="21">
        <v>0</v>
      </c>
      <c r="F1813" s="21">
        <v>1646965</v>
      </c>
      <c r="G1813" s="39">
        <v>1.04</v>
      </c>
      <c r="H1813" s="21">
        <v>1712844</v>
      </c>
      <c r="I1813" s="21">
        <v>0</v>
      </c>
      <c r="J1813" s="21">
        <v>1712844</v>
      </c>
      <c r="K1813" s="21">
        <v>0</v>
      </c>
      <c r="L1813" s="21">
        <v>0</v>
      </c>
      <c r="M1813" s="21">
        <v>0</v>
      </c>
      <c r="N1813" s="21">
        <v>1712844</v>
      </c>
    </row>
    <row r="1814" spans="1:14" x14ac:dyDescent="0.25">
      <c r="A1814" s="1" t="s">
        <v>5232</v>
      </c>
      <c r="B1814" s="2" t="s">
        <v>10</v>
      </c>
      <c r="C1814" s="2" t="s">
        <v>3419</v>
      </c>
      <c r="D1814" s="21">
        <v>1555608</v>
      </c>
      <c r="E1814" s="21">
        <v>0</v>
      </c>
      <c r="F1814" s="21">
        <v>1555608</v>
      </c>
      <c r="G1814" s="39">
        <v>1.04</v>
      </c>
      <c r="H1814" s="21">
        <v>1617832</v>
      </c>
      <c r="I1814" s="21">
        <v>0</v>
      </c>
      <c r="J1814" s="21">
        <v>1617832</v>
      </c>
      <c r="K1814" s="21">
        <v>160168</v>
      </c>
      <c r="L1814" s="21">
        <v>0</v>
      </c>
      <c r="M1814" s="21">
        <v>0</v>
      </c>
      <c r="N1814" s="21">
        <v>1778000</v>
      </c>
    </row>
    <row r="1815" spans="1:14" x14ac:dyDescent="0.25">
      <c r="A1815" s="1" t="s">
        <v>5233</v>
      </c>
      <c r="B1815" s="2" t="s">
        <v>10</v>
      </c>
      <c r="C1815" s="2" t="s">
        <v>3419</v>
      </c>
      <c r="D1815" s="21">
        <v>7768</v>
      </c>
      <c r="E1815" s="21">
        <v>0</v>
      </c>
      <c r="F1815" s="21">
        <v>7768</v>
      </c>
      <c r="G1815" s="39">
        <v>1.04</v>
      </c>
      <c r="H1815" s="21">
        <v>8079</v>
      </c>
      <c r="I1815" s="21">
        <v>0</v>
      </c>
      <c r="J1815" s="21">
        <v>8079</v>
      </c>
      <c r="K1815" s="21">
        <v>0</v>
      </c>
      <c r="L1815" s="21">
        <v>0</v>
      </c>
      <c r="M1815" s="21">
        <v>0</v>
      </c>
      <c r="N1815" s="21">
        <v>8079</v>
      </c>
    </row>
    <row r="1816" spans="1:14" x14ac:dyDescent="0.25">
      <c r="A1816" s="1" t="s">
        <v>5234</v>
      </c>
      <c r="B1816" s="2" t="s">
        <v>10</v>
      </c>
      <c r="C1816" s="2" t="s">
        <v>3419</v>
      </c>
      <c r="D1816" s="21">
        <v>316059</v>
      </c>
      <c r="E1816" s="21">
        <v>0</v>
      </c>
      <c r="F1816" s="21">
        <v>316059</v>
      </c>
      <c r="G1816" s="39">
        <v>1.04</v>
      </c>
      <c r="H1816" s="21">
        <v>328701</v>
      </c>
      <c r="I1816" s="21">
        <v>0</v>
      </c>
      <c r="J1816" s="21">
        <v>328701</v>
      </c>
      <c r="K1816" s="21">
        <v>0</v>
      </c>
      <c r="L1816" s="21">
        <v>0</v>
      </c>
      <c r="M1816" s="21">
        <v>0</v>
      </c>
      <c r="N1816" s="21">
        <v>328701</v>
      </c>
    </row>
    <row r="1817" spans="1:14" x14ac:dyDescent="0.25">
      <c r="A1817" s="1" t="s">
        <v>5235</v>
      </c>
      <c r="B1817" s="2" t="s">
        <v>10</v>
      </c>
      <c r="C1817" s="2" t="s">
        <v>3419</v>
      </c>
      <c r="D1817" s="21">
        <v>12055</v>
      </c>
      <c r="E1817" s="21">
        <v>0</v>
      </c>
      <c r="F1817" s="21">
        <v>12055</v>
      </c>
      <c r="G1817" s="39">
        <v>1.04</v>
      </c>
      <c r="H1817" s="21">
        <v>12537</v>
      </c>
      <c r="I1817" s="21">
        <v>0</v>
      </c>
      <c r="J1817" s="21">
        <v>12537</v>
      </c>
      <c r="K1817" s="21">
        <v>0</v>
      </c>
      <c r="L1817" s="21">
        <v>0</v>
      </c>
      <c r="M1817" s="21">
        <v>0</v>
      </c>
      <c r="N1817" s="21">
        <v>12537</v>
      </c>
    </row>
    <row r="1818" spans="1:14" x14ac:dyDescent="0.25">
      <c r="A1818" s="1" t="s">
        <v>5236</v>
      </c>
      <c r="B1818" s="2" t="s">
        <v>10</v>
      </c>
      <c r="C1818" s="2" t="s">
        <v>3419</v>
      </c>
      <c r="D1818" s="21">
        <v>4042215</v>
      </c>
      <c r="E1818" s="21">
        <v>0</v>
      </c>
      <c r="F1818" s="21">
        <v>4042215</v>
      </c>
      <c r="G1818" s="39">
        <v>1.04</v>
      </c>
      <c r="H1818" s="21">
        <v>4203904</v>
      </c>
      <c r="I1818" s="21">
        <v>0</v>
      </c>
      <c r="J1818" s="21">
        <v>4203904</v>
      </c>
      <c r="K1818" s="21">
        <v>0</v>
      </c>
      <c r="L1818" s="21">
        <v>0</v>
      </c>
      <c r="M1818" s="21">
        <v>0</v>
      </c>
      <c r="N1818" s="21">
        <v>4203904</v>
      </c>
    </row>
    <row r="1819" spans="1:14" x14ac:dyDescent="0.25">
      <c r="A1819" s="1" t="s">
        <v>5237</v>
      </c>
      <c r="B1819" s="2" t="s">
        <v>10</v>
      </c>
      <c r="C1819" s="2" t="s">
        <v>3419</v>
      </c>
      <c r="D1819" s="21">
        <v>5520740</v>
      </c>
      <c r="E1819" s="21">
        <v>0</v>
      </c>
      <c r="F1819" s="21">
        <v>5520740</v>
      </c>
      <c r="G1819" s="39">
        <v>1.04</v>
      </c>
      <c r="H1819" s="21">
        <v>5741570</v>
      </c>
      <c r="I1819" s="21">
        <v>0</v>
      </c>
      <c r="J1819" s="21">
        <v>5741570</v>
      </c>
      <c r="K1819" s="21">
        <v>0</v>
      </c>
      <c r="L1819" s="21">
        <v>0</v>
      </c>
      <c r="M1819" s="21">
        <v>0</v>
      </c>
      <c r="N1819" s="21">
        <v>5741570</v>
      </c>
    </row>
    <row r="1820" spans="1:14" x14ac:dyDescent="0.25">
      <c r="A1820" s="1" t="s">
        <v>5238</v>
      </c>
      <c r="B1820" s="2" t="s">
        <v>10</v>
      </c>
      <c r="C1820" s="2" t="s">
        <v>3419</v>
      </c>
      <c r="D1820" s="21">
        <v>2037535</v>
      </c>
      <c r="E1820" s="21">
        <v>0</v>
      </c>
      <c r="F1820" s="21">
        <v>2037535</v>
      </c>
      <c r="G1820" s="39">
        <v>1.04</v>
      </c>
      <c r="H1820" s="21">
        <v>2119036</v>
      </c>
      <c r="I1820" s="21">
        <v>0</v>
      </c>
      <c r="J1820" s="21">
        <v>2119036</v>
      </c>
      <c r="K1820" s="21">
        <v>0</v>
      </c>
      <c r="L1820" s="21">
        <v>0</v>
      </c>
      <c r="M1820" s="21">
        <v>0</v>
      </c>
      <c r="N1820" s="21">
        <v>2119036</v>
      </c>
    </row>
    <row r="1821" spans="1:14" x14ac:dyDescent="0.25">
      <c r="A1821" s="1" t="s">
        <v>5239</v>
      </c>
      <c r="B1821" s="2" t="s">
        <v>10</v>
      </c>
      <c r="C1821" s="2" t="s">
        <v>3419</v>
      </c>
      <c r="D1821" s="21">
        <v>16788865</v>
      </c>
      <c r="E1821" s="21">
        <v>0</v>
      </c>
      <c r="F1821" s="21">
        <v>16788865</v>
      </c>
      <c r="G1821" s="39">
        <v>1.04</v>
      </c>
      <c r="H1821" s="21">
        <v>17460420</v>
      </c>
      <c r="I1821" s="21">
        <v>0</v>
      </c>
      <c r="J1821" s="21">
        <v>17460420</v>
      </c>
      <c r="K1821" s="21">
        <v>0</v>
      </c>
      <c r="L1821" s="21">
        <v>0</v>
      </c>
      <c r="M1821" s="21">
        <v>0</v>
      </c>
      <c r="N1821" s="21">
        <v>17460420</v>
      </c>
    </row>
    <row r="1822" spans="1:14" x14ac:dyDescent="0.25">
      <c r="A1822" s="1" t="s">
        <v>5240</v>
      </c>
      <c r="B1822" s="2" t="s">
        <v>10</v>
      </c>
      <c r="C1822" s="2" t="s">
        <v>3419</v>
      </c>
      <c r="D1822" s="21">
        <v>2052567</v>
      </c>
      <c r="E1822" s="21">
        <v>0</v>
      </c>
      <c r="F1822" s="21">
        <v>2052567</v>
      </c>
      <c r="G1822" s="39">
        <v>1.04</v>
      </c>
      <c r="H1822" s="21">
        <v>2134670</v>
      </c>
      <c r="I1822" s="21">
        <v>0</v>
      </c>
      <c r="J1822" s="21">
        <v>2134670</v>
      </c>
      <c r="K1822" s="21">
        <v>0</v>
      </c>
      <c r="L1822" s="21">
        <v>0</v>
      </c>
      <c r="M1822" s="21">
        <v>0</v>
      </c>
      <c r="N1822" s="21">
        <v>2134670</v>
      </c>
    </row>
    <row r="1823" spans="1:14" x14ac:dyDescent="0.25">
      <c r="A1823" s="1" t="s">
        <v>5241</v>
      </c>
      <c r="B1823" s="2" t="s">
        <v>10</v>
      </c>
      <c r="C1823" s="2" t="s">
        <v>3419</v>
      </c>
      <c r="D1823" s="21">
        <v>717439</v>
      </c>
      <c r="E1823" s="21">
        <v>0</v>
      </c>
      <c r="F1823" s="21">
        <v>717439</v>
      </c>
      <c r="G1823" s="39">
        <v>1.04</v>
      </c>
      <c r="H1823" s="21">
        <v>746137</v>
      </c>
      <c r="I1823" s="21">
        <v>0</v>
      </c>
      <c r="J1823" s="21">
        <v>746137</v>
      </c>
      <c r="K1823" s="21">
        <v>0</v>
      </c>
      <c r="L1823" s="21">
        <v>0</v>
      </c>
      <c r="M1823" s="21">
        <v>0</v>
      </c>
      <c r="N1823" s="21">
        <v>746137</v>
      </c>
    </row>
    <row r="1824" spans="1:14" x14ac:dyDescent="0.25">
      <c r="A1824" s="1" t="s">
        <v>5242</v>
      </c>
      <c r="B1824" s="2" t="s">
        <v>10</v>
      </c>
      <c r="C1824" s="2" t="s">
        <v>3419</v>
      </c>
      <c r="D1824" s="21">
        <v>6065792</v>
      </c>
      <c r="E1824" s="21">
        <v>0</v>
      </c>
      <c r="F1824" s="21">
        <v>6065792</v>
      </c>
      <c r="G1824" s="39">
        <v>1.04</v>
      </c>
      <c r="H1824" s="21">
        <v>6308424</v>
      </c>
      <c r="I1824" s="21">
        <v>0</v>
      </c>
      <c r="J1824" s="21">
        <v>6308424</v>
      </c>
      <c r="K1824" s="21">
        <v>0</v>
      </c>
      <c r="L1824" s="21">
        <v>0</v>
      </c>
      <c r="M1824" s="21">
        <v>0</v>
      </c>
      <c r="N1824" s="21">
        <v>6308424</v>
      </c>
    </row>
    <row r="1825" spans="1:14" x14ac:dyDescent="0.25">
      <c r="A1825" s="1" t="s">
        <v>5243</v>
      </c>
      <c r="B1825" s="2" t="s">
        <v>10</v>
      </c>
      <c r="C1825" s="2" t="s">
        <v>3419</v>
      </c>
      <c r="D1825" s="21">
        <v>803946</v>
      </c>
      <c r="E1825" s="21">
        <v>0</v>
      </c>
      <c r="F1825" s="21">
        <v>803946</v>
      </c>
      <c r="G1825" s="39">
        <v>1.04</v>
      </c>
      <c r="H1825" s="21">
        <v>836104</v>
      </c>
      <c r="I1825" s="21">
        <v>0</v>
      </c>
      <c r="J1825" s="21">
        <v>836104</v>
      </c>
      <c r="K1825" s="21">
        <v>0</v>
      </c>
      <c r="L1825" s="21">
        <v>0</v>
      </c>
      <c r="M1825" s="21">
        <v>0</v>
      </c>
      <c r="N1825" s="21">
        <v>836104</v>
      </c>
    </row>
    <row r="1826" spans="1:14" x14ac:dyDescent="0.25">
      <c r="A1826" s="1" t="s">
        <v>5244</v>
      </c>
      <c r="B1826" s="2" t="s">
        <v>10</v>
      </c>
      <c r="C1826" s="2" t="s">
        <v>3419</v>
      </c>
      <c r="D1826" s="21">
        <v>1074166</v>
      </c>
      <c r="E1826" s="21">
        <v>0</v>
      </c>
      <c r="F1826" s="21">
        <v>1074166</v>
      </c>
      <c r="G1826" s="39">
        <v>1.04</v>
      </c>
      <c r="H1826" s="21">
        <v>1117133</v>
      </c>
      <c r="I1826" s="21">
        <v>0</v>
      </c>
      <c r="J1826" s="21">
        <v>1117133</v>
      </c>
      <c r="K1826" s="21">
        <v>0</v>
      </c>
      <c r="L1826" s="21">
        <v>0</v>
      </c>
      <c r="M1826" s="21">
        <v>0</v>
      </c>
      <c r="N1826" s="21">
        <v>1117133</v>
      </c>
    </row>
    <row r="1827" spans="1:14" x14ac:dyDescent="0.25">
      <c r="A1827" s="1" t="s">
        <v>5245</v>
      </c>
      <c r="B1827" s="2" t="s">
        <v>10</v>
      </c>
      <c r="C1827" s="2" t="s">
        <v>3419</v>
      </c>
      <c r="D1827" s="21">
        <v>32191</v>
      </c>
      <c r="E1827" s="21">
        <v>0</v>
      </c>
      <c r="F1827" s="21">
        <v>32191</v>
      </c>
      <c r="G1827" s="39">
        <v>1.04</v>
      </c>
      <c r="H1827" s="21">
        <v>33479</v>
      </c>
      <c r="I1827" s="21">
        <v>0</v>
      </c>
      <c r="J1827" s="21">
        <v>33479</v>
      </c>
      <c r="K1827" s="21">
        <v>0</v>
      </c>
      <c r="L1827" s="21">
        <v>0</v>
      </c>
      <c r="M1827" s="21">
        <v>0</v>
      </c>
      <c r="N1827" s="21">
        <v>33479</v>
      </c>
    </row>
    <row r="1828" spans="1:14" x14ac:dyDescent="0.25">
      <c r="A1828" s="1" t="s">
        <v>5246</v>
      </c>
      <c r="B1828" s="2" t="s">
        <v>10</v>
      </c>
      <c r="C1828" s="2" t="s">
        <v>3419</v>
      </c>
      <c r="D1828" s="21">
        <v>181507133</v>
      </c>
      <c r="E1828" s="21">
        <v>0</v>
      </c>
      <c r="F1828" s="21">
        <v>181507133</v>
      </c>
      <c r="G1828" s="39">
        <v>1.04</v>
      </c>
      <c r="H1828" s="21">
        <v>188767418</v>
      </c>
      <c r="I1828" s="21">
        <v>0</v>
      </c>
      <c r="J1828" s="21">
        <v>188767418</v>
      </c>
      <c r="K1828" s="21">
        <v>19352322</v>
      </c>
      <c r="L1828" s="21">
        <v>8446949.1266948991</v>
      </c>
      <c r="M1828" s="21">
        <v>17445045</v>
      </c>
      <c r="N1828" s="21">
        <v>234011734.12669489</v>
      </c>
    </row>
    <row r="1829" spans="1:14" x14ac:dyDescent="0.25">
      <c r="A1829" s="1" t="s">
        <v>5247</v>
      </c>
      <c r="B1829" s="2" t="s">
        <v>10</v>
      </c>
      <c r="C1829" s="2" t="s">
        <v>3419</v>
      </c>
      <c r="D1829" s="21">
        <v>4500130</v>
      </c>
      <c r="E1829" s="21">
        <v>0</v>
      </c>
      <c r="F1829" s="21">
        <v>4500130</v>
      </c>
      <c r="G1829" s="39">
        <v>1.04</v>
      </c>
      <c r="H1829" s="21">
        <v>4680135</v>
      </c>
      <c r="I1829" s="21">
        <v>0</v>
      </c>
      <c r="J1829" s="21">
        <v>4680135</v>
      </c>
      <c r="K1829" s="21">
        <v>0</v>
      </c>
      <c r="L1829" s="21">
        <v>0</v>
      </c>
      <c r="M1829" s="21">
        <v>0</v>
      </c>
      <c r="N1829" s="21">
        <v>4680135</v>
      </c>
    </row>
    <row r="1830" spans="1:14" x14ac:dyDescent="0.25">
      <c r="A1830" s="1" t="s">
        <v>5248</v>
      </c>
      <c r="B1830" s="2" t="s">
        <v>10</v>
      </c>
      <c r="C1830" s="2" t="s">
        <v>3419</v>
      </c>
      <c r="D1830" s="21">
        <v>13746308</v>
      </c>
      <c r="E1830" s="21">
        <v>0</v>
      </c>
      <c r="F1830" s="21">
        <v>13746308</v>
      </c>
      <c r="G1830" s="39">
        <v>1.04</v>
      </c>
      <c r="H1830" s="21">
        <v>14296160</v>
      </c>
      <c r="I1830" s="21">
        <v>0</v>
      </c>
      <c r="J1830" s="21">
        <v>14296160</v>
      </c>
      <c r="K1830" s="21">
        <v>0</v>
      </c>
      <c r="L1830" s="21">
        <v>0</v>
      </c>
      <c r="M1830" s="21">
        <v>0</v>
      </c>
      <c r="N1830" s="21">
        <v>14296160</v>
      </c>
    </row>
    <row r="1831" spans="1:14" x14ac:dyDescent="0.25">
      <c r="A1831" s="1" t="s">
        <v>5249</v>
      </c>
      <c r="B1831" s="2" t="s">
        <v>10</v>
      </c>
      <c r="C1831" s="2" t="s">
        <v>3419</v>
      </c>
      <c r="D1831" s="21">
        <v>176328</v>
      </c>
      <c r="E1831" s="21">
        <v>0</v>
      </c>
      <c r="F1831" s="21">
        <v>176328</v>
      </c>
      <c r="G1831" s="39">
        <v>1.04</v>
      </c>
      <c r="H1831" s="21">
        <v>183381</v>
      </c>
      <c r="I1831" s="21">
        <v>0</v>
      </c>
      <c r="J1831" s="21">
        <v>183381</v>
      </c>
      <c r="K1831" s="21">
        <v>0</v>
      </c>
      <c r="L1831" s="21">
        <v>0</v>
      </c>
      <c r="M1831" s="21">
        <v>0</v>
      </c>
      <c r="N1831" s="21">
        <v>183381</v>
      </c>
    </row>
    <row r="1832" spans="1:14" x14ac:dyDescent="0.25">
      <c r="A1832" s="1" t="s">
        <v>5250</v>
      </c>
      <c r="B1832" s="2" t="s">
        <v>10</v>
      </c>
      <c r="C1832" s="2" t="s">
        <v>3419</v>
      </c>
      <c r="D1832" s="21">
        <v>903000</v>
      </c>
      <c r="E1832" s="21">
        <v>0</v>
      </c>
      <c r="F1832" s="21">
        <v>903000</v>
      </c>
      <c r="G1832" s="39">
        <v>1.04</v>
      </c>
      <c r="H1832" s="21">
        <v>939120</v>
      </c>
      <c r="I1832" s="21">
        <v>0</v>
      </c>
      <c r="J1832" s="21">
        <v>939120</v>
      </c>
      <c r="K1832" s="21">
        <v>0</v>
      </c>
      <c r="L1832" s="21">
        <v>0</v>
      </c>
      <c r="M1832" s="21">
        <v>0</v>
      </c>
      <c r="N1832" s="21">
        <v>939120</v>
      </c>
    </row>
    <row r="1833" spans="1:14" x14ac:dyDescent="0.25">
      <c r="A1833" s="1" t="s">
        <v>5251</v>
      </c>
      <c r="B1833" s="2" t="s">
        <v>10</v>
      </c>
      <c r="C1833" s="2" t="s">
        <v>3419</v>
      </c>
      <c r="D1833" s="21">
        <v>519703</v>
      </c>
      <c r="E1833" s="21">
        <v>0</v>
      </c>
      <c r="F1833" s="21">
        <v>519703</v>
      </c>
      <c r="G1833" s="39">
        <v>1.04</v>
      </c>
      <c r="H1833" s="21">
        <v>540491</v>
      </c>
      <c r="I1833" s="21">
        <v>0</v>
      </c>
      <c r="J1833" s="21">
        <v>540491</v>
      </c>
      <c r="K1833" s="21">
        <v>0</v>
      </c>
      <c r="L1833" s="21">
        <v>0</v>
      </c>
      <c r="M1833" s="21">
        <v>0</v>
      </c>
      <c r="N1833" s="21">
        <v>540491</v>
      </c>
    </row>
    <row r="1834" spans="1:14" x14ac:dyDescent="0.25">
      <c r="A1834" s="1" t="s">
        <v>5252</v>
      </c>
      <c r="B1834" s="2" t="s">
        <v>10</v>
      </c>
      <c r="C1834" s="2" t="s">
        <v>3419</v>
      </c>
      <c r="D1834" s="21">
        <v>562720</v>
      </c>
      <c r="E1834" s="21">
        <v>0</v>
      </c>
      <c r="F1834" s="21">
        <v>562720</v>
      </c>
      <c r="G1834" s="39">
        <v>1.04</v>
      </c>
      <c r="H1834" s="21">
        <v>585229</v>
      </c>
      <c r="I1834" s="21">
        <v>0</v>
      </c>
      <c r="J1834" s="21">
        <v>585229</v>
      </c>
      <c r="K1834" s="21">
        <v>0</v>
      </c>
      <c r="L1834" s="21">
        <v>0</v>
      </c>
      <c r="M1834" s="21">
        <v>0</v>
      </c>
      <c r="N1834" s="21">
        <v>585229</v>
      </c>
    </row>
    <row r="1835" spans="1:14" x14ac:dyDescent="0.25">
      <c r="A1835" s="1" t="s">
        <v>5253</v>
      </c>
      <c r="B1835" s="2" t="s">
        <v>10</v>
      </c>
      <c r="C1835" s="2" t="s">
        <v>3419</v>
      </c>
      <c r="D1835" s="21">
        <v>26828921</v>
      </c>
      <c r="E1835" s="21">
        <v>0</v>
      </c>
      <c r="F1835" s="21">
        <v>26828921</v>
      </c>
      <c r="G1835" s="39">
        <v>1.04</v>
      </c>
      <c r="H1835" s="21">
        <v>27902078</v>
      </c>
      <c r="I1835" s="21">
        <v>0</v>
      </c>
      <c r="J1835" s="21">
        <v>27902078</v>
      </c>
      <c r="K1835" s="21">
        <v>0</v>
      </c>
      <c r="L1835" s="21">
        <v>0</v>
      </c>
      <c r="M1835" s="21">
        <v>0</v>
      </c>
      <c r="N1835" s="21">
        <v>27902078</v>
      </c>
    </row>
    <row r="1836" spans="1:14" x14ac:dyDescent="0.25">
      <c r="A1836" s="1" t="s">
        <v>5254</v>
      </c>
      <c r="B1836" s="2" t="s">
        <v>10</v>
      </c>
      <c r="C1836" s="2" t="s">
        <v>3419</v>
      </c>
      <c r="D1836" s="21">
        <v>0</v>
      </c>
      <c r="E1836" s="21">
        <v>0</v>
      </c>
      <c r="F1836" s="21">
        <v>0</v>
      </c>
      <c r="G1836" s="39">
        <v>1.04</v>
      </c>
      <c r="H1836" s="21">
        <v>0</v>
      </c>
      <c r="I1836" s="21">
        <v>0</v>
      </c>
      <c r="J1836" s="21">
        <v>0</v>
      </c>
      <c r="K1836" s="21">
        <v>0</v>
      </c>
      <c r="L1836" s="21">
        <v>0</v>
      </c>
      <c r="M1836" s="21">
        <v>0</v>
      </c>
      <c r="N1836" s="21">
        <v>0</v>
      </c>
    </row>
    <row r="1837" spans="1:14" x14ac:dyDescent="0.25">
      <c r="A1837" s="1" t="s">
        <v>5255</v>
      </c>
      <c r="B1837" s="2" t="s">
        <v>10</v>
      </c>
      <c r="C1837" s="2" t="s">
        <v>3419</v>
      </c>
      <c r="D1837" s="21">
        <v>449479</v>
      </c>
      <c r="E1837" s="21">
        <v>0</v>
      </c>
      <c r="F1837" s="21">
        <v>449479</v>
      </c>
      <c r="G1837" s="39">
        <v>1.04</v>
      </c>
      <c r="H1837" s="21">
        <v>467458</v>
      </c>
      <c r="I1837" s="21">
        <v>0</v>
      </c>
      <c r="J1837" s="21">
        <v>467458</v>
      </c>
      <c r="K1837" s="21">
        <v>0</v>
      </c>
      <c r="L1837" s="21">
        <v>0</v>
      </c>
      <c r="M1837" s="21">
        <v>0</v>
      </c>
      <c r="N1837" s="21">
        <v>467458</v>
      </c>
    </row>
    <row r="1838" spans="1:14" x14ac:dyDescent="0.25">
      <c r="A1838" s="1" t="s">
        <v>5256</v>
      </c>
      <c r="B1838" s="2" t="s">
        <v>10</v>
      </c>
      <c r="C1838" s="2" t="s">
        <v>3419</v>
      </c>
      <c r="D1838" s="21">
        <v>1137355</v>
      </c>
      <c r="E1838" s="21">
        <v>0</v>
      </c>
      <c r="F1838" s="21">
        <v>1137355</v>
      </c>
      <c r="G1838" s="39">
        <v>1.04</v>
      </c>
      <c r="H1838" s="21">
        <v>1182849</v>
      </c>
      <c r="I1838" s="21">
        <v>0</v>
      </c>
      <c r="J1838" s="21">
        <v>1182849</v>
      </c>
      <c r="K1838" s="21">
        <v>0</v>
      </c>
      <c r="L1838" s="21">
        <v>0</v>
      </c>
      <c r="M1838" s="21">
        <v>0</v>
      </c>
      <c r="N1838" s="21">
        <v>1182849</v>
      </c>
    </row>
    <row r="1839" spans="1:14" x14ac:dyDescent="0.25">
      <c r="A1839" s="1" t="s">
        <v>5257</v>
      </c>
      <c r="B1839" s="2" t="s">
        <v>10</v>
      </c>
      <c r="C1839" s="2" t="s">
        <v>3419</v>
      </c>
      <c r="D1839" s="21">
        <v>29446319</v>
      </c>
      <c r="E1839" s="21">
        <v>1859906</v>
      </c>
      <c r="F1839" s="21">
        <v>31306225</v>
      </c>
      <c r="G1839" s="39">
        <v>1.04</v>
      </c>
      <c r="H1839" s="21">
        <v>32558474</v>
      </c>
      <c r="I1839" s="21">
        <v>0</v>
      </c>
      <c r="J1839" s="21">
        <v>32558474</v>
      </c>
      <c r="K1839" s="21">
        <v>0</v>
      </c>
      <c r="L1839" s="21">
        <v>0</v>
      </c>
      <c r="M1839" s="21">
        <v>0</v>
      </c>
      <c r="N1839" s="21">
        <v>32558474</v>
      </c>
    </row>
    <row r="1840" spans="1:14" x14ac:dyDescent="0.25">
      <c r="A1840" s="1" t="s">
        <v>5258</v>
      </c>
      <c r="B1840" s="2" t="s">
        <v>10</v>
      </c>
      <c r="C1840" s="2" t="s">
        <v>3419</v>
      </c>
      <c r="D1840" s="21">
        <v>1694062</v>
      </c>
      <c r="E1840" s="21">
        <v>119842</v>
      </c>
      <c r="F1840" s="21">
        <v>1813904</v>
      </c>
      <c r="G1840" s="39">
        <v>1.04</v>
      </c>
      <c r="H1840" s="21">
        <v>1886460</v>
      </c>
      <c r="I1840" s="21">
        <v>0</v>
      </c>
      <c r="J1840" s="21">
        <v>1886460</v>
      </c>
      <c r="K1840" s="21">
        <v>0</v>
      </c>
      <c r="L1840" s="21">
        <v>0</v>
      </c>
      <c r="M1840" s="21">
        <v>0</v>
      </c>
      <c r="N1840" s="21">
        <v>1886460</v>
      </c>
    </row>
    <row r="1841" spans="1:14" x14ac:dyDescent="0.25">
      <c r="A1841" s="1" t="s">
        <v>5259</v>
      </c>
      <c r="B1841" s="2" t="s">
        <v>10</v>
      </c>
      <c r="C1841" s="2" t="s">
        <v>3419</v>
      </c>
      <c r="D1841" s="21">
        <v>13326972</v>
      </c>
      <c r="E1841" s="21">
        <v>0</v>
      </c>
      <c r="F1841" s="21">
        <v>13326972</v>
      </c>
      <c r="G1841" s="39">
        <v>1.04</v>
      </c>
      <c r="H1841" s="21">
        <v>13860051</v>
      </c>
      <c r="I1841" s="21">
        <v>0</v>
      </c>
      <c r="J1841" s="21">
        <v>13860051</v>
      </c>
      <c r="K1841" s="21">
        <v>1097434</v>
      </c>
      <c r="L1841" s="21">
        <v>0</v>
      </c>
      <c r="M1841" s="21">
        <v>0</v>
      </c>
      <c r="N1841" s="21">
        <v>14957485</v>
      </c>
    </row>
    <row r="1842" spans="1:14" x14ac:dyDescent="0.25">
      <c r="A1842" s="1" t="s">
        <v>5260</v>
      </c>
      <c r="B1842" s="2" t="s">
        <v>10</v>
      </c>
      <c r="C1842" s="2" t="s">
        <v>3419</v>
      </c>
      <c r="D1842" s="21">
        <v>8434304</v>
      </c>
      <c r="E1842" s="21">
        <v>0</v>
      </c>
      <c r="F1842" s="21">
        <v>8434304</v>
      </c>
      <c r="G1842" s="39">
        <v>1.04</v>
      </c>
      <c r="H1842" s="21">
        <v>8771676</v>
      </c>
      <c r="I1842" s="21">
        <v>0</v>
      </c>
      <c r="J1842" s="21">
        <v>8771676</v>
      </c>
      <c r="K1842" s="21">
        <v>0</v>
      </c>
      <c r="L1842" s="21">
        <v>0</v>
      </c>
      <c r="M1842" s="21">
        <v>0</v>
      </c>
      <c r="N1842" s="21">
        <v>8771676</v>
      </c>
    </row>
    <row r="1843" spans="1:14" x14ac:dyDescent="0.25">
      <c r="A1843" s="1" t="s">
        <v>5261</v>
      </c>
      <c r="B1843" s="2" t="s">
        <v>10</v>
      </c>
      <c r="C1843" s="2" t="s">
        <v>3419</v>
      </c>
      <c r="D1843" s="21">
        <v>304204</v>
      </c>
      <c r="E1843" s="21">
        <v>0</v>
      </c>
      <c r="F1843" s="21">
        <v>304204</v>
      </c>
      <c r="G1843" s="39">
        <v>1.04</v>
      </c>
      <c r="H1843" s="21">
        <v>316372</v>
      </c>
      <c r="I1843" s="21">
        <v>0</v>
      </c>
      <c r="J1843" s="21">
        <v>316372</v>
      </c>
      <c r="K1843" s="21">
        <v>42167</v>
      </c>
      <c r="L1843" s="21">
        <v>0</v>
      </c>
      <c r="M1843" s="21">
        <v>0</v>
      </c>
      <c r="N1843" s="21">
        <v>358539</v>
      </c>
    </row>
    <row r="1844" spans="1:14" x14ac:dyDescent="0.25">
      <c r="A1844" s="1" t="s">
        <v>5262</v>
      </c>
      <c r="B1844" s="2" t="s">
        <v>10</v>
      </c>
      <c r="C1844" s="2" t="s">
        <v>3419</v>
      </c>
      <c r="D1844" s="21">
        <v>7189437</v>
      </c>
      <c r="E1844" s="21">
        <v>0</v>
      </c>
      <c r="F1844" s="21">
        <v>7189437</v>
      </c>
      <c r="G1844" s="39">
        <v>1.04</v>
      </c>
      <c r="H1844" s="21">
        <v>7477014</v>
      </c>
      <c r="I1844" s="21">
        <v>0</v>
      </c>
      <c r="J1844" s="21">
        <v>7477014</v>
      </c>
      <c r="K1844" s="21">
        <v>381753</v>
      </c>
      <c r="L1844" s="21">
        <v>0</v>
      </c>
      <c r="M1844" s="21">
        <v>0</v>
      </c>
      <c r="N1844" s="21">
        <v>7858767</v>
      </c>
    </row>
    <row r="1845" spans="1:14" x14ac:dyDescent="0.25">
      <c r="A1845" s="1" t="s">
        <v>5263</v>
      </c>
      <c r="B1845" s="2" t="s">
        <v>10</v>
      </c>
      <c r="C1845" s="2" t="s">
        <v>3419</v>
      </c>
      <c r="D1845" s="21">
        <v>778975</v>
      </c>
      <c r="E1845" s="21">
        <v>0</v>
      </c>
      <c r="F1845" s="21">
        <v>778975</v>
      </c>
      <c r="G1845" s="39">
        <v>1.04</v>
      </c>
      <c r="H1845" s="21">
        <v>810134</v>
      </c>
      <c r="I1845" s="21">
        <v>0</v>
      </c>
      <c r="J1845" s="21">
        <v>810134</v>
      </c>
      <c r="K1845" s="21">
        <v>42835</v>
      </c>
      <c r="L1845" s="21">
        <v>0</v>
      </c>
      <c r="M1845" s="21">
        <v>0</v>
      </c>
      <c r="N1845" s="21">
        <v>852969</v>
      </c>
    </row>
    <row r="1846" spans="1:14" x14ac:dyDescent="0.25">
      <c r="A1846" s="1" t="s">
        <v>5264</v>
      </c>
      <c r="B1846" s="2" t="s">
        <v>10</v>
      </c>
      <c r="C1846" s="2" t="s">
        <v>3419</v>
      </c>
      <c r="D1846" s="21">
        <v>121669</v>
      </c>
      <c r="E1846" s="21">
        <v>0</v>
      </c>
      <c r="F1846" s="21">
        <v>121669</v>
      </c>
      <c r="G1846" s="39">
        <v>1.04</v>
      </c>
      <c r="H1846" s="21">
        <v>126536</v>
      </c>
      <c r="I1846" s="21">
        <v>0</v>
      </c>
      <c r="J1846" s="21">
        <v>126536</v>
      </c>
      <c r="K1846" s="21">
        <v>18226</v>
      </c>
      <c r="L1846" s="21">
        <v>0</v>
      </c>
      <c r="M1846" s="21">
        <v>0</v>
      </c>
      <c r="N1846" s="21">
        <v>144762</v>
      </c>
    </row>
    <row r="1847" spans="1:14" x14ac:dyDescent="0.25">
      <c r="A1847" s="1" t="s">
        <v>5265</v>
      </c>
      <c r="B1847" s="2" t="s">
        <v>10</v>
      </c>
      <c r="C1847" s="2" t="s">
        <v>3419</v>
      </c>
      <c r="D1847" s="21">
        <v>268575</v>
      </c>
      <c r="E1847" s="21">
        <v>0</v>
      </c>
      <c r="F1847" s="21">
        <v>268575</v>
      </c>
      <c r="G1847" s="39">
        <v>1.04</v>
      </c>
      <c r="H1847" s="21">
        <v>279318</v>
      </c>
      <c r="I1847" s="21">
        <v>0</v>
      </c>
      <c r="J1847" s="21">
        <v>279318</v>
      </c>
      <c r="K1847" s="21">
        <v>0</v>
      </c>
      <c r="L1847" s="21">
        <v>0</v>
      </c>
      <c r="M1847" s="21">
        <v>0</v>
      </c>
      <c r="N1847" s="21">
        <v>279318</v>
      </c>
    </row>
    <row r="1848" spans="1:14" x14ac:dyDescent="0.25">
      <c r="A1848" s="1" t="s">
        <v>5266</v>
      </c>
      <c r="B1848" s="2" t="s">
        <v>10</v>
      </c>
      <c r="C1848" s="2" t="s">
        <v>3419</v>
      </c>
      <c r="D1848" s="21">
        <v>39580</v>
      </c>
      <c r="E1848" s="21">
        <v>0</v>
      </c>
      <c r="F1848" s="21">
        <v>39580</v>
      </c>
      <c r="G1848" s="39">
        <v>1.04</v>
      </c>
      <c r="H1848" s="21">
        <v>41163</v>
      </c>
      <c r="I1848" s="21">
        <v>0</v>
      </c>
      <c r="J1848" s="21">
        <v>41163</v>
      </c>
      <c r="K1848" s="21">
        <v>0</v>
      </c>
      <c r="L1848" s="21">
        <v>0</v>
      </c>
      <c r="M1848" s="21">
        <v>0</v>
      </c>
      <c r="N1848" s="21">
        <v>41163</v>
      </c>
    </row>
    <row r="1849" spans="1:14" x14ac:dyDescent="0.25">
      <c r="A1849" s="1" t="s">
        <v>5267</v>
      </c>
      <c r="B1849" s="2" t="s">
        <v>10</v>
      </c>
      <c r="C1849" s="2" t="s">
        <v>3419</v>
      </c>
      <c r="D1849" s="21">
        <v>7332</v>
      </c>
      <c r="E1849" s="21">
        <v>0</v>
      </c>
      <c r="F1849" s="21">
        <v>7332</v>
      </c>
      <c r="G1849" s="39">
        <v>1.04</v>
      </c>
      <c r="H1849" s="21">
        <v>7625</v>
      </c>
      <c r="I1849" s="21">
        <v>0</v>
      </c>
      <c r="J1849" s="21">
        <v>7625</v>
      </c>
      <c r="K1849" s="21">
        <v>0</v>
      </c>
      <c r="L1849" s="21">
        <v>0</v>
      </c>
      <c r="M1849" s="21">
        <v>0</v>
      </c>
      <c r="N1849" s="21">
        <v>7625</v>
      </c>
    </row>
    <row r="1850" spans="1:14" x14ac:dyDescent="0.25">
      <c r="A1850" s="1" t="s">
        <v>5268</v>
      </c>
      <c r="B1850" s="2" t="s">
        <v>10</v>
      </c>
      <c r="C1850" s="2" t="s">
        <v>3419</v>
      </c>
      <c r="D1850" s="21">
        <v>120691</v>
      </c>
      <c r="E1850" s="21">
        <v>0</v>
      </c>
      <c r="F1850" s="21">
        <v>120691</v>
      </c>
      <c r="G1850" s="39">
        <v>1.04</v>
      </c>
      <c r="H1850" s="21">
        <v>125519</v>
      </c>
      <c r="I1850" s="21">
        <v>0</v>
      </c>
      <c r="J1850" s="21">
        <v>125519</v>
      </c>
      <c r="K1850" s="21">
        <v>0</v>
      </c>
      <c r="L1850" s="21">
        <v>0</v>
      </c>
      <c r="M1850" s="21">
        <v>0</v>
      </c>
      <c r="N1850" s="21">
        <v>125519</v>
      </c>
    </row>
    <row r="1851" spans="1:14" x14ac:dyDescent="0.25">
      <c r="A1851" s="1" t="s">
        <v>5269</v>
      </c>
      <c r="B1851" s="2" t="s">
        <v>10</v>
      </c>
      <c r="C1851" s="2" t="s">
        <v>3419</v>
      </c>
      <c r="D1851" s="21">
        <v>17200</v>
      </c>
      <c r="E1851" s="21">
        <v>0</v>
      </c>
      <c r="F1851" s="21">
        <v>17200</v>
      </c>
      <c r="G1851" s="39">
        <v>1.04</v>
      </c>
      <c r="H1851" s="21">
        <v>17888</v>
      </c>
      <c r="I1851" s="21">
        <v>0</v>
      </c>
      <c r="J1851" s="21">
        <v>17888</v>
      </c>
      <c r="K1851" s="21">
        <v>0</v>
      </c>
      <c r="L1851" s="21">
        <v>0</v>
      </c>
      <c r="M1851" s="21">
        <v>0</v>
      </c>
      <c r="N1851" s="21">
        <v>17888</v>
      </c>
    </row>
    <row r="1852" spans="1:14" x14ac:dyDescent="0.25">
      <c r="A1852" s="1" t="s">
        <v>5270</v>
      </c>
      <c r="B1852" s="2" t="s">
        <v>10</v>
      </c>
      <c r="C1852" s="2" t="s">
        <v>3419</v>
      </c>
      <c r="D1852" s="21">
        <v>0</v>
      </c>
      <c r="E1852" s="21">
        <v>0</v>
      </c>
      <c r="F1852" s="21">
        <v>0</v>
      </c>
      <c r="G1852" s="39">
        <v>1.04</v>
      </c>
      <c r="H1852" s="21">
        <v>0</v>
      </c>
      <c r="I1852" s="21">
        <v>0</v>
      </c>
      <c r="J1852" s="21">
        <v>0</v>
      </c>
      <c r="K1852" s="21">
        <v>0</v>
      </c>
      <c r="L1852" s="21">
        <v>0</v>
      </c>
      <c r="M1852" s="21">
        <v>0</v>
      </c>
      <c r="N1852" s="21">
        <v>0</v>
      </c>
    </row>
    <row r="1853" spans="1:14" x14ac:dyDescent="0.25">
      <c r="A1853" s="1" t="s">
        <v>5271</v>
      </c>
      <c r="B1853" s="2" t="s">
        <v>10</v>
      </c>
      <c r="C1853" s="2" t="s">
        <v>3419</v>
      </c>
      <c r="D1853" s="21">
        <v>10024727</v>
      </c>
      <c r="E1853" s="21">
        <v>0</v>
      </c>
      <c r="F1853" s="21">
        <v>10024727</v>
      </c>
      <c r="G1853" s="39">
        <v>1.04</v>
      </c>
      <c r="H1853" s="21">
        <v>10425716</v>
      </c>
      <c r="I1853" s="21">
        <v>0</v>
      </c>
      <c r="J1853" s="21">
        <v>10425716</v>
      </c>
      <c r="K1853" s="21">
        <v>0</v>
      </c>
      <c r="L1853" s="21">
        <v>0</v>
      </c>
      <c r="M1853" s="21">
        <v>0</v>
      </c>
      <c r="N1853" s="21">
        <v>10425716</v>
      </c>
    </row>
    <row r="1854" spans="1:14" x14ac:dyDescent="0.25">
      <c r="A1854" s="1" t="s">
        <v>5272</v>
      </c>
      <c r="B1854" s="2" t="s">
        <v>10</v>
      </c>
      <c r="C1854" s="2" t="s">
        <v>3419</v>
      </c>
      <c r="D1854" s="21">
        <v>16814133</v>
      </c>
      <c r="E1854" s="21">
        <v>0</v>
      </c>
      <c r="F1854" s="21">
        <v>16814133</v>
      </c>
      <c r="G1854" s="39">
        <v>1.04</v>
      </c>
      <c r="H1854" s="21">
        <v>17486698</v>
      </c>
      <c r="I1854" s="21">
        <v>0</v>
      </c>
      <c r="J1854" s="21">
        <v>17486698</v>
      </c>
      <c r="K1854" s="21">
        <v>0</v>
      </c>
      <c r="L1854" s="21">
        <v>0</v>
      </c>
      <c r="M1854" s="21">
        <v>0</v>
      </c>
      <c r="N1854" s="21">
        <v>17486698</v>
      </c>
    </row>
    <row r="1855" spans="1:14" x14ac:dyDescent="0.25">
      <c r="A1855" s="1" t="s">
        <v>5273</v>
      </c>
      <c r="B1855" s="2" t="s">
        <v>10</v>
      </c>
      <c r="C1855" s="2" t="s">
        <v>3419</v>
      </c>
      <c r="D1855" s="21">
        <v>35064525</v>
      </c>
      <c r="E1855" s="21">
        <v>0</v>
      </c>
      <c r="F1855" s="21">
        <v>35064525</v>
      </c>
      <c r="G1855" s="39">
        <v>1.04</v>
      </c>
      <c r="H1855" s="21">
        <v>36467106</v>
      </c>
      <c r="I1855" s="21">
        <v>0</v>
      </c>
      <c r="J1855" s="21">
        <v>36467106</v>
      </c>
      <c r="K1855" s="21">
        <v>0</v>
      </c>
      <c r="L1855" s="21">
        <v>0</v>
      </c>
      <c r="M1855" s="21">
        <v>0</v>
      </c>
      <c r="N1855" s="21">
        <v>36467106</v>
      </c>
    </row>
    <row r="1856" spans="1:14" x14ac:dyDescent="0.25">
      <c r="A1856" s="1" t="s">
        <v>5274</v>
      </c>
      <c r="B1856" s="2" t="s">
        <v>10</v>
      </c>
      <c r="C1856" s="2" t="s">
        <v>3419</v>
      </c>
      <c r="D1856" s="21">
        <v>26505928</v>
      </c>
      <c r="E1856" s="21">
        <v>0</v>
      </c>
      <c r="F1856" s="21">
        <v>26505928</v>
      </c>
      <c r="G1856" s="39">
        <v>1.04</v>
      </c>
      <c r="H1856" s="21">
        <v>27566165</v>
      </c>
      <c r="I1856" s="21">
        <v>0</v>
      </c>
      <c r="J1856" s="21">
        <v>27566165</v>
      </c>
      <c r="K1856" s="21">
        <v>0</v>
      </c>
      <c r="L1856" s="21">
        <v>0</v>
      </c>
      <c r="M1856" s="21">
        <v>0</v>
      </c>
      <c r="N1856" s="21">
        <v>27566165</v>
      </c>
    </row>
    <row r="1857" spans="1:14" x14ac:dyDescent="0.25">
      <c r="A1857" s="1" t="s">
        <v>5275</v>
      </c>
      <c r="B1857" s="2" t="s">
        <v>10</v>
      </c>
      <c r="C1857" s="2" t="s">
        <v>3419</v>
      </c>
      <c r="D1857" s="21">
        <v>32356361</v>
      </c>
      <c r="E1857" s="21">
        <v>0</v>
      </c>
      <c r="F1857" s="21">
        <v>32356361</v>
      </c>
      <c r="G1857" s="39">
        <v>1.04</v>
      </c>
      <c r="H1857" s="21">
        <v>33650615</v>
      </c>
      <c r="I1857" s="21">
        <v>0</v>
      </c>
      <c r="J1857" s="21">
        <v>33650615</v>
      </c>
      <c r="K1857" s="21">
        <v>0</v>
      </c>
      <c r="L1857" s="21">
        <v>0</v>
      </c>
      <c r="M1857" s="21">
        <v>0</v>
      </c>
      <c r="N1857" s="21">
        <v>33650615</v>
      </c>
    </row>
    <row r="1858" spans="1:14" x14ac:dyDescent="0.25">
      <c r="A1858" s="1" t="s">
        <v>5276</v>
      </c>
      <c r="B1858" s="2" t="s">
        <v>10</v>
      </c>
      <c r="C1858" s="2" t="s">
        <v>3419</v>
      </c>
      <c r="D1858" s="21">
        <v>25471218</v>
      </c>
      <c r="E1858" s="21">
        <v>0</v>
      </c>
      <c r="F1858" s="21">
        <v>25471218</v>
      </c>
      <c r="G1858" s="39">
        <v>1.04</v>
      </c>
      <c r="H1858" s="21">
        <v>26490067</v>
      </c>
      <c r="I1858" s="21">
        <v>0</v>
      </c>
      <c r="J1858" s="21">
        <v>26490067</v>
      </c>
      <c r="K1858" s="21">
        <v>0</v>
      </c>
      <c r="L1858" s="21">
        <v>0</v>
      </c>
      <c r="M1858" s="21">
        <v>0</v>
      </c>
      <c r="N1858" s="21">
        <v>26490067</v>
      </c>
    </row>
    <row r="1859" spans="1:14" x14ac:dyDescent="0.25">
      <c r="A1859" s="1" t="s">
        <v>5277</v>
      </c>
      <c r="B1859" s="2" t="s">
        <v>10</v>
      </c>
      <c r="C1859" s="2" t="s">
        <v>3419</v>
      </c>
      <c r="D1859" s="21">
        <v>29766675</v>
      </c>
      <c r="E1859" s="21">
        <v>0</v>
      </c>
      <c r="F1859" s="21">
        <v>29766675</v>
      </c>
      <c r="G1859" s="39">
        <v>1.04</v>
      </c>
      <c r="H1859" s="21">
        <v>30957342</v>
      </c>
      <c r="I1859" s="21">
        <v>0</v>
      </c>
      <c r="J1859" s="21">
        <v>30957342</v>
      </c>
      <c r="K1859" s="21">
        <v>0</v>
      </c>
      <c r="L1859" s="21">
        <v>0</v>
      </c>
      <c r="M1859" s="21">
        <v>0</v>
      </c>
      <c r="N1859" s="21">
        <v>30957342</v>
      </c>
    </row>
    <row r="1860" spans="1:14" x14ac:dyDescent="0.25">
      <c r="A1860" s="1" t="s">
        <v>5278</v>
      </c>
      <c r="B1860" s="2" t="s">
        <v>10</v>
      </c>
      <c r="C1860" s="2" t="s">
        <v>3419</v>
      </c>
      <c r="D1860" s="21">
        <v>24467107</v>
      </c>
      <c r="E1860" s="21">
        <v>0</v>
      </c>
      <c r="F1860" s="21">
        <v>24467107</v>
      </c>
      <c r="G1860" s="39">
        <v>1.04</v>
      </c>
      <c r="H1860" s="21">
        <v>25445791</v>
      </c>
      <c r="I1860" s="21">
        <v>0</v>
      </c>
      <c r="J1860" s="21">
        <v>25445791</v>
      </c>
      <c r="K1860" s="21">
        <v>0</v>
      </c>
      <c r="L1860" s="21">
        <v>0</v>
      </c>
      <c r="M1860" s="21">
        <v>0</v>
      </c>
      <c r="N1860" s="21">
        <v>25445791</v>
      </c>
    </row>
    <row r="1861" spans="1:14" x14ac:dyDescent="0.25">
      <c r="A1861" s="1" t="s">
        <v>5279</v>
      </c>
      <c r="B1861" s="2" t="s">
        <v>10</v>
      </c>
      <c r="C1861" s="2" t="s">
        <v>3419</v>
      </c>
      <c r="D1861" s="21">
        <v>3365665</v>
      </c>
      <c r="E1861" s="21">
        <v>0</v>
      </c>
      <c r="F1861" s="21">
        <v>3365665</v>
      </c>
      <c r="G1861" s="39">
        <v>1.04</v>
      </c>
      <c r="H1861" s="21">
        <v>3500292</v>
      </c>
      <c r="I1861" s="21">
        <v>0</v>
      </c>
      <c r="J1861" s="21">
        <v>3500292</v>
      </c>
      <c r="K1861" s="21">
        <v>0</v>
      </c>
      <c r="L1861" s="21">
        <v>0</v>
      </c>
      <c r="M1861" s="21">
        <v>0</v>
      </c>
      <c r="N1861" s="21">
        <v>3500292</v>
      </c>
    </row>
    <row r="1862" spans="1:14" x14ac:dyDescent="0.25">
      <c r="A1862" s="1" t="s">
        <v>5280</v>
      </c>
      <c r="B1862" s="2" t="s">
        <v>10</v>
      </c>
      <c r="C1862" s="2" t="s">
        <v>3419</v>
      </c>
      <c r="D1862" s="21">
        <v>105077007</v>
      </c>
      <c r="E1862" s="21">
        <v>0</v>
      </c>
      <c r="F1862" s="21">
        <v>105077007</v>
      </c>
      <c r="G1862" s="39">
        <v>1.04</v>
      </c>
      <c r="H1862" s="21">
        <v>109280087</v>
      </c>
      <c r="I1862" s="21">
        <v>0</v>
      </c>
      <c r="J1862" s="21">
        <v>109280087</v>
      </c>
      <c r="K1862" s="21">
        <v>0</v>
      </c>
      <c r="L1862" s="21">
        <v>0</v>
      </c>
      <c r="M1862" s="21">
        <v>0</v>
      </c>
      <c r="N1862" s="21">
        <v>109280087</v>
      </c>
    </row>
    <row r="1863" spans="1:14" x14ac:dyDescent="0.25">
      <c r="A1863" s="1" t="s">
        <v>5281</v>
      </c>
      <c r="B1863" s="2" t="s">
        <v>10</v>
      </c>
      <c r="C1863" s="2" t="s">
        <v>3419</v>
      </c>
      <c r="D1863" s="21">
        <v>2544599</v>
      </c>
      <c r="E1863" s="21">
        <v>0</v>
      </c>
      <c r="F1863" s="21">
        <v>2544599</v>
      </c>
      <c r="G1863" s="39">
        <v>1.04</v>
      </c>
      <c r="H1863" s="21">
        <v>2646383</v>
      </c>
      <c r="I1863" s="21">
        <v>0</v>
      </c>
      <c r="J1863" s="21">
        <v>2646383</v>
      </c>
      <c r="K1863" s="21">
        <v>0</v>
      </c>
      <c r="L1863" s="21">
        <v>0</v>
      </c>
      <c r="M1863" s="21">
        <v>0</v>
      </c>
      <c r="N1863" s="21">
        <v>2646383</v>
      </c>
    </row>
    <row r="1864" spans="1:14" x14ac:dyDescent="0.25">
      <c r="A1864" s="1" t="s">
        <v>5282</v>
      </c>
      <c r="B1864" s="2" t="s">
        <v>10</v>
      </c>
      <c r="C1864" s="2" t="s">
        <v>3419</v>
      </c>
      <c r="D1864" s="21">
        <v>1230162</v>
      </c>
      <c r="E1864" s="21">
        <v>0</v>
      </c>
      <c r="F1864" s="21">
        <v>1230162</v>
      </c>
      <c r="G1864" s="39">
        <v>1.04</v>
      </c>
      <c r="H1864" s="21">
        <v>1279368</v>
      </c>
      <c r="I1864" s="21">
        <v>0</v>
      </c>
      <c r="J1864" s="21">
        <v>1279368</v>
      </c>
      <c r="K1864" s="21">
        <v>0</v>
      </c>
      <c r="L1864" s="21">
        <v>0</v>
      </c>
      <c r="M1864" s="21">
        <v>0</v>
      </c>
      <c r="N1864" s="21">
        <v>1279368</v>
      </c>
    </row>
    <row r="1865" spans="1:14" x14ac:dyDescent="0.25">
      <c r="A1865" s="1" t="s">
        <v>5283</v>
      </c>
      <c r="B1865" s="2" t="s">
        <v>10</v>
      </c>
      <c r="C1865" s="2" t="s">
        <v>3419</v>
      </c>
      <c r="D1865" s="21">
        <v>51750206</v>
      </c>
      <c r="E1865" s="21">
        <v>0</v>
      </c>
      <c r="F1865" s="21">
        <v>51750206</v>
      </c>
      <c r="G1865" s="39">
        <v>1.04</v>
      </c>
      <c r="H1865" s="21">
        <v>53820214</v>
      </c>
      <c r="I1865" s="21">
        <v>0</v>
      </c>
      <c r="J1865" s="21">
        <v>53820214</v>
      </c>
      <c r="K1865" s="21">
        <v>0</v>
      </c>
      <c r="L1865" s="21">
        <v>0</v>
      </c>
      <c r="M1865" s="21">
        <v>0</v>
      </c>
      <c r="N1865" s="21">
        <v>53820214</v>
      </c>
    </row>
    <row r="1866" spans="1:14" x14ac:dyDescent="0.25">
      <c r="A1866" s="1" t="s">
        <v>5284</v>
      </c>
      <c r="B1866" s="2" t="s">
        <v>10</v>
      </c>
      <c r="C1866" s="2" t="s">
        <v>3419</v>
      </c>
      <c r="D1866" s="21">
        <v>41369788</v>
      </c>
      <c r="E1866" s="21">
        <v>0</v>
      </c>
      <c r="F1866" s="21">
        <v>41369788</v>
      </c>
      <c r="G1866" s="39">
        <v>1.04</v>
      </c>
      <c r="H1866" s="21">
        <v>43024580</v>
      </c>
      <c r="I1866" s="21">
        <v>0</v>
      </c>
      <c r="J1866" s="21">
        <v>43024580</v>
      </c>
      <c r="K1866" s="21">
        <v>0</v>
      </c>
      <c r="L1866" s="21">
        <v>0</v>
      </c>
      <c r="M1866" s="21">
        <v>0</v>
      </c>
      <c r="N1866" s="21">
        <v>43024580</v>
      </c>
    </row>
    <row r="1867" spans="1:14" x14ac:dyDescent="0.25">
      <c r="A1867" s="1" t="s">
        <v>5285</v>
      </c>
      <c r="B1867" s="2" t="s">
        <v>10</v>
      </c>
      <c r="C1867" s="2" t="s">
        <v>3419</v>
      </c>
      <c r="D1867" s="21">
        <v>52691177</v>
      </c>
      <c r="E1867" s="21">
        <v>0</v>
      </c>
      <c r="F1867" s="21">
        <v>52691177</v>
      </c>
      <c r="G1867" s="39">
        <v>1.04</v>
      </c>
      <c r="H1867" s="21">
        <v>54798824</v>
      </c>
      <c r="I1867" s="21">
        <v>0</v>
      </c>
      <c r="J1867" s="21">
        <v>54798824</v>
      </c>
      <c r="K1867" s="21">
        <v>0</v>
      </c>
      <c r="L1867" s="21">
        <v>0</v>
      </c>
      <c r="M1867" s="21">
        <v>0</v>
      </c>
      <c r="N1867" s="21">
        <v>54798824</v>
      </c>
    </row>
    <row r="1868" spans="1:14" x14ac:dyDescent="0.25">
      <c r="A1868" s="1" t="s">
        <v>5286</v>
      </c>
      <c r="B1868" s="2" t="s">
        <v>10</v>
      </c>
      <c r="C1868" s="2" t="s">
        <v>3419</v>
      </c>
      <c r="D1868" s="21">
        <v>106812489</v>
      </c>
      <c r="E1868" s="21">
        <v>0</v>
      </c>
      <c r="F1868" s="21">
        <v>106812489</v>
      </c>
      <c r="G1868" s="39">
        <v>1.04</v>
      </c>
      <c r="H1868" s="21">
        <v>111084989</v>
      </c>
      <c r="I1868" s="21">
        <v>0</v>
      </c>
      <c r="J1868" s="21">
        <v>111084989</v>
      </c>
      <c r="K1868" s="21">
        <v>0</v>
      </c>
      <c r="L1868" s="21">
        <v>0</v>
      </c>
      <c r="M1868" s="21">
        <v>0</v>
      </c>
      <c r="N1868" s="21">
        <v>111084989</v>
      </c>
    </row>
    <row r="1869" spans="1:14" x14ac:dyDescent="0.25">
      <c r="A1869" s="1" t="s">
        <v>5287</v>
      </c>
      <c r="B1869" s="2" t="s">
        <v>10</v>
      </c>
      <c r="C1869" s="2" t="s">
        <v>3419</v>
      </c>
      <c r="D1869" s="21">
        <v>30946527</v>
      </c>
      <c r="E1869" s="21">
        <v>0</v>
      </c>
      <c r="F1869" s="21">
        <v>30946527</v>
      </c>
      <c r="G1869" s="39">
        <v>1.04</v>
      </c>
      <c r="H1869" s="21">
        <v>32184388</v>
      </c>
      <c r="I1869" s="21">
        <v>0</v>
      </c>
      <c r="J1869" s="21">
        <v>32184388</v>
      </c>
      <c r="K1869" s="21">
        <v>0</v>
      </c>
      <c r="L1869" s="21">
        <v>0</v>
      </c>
      <c r="M1869" s="21">
        <v>0</v>
      </c>
      <c r="N1869" s="21">
        <v>32184388</v>
      </c>
    </row>
    <row r="1870" spans="1:14" x14ac:dyDescent="0.25">
      <c r="A1870" s="1" t="s">
        <v>5288</v>
      </c>
      <c r="B1870" s="2" t="s">
        <v>10</v>
      </c>
      <c r="C1870" s="2" t="s">
        <v>3419</v>
      </c>
      <c r="D1870" s="21">
        <v>143586862</v>
      </c>
      <c r="E1870" s="21">
        <v>0</v>
      </c>
      <c r="F1870" s="21">
        <v>143586862</v>
      </c>
      <c r="G1870" s="39">
        <v>1.04</v>
      </c>
      <c r="H1870" s="21">
        <v>149330336</v>
      </c>
      <c r="I1870" s="21">
        <v>0</v>
      </c>
      <c r="J1870" s="21">
        <v>149330336</v>
      </c>
      <c r="K1870" s="21">
        <v>0</v>
      </c>
      <c r="L1870" s="21">
        <v>0</v>
      </c>
      <c r="M1870" s="21">
        <v>0</v>
      </c>
      <c r="N1870" s="21">
        <v>149330336</v>
      </c>
    </row>
    <row r="1871" spans="1:14" x14ac:dyDescent="0.25">
      <c r="A1871" s="1" t="s">
        <v>5289</v>
      </c>
      <c r="B1871" s="2" t="s">
        <v>10</v>
      </c>
      <c r="C1871" s="2" t="s">
        <v>3419</v>
      </c>
      <c r="D1871" s="21">
        <v>382806</v>
      </c>
      <c r="E1871" s="21">
        <v>0</v>
      </c>
      <c r="F1871" s="21">
        <v>382806</v>
      </c>
      <c r="G1871" s="39">
        <v>1.04</v>
      </c>
      <c r="H1871" s="21">
        <v>398118</v>
      </c>
      <c r="I1871" s="21">
        <v>0</v>
      </c>
      <c r="J1871" s="21">
        <v>398118</v>
      </c>
      <c r="K1871" s="21">
        <v>0</v>
      </c>
      <c r="L1871" s="21">
        <v>0</v>
      </c>
      <c r="M1871" s="21">
        <v>0</v>
      </c>
      <c r="N1871" s="21">
        <v>398118</v>
      </c>
    </row>
    <row r="1872" spans="1:14" x14ac:dyDescent="0.25">
      <c r="A1872" s="1" t="s">
        <v>5290</v>
      </c>
      <c r="B1872" s="2" t="s">
        <v>10</v>
      </c>
      <c r="C1872" s="2" t="s">
        <v>3419</v>
      </c>
      <c r="D1872" s="21">
        <v>718598</v>
      </c>
      <c r="E1872" s="21">
        <v>0</v>
      </c>
      <c r="F1872" s="21">
        <v>718598</v>
      </c>
      <c r="G1872" s="39">
        <v>1.04</v>
      </c>
      <c r="H1872" s="21">
        <v>747342</v>
      </c>
      <c r="I1872" s="21">
        <v>0</v>
      </c>
      <c r="J1872" s="21">
        <v>747342</v>
      </c>
      <c r="K1872" s="21">
        <v>0</v>
      </c>
      <c r="L1872" s="21">
        <v>0</v>
      </c>
      <c r="M1872" s="21">
        <v>0</v>
      </c>
      <c r="N1872" s="21">
        <v>747342</v>
      </c>
    </row>
    <row r="1873" spans="1:14" x14ac:dyDescent="0.25">
      <c r="A1873" s="1" t="s">
        <v>5291</v>
      </c>
      <c r="B1873" s="2" t="s">
        <v>10</v>
      </c>
      <c r="C1873" s="2" t="s">
        <v>3419</v>
      </c>
      <c r="D1873" s="21">
        <v>62836092</v>
      </c>
      <c r="E1873" s="21">
        <v>0</v>
      </c>
      <c r="F1873" s="21">
        <v>62836092</v>
      </c>
      <c r="G1873" s="39">
        <v>1.04</v>
      </c>
      <c r="H1873" s="21">
        <v>65349536</v>
      </c>
      <c r="I1873" s="21">
        <v>0</v>
      </c>
      <c r="J1873" s="21">
        <v>65349536</v>
      </c>
      <c r="K1873" s="21">
        <v>0</v>
      </c>
      <c r="L1873" s="21">
        <v>0</v>
      </c>
      <c r="M1873" s="21">
        <v>0</v>
      </c>
      <c r="N1873" s="21">
        <v>65349536</v>
      </c>
    </row>
    <row r="1874" spans="1:14" x14ac:dyDescent="0.25">
      <c r="A1874" s="1" t="s">
        <v>5292</v>
      </c>
      <c r="B1874" s="2" t="s">
        <v>10</v>
      </c>
      <c r="C1874" s="2" t="s">
        <v>3419</v>
      </c>
      <c r="D1874" s="21">
        <v>10159283</v>
      </c>
      <c r="E1874" s="21">
        <v>0</v>
      </c>
      <c r="F1874" s="21">
        <v>10159283</v>
      </c>
      <c r="G1874" s="39">
        <v>1.04</v>
      </c>
      <c r="H1874" s="21">
        <v>10565654</v>
      </c>
      <c r="I1874" s="21">
        <v>0</v>
      </c>
      <c r="J1874" s="21">
        <v>10565654</v>
      </c>
      <c r="K1874" s="21">
        <v>1070646</v>
      </c>
      <c r="L1874" s="21">
        <v>418281.69373450131</v>
      </c>
      <c r="M1874" s="21">
        <v>1191670</v>
      </c>
      <c r="N1874" s="21">
        <v>13246251.693734501</v>
      </c>
    </row>
    <row r="1875" spans="1:14" x14ac:dyDescent="0.25">
      <c r="A1875" s="1" t="s">
        <v>5293</v>
      </c>
      <c r="B1875" s="2" t="s">
        <v>10</v>
      </c>
      <c r="C1875" s="2" t="s">
        <v>3419</v>
      </c>
      <c r="D1875" s="21">
        <v>27022</v>
      </c>
      <c r="E1875" s="21">
        <v>0</v>
      </c>
      <c r="F1875" s="21">
        <v>27022</v>
      </c>
      <c r="G1875" s="39">
        <v>1.04</v>
      </c>
      <c r="H1875" s="21">
        <v>28103</v>
      </c>
      <c r="I1875" s="21">
        <v>0</v>
      </c>
      <c r="J1875" s="21">
        <v>28103</v>
      </c>
      <c r="K1875" s="21">
        <v>0</v>
      </c>
      <c r="L1875" s="21">
        <v>0</v>
      </c>
      <c r="M1875" s="21">
        <v>0</v>
      </c>
      <c r="N1875" s="21">
        <v>28103</v>
      </c>
    </row>
    <row r="1876" spans="1:14" x14ac:dyDescent="0.25">
      <c r="A1876" s="1" t="s">
        <v>5294</v>
      </c>
      <c r="B1876" s="2" t="s">
        <v>10</v>
      </c>
      <c r="C1876" s="2" t="s">
        <v>3419</v>
      </c>
      <c r="D1876" s="21">
        <v>104308</v>
      </c>
      <c r="E1876" s="21">
        <v>0</v>
      </c>
      <c r="F1876" s="21">
        <v>104308</v>
      </c>
      <c r="G1876" s="39">
        <v>1.04</v>
      </c>
      <c r="H1876" s="21">
        <v>108480</v>
      </c>
      <c r="I1876" s="21">
        <v>0</v>
      </c>
      <c r="J1876" s="21">
        <v>108480</v>
      </c>
      <c r="K1876" s="21">
        <v>0</v>
      </c>
      <c r="L1876" s="21">
        <v>0</v>
      </c>
      <c r="M1876" s="21">
        <v>0</v>
      </c>
      <c r="N1876" s="21">
        <v>108480</v>
      </c>
    </row>
    <row r="1877" spans="1:14" x14ac:dyDescent="0.25">
      <c r="A1877" s="1" t="s">
        <v>5295</v>
      </c>
      <c r="B1877" s="2" t="s">
        <v>10</v>
      </c>
      <c r="C1877" s="2" t="s">
        <v>3419</v>
      </c>
      <c r="D1877" s="21">
        <v>204116</v>
      </c>
      <c r="E1877" s="21">
        <v>0</v>
      </c>
      <c r="F1877" s="21">
        <v>204116</v>
      </c>
      <c r="G1877" s="39">
        <v>1.04</v>
      </c>
      <c r="H1877" s="21">
        <v>212281</v>
      </c>
      <c r="I1877" s="21">
        <v>0</v>
      </c>
      <c r="J1877" s="21">
        <v>212281</v>
      </c>
      <c r="K1877" s="21">
        <v>0</v>
      </c>
      <c r="L1877" s="21">
        <v>0</v>
      </c>
      <c r="M1877" s="21">
        <v>0</v>
      </c>
      <c r="N1877" s="21">
        <v>212281</v>
      </c>
    </row>
    <row r="1878" spans="1:14" x14ac:dyDescent="0.25">
      <c r="A1878" s="1" t="s">
        <v>5296</v>
      </c>
      <c r="B1878" s="2" t="s">
        <v>10</v>
      </c>
      <c r="C1878" s="2" t="s">
        <v>3419</v>
      </c>
      <c r="D1878" s="21">
        <v>457575</v>
      </c>
      <c r="E1878" s="21">
        <v>0</v>
      </c>
      <c r="F1878" s="21">
        <v>457575</v>
      </c>
      <c r="G1878" s="39">
        <v>1.04</v>
      </c>
      <c r="H1878" s="21">
        <v>475878</v>
      </c>
      <c r="I1878" s="21">
        <v>0</v>
      </c>
      <c r="J1878" s="21">
        <v>475878</v>
      </c>
      <c r="K1878" s="21">
        <v>0</v>
      </c>
      <c r="L1878" s="21">
        <v>0</v>
      </c>
      <c r="M1878" s="21">
        <v>0</v>
      </c>
      <c r="N1878" s="21">
        <v>475878</v>
      </c>
    </row>
    <row r="1879" spans="1:14" x14ac:dyDescent="0.25">
      <c r="A1879" s="1" t="s">
        <v>5297</v>
      </c>
      <c r="B1879" s="2" t="s">
        <v>10</v>
      </c>
      <c r="C1879" s="2" t="s">
        <v>3419</v>
      </c>
      <c r="D1879" s="21">
        <v>32430</v>
      </c>
      <c r="E1879" s="21">
        <v>0</v>
      </c>
      <c r="F1879" s="21">
        <v>32430</v>
      </c>
      <c r="G1879" s="39">
        <v>1.04</v>
      </c>
      <c r="H1879" s="21">
        <v>33727</v>
      </c>
      <c r="I1879" s="21">
        <v>0</v>
      </c>
      <c r="J1879" s="21">
        <v>33727</v>
      </c>
      <c r="K1879" s="21">
        <v>0</v>
      </c>
      <c r="L1879" s="21">
        <v>0</v>
      </c>
      <c r="M1879" s="21">
        <v>0</v>
      </c>
      <c r="N1879" s="21">
        <v>33727</v>
      </c>
    </row>
    <row r="1880" spans="1:14" x14ac:dyDescent="0.25">
      <c r="A1880" s="1" t="s">
        <v>5298</v>
      </c>
      <c r="B1880" s="2" t="s">
        <v>10</v>
      </c>
      <c r="C1880" s="2" t="s">
        <v>3419</v>
      </c>
      <c r="D1880" s="21">
        <v>315351</v>
      </c>
      <c r="E1880" s="21">
        <v>0</v>
      </c>
      <c r="F1880" s="21">
        <v>315351</v>
      </c>
      <c r="G1880" s="39">
        <v>1.04</v>
      </c>
      <c r="H1880" s="21">
        <v>327965</v>
      </c>
      <c r="I1880" s="21">
        <v>0</v>
      </c>
      <c r="J1880" s="21">
        <v>327965</v>
      </c>
      <c r="K1880" s="21">
        <v>0</v>
      </c>
      <c r="L1880" s="21">
        <v>0</v>
      </c>
      <c r="M1880" s="21">
        <v>0</v>
      </c>
      <c r="N1880" s="21">
        <v>327965</v>
      </c>
    </row>
    <row r="1881" spans="1:14" x14ac:dyDescent="0.25">
      <c r="A1881" s="1" t="s">
        <v>5299</v>
      </c>
      <c r="B1881" s="2" t="s">
        <v>10</v>
      </c>
      <c r="C1881" s="2" t="s">
        <v>3419</v>
      </c>
      <c r="D1881" s="21">
        <v>9743</v>
      </c>
      <c r="E1881" s="21">
        <v>0</v>
      </c>
      <c r="F1881" s="21">
        <v>9743</v>
      </c>
      <c r="G1881" s="39">
        <v>1.04</v>
      </c>
      <c r="H1881" s="21">
        <v>10133</v>
      </c>
      <c r="I1881" s="21">
        <v>0</v>
      </c>
      <c r="J1881" s="21">
        <v>10133</v>
      </c>
      <c r="K1881" s="21">
        <v>0</v>
      </c>
      <c r="L1881" s="21">
        <v>0</v>
      </c>
      <c r="M1881" s="21">
        <v>0</v>
      </c>
      <c r="N1881" s="21">
        <v>10133</v>
      </c>
    </row>
    <row r="1882" spans="1:14" x14ac:dyDescent="0.25">
      <c r="A1882" s="1" t="s">
        <v>5300</v>
      </c>
      <c r="B1882" s="2" t="s">
        <v>10</v>
      </c>
      <c r="C1882" s="2" t="s">
        <v>3419</v>
      </c>
      <c r="D1882" s="21">
        <v>105480</v>
      </c>
      <c r="E1882" s="21">
        <v>0</v>
      </c>
      <c r="F1882" s="21">
        <v>105480</v>
      </c>
      <c r="G1882" s="39">
        <v>1.04</v>
      </c>
      <c r="H1882" s="21">
        <v>109699</v>
      </c>
      <c r="I1882" s="21">
        <v>0</v>
      </c>
      <c r="J1882" s="21">
        <v>109699</v>
      </c>
      <c r="K1882" s="21">
        <v>0</v>
      </c>
      <c r="L1882" s="21">
        <v>0</v>
      </c>
      <c r="M1882" s="21">
        <v>0</v>
      </c>
      <c r="N1882" s="21">
        <v>109699</v>
      </c>
    </row>
    <row r="1883" spans="1:14" x14ac:dyDescent="0.25">
      <c r="A1883" s="1" t="s">
        <v>5301</v>
      </c>
      <c r="B1883" s="2" t="s">
        <v>10</v>
      </c>
      <c r="C1883" s="2" t="s">
        <v>3419</v>
      </c>
      <c r="D1883" s="21">
        <v>85060</v>
      </c>
      <c r="E1883" s="21">
        <v>0</v>
      </c>
      <c r="F1883" s="21">
        <v>85060</v>
      </c>
      <c r="G1883" s="39">
        <v>1.04</v>
      </c>
      <c r="H1883" s="21">
        <v>88462</v>
      </c>
      <c r="I1883" s="21">
        <v>0</v>
      </c>
      <c r="J1883" s="21">
        <v>88462</v>
      </c>
      <c r="K1883" s="21">
        <v>0</v>
      </c>
      <c r="L1883" s="21">
        <v>0</v>
      </c>
      <c r="M1883" s="21">
        <v>0</v>
      </c>
      <c r="N1883" s="21">
        <v>88462</v>
      </c>
    </row>
    <row r="1884" spans="1:14" x14ac:dyDescent="0.25">
      <c r="A1884" s="1" t="s">
        <v>5302</v>
      </c>
      <c r="B1884" s="2" t="s">
        <v>10</v>
      </c>
      <c r="C1884" s="2" t="s">
        <v>3419</v>
      </c>
      <c r="D1884" s="21">
        <v>205434</v>
      </c>
      <c r="E1884" s="21">
        <v>0</v>
      </c>
      <c r="F1884" s="21">
        <v>205434</v>
      </c>
      <c r="G1884" s="39">
        <v>1.04</v>
      </c>
      <c r="H1884" s="21">
        <v>213651</v>
      </c>
      <c r="I1884" s="21">
        <v>0</v>
      </c>
      <c r="J1884" s="21">
        <v>213651</v>
      </c>
      <c r="K1884" s="21">
        <v>0</v>
      </c>
      <c r="L1884" s="21">
        <v>0</v>
      </c>
      <c r="M1884" s="21">
        <v>0</v>
      </c>
      <c r="N1884" s="21">
        <v>213651</v>
      </c>
    </row>
    <row r="1885" spans="1:14" x14ac:dyDescent="0.25">
      <c r="A1885" s="1" t="s">
        <v>5303</v>
      </c>
      <c r="B1885" s="2" t="s">
        <v>10</v>
      </c>
      <c r="C1885" s="2" t="s">
        <v>3419</v>
      </c>
      <c r="D1885" s="21">
        <v>56859</v>
      </c>
      <c r="E1885" s="21">
        <v>0</v>
      </c>
      <c r="F1885" s="21">
        <v>56859</v>
      </c>
      <c r="G1885" s="39">
        <v>1.04</v>
      </c>
      <c r="H1885" s="21">
        <v>59133</v>
      </c>
      <c r="I1885" s="21">
        <v>0</v>
      </c>
      <c r="J1885" s="21">
        <v>59133</v>
      </c>
      <c r="K1885" s="21">
        <v>0</v>
      </c>
      <c r="L1885" s="21">
        <v>0</v>
      </c>
      <c r="M1885" s="21">
        <v>0</v>
      </c>
      <c r="N1885" s="21">
        <v>59133</v>
      </c>
    </row>
    <row r="1886" spans="1:14" x14ac:dyDescent="0.25">
      <c r="A1886" s="1" t="s">
        <v>5304</v>
      </c>
      <c r="B1886" s="2" t="s">
        <v>10</v>
      </c>
      <c r="C1886" s="2" t="s">
        <v>3419</v>
      </c>
      <c r="D1886" s="21">
        <v>24364</v>
      </c>
      <c r="E1886" s="21">
        <v>0</v>
      </c>
      <c r="F1886" s="21">
        <v>24364</v>
      </c>
      <c r="G1886" s="39">
        <v>1.04</v>
      </c>
      <c r="H1886" s="21">
        <v>25339</v>
      </c>
      <c r="I1886" s="21">
        <v>0</v>
      </c>
      <c r="J1886" s="21">
        <v>25339</v>
      </c>
      <c r="K1886" s="21">
        <v>0</v>
      </c>
      <c r="L1886" s="21">
        <v>0</v>
      </c>
      <c r="M1886" s="21">
        <v>0</v>
      </c>
      <c r="N1886" s="21">
        <v>25339</v>
      </c>
    </row>
    <row r="1887" spans="1:14" x14ac:dyDescent="0.25">
      <c r="A1887" s="1" t="s">
        <v>5305</v>
      </c>
      <c r="B1887" s="2" t="s">
        <v>10</v>
      </c>
      <c r="C1887" s="2" t="s">
        <v>3419</v>
      </c>
      <c r="D1887" s="21">
        <v>67001</v>
      </c>
      <c r="E1887" s="21">
        <v>0</v>
      </c>
      <c r="F1887" s="21">
        <v>67001</v>
      </c>
      <c r="G1887" s="39">
        <v>1.04</v>
      </c>
      <c r="H1887" s="21">
        <v>69681</v>
      </c>
      <c r="I1887" s="21">
        <v>0</v>
      </c>
      <c r="J1887" s="21">
        <v>69681</v>
      </c>
      <c r="K1887" s="21">
        <v>0</v>
      </c>
      <c r="L1887" s="21">
        <v>0</v>
      </c>
      <c r="M1887" s="21">
        <v>0</v>
      </c>
      <c r="N1887" s="21">
        <v>69681</v>
      </c>
    </row>
    <row r="1888" spans="1:14" x14ac:dyDescent="0.25">
      <c r="A1888" s="1" t="s">
        <v>5306</v>
      </c>
      <c r="B1888" s="2" t="s">
        <v>10</v>
      </c>
      <c r="C1888" s="2" t="s">
        <v>3419</v>
      </c>
      <c r="D1888" s="21">
        <v>110888</v>
      </c>
      <c r="E1888" s="21">
        <v>0</v>
      </c>
      <c r="F1888" s="21">
        <v>110888</v>
      </c>
      <c r="G1888" s="39">
        <v>1.04</v>
      </c>
      <c r="H1888" s="21">
        <v>115324</v>
      </c>
      <c r="I1888" s="21">
        <v>0</v>
      </c>
      <c r="J1888" s="21">
        <v>115324</v>
      </c>
      <c r="K1888" s="21">
        <v>0</v>
      </c>
      <c r="L1888" s="21">
        <v>0</v>
      </c>
      <c r="M1888" s="21">
        <v>0</v>
      </c>
      <c r="N1888" s="21">
        <v>115324</v>
      </c>
    </row>
    <row r="1889" spans="1:14" x14ac:dyDescent="0.25">
      <c r="A1889" s="1" t="s">
        <v>5307</v>
      </c>
      <c r="B1889" s="2" t="s">
        <v>10</v>
      </c>
      <c r="C1889" s="2" t="s">
        <v>3419</v>
      </c>
      <c r="D1889" s="21">
        <v>214220</v>
      </c>
      <c r="E1889" s="21">
        <v>0</v>
      </c>
      <c r="F1889" s="21">
        <v>214220</v>
      </c>
      <c r="G1889" s="39">
        <v>1.04</v>
      </c>
      <c r="H1889" s="21">
        <v>222789</v>
      </c>
      <c r="I1889" s="21">
        <v>0</v>
      </c>
      <c r="J1889" s="21">
        <v>222789</v>
      </c>
      <c r="K1889" s="21">
        <v>0</v>
      </c>
      <c r="L1889" s="21">
        <v>0</v>
      </c>
      <c r="M1889" s="21">
        <v>0</v>
      </c>
      <c r="N1889" s="21">
        <v>222789</v>
      </c>
    </row>
    <row r="1890" spans="1:14" x14ac:dyDescent="0.25">
      <c r="A1890" s="1" t="s">
        <v>5308</v>
      </c>
      <c r="B1890" s="2" t="s">
        <v>10</v>
      </c>
      <c r="C1890" s="2" t="s">
        <v>3419</v>
      </c>
      <c r="D1890" s="21">
        <v>50889</v>
      </c>
      <c r="E1890" s="21">
        <v>0</v>
      </c>
      <c r="F1890" s="21">
        <v>50889</v>
      </c>
      <c r="G1890" s="39">
        <v>1.04</v>
      </c>
      <c r="H1890" s="21">
        <v>52925</v>
      </c>
      <c r="I1890" s="21">
        <v>0</v>
      </c>
      <c r="J1890" s="21">
        <v>52925</v>
      </c>
      <c r="K1890" s="21">
        <v>0</v>
      </c>
      <c r="L1890" s="21">
        <v>0</v>
      </c>
      <c r="M1890" s="21">
        <v>0</v>
      </c>
      <c r="N1890" s="21">
        <v>52925</v>
      </c>
    </row>
    <row r="1891" spans="1:14" x14ac:dyDescent="0.25">
      <c r="A1891" s="1" t="s">
        <v>5309</v>
      </c>
      <c r="B1891" s="2" t="s">
        <v>10</v>
      </c>
      <c r="C1891" s="2" t="s">
        <v>3419</v>
      </c>
      <c r="D1891" s="21">
        <v>267457</v>
      </c>
      <c r="E1891" s="21">
        <v>0</v>
      </c>
      <c r="F1891" s="21">
        <v>267457</v>
      </c>
      <c r="G1891" s="39">
        <v>1.04</v>
      </c>
      <c r="H1891" s="21">
        <v>278155</v>
      </c>
      <c r="I1891" s="21">
        <v>0</v>
      </c>
      <c r="J1891" s="21">
        <v>278155</v>
      </c>
      <c r="K1891" s="21">
        <v>0</v>
      </c>
      <c r="L1891" s="21">
        <v>0</v>
      </c>
      <c r="M1891" s="21">
        <v>0</v>
      </c>
      <c r="N1891" s="21">
        <v>278155</v>
      </c>
    </row>
    <row r="1892" spans="1:14" x14ac:dyDescent="0.25">
      <c r="A1892" s="1" t="s">
        <v>5310</v>
      </c>
      <c r="B1892" s="2" t="s">
        <v>10</v>
      </c>
      <c r="C1892" s="2" t="s">
        <v>3419</v>
      </c>
      <c r="D1892" s="21">
        <v>12053</v>
      </c>
      <c r="E1892" s="21">
        <v>0</v>
      </c>
      <c r="F1892" s="21">
        <v>12053</v>
      </c>
      <c r="G1892" s="39">
        <v>1.04</v>
      </c>
      <c r="H1892" s="21">
        <v>12535</v>
      </c>
      <c r="I1892" s="21">
        <v>0</v>
      </c>
      <c r="J1892" s="21">
        <v>12535</v>
      </c>
      <c r="K1892" s="21">
        <v>0</v>
      </c>
      <c r="L1892" s="21">
        <v>0</v>
      </c>
      <c r="M1892" s="21">
        <v>0</v>
      </c>
      <c r="N1892" s="21">
        <v>12535</v>
      </c>
    </row>
    <row r="1893" spans="1:14" x14ac:dyDescent="0.25">
      <c r="A1893" s="1" t="s">
        <v>5311</v>
      </c>
      <c r="B1893" s="2" t="s">
        <v>10</v>
      </c>
      <c r="C1893" s="2" t="s">
        <v>3419</v>
      </c>
      <c r="D1893" s="21">
        <v>8196102</v>
      </c>
      <c r="E1893" s="21">
        <v>0</v>
      </c>
      <c r="F1893" s="21">
        <v>8196102</v>
      </c>
      <c r="G1893" s="39">
        <v>1.04</v>
      </c>
      <c r="H1893" s="21">
        <v>8523946</v>
      </c>
      <c r="I1893" s="21">
        <v>0</v>
      </c>
      <c r="J1893" s="21">
        <v>8523946</v>
      </c>
      <c r="K1893" s="21">
        <v>249338</v>
      </c>
      <c r="L1893" s="21">
        <v>0</v>
      </c>
      <c r="M1893" s="21">
        <v>0</v>
      </c>
      <c r="N1893" s="21">
        <v>8773284</v>
      </c>
    </row>
    <row r="1894" spans="1:14" x14ac:dyDescent="0.25">
      <c r="A1894" s="1" t="s">
        <v>5312</v>
      </c>
      <c r="B1894" s="2" t="s">
        <v>10</v>
      </c>
      <c r="C1894" s="2" t="s">
        <v>3419</v>
      </c>
      <c r="D1894" s="21">
        <v>515990</v>
      </c>
      <c r="E1894" s="21">
        <v>0</v>
      </c>
      <c r="F1894" s="21">
        <v>515990</v>
      </c>
      <c r="G1894" s="39">
        <v>1.04</v>
      </c>
      <c r="H1894" s="21">
        <v>536630</v>
      </c>
      <c r="I1894" s="21">
        <v>0</v>
      </c>
      <c r="J1894" s="21">
        <v>536630</v>
      </c>
      <c r="K1894" s="21">
        <v>0</v>
      </c>
      <c r="L1894" s="21">
        <v>0</v>
      </c>
      <c r="M1894" s="21">
        <v>0</v>
      </c>
      <c r="N1894" s="21">
        <v>536630</v>
      </c>
    </row>
    <row r="1895" spans="1:14" x14ac:dyDescent="0.25">
      <c r="A1895" s="1" t="s">
        <v>5313</v>
      </c>
      <c r="B1895" s="2" t="s">
        <v>10</v>
      </c>
      <c r="C1895" s="2" t="s">
        <v>3419</v>
      </c>
      <c r="D1895" s="21">
        <v>915583</v>
      </c>
      <c r="E1895" s="21">
        <v>0</v>
      </c>
      <c r="F1895" s="21">
        <v>915583</v>
      </c>
      <c r="G1895" s="39">
        <v>1.04</v>
      </c>
      <c r="H1895" s="21">
        <v>952206</v>
      </c>
      <c r="I1895" s="21">
        <v>0</v>
      </c>
      <c r="J1895" s="21">
        <v>952206</v>
      </c>
      <c r="K1895" s="21">
        <v>27636</v>
      </c>
      <c r="L1895" s="21">
        <v>0</v>
      </c>
      <c r="M1895" s="21">
        <v>0</v>
      </c>
      <c r="N1895" s="21">
        <v>979842</v>
      </c>
    </row>
    <row r="1896" spans="1:14" x14ac:dyDescent="0.25">
      <c r="A1896" s="1" t="s">
        <v>5314</v>
      </c>
      <c r="B1896" s="2" t="s">
        <v>10</v>
      </c>
      <c r="C1896" s="2" t="s">
        <v>3419</v>
      </c>
      <c r="D1896" s="21">
        <v>985310</v>
      </c>
      <c r="E1896" s="21">
        <v>0</v>
      </c>
      <c r="F1896" s="21">
        <v>985310</v>
      </c>
      <c r="G1896" s="39">
        <v>1.04</v>
      </c>
      <c r="H1896" s="21">
        <v>1024722</v>
      </c>
      <c r="I1896" s="21">
        <v>0</v>
      </c>
      <c r="J1896" s="21">
        <v>1024722</v>
      </c>
      <c r="K1896" s="21">
        <v>30262</v>
      </c>
      <c r="L1896" s="21">
        <v>0</v>
      </c>
      <c r="M1896" s="21">
        <v>0</v>
      </c>
      <c r="N1896" s="21">
        <v>1054984</v>
      </c>
    </row>
    <row r="1897" spans="1:14" x14ac:dyDescent="0.25">
      <c r="A1897" s="1" t="s">
        <v>5315</v>
      </c>
      <c r="B1897" s="2" t="s">
        <v>10</v>
      </c>
      <c r="C1897" s="2" t="s">
        <v>3419</v>
      </c>
      <c r="D1897" s="21">
        <v>3040243</v>
      </c>
      <c r="E1897" s="21">
        <v>0</v>
      </c>
      <c r="F1897" s="21">
        <v>3040243</v>
      </c>
      <c r="G1897" s="39">
        <v>1.04</v>
      </c>
      <c r="H1897" s="21">
        <v>3161853</v>
      </c>
      <c r="I1897" s="21">
        <v>0</v>
      </c>
      <c r="J1897" s="21">
        <v>3161853</v>
      </c>
      <c r="K1897" s="21">
        <v>133835</v>
      </c>
      <c r="L1897" s="21">
        <v>0</v>
      </c>
      <c r="M1897" s="21">
        <v>0</v>
      </c>
      <c r="N1897" s="21">
        <v>3295688</v>
      </c>
    </row>
    <row r="1898" spans="1:14" x14ac:dyDescent="0.25">
      <c r="A1898" s="1" t="s">
        <v>5316</v>
      </c>
      <c r="B1898" s="2" t="s">
        <v>10</v>
      </c>
      <c r="C1898" s="2" t="s">
        <v>3419</v>
      </c>
      <c r="D1898" s="21">
        <v>1408289</v>
      </c>
      <c r="E1898" s="21">
        <v>0</v>
      </c>
      <c r="F1898" s="21">
        <v>1408289</v>
      </c>
      <c r="G1898" s="39">
        <v>1.04</v>
      </c>
      <c r="H1898" s="21">
        <v>1464621</v>
      </c>
      <c r="I1898" s="21">
        <v>0</v>
      </c>
      <c r="J1898" s="21">
        <v>1464621</v>
      </c>
      <c r="K1898" s="21">
        <v>104368</v>
      </c>
      <c r="L1898" s="21">
        <v>0</v>
      </c>
      <c r="M1898" s="21">
        <v>0</v>
      </c>
      <c r="N1898" s="21">
        <v>1568989</v>
      </c>
    </row>
    <row r="1899" spans="1:14" x14ac:dyDescent="0.25">
      <c r="A1899" s="1" t="s">
        <v>5317</v>
      </c>
      <c r="B1899" s="2" t="s">
        <v>10</v>
      </c>
      <c r="C1899" s="2" t="s">
        <v>3419</v>
      </c>
      <c r="D1899" s="21">
        <v>147668</v>
      </c>
      <c r="E1899" s="21">
        <v>0</v>
      </c>
      <c r="F1899" s="21">
        <v>147668</v>
      </c>
      <c r="G1899" s="39">
        <v>1.04</v>
      </c>
      <c r="H1899" s="21">
        <v>153575</v>
      </c>
      <c r="I1899" s="21">
        <v>0</v>
      </c>
      <c r="J1899" s="21">
        <v>153575</v>
      </c>
      <c r="K1899" s="21">
        <v>7669</v>
      </c>
      <c r="L1899" s="21">
        <v>0</v>
      </c>
      <c r="M1899" s="21">
        <v>0</v>
      </c>
      <c r="N1899" s="21">
        <v>161244</v>
      </c>
    </row>
    <row r="1900" spans="1:14" x14ac:dyDescent="0.25">
      <c r="A1900" s="1" t="s">
        <v>5318</v>
      </c>
      <c r="B1900" s="2" t="s">
        <v>10</v>
      </c>
      <c r="C1900" s="2" t="s">
        <v>3419</v>
      </c>
      <c r="D1900" s="21">
        <v>1204244</v>
      </c>
      <c r="E1900" s="21">
        <v>0</v>
      </c>
      <c r="F1900" s="21">
        <v>1204244</v>
      </c>
      <c r="G1900" s="39">
        <v>1.04</v>
      </c>
      <c r="H1900" s="21">
        <v>1252414</v>
      </c>
      <c r="I1900" s="21">
        <v>0</v>
      </c>
      <c r="J1900" s="21">
        <v>1252414</v>
      </c>
      <c r="K1900" s="21">
        <v>0</v>
      </c>
      <c r="L1900" s="21">
        <v>0</v>
      </c>
      <c r="M1900" s="21">
        <v>0</v>
      </c>
      <c r="N1900" s="21">
        <v>1252414</v>
      </c>
    </row>
    <row r="1901" spans="1:14" x14ac:dyDescent="0.25">
      <c r="A1901" s="1" t="s">
        <v>5319</v>
      </c>
      <c r="B1901" s="2" t="s">
        <v>10</v>
      </c>
      <c r="C1901" s="2" t="s">
        <v>3419</v>
      </c>
      <c r="D1901" s="21">
        <v>2571359</v>
      </c>
      <c r="E1901" s="21">
        <v>0</v>
      </c>
      <c r="F1901" s="21">
        <v>2571359</v>
      </c>
      <c r="G1901" s="39">
        <v>1.04</v>
      </c>
      <c r="H1901" s="21">
        <v>2674213</v>
      </c>
      <c r="I1901" s="21">
        <v>0</v>
      </c>
      <c r="J1901" s="21">
        <v>2674213</v>
      </c>
      <c r="K1901" s="21">
        <v>0</v>
      </c>
      <c r="L1901" s="21">
        <v>0</v>
      </c>
      <c r="M1901" s="21">
        <v>0</v>
      </c>
      <c r="N1901" s="21">
        <v>2674213</v>
      </c>
    </row>
    <row r="1902" spans="1:14" x14ac:dyDescent="0.25">
      <c r="A1902" s="1" t="s">
        <v>5320</v>
      </c>
      <c r="B1902" s="2" t="s">
        <v>10</v>
      </c>
      <c r="C1902" s="2" t="s">
        <v>3419</v>
      </c>
      <c r="D1902" s="21">
        <v>5584175</v>
      </c>
      <c r="E1902" s="21">
        <v>0</v>
      </c>
      <c r="F1902" s="21">
        <v>5584175</v>
      </c>
      <c r="G1902" s="39">
        <v>1.04</v>
      </c>
      <c r="H1902" s="21">
        <v>5807542</v>
      </c>
      <c r="I1902" s="21">
        <v>0</v>
      </c>
      <c r="J1902" s="21">
        <v>5807542</v>
      </c>
      <c r="K1902" s="21">
        <v>0</v>
      </c>
      <c r="L1902" s="21">
        <v>0</v>
      </c>
      <c r="M1902" s="21">
        <v>0</v>
      </c>
      <c r="N1902" s="21">
        <v>5807542</v>
      </c>
    </row>
    <row r="1903" spans="1:14" x14ac:dyDescent="0.25">
      <c r="A1903" s="1" t="s">
        <v>5321</v>
      </c>
      <c r="B1903" s="2" t="s">
        <v>174</v>
      </c>
      <c r="C1903" s="2" t="s">
        <v>1976</v>
      </c>
      <c r="D1903" s="21">
        <v>2064773</v>
      </c>
      <c r="E1903" s="21">
        <v>0</v>
      </c>
      <c r="F1903" s="21">
        <v>2064773</v>
      </c>
      <c r="G1903" s="39">
        <v>1.04</v>
      </c>
      <c r="H1903" s="21">
        <v>2147364</v>
      </c>
      <c r="I1903" s="21">
        <v>0</v>
      </c>
      <c r="J1903" s="21">
        <v>2147364</v>
      </c>
      <c r="K1903" s="21">
        <v>0</v>
      </c>
      <c r="L1903" s="21">
        <v>0</v>
      </c>
      <c r="M1903" s="21">
        <v>0</v>
      </c>
      <c r="N1903" s="21">
        <v>2147364</v>
      </c>
    </row>
    <row r="1904" spans="1:14" x14ac:dyDescent="0.25">
      <c r="A1904" s="1" t="s">
        <v>5322</v>
      </c>
      <c r="B1904" s="2" t="s">
        <v>10</v>
      </c>
      <c r="C1904" s="2" t="s">
        <v>3419</v>
      </c>
      <c r="D1904" s="21">
        <v>150638</v>
      </c>
      <c r="E1904" s="21">
        <v>0</v>
      </c>
      <c r="F1904" s="21">
        <v>150638</v>
      </c>
      <c r="G1904" s="39">
        <v>1.04</v>
      </c>
      <c r="H1904" s="21">
        <v>156664</v>
      </c>
      <c r="I1904" s="21">
        <v>0</v>
      </c>
      <c r="J1904" s="21">
        <v>156664</v>
      </c>
      <c r="K1904" s="21">
        <v>0</v>
      </c>
      <c r="L1904" s="21">
        <v>0</v>
      </c>
      <c r="M1904" s="21">
        <v>0</v>
      </c>
      <c r="N1904" s="21">
        <v>156664</v>
      </c>
    </row>
    <row r="1905" spans="1:14" x14ac:dyDescent="0.25">
      <c r="A1905" s="1" t="s">
        <v>5323</v>
      </c>
      <c r="B1905" s="2" t="s">
        <v>10</v>
      </c>
      <c r="C1905" s="2" t="s">
        <v>3419</v>
      </c>
      <c r="D1905" s="21">
        <v>144132</v>
      </c>
      <c r="E1905" s="21">
        <v>0</v>
      </c>
      <c r="F1905" s="21">
        <v>144132</v>
      </c>
      <c r="G1905" s="39">
        <v>1.04</v>
      </c>
      <c r="H1905" s="21">
        <v>149897</v>
      </c>
      <c r="I1905" s="21">
        <v>0</v>
      </c>
      <c r="J1905" s="21">
        <v>149897</v>
      </c>
      <c r="K1905" s="21">
        <v>0</v>
      </c>
      <c r="L1905" s="21">
        <v>0</v>
      </c>
      <c r="M1905" s="21">
        <v>0</v>
      </c>
      <c r="N1905" s="21">
        <v>149897</v>
      </c>
    </row>
    <row r="1906" spans="1:14" x14ac:dyDescent="0.25">
      <c r="A1906" s="1" t="s">
        <v>5324</v>
      </c>
      <c r="B1906" s="2" t="s">
        <v>10</v>
      </c>
      <c r="C1906" s="2" t="s">
        <v>3419</v>
      </c>
      <c r="D1906" s="21">
        <v>615990</v>
      </c>
      <c r="E1906" s="21">
        <v>0</v>
      </c>
      <c r="F1906" s="21">
        <v>615990</v>
      </c>
      <c r="G1906" s="39">
        <v>1.04</v>
      </c>
      <c r="H1906" s="21">
        <v>640630</v>
      </c>
      <c r="I1906" s="21">
        <v>0</v>
      </c>
      <c r="J1906" s="21">
        <v>640630</v>
      </c>
      <c r="K1906" s="21">
        <v>0</v>
      </c>
      <c r="L1906" s="21">
        <v>0</v>
      </c>
      <c r="M1906" s="21">
        <v>0</v>
      </c>
      <c r="N1906" s="21">
        <v>640630</v>
      </c>
    </row>
    <row r="1907" spans="1:14" x14ac:dyDescent="0.25">
      <c r="A1907" s="1" t="s">
        <v>5325</v>
      </c>
      <c r="B1907" s="2" t="s">
        <v>10</v>
      </c>
      <c r="C1907" s="2" t="s">
        <v>3419</v>
      </c>
      <c r="D1907" s="21">
        <v>428063</v>
      </c>
      <c r="E1907" s="21">
        <v>0</v>
      </c>
      <c r="F1907" s="21">
        <v>428063</v>
      </c>
      <c r="G1907" s="39">
        <v>1.04</v>
      </c>
      <c r="H1907" s="21">
        <v>445186</v>
      </c>
      <c r="I1907" s="21">
        <v>0</v>
      </c>
      <c r="J1907" s="21">
        <v>445186</v>
      </c>
      <c r="K1907" s="21">
        <v>0</v>
      </c>
      <c r="L1907" s="21">
        <v>0</v>
      </c>
      <c r="M1907" s="21">
        <v>0</v>
      </c>
      <c r="N1907" s="21">
        <v>445186</v>
      </c>
    </row>
    <row r="1908" spans="1:14" x14ac:dyDescent="0.25">
      <c r="A1908" s="1" t="s">
        <v>5326</v>
      </c>
      <c r="B1908" s="2" t="s">
        <v>10</v>
      </c>
      <c r="C1908" s="2" t="s">
        <v>3419</v>
      </c>
      <c r="D1908" s="21">
        <v>1576388</v>
      </c>
      <c r="E1908" s="21">
        <v>0</v>
      </c>
      <c r="F1908" s="21">
        <v>1576388</v>
      </c>
      <c r="G1908" s="39">
        <v>1.04</v>
      </c>
      <c r="H1908" s="21">
        <v>1639444</v>
      </c>
      <c r="I1908" s="21">
        <v>0</v>
      </c>
      <c r="J1908" s="21">
        <v>1639444</v>
      </c>
      <c r="K1908" s="21">
        <v>0</v>
      </c>
      <c r="L1908" s="21">
        <v>0</v>
      </c>
      <c r="M1908" s="21">
        <v>0</v>
      </c>
      <c r="N1908" s="21">
        <v>1639444</v>
      </c>
    </row>
    <row r="1909" spans="1:14" x14ac:dyDescent="0.25">
      <c r="A1909" s="1" t="s">
        <v>5327</v>
      </c>
      <c r="B1909" s="2" t="s">
        <v>10</v>
      </c>
      <c r="C1909" s="2" t="s">
        <v>3419</v>
      </c>
      <c r="D1909" s="21">
        <v>408483</v>
      </c>
      <c r="E1909" s="21">
        <v>0</v>
      </c>
      <c r="F1909" s="21">
        <v>408483</v>
      </c>
      <c r="G1909" s="39">
        <v>1.04</v>
      </c>
      <c r="H1909" s="21">
        <v>424822</v>
      </c>
      <c r="I1909" s="21">
        <v>0</v>
      </c>
      <c r="J1909" s="21">
        <v>424822</v>
      </c>
      <c r="K1909" s="21">
        <v>0</v>
      </c>
      <c r="L1909" s="21">
        <v>0</v>
      </c>
      <c r="M1909" s="21">
        <v>0</v>
      </c>
      <c r="N1909" s="21">
        <v>424822</v>
      </c>
    </row>
    <row r="1910" spans="1:14" x14ac:dyDescent="0.25">
      <c r="A1910" s="1" t="s">
        <v>5328</v>
      </c>
      <c r="B1910" s="2" t="s">
        <v>10</v>
      </c>
      <c r="C1910" s="2" t="s">
        <v>3419</v>
      </c>
      <c r="D1910" s="21">
        <v>2366138</v>
      </c>
      <c r="E1910" s="21">
        <v>0</v>
      </c>
      <c r="F1910" s="21">
        <v>2366138</v>
      </c>
      <c r="G1910" s="39">
        <v>1.04</v>
      </c>
      <c r="H1910" s="21">
        <v>2460784</v>
      </c>
      <c r="I1910" s="21">
        <v>0</v>
      </c>
      <c r="J1910" s="21">
        <v>2460784</v>
      </c>
      <c r="K1910" s="21">
        <v>177920</v>
      </c>
      <c r="L1910" s="21">
        <v>64450.104818010834</v>
      </c>
      <c r="M1910" s="21">
        <v>177655</v>
      </c>
      <c r="N1910" s="21">
        <v>2880809.1048180107</v>
      </c>
    </row>
    <row r="1911" spans="1:14" x14ac:dyDescent="0.25">
      <c r="A1911" s="1" t="s">
        <v>5329</v>
      </c>
      <c r="B1911" s="2" t="s">
        <v>10</v>
      </c>
      <c r="C1911" s="2" t="s">
        <v>3419</v>
      </c>
      <c r="D1911" s="21">
        <v>9201</v>
      </c>
      <c r="E1911" s="21">
        <v>0</v>
      </c>
      <c r="F1911" s="21">
        <v>9201</v>
      </c>
      <c r="G1911" s="39">
        <v>1.04</v>
      </c>
      <c r="H1911" s="21">
        <v>9569</v>
      </c>
      <c r="I1911" s="21">
        <v>0</v>
      </c>
      <c r="J1911" s="21">
        <v>9569</v>
      </c>
      <c r="K1911" s="21">
        <v>0</v>
      </c>
      <c r="L1911" s="21">
        <v>0</v>
      </c>
      <c r="M1911" s="21">
        <v>0</v>
      </c>
      <c r="N1911" s="21">
        <v>9569</v>
      </c>
    </row>
    <row r="1912" spans="1:14" x14ac:dyDescent="0.25">
      <c r="A1912" s="1" t="s">
        <v>5330</v>
      </c>
      <c r="B1912" s="2" t="s">
        <v>10</v>
      </c>
      <c r="C1912" s="2" t="s">
        <v>3419</v>
      </c>
      <c r="D1912" s="21">
        <v>25406</v>
      </c>
      <c r="E1912" s="21">
        <v>0</v>
      </c>
      <c r="F1912" s="21">
        <v>25406</v>
      </c>
      <c r="G1912" s="39">
        <v>1.04</v>
      </c>
      <c r="H1912" s="21">
        <v>26422</v>
      </c>
      <c r="I1912" s="21">
        <v>0</v>
      </c>
      <c r="J1912" s="21">
        <v>26422</v>
      </c>
      <c r="K1912" s="21">
        <v>0</v>
      </c>
      <c r="L1912" s="21">
        <v>0</v>
      </c>
      <c r="M1912" s="21">
        <v>0</v>
      </c>
      <c r="N1912" s="21">
        <v>26422</v>
      </c>
    </row>
    <row r="1913" spans="1:14" x14ac:dyDescent="0.25">
      <c r="A1913" s="1" t="s">
        <v>5331</v>
      </c>
      <c r="B1913" s="2" t="s">
        <v>10</v>
      </c>
      <c r="C1913" s="2" t="s">
        <v>3419</v>
      </c>
      <c r="D1913" s="21">
        <v>6862</v>
      </c>
      <c r="E1913" s="21">
        <v>0</v>
      </c>
      <c r="F1913" s="21">
        <v>6862</v>
      </c>
      <c r="G1913" s="39">
        <v>1.04</v>
      </c>
      <c r="H1913" s="21">
        <v>7136</v>
      </c>
      <c r="I1913" s="21">
        <v>0</v>
      </c>
      <c r="J1913" s="21">
        <v>7136</v>
      </c>
      <c r="K1913" s="21">
        <v>0</v>
      </c>
      <c r="L1913" s="21">
        <v>0</v>
      </c>
      <c r="M1913" s="21">
        <v>0</v>
      </c>
      <c r="N1913" s="21">
        <v>7136</v>
      </c>
    </row>
    <row r="1914" spans="1:14" x14ac:dyDescent="0.25">
      <c r="A1914" s="1" t="s">
        <v>5332</v>
      </c>
      <c r="B1914" s="2" t="s">
        <v>10</v>
      </c>
      <c r="C1914" s="2" t="s">
        <v>3419</v>
      </c>
      <c r="D1914" s="21">
        <v>52950</v>
      </c>
      <c r="E1914" s="21">
        <v>0</v>
      </c>
      <c r="F1914" s="21">
        <v>52950</v>
      </c>
      <c r="G1914" s="39">
        <v>1.04</v>
      </c>
      <c r="H1914" s="21">
        <v>55068</v>
      </c>
      <c r="I1914" s="21">
        <v>0</v>
      </c>
      <c r="J1914" s="21">
        <v>55068</v>
      </c>
      <c r="K1914" s="21">
        <v>0</v>
      </c>
      <c r="L1914" s="21">
        <v>0</v>
      </c>
      <c r="M1914" s="21">
        <v>0</v>
      </c>
      <c r="N1914" s="21">
        <v>55068</v>
      </c>
    </row>
    <row r="1915" spans="1:14" x14ac:dyDescent="0.25">
      <c r="A1915" s="1" t="s">
        <v>5333</v>
      </c>
      <c r="B1915" s="2" t="s">
        <v>10</v>
      </c>
      <c r="C1915" s="2" t="s">
        <v>3419</v>
      </c>
      <c r="D1915" s="21">
        <v>5831</v>
      </c>
      <c r="E1915" s="21">
        <v>0</v>
      </c>
      <c r="F1915" s="21">
        <v>5831</v>
      </c>
      <c r="G1915" s="39">
        <v>1.04</v>
      </c>
      <c r="H1915" s="21">
        <v>6064</v>
      </c>
      <c r="I1915" s="21">
        <v>0</v>
      </c>
      <c r="J1915" s="21">
        <v>6064</v>
      </c>
      <c r="K1915" s="21">
        <v>0</v>
      </c>
      <c r="L1915" s="21">
        <v>0</v>
      </c>
      <c r="M1915" s="21">
        <v>0</v>
      </c>
      <c r="N1915" s="21">
        <v>6064</v>
      </c>
    </row>
    <row r="1916" spans="1:14" x14ac:dyDescent="0.25">
      <c r="A1916" s="1" t="s">
        <v>5334</v>
      </c>
      <c r="B1916" s="2" t="s">
        <v>10</v>
      </c>
      <c r="C1916" s="2" t="s">
        <v>3419</v>
      </c>
      <c r="D1916" s="21">
        <v>13258</v>
      </c>
      <c r="E1916" s="21">
        <v>0</v>
      </c>
      <c r="F1916" s="21">
        <v>13258</v>
      </c>
      <c r="G1916" s="39">
        <v>1.04</v>
      </c>
      <c r="H1916" s="21">
        <v>13788</v>
      </c>
      <c r="I1916" s="21">
        <v>0</v>
      </c>
      <c r="J1916" s="21">
        <v>13788</v>
      </c>
      <c r="K1916" s="21">
        <v>0</v>
      </c>
      <c r="L1916" s="21">
        <v>0</v>
      </c>
      <c r="M1916" s="21">
        <v>0</v>
      </c>
      <c r="N1916" s="21">
        <v>13788</v>
      </c>
    </row>
    <row r="1917" spans="1:14" x14ac:dyDescent="0.25">
      <c r="A1917" s="1" t="s">
        <v>5335</v>
      </c>
      <c r="B1917" s="2" t="s">
        <v>10</v>
      </c>
      <c r="C1917" s="2" t="s">
        <v>3419</v>
      </c>
      <c r="D1917" s="21">
        <v>5790</v>
      </c>
      <c r="E1917" s="21">
        <v>0</v>
      </c>
      <c r="F1917" s="21">
        <v>5790</v>
      </c>
      <c r="G1917" s="39">
        <v>1.04</v>
      </c>
      <c r="H1917" s="21">
        <v>6022</v>
      </c>
      <c r="I1917" s="21">
        <v>0</v>
      </c>
      <c r="J1917" s="21">
        <v>6022</v>
      </c>
      <c r="K1917" s="21">
        <v>0</v>
      </c>
      <c r="L1917" s="21">
        <v>0</v>
      </c>
      <c r="M1917" s="21">
        <v>0</v>
      </c>
      <c r="N1917" s="21">
        <v>6022</v>
      </c>
    </row>
    <row r="1918" spans="1:14" x14ac:dyDescent="0.25">
      <c r="A1918" s="1" t="s">
        <v>5336</v>
      </c>
      <c r="B1918" s="2" t="s">
        <v>10</v>
      </c>
      <c r="C1918" s="2" t="s">
        <v>3419</v>
      </c>
      <c r="D1918" s="21">
        <v>48070</v>
      </c>
      <c r="E1918" s="21">
        <v>0</v>
      </c>
      <c r="F1918" s="21">
        <v>48070</v>
      </c>
      <c r="G1918" s="39">
        <v>1.04</v>
      </c>
      <c r="H1918" s="21">
        <v>49993</v>
      </c>
      <c r="I1918" s="21">
        <v>0</v>
      </c>
      <c r="J1918" s="21">
        <v>49993</v>
      </c>
      <c r="K1918" s="21">
        <v>0</v>
      </c>
      <c r="L1918" s="21">
        <v>0</v>
      </c>
      <c r="M1918" s="21">
        <v>0</v>
      </c>
      <c r="N1918" s="21">
        <v>49993</v>
      </c>
    </row>
    <row r="1919" spans="1:14" x14ac:dyDescent="0.25">
      <c r="A1919" s="1" t="s">
        <v>5337</v>
      </c>
      <c r="B1919" s="2" t="s">
        <v>10</v>
      </c>
      <c r="C1919" s="2" t="s">
        <v>3419</v>
      </c>
      <c r="D1919" s="21">
        <v>16620</v>
      </c>
      <c r="E1919" s="21">
        <v>0</v>
      </c>
      <c r="F1919" s="21">
        <v>16620</v>
      </c>
      <c r="G1919" s="39">
        <v>1.04</v>
      </c>
      <c r="H1919" s="21">
        <v>17285</v>
      </c>
      <c r="I1919" s="21">
        <v>0</v>
      </c>
      <c r="J1919" s="21">
        <v>17285</v>
      </c>
      <c r="K1919" s="21">
        <v>0</v>
      </c>
      <c r="L1919" s="21">
        <v>0</v>
      </c>
      <c r="M1919" s="21">
        <v>0</v>
      </c>
      <c r="N1919" s="21">
        <v>17285</v>
      </c>
    </row>
    <row r="1920" spans="1:14" x14ac:dyDescent="0.25">
      <c r="A1920" s="1" t="s">
        <v>5338</v>
      </c>
      <c r="B1920" s="2" t="s">
        <v>10</v>
      </c>
      <c r="C1920" s="2" t="s">
        <v>3419</v>
      </c>
      <c r="D1920" s="21">
        <v>76601</v>
      </c>
      <c r="E1920" s="21">
        <v>0</v>
      </c>
      <c r="F1920" s="21">
        <v>76601</v>
      </c>
      <c r="G1920" s="39">
        <v>1.04</v>
      </c>
      <c r="H1920" s="21">
        <v>79665</v>
      </c>
      <c r="I1920" s="21">
        <v>0</v>
      </c>
      <c r="J1920" s="21">
        <v>79665</v>
      </c>
      <c r="K1920" s="21">
        <v>0</v>
      </c>
      <c r="L1920" s="21">
        <v>0</v>
      </c>
      <c r="M1920" s="21">
        <v>0</v>
      </c>
      <c r="N1920" s="21">
        <v>79665</v>
      </c>
    </row>
    <row r="1921" spans="1:14" x14ac:dyDescent="0.25">
      <c r="A1921" s="1" t="s">
        <v>5339</v>
      </c>
      <c r="B1921" s="2" t="s">
        <v>10</v>
      </c>
      <c r="C1921" s="2" t="s">
        <v>3419</v>
      </c>
      <c r="D1921" s="21">
        <v>14995</v>
      </c>
      <c r="E1921" s="21">
        <v>0</v>
      </c>
      <c r="F1921" s="21">
        <v>14995</v>
      </c>
      <c r="G1921" s="39">
        <v>1.04</v>
      </c>
      <c r="H1921" s="21">
        <v>15595</v>
      </c>
      <c r="I1921" s="21">
        <v>0</v>
      </c>
      <c r="J1921" s="21">
        <v>15595</v>
      </c>
      <c r="K1921" s="21">
        <v>0</v>
      </c>
      <c r="L1921" s="21">
        <v>0</v>
      </c>
      <c r="M1921" s="21">
        <v>0</v>
      </c>
      <c r="N1921" s="21">
        <v>15595</v>
      </c>
    </row>
    <row r="1922" spans="1:14" x14ac:dyDescent="0.25">
      <c r="A1922" s="1" t="s">
        <v>5340</v>
      </c>
      <c r="B1922" s="2" t="s">
        <v>10</v>
      </c>
      <c r="C1922" s="2" t="s">
        <v>3419</v>
      </c>
      <c r="D1922" s="21">
        <v>17103</v>
      </c>
      <c r="E1922" s="21">
        <v>0</v>
      </c>
      <c r="F1922" s="21">
        <v>17103</v>
      </c>
      <c r="G1922" s="39">
        <v>1.04</v>
      </c>
      <c r="H1922" s="21">
        <v>17787</v>
      </c>
      <c r="I1922" s="21">
        <v>0</v>
      </c>
      <c r="J1922" s="21">
        <v>17787</v>
      </c>
      <c r="K1922" s="21">
        <v>0</v>
      </c>
      <c r="L1922" s="21">
        <v>0</v>
      </c>
      <c r="M1922" s="21">
        <v>0</v>
      </c>
      <c r="N1922" s="21">
        <v>17787</v>
      </c>
    </row>
    <row r="1923" spans="1:14" x14ac:dyDescent="0.25">
      <c r="A1923" s="1" t="s">
        <v>5341</v>
      </c>
      <c r="B1923" s="2" t="s">
        <v>10</v>
      </c>
      <c r="C1923" s="2" t="s">
        <v>3419</v>
      </c>
      <c r="D1923" s="21">
        <v>702751</v>
      </c>
      <c r="E1923" s="21">
        <v>0</v>
      </c>
      <c r="F1923" s="21">
        <v>702751</v>
      </c>
      <c r="G1923" s="39">
        <v>1.04</v>
      </c>
      <c r="H1923" s="21">
        <v>730861</v>
      </c>
      <c r="I1923" s="21">
        <v>0</v>
      </c>
      <c r="J1923" s="21">
        <v>730861</v>
      </c>
      <c r="K1923" s="21">
        <v>23095</v>
      </c>
      <c r="L1923" s="21">
        <v>0</v>
      </c>
      <c r="M1923" s="21">
        <v>0</v>
      </c>
      <c r="N1923" s="21">
        <v>753956</v>
      </c>
    </row>
    <row r="1924" spans="1:14" x14ac:dyDescent="0.25">
      <c r="A1924" s="1" t="s">
        <v>5342</v>
      </c>
      <c r="B1924" s="2" t="s">
        <v>10</v>
      </c>
      <c r="C1924" s="2" t="s">
        <v>3419</v>
      </c>
      <c r="D1924" s="21">
        <v>57183</v>
      </c>
      <c r="E1924" s="21">
        <v>0</v>
      </c>
      <c r="F1924" s="21">
        <v>57183</v>
      </c>
      <c r="G1924" s="39">
        <v>1.04</v>
      </c>
      <c r="H1924" s="21">
        <v>59470</v>
      </c>
      <c r="I1924" s="21">
        <v>0</v>
      </c>
      <c r="J1924" s="21">
        <v>59470</v>
      </c>
      <c r="K1924" s="21">
        <v>0</v>
      </c>
      <c r="L1924" s="21">
        <v>0</v>
      </c>
      <c r="M1924" s="21">
        <v>0</v>
      </c>
      <c r="N1924" s="21">
        <v>59470</v>
      </c>
    </row>
    <row r="1925" spans="1:14" x14ac:dyDescent="0.25">
      <c r="A1925" s="1" t="s">
        <v>5343</v>
      </c>
      <c r="B1925" s="2" t="s">
        <v>10</v>
      </c>
      <c r="C1925" s="2" t="s">
        <v>3419</v>
      </c>
      <c r="D1925" s="21">
        <v>259150</v>
      </c>
      <c r="E1925" s="21">
        <v>0</v>
      </c>
      <c r="F1925" s="21">
        <v>259150</v>
      </c>
      <c r="G1925" s="39">
        <v>1.04</v>
      </c>
      <c r="H1925" s="21">
        <v>269516</v>
      </c>
      <c r="I1925" s="21">
        <v>0</v>
      </c>
      <c r="J1925" s="21">
        <v>269516</v>
      </c>
      <c r="K1925" s="21">
        <v>0</v>
      </c>
      <c r="L1925" s="21">
        <v>0</v>
      </c>
      <c r="M1925" s="21">
        <v>0</v>
      </c>
      <c r="N1925" s="21">
        <v>269516</v>
      </c>
    </row>
    <row r="1926" spans="1:14" x14ac:dyDescent="0.25">
      <c r="A1926" s="1" t="s">
        <v>5344</v>
      </c>
      <c r="B1926" s="2" t="s">
        <v>10</v>
      </c>
      <c r="C1926" s="2" t="s">
        <v>3419</v>
      </c>
      <c r="D1926" s="21">
        <v>1695476</v>
      </c>
      <c r="E1926" s="21">
        <v>0</v>
      </c>
      <c r="F1926" s="21">
        <v>1695476</v>
      </c>
      <c r="G1926" s="39">
        <v>1.04</v>
      </c>
      <c r="H1926" s="21">
        <v>1763295</v>
      </c>
      <c r="I1926" s="21">
        <v>0</v>
      </c>
      <c r="J1926" s="21">
        <v>1763295</v>
      </c>
      <c r="K1926" s="21">
        <v>0</v>
      </c>
      <c r="L1926" s="21">
        <v>0</v>
      </c>
      <c r="M1926" s="21">
        <v>0</v>
      </c>
      <c r="N1926" s="21">
        <v>1763295</v>
      </c>
    </row>
    <row r="1927" spans="1:14" x14ac:dyDescent="0.25">
      <c r="A1927" s="1" t="s">
        <v>5345</v>
      </c>
      <c r="B1927" s="2" t="s">
        <v>10</v>
      </c>
      <c r="C1927" s="2" t="s">
        <v>3419</v>
      </c>
      <c r="D1927" s="21">
        <v>1723589</v>
      </c>
      <c r="E1927" s="21">
        <v>0</v>
      </c>
      <c r="F1927" s="21">
        <v>1723589</v>
      </c>
      <c r="G1927" s="39">
        <v>1.04</v>
      </c>
      <c r="H1927" s="21">
        <v>1792533</v>
      </c>
      <c r="I1927" s="21">
        <v>0</v>
      </c>
      <c r="J1927" s="21">
        <v>1792533</v>
      </c>
      <c r="K1927" s="21">
        <v>0</v>
      </c>
      <c r="L1927" s="21">
        <v>0</v>
      </c>
      <c r="M1927" s="21">
        <v>0</v>
      </c>
      <c r="N1927" s="21">
        <v>1792533</v>
      </c>
    </row>
    <row r="1928" spans="1:14" x14ac:dyDescent="0.25">
      <c r="A1928" s="1" t="s">
        <v>5346</v>
      </c>
      <c r="B1928" s="2" t="s">
        <v>10</v>
      </c>
      <c r="C1928" s="2" t="s">
        <v>3419</v>
      </c>
      <c r="D1928" s="21">
        <v>178528</v>
      </c>
      <c r="E1928" s="21">
        <v>0</v>
      </c>
      <c r="F1928" s="21">
        <v>178528</v>
      </c>
      <c r="G1928" s="39">
        <v>1.04</v>
      </c>
      <c r="H1928" s="21">
        <v>185669</v>
      </c>
      <c r="I1928" s="21">
        <v>0</v>
      </c>
      <c r="J1928" s="21">
        <v>185669</v>
      </c>
      <c r="K1928" s="21">
        <v>0</v>
      </c>
      <c r="L1928" s="21">
        <v>0</v>
      </c>
      <c r="M1928" s="21">
        <v>0</v>
      </c>
      <c r="N1928" s="21">
        <v>185669</v>
      </c>
    </row>
    <row r="1929" spans="1:14" x14ac:dyDescent="0.25">
      <c r="A1929" s="1" t="s">
        <v>5347</v>
      </c>
      <c r="B1929" s="2" t="s">
        <v>10</v>
      </c>
      <c r="C1929" s="2" t="s">
        <v>3419</v>
      </c>
      <c r="D1929" s="21">
        <v>150551</v>
      </c>
      <c r="E1929" s="21">
        <v>-33747</v>
      </c>
      <c r="F1929" s="21">
        <v>116804</v>
      </c>
      <c r="G1929" s="39">
        <v>1.04</v>
      </c>
      <c r="H1929" s="21">
        <v>121476</v>
      </c>
      <c r="I1929" s="21">
        <v>0</v>
      </c>
      <c r="J1929" s="21">
        <v>121476</v>
      </c>
      <c r="K1929" s="21">
        <v>0</v>
      </c>
      <c r="L1929" s="21">
        <v>0</v>
      </c>
      <c r="M1929" s="21">
        <v>0</v>
      </c>
      <c r="N1929" s="21">
        <v>121476</v>
      </c>
    </row>
    <row r="1930" spans="1:14" x14ac:dyDescent="0.25">
      <c r="A1930" s="1" t="s">
        <v>5348</v>
      </c>
      <c r="B1930" s="2" t="s">
        <v>10</v>
      </c>
      <c r="C1930" s="2" t="s">
        <v>3419</v>
      </c>
      <c r="D1930" s="21">
        <v>211006</v>
      </c>
      <c r="E1930" s="21">
        <v>0</v>
      </c>
      <c r="F1930" s="21">
        <v>211006</v>
      </c>
      <c r="G1930" s="39">
        <v>1.04</v>
      </c>
      <c r="H1930" s="21">
        <v>219446</v>
      </c>
      <c r="I1930" s="21">
        <v>0</v>
      </c>
      <c r="J1930" s="21">
        <v>219446</v>
      </c>
      <c r="K1930" s="21">
        <v>0</v>
      </c>
      <c r="L1930" s="21">
        <v>0</v>
      </c>
      <c r="M1930" s="21">
        <v>0</v>
      </c>
      <c r="N1930" s="21">
        <v>219446</v>
      </c>
    </row>
    <row r="1931" spans="1:14" x14ac:dyDescent="0.25">
      <c r="A1931" s="1" t="s">
        <v>5349</v>
      </c>
      <c r="B1931" s="2" t="s">
        <v>10</v>
      </c>
      <c r="C1931" s="2" t="s">
        <v>3419</v>
      </c>
      <c r="D1931" s="21">
        <v>8592905</v>
      </c>
      <c r="E1931" s="21">
        <v>0</v>
      </c>
      <c r="F1931" s="21">
        <v>8592905</v>
      </c>
      <c r="G1931" s="39">
        <v>1.04</v>
      </c>
      <c r="H1931" s="21">
        <v>8936621</v>
      </c>
      <c r="I1931" s="21">
        <v>0</v>
      </c>
      <c r="J1931" s="21">
        <v>8936621</v>
      </c>
      <c r="K1931" s="21">
        <v>0</v>
      </c>
      <c r="L1931" s="21">
        <v>224134.68048660408</v>
      </c>
      <c r="M1931" s="21">
        <v>522380</v>
      </c>
      <c r="N1931" s="21">
        <v>9683135.6804866046</v>
      </c>
    </row>
    <row r="1932" spans="1:14" x14ac:dyDescent="0.25">
      <c r="A1932" s="1" t="s">
        <v>5350</v>
      </c>
      <c r="B1932" s="2" t="s">
        <v>10</v>
      </c>
      <c r="C1932" s="2" t="s">
        <v>3419</v>
      </c>
      <c r="D1932" s="21">
        <v>9510</v>
      </c>
      <c r="E1932" s="21">
        <v>0</v>
      </c>
      <c r="F1932" s="21">
        <v>9510</v>
      </c>
      <c r="G1932" s="39">
        <v>1.04</v>
      </c>
      <c r="H1932" s="21">
        <v>9890</v>
      </c>
      <c r="I1932" s="21">
        <v>0</v>
      </c>
      <c r="J1932" s="21">
        <v>9890</v>
      </c>
      <c r="K1932" s="21">
        <v>0</v>
      </c>
      <c r="L1932" s="21">
        <v>0</v>
      </c>
      <c r="M1932" s="21">
        <v>0</v>
      </c>
      <c r="N1932" s="21">
        <v>9890</v>
      </c>
    </row>
    <row r="1933" spans="1:14" x14ac:dyDescent="0.25">
      <c r="A1933" s="1" t="s">
        <v>5351</v>
      </c>
      <c r="B1933" s="2" t="s">
        <v>10</v>
      </c>
      <c r="C1933" s="2" t="s">
        <v>3419</v>
      </c>
      <c r="D1933" s="21">
        <v>17535</v>
      </c>
      <c r="E1933" s="21">
        <v>0</v>
      </c>
      <c r="F1933" s="21">
        <v>17535</v>
      </c>
      <c r="G1933" s="39">
        <v>1.04</v>
      </c>
      <c r="H1933" s="21">
        <v>18236</v>
      </c>
      <c r="I1933" s="21">
        <v>0</v>
      </c>
      <c r="J1933" s="21">
        <v>18236</v>
      </c>
      <c r="K1933" s="21">
        <v>0</v>
      </c>
      <c r="L1933" s="21">
        <v>0</v>
      </c>
      <c r="M1933" s="21">
        <v>0</v>
      </c>
      <c r="N1933" s="21">
        <v>18236</v>
      </c>
    </row>
    <row r="1934" spans="1:14" x14ac:dyDescent="0.25">
      <c r="A1934" s="1" t="s">
        <v>5352</v>
      </c>
      <c r="B1934" s="2" t="s">
        <v>10</v>
      </c>
      <c r="C1934" s="2" t="s">
        <v>3419</v>
      </c>
      <c r="D1934" s="21">
        <v>10506</v>
      </c>
      <c r="E1934" s="21">
        <v>0</v>
      </c>
      <c r="F1934" s="21">
        <v>10506</v>
      </c>
      <c r="G1934" s="39">
        <v>1.04</v>
      </c>
      <c r="H1934" s="21">
        <v>10926</v>
      </c>
      <c r="I1934" s="21">
        <v>0</v>
      </c>
      <c r="J1934" s="21">
        <v>10926</v>
      </c>
      <c r="K1934" s="21">
        <v>0</v>
      </c>
      <c r="L1934" s="21">
        <v>0</v>
      </c>
      <c r="M1934" s="21">
        <v>0</v>
      </c>
      <c r="N1934" s="21">
        <v>10926</v>
      </c>
    </row>
    <row r="1935" spans="1:14" x14ac:dyDescent="0.25">
      <c r="A1935" s="1" t="s">
        <v>5353</v>
      </c>
      <c r="B1935" s="2" t="s">
        <v>10</v>
      </c>
      <c r="C1935" s="2" t="s">
        <v>3419</v>
      </c>
      <c r="D1935" s="21">
        <v>10980</v>
      </c>
      <c r="E1935" s="21">
        <v>0</v>
      </c>
      <c r="F1935" s="21">
        <v>10980</v>
      </c>
      <c r="G1935" s="39">
        <v>1.04</v>
      </c>
      <c r="H1935" s="21">
        <v>11419</v>
      </c>
      <c r="I1935" s="21">
        <v>0</v>
      </c>
      <c r="J1935" s="21">
        <v>11419</v>
      </c>
      <c r="K1935" s="21">
        <v>0</v>
      </c>
      <c r="L1935" s="21">
        <v>0</v>
      </c>
      <c r="M1935" s="21">
        <v>0</v>
      </c>
      <c r="N1935" s="21">
        <v>11419</v>
      </c>
    </row>
    <row r="1936" spans="1:14" x14ac:dyDescent="0.25">
      <c r="A1936" s="1" t="s">
        <v>5354</v>
      </c>
      <c r="B1936" s="2" t="s">
        <v>10</v>
      </c>
      <c r="C1936" s="2" t="s">
        <v>3419</v>
      </c>
      <c r="D1936" s="21">
        <v>21315</v>
      </c>
      <c r="E1936" s="21">
        <v>123996</v>
      </c>
      <c r="F1936" s="21">
        <v>145311</v>
      </c>
      <c r="G1936" s="39">
        <v>1.04</v>
      </c>
      <c r="H1936" s="21">
        <v>151123</v>
      </c>
      <c r="I1936" s="21">
        <v>0</v>
      </c>
      <c r="J1936" s="21">
        <v>151123</v>
      </c>
      <c r="K1936" s="21">
        <v>0</v>
      </c>
      <c r="L1936" s="21">
        <v>0</v>
      </c>
      <c r="M1936" s="21">
        <v>0</v>
      </c>
      <c r="N1936" s="21">
        <v>151123</v>
      </c>
    </row>
    <row r="1937" spans="1:14" x14ac:dyDescent="0.25">
      <c r="A1937" s="1" t="s">
        <v>5355</v>
      </c>
      <c r="B1937" s="2" t="s">
        <v>10</v>
      </c>
      <c r="C1937" s="2" t="s">
        <v>3419</v>
      </c>
      <c r="D1937" s="21">
        <v>11643</v>
      </c>
      <c r="E1937" s="21">
        <v>0</v>
      </c>
      <c r="F1937" s="21">
        <v>11643</v>
      </c>
      <c r="G1937" s="39">
        <v>1.04</v>
      </c>
      <c r="H1937" s="21">
        <v>12109</v>
      </c>
      <c r="I1937" s="21">
        <v>0</v>
      </c>
      <c r="J1937" s="21">
        <v>12109</v>
      </c>
      <c r="K1937" s="21">
        <v>0</v>
      </c>
      <c r="L1937" s="21">
        <v>0</v>
      </c>
      <c r="M1937" s="21">
        <v>0</v>
      </c>
      <c r="N1937" s="21">
        <v>12109</v>
      </c>
    </row>
    <row r="1938" spans="1:14" x14ac:dyDescent="0.25">
      <c r="A1938" s="1" t="s">
        <v>5356</v>
      </c>
      <c r="B1938" s="2" t="s">
        <v>10</v>
      </c>
      <c r="C1938" s="2" t="s">
        <v>3419</v>
      </c>
      <c r="D1938" s="21">
        <v>18220</v>
      </c>
      <c r="E1938" s="21">
        <v>0</v>
      </c>
      <c r="F1938" s="21">
        <v>18220</v>
      </c>
      <c r="G1938" s="39">
        <v>1.04</v>
      </c>
      <c r="H1938" s="21">
        <v>18949</v>
      </c>
      <c r="I1938" s="21">
        <v>0</v>
      </c>
      <c r="J1938" s="21">
        <v>18949</v>
      </c>
      <c r="K1938" s="21">
        <v>0</v>
      </c>
      <c r="L1938" s="21">
        <v>0</v>
      </c>
      <c r="M1938" s="21">
        <v>0</v>
      </c>
      <c r="N1938" s="21">
        <v>18949</v>
      </c>
    </row>
    <row r="1939" spans="1:14" x14ac:dyDescent="0.25">
      <c r="A1939" s="1" t="s">
        <v>5357</v>
      </c>
      <c r="B1939" s="2" t="s">
        <v>10</v>
      </c>
      <c r="C1939" s="2" t="s">
        <v>3419</v>
      </c>
      <c r="D1939" s="21">
        <v>21185</v>
      </c>
      <c r="E1939" s="21">
        <v>-205</v>
      </c>
      <c r="F1939" s="21">
        <v>20980</v>
      </c>
      <c r="G1939" s="39">
        <v>1.04</v>
      </c>
      <c r="H1939" s="21">
        <v>21819</v>
      </c>
      <c r="I1939" s="21">
        <v>0</v>
      </c>
      <c r="J1939" s="21">
        <v>21819</v>
      </c>
      <c r="K1939" s="21">
        <v>0</v>
      </c>
      <c r="L1939" s="21">
        <v>0</v>
      </c>
      <c r="M1939" s="21">
        <v>0</v>
      </c>
      <c r="N1939" s="21">
        <v>21819</v>
      </c>
    </row>
    <row r="1940" spans="1:14" x14ac:dyDescent="0.25">
      <c r="A1940" s="1" t="s">
        <v>5358</v>
      </c>
      <c r="B1940" s="2" t="s">
        <v>10</v>
      </c>
      <c r="C1940" s="2" t="s">
        <v>3419</v>
      </c>
      <c r="D1940" s="21">
        <v>10629</v>
      </c>
      <c r="E1940" s="21">
        <v>0</v>
      </c>
      <c r="F1940" s="21">
        <v>10629</v>
      </c>
      <c r="G1940" s="39">
        <v>1.04</v>
      </c>
      <c r="H1940" s="21">
        <v>11054</v>
      </c>
      <c r="I1940" s="21">
        <v>0</v>
      </c>
      <c r="J1940" s="21">
        <v>11054</v>
      </c>
      <c r="K1940" s="21">
        <v>0</v>
      </c>
      <c r="L1940" s="21">
        <v>0</v>
      </c>
      <c r="M1940" s="21">
        <v>0</v>
      </c>
      <c r="N1940" s="21">
        <v>11054</v>
      </c>
    </row>
    <row r="1941" spans="1:14" x14ac:dyDescent="0.25">
      <c r="A1941" s="1" t="s">
        <v>5359</v>
      </c>
      <c r="B1941" s="2" t="s">
        <v>10</v>
      </c>
      <c r="C1941" s="2" t="s">
        <v>3419</v>
      </c>
      <c r="D1941" s="21">
        <v>14597</v>
      </c>
      <c r="E1941" s="21">
        <v>0</v>
      </c>
      <c r="F1941" s="21">
        <v>14597</v>
      </c>
      <c r="G1941" s="39">
        <v>1.04</v>
      </c>
      <c r="H1941" s="21">
        <v>15181</v>
      </c>
      <c r="I1941" s="21">
        <v>0</v>
      </c>
      <c r="J1941" s="21">
        <v>15181</v>
      </c>
      <c r="K1941" s="21">
        <v>0</v>
      </c>
      <c r="L1941" s="21">
        <v>0</v>
      </c>
      <c r="M1941" s="21">
        <v>0</v>
      </c>
      <c r="N1941" s="21">
        <v>15181</v>
      </c>
    </row>
    <row r="1942" spans="1:14" x14ac:dyDescent="0.25">
      <c r="A1942" s="1" t="s">
        <v>5360</v>
      </c>
      <c r="B1942" s="2" t="s">
        <v>10</v>
      </c>
      <c r="C1942" s="2" t="s">
        <v>3419</v>
      </c>
      <c r="D1942" s="21">
        <v>10203</v>
      </c>
      <c r="E1942" s="21">
        <v>0</v>
      </c>
      <c r="F1942" s="21">
        <v>10203</v>
      </c>
      <c r="G1942" s="39">
        <v>1.04</v>
      </c>
      <c r="H1942" s="21">
        <v>10611</v>
      </c>
      <c r="I1942" s="21">
        <v>0</v>
      </c>
      <c r="J1942" s="21">
        <v>10611</v>
      </c>
      <c r="K1942" s="21">
        <v>0</v>
      </c>
      <c r="L1942" s="21">
        <v>0</v>
      </c>
      <c r="M1942" s="21">
        <v>0</v>
      </c>
      <c r="N1942" s="21">
        <v>10611</v>
      </c>
    </row>
    <row r="1943" spans="1:14" x14ac:dyDescent="0.25">
      <c r="A1943" s="1" t="s">
        <v>5361</v>
      </c>
      <c r="B1943" s="2" t="s">
        <v>10</v>
      </c>
      <c r="C1943" s="2" t="s">
        <v>3419</v>
      </c>
      <c r="D1943" s="21">
        <v>9783</v>
      </c>
      <c r="E1943" s="21">
        <v>0</v>
      </c>
      <c r="F1943" s="21">
        <v>9783</v>
      </c>
      <c r="G1943" s="39">
        <v>1.04</v>
      </c>
      <c r="H1943" s="21">
        <v>10174</v>
      </c>
      <c r="I1943" s="21">
        <v>0</v>
      </c>
      <c r="J1943" s="21">
        <v>10174</v>
      </c>
      <c r="K1943" s="21">
        <v>0</v>
      </c>
      <c r="L1943" s="21">
        <v>0</v>
      </c>
      <c r="M1943" s="21">
        <v>0</v>
      </c>
      <c r="N1943" s="21">
        <v>10174</v>
      </c>
    </row>
    <row r="1944" spans="1:14" x14ac:dyDescent="0.25">
      <c r="A1944" s="1" t="s">
        <v>5362</v>
      </c>
      <c r="B1944" s="2" t="s">
        <v>10</v>
      </c>
      <c r="C1944" s="2" t="s">
        <v>3419</v>
      </c>
      <c r="D1944" s="21">
        <v>26333</v>
      </c>
      <c r="E1944" s="21">
        <v>0</v>
      </c>
      <c r="F1944" s="21">
        <v>26333</v>
      </c>
      <c r="G1944" s="39">
        <v>1.04</v>
      </c>
      <c r="H1944" s="21">
        <v>27386</v>
      </c>
      <c r="I1944" s="21">
        <v>0</v>
      </c>
      <c r="J1944" s="21">
        <v>27386</v>
      </c>
      <c r="K1944" s="21">
        <v>0</v>
      </c>
      <c r="L1944" s="21">
        <v>0</v>
      </c>
      <c r="M1944" s="21">
        <v>0</v>
      </c>
      <c r="N1944" s="21">
        <v>27386</v>
      </c>
    </row>
    <row r="1945" spans="1:14" x14ac:dyDescent="0.25">
      <c r="A1945" s="1" t="s">
        <v>5363</v>
      </c>
      <c r="B1945" s="2" t="s">
        <v>10</v>
      </c>
      <c r="C1945" s="2" t="s">
        <v>3419</v>
      </c>
      <c r="D1945" s="21">
        <v>24389</v>
      </c>
      <c r="E1945" s="21">
        <v>0</v>
      </c>
      <c r="F1945" s="21">
        <v>24389</v>
      </c>
      <c r="G1945" s="39">
        <v>1.04</v>
      </c>
      <c r="H1945" s="21">
        <v>25365</v>
      </c>
      <c r="I1945" s="21">
        <v>0</v>
      </c>
      <c r="J1945" s="21">
        <v>25365</v>
      </c>
      <c r="K1945" s="21">
        <v>0</v>
      </c>
      <c r="L1945" s="21">
        <v>0</v>
      </c>
      <c r="M1945" s="21">
        <v>0</v>
      </c>
      <c r="N1945" s="21">
        <v>25365</v>
      </c>
    </row>
    <row r="1946" spans="1:14" x14ac:dyDescent="0.25">
      <c r="A1946" s="1" t="s">
        <v>5364</v>
      </c>
      <c r="B1946" s="2" t="s">
        <v>10</v>
      </c>
      <c r="C1946" s="2" t="s">
        <v>3419</v>
      </c>
      <c r="D1946" s="21">
        <v>36297</v>
      </c>
      <c r="E1946" s="21">
        <v>149208</v>
      </c>
      <c r="F1946" s="21">
        <v>185505</v>
      </c>
      <c r="G1946" s="39">
        <v>1.04</v>
      </c>
      <c r="H1946" s="21">
        <v>192925</v>
      </c>
      <c r="I1946" s="21">
        <v>0</v>
      </c>
      <c r="J1946" s="21">
        <v>192925</v>
      </c>
      <c r="K1946" s="21">
        <v>0</v>
      </c>
      <c r="L1946" s="21">
        <v>0</v>
      </c>
      <c r="M1946" s="21">
        <v>0</v>
      </c>
      <c r="N1946" s="21">
        <v>192925</v>
      </c>
    </row>
    <row r="1947" spans="1:14" x14ac:dyDescent="0.25">
      <c r="A1947" s="1" t="s">
        <v>5365</v>
      </c>
      <c r="B1947" s="2" t="s">
        <v>10</v>
      </c>
      <c r="C1947" s="2" t="s">
        <v>3419</v>
      </c>
      <c r="D1947" s="21">
        <v>32209</v>
      </c>
      <c r="E1947" s="21">
        <v>0</v>
      </c>
      <c r="F1947" s="21">
        <v>32209</v>
      </c>
      <c r="G1947" s="39">
        <v>1.04</v>
      </c>
      <c r="H1947" s="21">
        <v>33497</v>
      </c>
      <c r="I1947" s="21">
        <v>0</v>
      </c>
      <c r="J1947" s="21">
        <v>33497</v>
      </c>
      <c r="K1947" s="21">
        <v>0</v>
      </c>
      <c r="L1947" s="21">
        <v>0</v>
      </c>
      <c r="M1947" s="21">
        <v>0</v>
      </c>
      <c r="N1947" s="21">
        <v>33497</v>
      </c>
    </row>
    <row r="1948" spans="1:14" x14ac:dyDescent="0.25">
      <c r="A1948" s="1" t="s">
        <v>5366</v>
      </c>
      <c r="B1948" s="2" t="s">
        <v>10</v>
      </c>
      <c r="C1948" s="2" t="s">
        <v>3419</v>
      </c>
      <c r="D1948" s="21">
        <v>15062</v>
      </c>
      <c r="E1948" s="21">
        <v>0</v>
      </c>
      <c r="F1948" s="21">
        <v>15062</v>
      </c>
      <c r="G1948" s="39">
        <v>1.04</v>
      </c>
      <c r="H1948" s="21">
        <v>15664</v>
      </c>
      <c r="I1948" s="21">
        <v>0</v>
      </c>
      <c r="J1948" s="21">
        <v>15664</v>
      </c>
      <c r="K1948" s="21">
        <v>0</v>
      </c>
      <c r="L1948" s="21">
        <v>0</v>
      </c>
      <c r="M1948" s="21">
        <v>0</v>
      </c>
      <c r="N1948" s="21">
        <v>15664</v>
      </c>
    </row>
    <row r="1949" spans="1:14" x14ac:dyDescent="0.25">
      <c r="A1949" s="1" t="s">
        <v>5367</v>
      </c>
      <c r="B1949" s="2" t="s">
        <v>10</v>
      </c>
      <c r="C1949" s="2" t="s">
        <v>3419</v>
      </c>
      <c r="D1949" s="21">
        <v>26626</v>
      </c>
      <c r="E1949" s="21">
        <v>0</v>
      </c>
      <c r="F1949" s="21">
        <v>26626</v>
      </c>
      <c r="G1949" s="39">
        <v>1.04</v>
      </c>
      <c r="H1949" s="21">
        <v>27691</v>
      </c>
      <c r="I1949" s="21">
        <v>0</v>
      </c>
      <c r="J1949" s="21">
        <v>27691</v>
      </c>
      <c r="K1949" s="21">
        <v>0</v>
      </c>
      <c r="L1949" s="21">
        <v>0</v>
      </c>
      <c r="M1949" s="21">
        <v>0</v>
      </c>
      <c r="N1949" s="21">
        <v>27691</v>
      </c>
    </row>
    <row r="1950" spans="1:14" x14ac:dyDescent="0.25">
      <c r="A1950" s="1" t="s">
        <v>5368</v>
      </c>
      <c r="B1950" s="2" t="s">
        <v>10</v>
      </c>
      <c r="C1950" s="2" t="s">
        <v>3419</v>
      </c>
      <c r="D1950" s="21">
        <v>199256</v>
      </c>
      <c r="E1950" s="21">
        <v>0</v>
      </c>
      <c r="F1950" s="21">
        <v>199256</v>
      </c>
      <c r="G1950" s="39">
        <v>1.04</v>
      </c>
      <c r="H1950" s="21">
        <v>207226</v>
      </c>
      <c r="I1950" s="21">
        <v>0</v>
      </c>
      <c r="J1950" s="21">
        <v>207226</v>
      </c>
      <c r="K1950" s="21">
        <v>0</v>
      </c>
      <c r="L1950" s="21">
        <v>0</v>
      </c>
      <c r="M1950" s="21">
        <v>0</v>
      </c>
      <c r="N1950" s="21">
        <v>207226</v>
      </c>
    </row>
    <row r="1951" spans="1:14" x14ac:dyDescent="0.25">
      <c r="A1951" s="1" t="s">
        <v>5369</v>
      </c>
      <c r="B1951" s="2" t="s">
        <v>10</v>
      </c>
      <c r="C1951" s="2" t="s">
        <v>3419</v>
      </c>
      <c r="D1951" s="21">
        <v>39424</v>
      </c>
      <c r="E1951" s="21">
        <v>8074</v>
      </c>
      <c r="F1951" s="21">
        <v>47498</v>
      </c>
      <c r="G1951" s="39">
        <v>1.04</v>
      </c>
      <c r="H1951" s="21">
        <v>49398</v>
      </c>
      <c r="I1951" s="21">
        <v>0</v>
      </c>
      <c r="J1951" s="21">
        <v>49398</v>
      </c>
      <c r="K1951" s="21">
        <v>0</v>
      </c>
      <c r="L1951" s="21">
        <v>0</v>
      </c>
      <c r="M1951" s="21">
        <v>0</v>
      </c>
      <c r="N1951" s="21">
        <v>49398</v>
      </c>
    </row>
    <row r="1952" spans="1:14" x14ac:dyDescent="0.25">
      <c r="A1952" s="1" t="s">
        <v>5370</v>
      </c>
      <c r="B1952" s="2" t="s">
        <v>10</v>
      </c>
      <c r="C1952" s="2" t="s">
        <v>3419</v>
      </c>
      <c r="D1952" s="21">
        <v>35402</v>
      </c>
      <c r="E1952" s="21">
        <v>0</v>
      </c>
      <c r="F1952" s="21">
        <v>35402</v>
      </c>
      <c r="G1952" s="39">
        <v>1.04</v>
      </c>
      <c r="H1952" s="21">
        <v>36818</v>
      </c>
      <c r="I1952" s="21">
        <v>0</v>
      </c>
      <c r="J1952" s="21">
        <v>36818</v>
      </c>
      <c r="K1952" s="21">
        <v>0</v>
      </c>
      <c r="L1952" s="21">
        <v>0</v>
      </c>
      <c r="M1952" s="21">
        <v>0</v>
      </c>
      <c r="N1952" s="21">
        <v>36818</v>
      </c>
    </row>
    <row r="1953" spans="1:14" x14ac:dyDescent="0.25">
      <c r="A1953" s="1" t="s">
        <v>5371</v>
      </c>
      <c r="B1953" s="2" t="s">
        <v>10</v>
      </c>
      <c r="C1953" s="2" t="s">
        <v>3419</v>
      </c>
      <c r="D1953" s="21">
        <v>36077</v>
      </c>
      <c r="E1953" s="21">
        <v>0</v>
      </c>
      <c r="F1953" s="21">
        <v>36077</v>
      </c>
      <c r="G1953" s="39">
        <v>1.04</v>
      </c>
      <c r="H1953" s="21">
        <v>37520</v>
      </c>
      <c r="I1953" s="21">
        <v>0</v>
      </c>
      <c r="J1953" s="21">
        <v>37520</v>
      </c>
      <c r="K1953" s="21">
        <v>0</v>
      </c>
      <c r="L1953" s="21">
        <v>0</v>
      </c>
      <c r="M1953" s="21">
        <v>0</v>
      </c>
      <c r="N1953" s="21">
        <v>37520</v>
      </c>
    </row>
    <row r="1954" spans="1:14" x14ac:dyDescent="0.25">
      <c r="A1954" s="1" t="s">
        <v>5372</v>
      </c>
      <c r="B1954" s="2" t="s">
        <v>10</v>
      </c>
      <c r="C1954" s="2" t="s">
        <v>3419</v>
      </c>
      <c r="D1954" s="21">
        <v>14179</v>
      </c>
      <c r="E1954" s="21">
        <v>0</v>
      </c>
      <c r="F1954" s="21">
        <v>14179</v>
      </c>
      <c r="G1954" s="39">
        <v>1.04</v>
      </c>
      <c r="H1954" s="21">
        <v>14746</v>
      </c>
      <c r="I1954" s="21">
        <v>0</v>
      </c>
      <c r="J1954" s="21">
        <v>14746</v>
      </c>
      <c r="K1954" s="21">
        <v>0</v>
      </c>
      <c r="L1954" s="21">
        <v>0</v>
      </c>
      <c r="M1954" s="21">
        <v>0</v>
      </c>
      <c r="N1954" s="21">
        <v>14746</v>
      </c>
    </row>
    <row r="1955" spans="1:14" x14ac:dyDescent="0.25">
      <c r="A1955" s="1" t="s">
        <v>5373</v>
      </c>
      <c r="B1955" s="2" t="s">
        <v>10</v>
      </c>
      <c r="C1955" s="2" t="s">
        <v>3419</v>
      </c>
      <c r="D1955" s="21">
        <v>19874</v>
      </c>
      <c r="E1955" s="21">
        <v>0</v>
      </c>
      <c r="F1955" s="21">
        <v>19874</v>
      </c>
      <c r="G1955" s="39">
        <v>1.04</v>
      </c>
      <c r="H1955" s="21">
        <v>20669</v>
      </c>
      <c r="I1955" s="21">
        <v>0</v>
      </c>
      <c r="J1955" s="21">
        <v>20669</v>
      </c>
      <c r="K1955" s="21">
        <v>0</v>
      </c>
      <c r="L1955" s="21">
        <v>0</v>
      </c>
      <c r="M1955" s="21">
        <v>0</v>
      </c>
      <c r="N1955" s="21">
        <v>20669</v>
      </c>
    </row>
    <row r="1956" spans="1:14" x14ac:dyDescent="0.25">
      <c r="A1956" s="1" t="s">
        <v>5374</v>
      </c>
      <c r="B1956" s="2" t="s">
        <v>10</v>
      </c>
      <c r="C1956" s="2" t="s">
        <v>3419</v>
      </c>
      <c r="D1956" s="21">
        <v>12604</v>
      </c>
      <c r="E1956" s="21">
        <v>0</v>
      </c>
      <c r="F1956" s="21">
        <v>12604</v>
      </c>
      <c r="G1956" s="39">
        <v>1.04</v>
      </c>
      <c r="H1956" s="21">
        <v>13108</v>
      </c>
      <c r="I1956" s="21">
        <v>0</v>
      </c>
      <c r="J1956" s="21">
        <v>13108</v>
      </c>
      <c r="K1956" s="21">
        <v>0</v>
      </c>
      <c r="L1956" s="21">
        <v>0</v>
      </c>
      <c r="M1956" s="21">
        <v>0</v>
      </c>
      <c r="N1956" s="21">
        <v>13108</v>
      </c>
    </row>
    <row r="1957" spans="1:14" x14ac:dyDescent="0.25">
      <c r="A1957" s="1" t="s">
        <v>5375</v>
      </c>
      <c r="B1957" s="2" t="s">
        <v>10</v>
      </c>
      <c r="C1957" s="2" t="s">
        <v>3419</v>
      </c>
      <c r="D1957" s="21">
        <v>39607</v>
      </c>
      <c r="E1957" s="21">
        <v>0</v>
      </c>
      <c r="F1957" s="21">
        <v>39607</v>
      </c>
      <c r="G1957" s="39">
        <v>1.04</v>
      </c>
      <c r="H1957" s="21">
        <v>41191</v>
      </c>
      <c r="I1957" s="21">
        <v>0</v>
      </c>
      <c r="J1957" s="21">
        <v>41191</v>
      </c>
      <c r="K1957" s="21">
        <v>0</v>
      </c>
      <c r="L1957" s="21">
        <v>0</v>
      </c>
      <c r="M1957" s="21">
        <v>0</v>
      </c>
      <c r="N1957" s="21">
        <v>41191</v>
      </c>
    </row>
    <row r="1958" spans="1:14" x14ac:dyDescent="0.25">
      <c r="A1958" s="1" t="s">
        <v>5376</v>
      </c>
      <c r="B1958" s="2" t="s">
        <v>10</v>
      </c>
      <c r="C1958" s="2" t="s">
        <v>3419</v>
      </c>
      <c r="D1958" s="21">
        <v>52486</v>
      </c>
      <c r="E1958" s="21">
        <v>0</v>
      </c>
      <c r="F1958" s="21">
        <v>52486</v>
      </c>
      <c r="G1958" s="39">
        <v>1.04</v>
      </c>
      <c r="H1958" s="21">
        <v>54585</v>
      </c>
      <c r="I1958" s="21">
        <v>0</v>
      </c>
      <c r="J1958" s="21">
        <v>54585</v>
      </c>
      <c r="K1958" s="21">
        <v>0</v>
      </c>
      <c r="L1958" s="21">
        <v>0</v>
      </c>
      <c r="M1958" s="21">
        <v>0</v>
      </c>
      <c r="N1958" s="21">
        <v>54585</v>
      </c>
    </row>
    <row r="1959" spans="1:14" x14ac:dyDescent="0.25">
      <c r="A1959" s="1" t="s">
        <v>5377</v>
      </c>
      <c r="B1959" s="2" t="s">
        <v>10</v>
      </c>
      <c r="C1959" s="2" t="s">
        <v>3419</v>
      </c>
      <c r="D1959" s="21">
        <v>3882753</v>
      </c>
      <c r="E1959" s="21">
        <v>0</v>
      </c>
      <c r="F1959" s="21">
        <v>3882753</v>
      </c>
      <c r="G1959" s="39">
        <v>1.04</v>
      </c>
      <c r="H1959" s="21">
        <v>4038063</v>
      </c>
      <c r="I1959" s="21">
        <v>0</v>
      </c>
      <c r="J1959" s="21">
        <v>4038063</v>
      </c>
      <c r="K1959" s="21">
        <v>0</v>
      </c>
      <c r="L1959" s="21">
        <v>0</v>
      </c>
      <c r="M1959" s="21">
        <v>0</v>
      </c>
      <c r="N1959" s="21">
        <v>4038063</v>
      </c>
    </row>
    <row r="1960" spans="1:14" x14ac:dyDescent="0.25">
      <c r="A1960" s="1" t="s">
        <v>5378</v>
      </c>
      <c r="B1960" s="2" t="s">
        <v>10</v>
      </c>
      <c r="C1960" s="2" t="s">
        <v>3419</v>
      </c>
      <c r="D1960" s="21">
        <v>4815408</v>
      </c>
      <c r="E1960" s="21">
        <v>0</v>
      </c>
      <c r="F1960" s="21">
        <v>4815408</v>
      </c>
      <c r="G1960" s="39">
        <v>1.04</v>
      </c>
      <c r="H1960" s="21">
        <v>5008024</v>
      </c>
      <c r="I1960" s="21">
        <v>0</v>
      </c>
      <c r="J1960" s="21">
        <v>5008024</v>
      </c>
      <c r="K1960" s="21">
        <v>140434</v>
      </c>
      <c r="L1960" s="21">
        <v>0</v>
      </c>
      <c r="M1960" s="21">
        <v>0</v>
      </c>
      <c r="N1960" s="21">
        <v>5148458</v>
      </c>
    </row>
    <row r="1961" spans="1:14" x14ac:dyDescent="0.25">
      <c r="A1961" s="1" t="s">
        <v>5379</v>
      </c>
      <c r="B1961" s="2" t="s">
        <v>10</v>
      </c>
      <c r="C1961" s="2" t="s">
        <v>3419</v>
      </c>
      <c r="D1961" s="21">
        <v>56388</v>
      </c>
      <c r="E1961" s="21">
        <v>0</v>
      </c>
      <c r="F1961" s="21">
        <v>56388</v>
      </c>
      <c r="G1961" s="39">
        <v>1.04</v>
      </c>
      <c r="H1961" s="21">
        <v>58644</v>
      </c>
      <c r="I1961" s="21">
        <v>0</v>
      </c>
      <c r="J1961" s="21">
        <v>58644</v>
      </c>
      <c r="K1961" s="21">
        <v>0</v>
      </c>
      <c r="L1961" s="21">
        <v>0</v>
      </c>
      <c r="M1961" s="21">
        <v>0</v>
      </c>
      <c r="N1961" s="21">
        <v>58644</v>
      </c>
    </row>
    <row r="1962" spans="1:14" x14ac:dyDescent="0.25">
      <c r="A1962" s="1" t="s">
        <v>5380</v>
      </c>
      <c r="B1962" s="2" t="s">
        <v>10</v>
      </c>
      <c r="C1962" s="2" t="s">
        <v>3419</v>
      </c>
      <c r="D1962" s="21">
        <v>302417</v>
      </c>
      <c r="E1962" s="21">
        <v>0</v>
      </c>
      <c r="F1962" s="21">
        <v>302417</v>
      </c>
      <c r="G1962" s="39">
        <v>1.04</v>
      </c>
      <c r="H1962" s="21">
        <v>314514</v>
      </c>
      <c r="I1962" s="21">
        <v>0</v>
      </c>
      <c r="J1962" s="21">
        <v>314514</v>
      </c>
      <c r="K1962" s="21">
        <v>6742</v>
      </c>
      <c r="L1962" s="21">
        <v>0</v>
      </c>
      <c r="M1962" s="21">
        <v>0</v>
      </c>
      <c r="N1962" s="21">
        <v>321256</v>
      </c>
    </row>
    <row r="1963" spans="1:14" x14ac:dyDescent="0.25">
      <c r="A1963" s="1" t="s">
        <v>5381</v>
      </c>
      <c r="B1963" s="2" t="s">
        <v>10</v>
      </c>
      <c r="C1963" s="2" t="s">
        <v>3419</v>
      </c>
      <c r="D1963" s="21">
        <v>26522</v>
      </c>
      <c r="E1963" s="21">
        <v>0</v>
      </c>
      <c r="F1963" s="21">
        <v>26522</v>
      </c>
      <c r="G1963" s="39">
        <v>1.04</v>
      </c>
      <c r="H1963" s="21">
        <v>27583</v>
      </c>
      <c r="I1963" s="21">
        <v>0</v>
      </c>
      <c r="J1963" s="21">
        <v>27583</v>
      </c>
      <c r="K1963" s="21">
        <v>3888</v>
      </c>
      <c r="L1963" s="21">
        <v>0</v>
      </c>
      <c r="M1963" s="21">
        <v>0</v>
      </c>
      <c r="N1963" s="21">
        <v>31471</v>
      </c>
    </row>
    <row r="1964" spans="1:14" x14ac:dyDescent="0.25">
      <c r="A1964" s="1" t="s">
        <v>5382</v>
      </c>
      <c r="B1964" s="2" t="s">
        <v>10</v>
      </c>
      <c r="C1964" s="2" t="s">
        <v>3419</v>
      </c>
      <c r="D1964" s="21">
        <v>23978</v>
      </c>
      <c r="E1964" s="21">
        <v>0</v>
      </c>
      <c r="F1964" s="21">
        <v>23978</v>
      </c>
      <c r="G1964" s="39">
        <v>1.04</v>
      </c>
      <c r="H1964" s="21">
        <v>24937</v>
      </c>
      <c r="I1964" s="21">
        <v>0</v>
      </c>
      <c r="J1964" s="21">
        <v>24937</v>
      </c>
      <c r="K1964" s="21">
        <v>0</v>
      </c>
      <c r="L1964" s="21">
        <v>0</v>
      </c>
      <c r="M1964" s="21">
        <v>0</v>
      </c>
      <c r="N1964" s="21">
        <v>24937</v>
      </c>
    </row>
    <row r="1965" spans="1:14" x14ac:dyDescent="0.25">
      <c r="A1965" s="1" t="s">
        <v>5383</v>
      </c>
      <c r="B1965" s="2" t="s">
        <v>10</v>
      </c>
      <c r="C1965" s="2" t="s">
        <v>3419</v>
      </c>
      <c r="D1965" s="21">
        <v>3562458</v>
      </c>
      <c r="E1965" s="21">
        <v>0</v>
      </c>
      <c r="F1965" s="21">
        <v>3562458</v>
      </c>
      <c r="G1965" s="39">
        <v>1.04</v>
      </c>
      <c r="H1965" s="21">
        <v>3704956</v>
      </c>
      <c r="I1965" s="21">
        <v>0</v>
      </c>
      <c r="J1965" s="21">
        <v>3704956</v>
      </c>
      <c r="K1965" s="21">
        <v>0</v>
      </c>
      <c r="L1965" s="21">
        <v>0</v>
      </c>
      <c r="M1965" s="21">
        <v>0</v>
      </c>
      <c r="N1965" s="21">
        <v>3704956</v>
      </c>
    </row>
    <row r="1966" spans="1:14" x14ac:dyDescent="0.25">
      <c r="A1966" s="1" t="s">
        <v>5384</v>
      </c>
      <c r="B1966" s="2" t="s">
        <v>10</v>
      </c>
      <c r="C1966" s="2" t="s">
        <v>3419</v>
      </c>
      <c r="D1966" s="21">
        <v>1973799</v>
      </c>
      <c r="E1966" s="21">
        <v>0</v>
      </c>
      <c r="F1966" s="21">
        <v>1973799</v>
      </c>
      <c r="G1966" s="39">
        <v>1.04</v>
      </c>
      <c r="H1966" s="21">
        <v>2052751</v>
      </c>
      <c r="I1966" s="21">
        <v>0</v>
      </c>
      <c r="J1966" s="21">
        <v>2052751</v>
      </c>
      <c r="K1966" s="21">
        <v>0</v>
      </c>
      <c r="L1966" s="21">
        <v>0</v>
      </c>
      <c r="M1966" s="21">
        <v>0</v>
      </c>
      <c r="N1966" s="21">
        <v>2052751</v>
      </c>
    </row>
    <row r="1967" spans="1:14" x14ac:dyDescent="0.25">
      <c r="A1967" s="1" t="s">
        <v>5385</v>
      </c>
      <c r="B1967" s="2" t="s">
        <v>10</v>
      </c>
      <c r="C1967" s="2" t="s">
        <v>3419</v>
      </c>
      <c r="D1967" s="21">
        <v>2644313</v>
      </c>
      <c r="E1967" s="21">
        <v>0</v>
      </c>
      <c r="F1967" s="21">
        <v>2644313</v>
      </c>
      <c r="G1967" s="39">
        <v>1.04</v>
      </c>
      <c r="H1967" s="21">
        <v>2750086</v>
      </c>
      <c r="I1967" s="21">
        <v>0</v>
      </c>
      <c r="J1967" s="21">
        <v>2750086</v>
      </c>
      <c r="K1967" s="21">
        <v>0</v>
      </c>
      <c r="L1967" s="21">
        <v>0</v>
      </c>
      <c r="M1967" s="21">
        <v>0</v>
      </c>
      <c r="N1967" s="21">
        <v>2750086</v>
      </c>
    </row>
    <row r="1968" spans="1:14" x14ac:dyDescent="0.25">
      <c r="A1968" s="1" t="s">
        <v>5386</v>
      </c>
      <c r="B1968" s="2" t="s">
        <v>10</v>
      </c>
      <c r="C1968" s="2" t="s">
        <v>3419</v>
      </c>
      <c r="D1968" s="21">
        <v>570223</v>
      </c>
      <c r="E1968" s="21">
        <v>0</v>
      </c>
      <c r="F1968" s="21">
        <v>570223</v>
      </c>
      <c r="G1968" s="39">
        <v>1.04</v>
      </c>
      <c r="H1968" s="21">
        <v>593032</v>
      </c>
      <c r="I1968" s="21">
        <v>0</v>
      </c>
      <c r="J1968" s="21">
        <v>593032</v>
      </c>
      <c r="K1968" s="21">
        <v>0</v>
      </c>
      <c r="L1968" s="21">
        <v>0</v>
      </c>
      <c r="M1968" s="21">
        <v>0</v>
      </c>
      <c r="N1968" s="21">
        <v>593032</v>
      </c>
    </row>
    <row r="1969" spans="1:14" x14ac:dyDescent="0.25">
      <c r="A1969" s="1" t="s">
        <v>5387</v>
      </c>
      <c r="B1969" s="2" t="s">
        <v>10</v>
      </c>
      <c r="C1969" s="2" t="s">
        <v>3419</v>
      </c>
      <c r="D1969" s="21">
        <v>0</v>
      </c>
      <c r="E1969" s="21">
        <v>0</v>
      </c>
      <c r="F1969" s="21">
        <v>0</v>
      </c>
      <c r="G1969" s="39">
        <v>1.04</v>
      </c>
      <c r="H1969" s="21">
        <v>0</v>
      </c>
      <c r="I1969" s="21">
        <v>0</v>
      </c>
      <c r="J1969" s="21">
        <v>0</v>
      </c>
      <c r="K1969" s="21">
        <v>0</v>
      </c>
      <c r="L1969" s="21">
        <v>0</v>
      </c>
      <c r="M1969" s="21">
        <v>0</v>
      </c>
      <c r="N1969" s="21">
        <v>0</v>
      </c>
    </row>
    <row r="1970" spans="1:14" x14ac:dyDescent="0.25">
      <c r="A1970" s="1" t="s">
        <v>5388</v>
      </c>
      <c r="B1970" s="2" t="s">
        <v>10</v>
      </c>
      <c r="C1970" s="2" t="s">
        <v>3419</v>
      </c>
      <c r="D1970" s="21">
        <v>24586001</v>
      </c>
      <c r="E1970" s="21">
        <v>0</v>
      </c>
      <c r="F1970" s="21">
        <v>24586001</v>
      </c>
      <c r="G1970" s="39">
        <v>1.04</v>
      </c>
      <c r="H1970" s="21">
        <v>25569441</v>
      </c>
      <c r="I1970" s="21">
        <v>0</v>
      </c>
      <c r="J1970" s="21">
        <v>25569441</v>
      </c>
      <c r="K1970" s="21">
        <v>3342015</v>
      </c>
      <c r="L1970" s="21">
        <v>911794.36128643923</v>
      </c>
      <c r="M1970" s="21">
        <v>3136533</v>
      </c>
      <c r="N1970" s="21">
        <v>32959783.361286439</v>
      </c>
    </row>
    <row r="1971" spans="1:14" x14ac:dyDescent="0.25">
      <c r="A1971" s="1" t="s">
        <v>5389</v>
      </c>
      <c r="B1971" s="2" t="s">
        <v>10</v>
      </c>
      <c r="C1971" s="2" t="s">
        <v>3419</v>
      </c>
      <c r="D1971" s="21">
        <v>77407</v>
      </c>
      <c r="E1971" s="21">
        <v>0</v>
      </c>
      <c r="F1971" s="21">
        <v>77407</v>
      </c>
      <c r="G1971" s="39">
        <v>1.04</v>
      </c>
      <c r="H1971" s="21">
        <v>80503</v>
      </c>
      <c r="I1971" s="21">
        <v>0</v>
      </c>
      <c r="J1971" s="21">
        <v>80503</v>
      </c>
      <c r="K1971" s="21">
        <v>0</v>
      </c>
      <c r="L1971" s="21">
        <v>0</v>
      </c>
      <c r="M1971" s="21">
        <v>0</v>
      </c>
      <c r="N1971" s="21">
        <v>80503</v>
      </c>
    </row>
    <row r="1972" spans="1:14" x14ac:dyDescent="0.25">
      <c r="A1972" s="1" t="s">
        <v>5390</v>
      </c>
      <c r="B1972" s="2" t="s">
        <v>10</v>
      </c>
      <c r="C1972" s="2" t="s">
        <v>3419</v>
      </c>
      <c r="D1972" s="21">
        <v>33687</v>
      </c>
      <c r="E1972" s="21">
        <v>0</v>
      </c>
      <c r="F1972" s="21">
        <v>33687</v>
      </c>
      <c r="G1972" s="39">
        <v>1.04</v>
      </c>
      <c r="H1972" s="21">
        <v>35034</v>
      </c>
      <c r="I1972" s="21">
        <v>0</v>
      </c>
      <c r="J1972" s="21">
        <v>35034</v>
      </c>
      <c r="K1972" s="21">
        <v>0</v>
      </c>
      <c r="L1972" s="21">
        <v>0</v>
      </c>
      <c r="M1972" s="21">
        <v>0</v>
      </c>
      <c r="N1972" s="21">
        <v>35034</v>
      </c>
    </row>
    <row r="1973" spans="1:14" x14ac:dyDescent="0.25">
      <c r="A1973" s="1" t="s">
        <v>5391</v>
      </c>
      <c r="B1973" s="2" t="s">
        <v>10</v>
      </c>
      <c r="C1973" s="2" t="s">
        <v>3419</v>
      </c>
      <c r="D1973" s="21">
        <v>36633</v>
      </c>
      <c r="E1973" s="21">
        <v>0</v>
      </c>
      <c r="F1973" s="21">
        <v>36633</v>
      </c>
      <c r="G1973" s="39">
        <v>1.04</v>
      </c>
      <c r="H1973" s="21">
        <v>38098</v>
      </c>
      <c r="I1973" s="21">
        <v>0</v>
      </c>
      <c r="J1973" s="21">
        <v>38098</v>
      </c>
      <c r="K1973" s="21">
        <v>0</v>
      </c>
      <c r="L1973" s="21">
        <v>0</v>
      </c>
      <c r="M1973" s="21">
        <v>0</v>
      </c>
      <c r="N1973" s="21">
        <v>38098</v>
      </c>
    </row>
    <row r="1974" spans="1:14" x14ac:dyDescent="0.25">
      <c r="A1974" s="1" t="s">
        <v>5392</v>
      </c>
      <c r="B1974" s="2" t="s">
        <v>10</v>
      </c>
      <c r="C1974" s="2" t="s">
        <v>3419</v>
      </c>
      <c r="D1974" s="21">
        <v>493307</v>
      </c>
      <c r="E1974" s="21">
        <v>0</v>
      </c>
      <c r="F1974" s="21">
        <v>493307</v>
      </c>
      <c r="G1974" s="39">
        <v>1.04</v>
      </c>
      <c r="H1974" s="21">
        <v>513039</v>
      </c>
      <c r="I1974" s="21">
        <v>0</v>
      </c>
      <c r="J1974" s="21">
        <v>513039</v>
      </c>
      <c r="K1974" s="21">
        <v>0</v>
      </c>
      <c r="L1974" s="21">
        <v>0</v>
      </c>
      <c r="M1974" s="21">
        <v>0</v>
      </c>
      <c r="N1974" s="21">
        <v>513039</v>
      </c>
    </row>
    <row r="1975" spans="1:14" x14ac:dyDescent="0.25">
      <c r="A1975" s="1" t="s">
        <v>5393</v>
      </c>
      <c r="B1975" s="2" t="s">
        <v>10</v>
      </c>
      <c r="C1975" s="2" t="s">
        <v>3419</v>
      </c>
      <c r="D1975" s="21">
        <v>256640</v>
      </c>
      <c r="E1975" s="21">
        <v>0</v>
      </c>
      <c r="F1975" s="21">
        <v>256640</v>
      </c>
      <c r="G1975" s="39">
        <v>1.04</v>
      </c>
      <c r="H1975" s="21">
        <v>266906</v>
      </c>
      <c r="I1975" s="21">
        <v>0</v>
      </c>
      <c r="J1975" s="21">
        <v>266906</v>
      </c>
      <c r="K1975" s="21">
        <v>0</v>
      </c>
      <c r="L1975" s="21">
        <v>0</v>
      </c>
      <c r="M1975" s="21">
        <v>0</v>
      </c>
      <c r="N1975" s="21">
        <v>266906</v>
      </c>
    </row>
    <row r="1976" spans="1:14" x14ac:dyDescent="0.25">
      <c r="A1976" s="1" t="s">
        <v>5394</v>
      </c>
      <c r="B1976" s="2" t="s">
        <v>10</v>
      </c>
      <c r="C1976" s="2" t="s">
        <v>3419</v>
      </c>
      <c r="D1976" s="21">
        <v>29898</v>
      </c>
      <c r="E1976" s="21">
        <v>0</v>
      </c>
      <c r="F1976" s="21">
        <v>29898</v>
      </c>
      <c r="G1976" s="39">
        <v>1.04</v>
      </c>
      <c r="H1976" s="21">
        <v>31094</v>
      </c>
      <c r="I1976" s="21">
        <v>0</v>
      </c>
      <c r="J1976" s="21">
        <v>31094</v>
      </c>
      <c r="K1976" s="21">
        <v>0</v>
      </c>
      <c r="L1976" s="21">
        <v>0</v>
      </c>
      <c r="M1976" s="21">
        <v>0</v>
      </c>
      <c r="N1976" s="21">
        <v>31094</v>
      </c>
    </row>
    <row r="1977" spans="1:14" x14ac:dyDescent="0.25">
      <c r="A1977" s="1" t="s">
        <v>5395</v>
      </c>
      <c r="B1977" s="2" t="s">
        <v>10</v>
      </c>
      <c r="C1977" s="2" t="s">
        <v>3419</v>
      </c>
      <c r="D1977" s="21">
        <v>780941</v>
      </c>
      <c r="E1977" s="21">
        <v>0</v>
      </c>
      <c r="F1977" s="21">
        <v>780941</v>
      </c>
      <c r="G1977" s="39">
        <v>1.04</v>
      </c>
      <c r="H1977" s="21">
        <v>812179</v>
      </c>
      <c r="I1977" s="21">
        <v>0</v>
      </c>
      <c r="J1977" s="21">
        <v>812179</v>
      </c>
      <c r="K1977" s="21">
        <v>0</v>
      </c>
      <c r="L1977" s="21">
        <v>0</v>
      </c>
      <c r="M1977" s="21">
        <v>0</v>
      </c>
      <c r="N1977" s="21">
        <v>812179</v>
      </c>
    </row>
    <row r="1978" spans="1:14" x14ac:dyDescent="0.25">
      <c r="A1978" s="1" t="s">
        <v>5396</v>
      </c>
      <c r="B1978" s="2" t="s">
        <v>10</v>
      </c>
      <c r="C1978" s="2" t="s">
        <v>3419</v>
      </c>
      <c r="D1978" s="21">
        <v>40083</v>
      </c>
      <c r="E1978" s="21">
        <v>0</v>
      </c>
      <c r="F1978" s="21">
        <v>40083</v>
      </c>
      <c r="G1978" s="39">
        <v>1.04</v>
      </c>
      <c r="H1978" s="21">
        <v>41686</v>
      </c>
      <c r="I1978" s="21">
        <v>0</v>
      </c>
      <c r="J1978" s="21">
        <v>41686</v>
      </c>
      <c r="K1978" s="21">
        <v>0</v>
      </c>
      <c r="L1978" s="21">
        <v>0</v>
      </c>
      <c r="M1978" s="21">
        <v>0</v>
      </c>
      <c r="N1978" s="21">
        <v>41686</v>
      </c>
    </row>
    <row r="1979" spans="1:14" x14ac:dyDescent="0.25">
      <c r="A1979" s="1" t="s">
        <v>5397</v>
      </c>
      <c r="B1979" s="2" t="s">
        <v>10</v>
      </c>
      <c r="C1979" s="2" t="s">
        <v>3419</v>
      </c>
      <c r="D1979" s="21">
        <v>24306</v>
      </c>
      <c r="E1979" s="21">
        <v>0</v>
      </c>
      <c r="F1979" s="21">
        <v>24306</v>
      </c>
      <c r="G1979" s="39">
        <v>1.04</v>
      </c>
      <c r="H1979" s="21">
        <v>25278</v>
      </c>
      <c r="I1979" s="21">
        <v>0</v>
      </c>
      <c r="J1979" s="21">
        <v>25278</v>
      </c>
      <c r="K1979" s="21">
        <v>0</v>
      </c>
      <c r="L1979" s="21">
        <v>0</v>
      </c>
      <c r="M1979" s="21">
        <v>0</v>
      </c>
      <c r="N1979" s="21">
        <v>25278</v>
      </c>
    </row>
    <row r="1980" spans="1:14" x14ac:dyDescent="0.25">
      <c r="A1980" s="1" t="s">
        <v>5398</v>
      </c>
      <c r="B1980" s="2" t="s">
        <v>10</v>
      </c>
      <c r="C1980" s="2" t="s">
        <v>3419</v>
      </c>
      <c r="D1980" s="21">
        <v>737257</v>
      </c>
      <c r="E1980" s="21">
        <v>0</v>
      </c>
      <c r="F1980" s="21">
        <v>737257</v>
      </c>
      <c r="G1980" s="39">
        <v>1.04</v>
      </c>
      <c r="H1980" s="21">
        <v>766747</v>
      </c>
      <c r="I1980" s="21">
        <v>0</v>
      </c>
      <c r="J1980" s="21">
        <v>766747</v>
      </c>
      <c r="K1980" s="21">
        <v>0</v>
      </c>
      <c r="L1980" s="21">
        <v>0</v>
      </c>
      <c r="M1980" s="21">
        <v>0</v>
      </c>
      <c r="N1980" s="21">
        <v>766747</v>
      </c>
    </row>
    <row r="1981" spans="1:14" x14ac:dyDescent="0.25">
      <c r="A1981" s="1" t="s">
        <v>5399</v>
      </c>
      <c r="B1981" s="2" t="s">
        <v>10</v>
      </c>
      <c r="C1981" s="2" t="s">
        <v>3419</v>
      </c>
      <c r="D1981" s="21">
        <v>206019</v>
      </c>
      <c r="E1981" s="21">
        <v>21039</v>
      </c>
      <c r="F1981" s="21">
        <v>227058</v>
      </c>
      <c r="G1981" s="39">
        <v>1.04</v>
      </c>
      <c r="H1981" s="21">
        <v>236140</v>
      </c>
      <c r="I1981" s="21">
        <v>0</v>
      </c>
      <c r="J1981" s="21">
        <v>236140</v>
      </c>
      <c r="K1981" s="21">
        <v>0</v>
      </c>
      <c r="L1981" s="21">
        <v>0</v>
      </c>
      <c r="M1981" s="21">
        <v>0</v>
      </c>
      <c r="N1981" s="21">
        <v>236140</v>
      </c>
    </row>
    <row r="1982" spans="1:14" x14ac:dyDescent="0.25">
      <c r="A1982" s="1" t="s">
        <v>5400</v>
      </c>
      <c r="B1982" s="2" t="s">
        <v>10</v>
      </c>
      <c r="C1982" s="2" t="s">
        <v>3419</v>
      </c>
      <c r="D1982" s="21">
        <v>227021</v>
      </c>
      <c r="E1982" s="21">
        <v>0</v>
      </c>
      <c r="F1982" s="21">
        <v>227021</v>
      </c>
      <c r="G1982" s="39">
        <v>1.04</v>
      </c>
      <c r="H1982" s="21">
        <v>236102</v>
      </c>
      <c r="I1982" s="21">
        <v>0</v>
      </c>
      <c r="J1982" s="21">
        <v>236102</v>
      </c>
      <c r="K1982" s="21">
        <v>0</v>
      </c>
      <c r="L1982" s="21">
        <v>0</v>
      </c>
      <c r="M1982" s="21">
        <v>0</v>
      </c>
      <c r="N1982" s="21">
        <v>236102</v>
      </c>
    </row>
    <row r="1983" spans="1:14" x14ac:dyDescent="0.25">
      <c r="A1983" s="1" t="s">
        <v>5401</v>
      </c>
      <c r="B1983" s="2" t="s">
        <v>10</v>
      </c>
      <c r="C1983" s="2" t="s">
        <v>3419</v>
      </c>
      <c r="D1983" s="21">
        <v>21898</v>
      </c>
      <c r="E1983" s="21">
        <v>0</v>
      </c>
      <c r="F1983" s="21">
        <v>21898</v>
      </c>
      <c r="G1983" s="39">
        <v>1.04</v>
      </c>
      <c r="H1983" s="21">
        <v>22774</v>
      </c>
      <c r="I1983" s="21">
        <v>0</v>
      </c>
      <c r="J1983" s="21">
        <v>22774</v>
      </c>
      <c r="K1983" s="21">
        <v>0</v>
      </c>
      <c r="L1983" s="21">
        <v>0</v>
      </c>
      <c r="M1983" s="21">
        <v>0</v>
      </c>
      <c r="N1983" s="21">
        <v>22774</v>
      </c>
    </row>
    <row r="1984" spans="1:14" x14ac:dyDescent="0.25">
      <c r="A1984" s="1" t="s">
        <v>5402</v>
      </c>
      <c r="B1984" s="2" t="s">
        <v>10</v>
      </c>
      <c r="C1984" s="2" t="s">
        <v>3419</v>
      </c>
      <c r="D1984" s="21">
        <v>500975</v>
      </c>
      <c r="E1984" s="21">
        <v>0</v>
      </c>
      <c r="F1984" s="21">
        <v>500975</v>
      </c>
      <c r="G1984" s="39">
        <v>1.04</v>
      </c>
      <c r="H1984" s="21">
        <v>521014</v>
      </c>
      <c r="I1984" s="21">
        <v>0</v>
      </c>
      <c r="J1984" s="21">
        <v>521014</v>
      </c>
      <c r="K1984" s="21">
        <v>0</v>
      </c>
      <c r="L1984" s="21">
        <v>0</v>
      </c>
      <c r="M1984" s="21">
        <v>0</v>
      </c>
      <c r="N1984" s="21">
        <v>521014</v>
      </c>
    </row>
    <row r="1985" spans="1:14" x14ac:dyDescent="0.25">
      <c r="A1985" s="1" t="s">
        <v>5403</v>
      </c>
      <c r="B1985" s="2" t="s">
        <v>10</v>
      </c>
      <c r="C1985" s="2" t="s">
        <v>3419</v>
      </c>
      <c r="D1985" s="21">
        <v>41470</v>
      </c>
      <c r="E1985" s="21">
        <v>0</v>
      </c>
      <c r="F1985" s="21">
        <v>41470</v>
      </c>
      <c r="G1985" s="39">
        <v>1.04</v>
      </c>
      <c r="H1985" s="21">
        <v>43129</v>
      </c>
      <c r="I1985" s="21">
        <v>0</v>
      </c>
      <c r="J1985" s="21">
        <v>43129</v>
      </c>
      <c r="K1985" s="21">
        <v>0</v>
      </c>
      <c r="L1985" s="21">
        <v>0</v>
      </c>
      <c r="M1985" s="21">
        <v>0</v>
      </c>
      <c r="N1985" s="21">
        <v>43129</v>
      </c>
    </row>
    <row r="1986" spans="1:14" x14ac:dyDescent="0.25">
      <c r="A1986" s="1" t="s">
        <v>5404</v>
      </c>
      <c r="B1986" s="2" t="s">
        <v>10</v>
      </c>
      <c r="C1986" s="2" t="s">
        <v>3419</v>
      </c>
      <c r="D1986" s="21">
        <v>35774013</v>
      </c>
      <c r="E1986" s="21">
        <v>0</v>
      </c>
      <c r="F1986" s="21">
        <v>35774013</v>
      </c>
      <c r="G1986" s="39">
        <v>1.04</v>
      </c>
      <c r="H1986" s="21">
        <v>37204974</v>
      </c>
      <c r="I1986" s="21">
        <v>0</v>
      </c>
      <c r="J1986" s="21">
        <v>37204974</v>
      </c>
      <c r="K1986" s="21">
        <v>2334717</v>
      </c>
      <c r="L1986" s="21">
        <v>0</v>
      </c>
      <c r="M1986" s="21">
        <v>0</v>
      </c>
      <c r="N1986" s="21">
        <v>39539691</v>
      </c>
    </row>
    <row r="1987" spans="1:14" x14ac:dyDescent="0.25">
      <c r="A1987" s="1" t="s">
        <v>5405</v>
      </c>
      <c r="B1987" s="2" t="s">
        <v>10</v>
      </c>
      <c r="C1987" s="2" t="s">
        <v>3419</v>
      </c>
      <c r="D1987" s="21">
        <v>1785167</v>
      </c>
      <c r="E1987" s="21">
        <v>302061</v>
      </c>
      <c r="F1987" s="21">
        <v>2087228</v>
      </c>
      <c r="G1987" s="39">
        <v>1.04</v>
      </c>
      <c r="H1987" s="21">
        <v>2170717</v>
      </c>
      <c r="I1987" s="21">
        <v>269000</v>
      </c>
      <c r="J1987" s="21">
        <v>2439717</v>
      </c>
      <c r="K1987" s="21">
        <v>231910</v>
      </c>
      <c r="L1987" s="21">
        <v>0</v>
      </c>
      <c r="M1987" s="21">
        <v>0</v>
      </c>
      <c r="N1987" s="21">
        <v>2671627</v>
      </c>
    </row>
    <row r="1988" spans="1:14" x14ac:dyDescent="0.25">
      <c r="A1988" s="1" t="s">
        <v>5406</v>
      </c>
      <c r="B1988" s="2" t="s">
        <v>10</v>
      </c>
      <c r="C1988" s="2" t="s">
        <v>3419</v>
      </c>
      <c r="D1988" s="21">
        <v>11325</v>
      </c>
      <c r="E1988" s="21">
        <v>0</v>
      </c>
      <c r="F1988" s="21">
        <v>11325</v>
      </c>
      <c r="G1988" s="39">
        <v>1.04</v>
      </c>
      <c r="H1988" s="21">
        <v>11778</v>
      </c>
      <c r="I1988" s="21">
        <v>0</v>
      </c>
      <c r="J1988" s="21">
        <v>11778</v>
      </c>
      <c r="K1988" s="21">
        <v>2351</v>
      </c>
      <c r="L1988" s="21">
        <v>0</v>
      </c>
      <c r="M1988" s="21">
        <v>0</v>
      </c>
      <c r="N1988" s="21">
        <v>14129</v>
      </c>
    </row>
    <row r="1989" spans="1:14" x14ac:dyDescent="0.25">
      <c r="A1989" s="1" t="s">
        <v>5407</v>
      </c>
      <c r="B1989" s="2" t="s">
        <v>10</v>
      </c>
      <c r="C1989" s="2" t="s">
        <v>3419</v>
      </c>
      <c r="D1989" s="21">
        <v>5406785</v>
      </c>
      <c r="E1989" s="21">
        <v>0</v>
      </c>
      <c r="F1989" s="21">
        <v>5406785</v>
      </c>
      <c r="G1989" s="39">
        <v>1.04</v>
      </c>
      <c r="H1989" s="21">
        <v>5623056</v>
      </c>
      <c r="I1989" s="21">
        <v>0</v>
      </c>
      <c r="J1989" s="21">
        <v>5623056</v>
      </c>
      <c r="K1989" s="21">
        <v>0</v>
      </c>
      <c r="L1989" s="21">
        <v>0</v>
      </c>
      <c r="M1989" s="21">
        <v>0</v>
      </c>
      <c r="N1989" s="21">
        <v>5623056</v>
      </c>
    </row>
    <row r="1990" spans="1:14" x14ac:dyDescent="0.25">
      <c r="A1990" s="1" t="s">
        <v>5408</v>
      </c>
      <c r="B1990" s="2" t="s">
        <v>10</v>
      </c>
      <c r="C1990" s="2" t="s">
        <v>3419</v>
      </c>
      <c r="D1990" s="21">
        <v>26457232</v>
      </c>
      <c r="E1990" s="21">
        <v>0</v>
      </c>
      <c r="F1990" s="21">
        <v>26457232</v>
      </c>
      <c r="G1990" s="39">
        <v>1.04</v>
      </c>
      <c r="H1990" s="21">
        <v>27515521</v>
      </c>
      <c r="I1990" s="21">
        <v>0</v>
      </c>
      <c r="J1990" s="21">
        <v>27515521</v>
      </c>
      <c r="K1990" s="21">
        <v>0</v>
      </c>
      <c r="L1990" s="21">
        <v>0</v>
      </c>
      <c r="M1990" s="21">
        <v>0</v>
      </c>
      <c r="N1990" s="21">
        <v>27515521</v>
      </c>
    </row>
    <row r="1991" spans="1:14" x14ac:dyDescent="0.25">
      <c r="A1991" s="1" t="s">
        <v>5409</v>
      </c>
      <c r="B1991" s="2" t="s">
        <v>10</v>
      </c>
      <c r="C1991" s="2" t="s">
        <v>3419</v>
      </c>
      <c r="D1991" s="21">
        <v>7659886</v>
      </c>
      <c r="E1991" s="21">
        <v>0</v>
      </c>
      <c r="F1991" s="21">
        <v>7659886</v>
      </c>
      <c r="G1991" s="39">
        <v>1.04</v>
      </c>
      <c r="H1991" s="21">
        <v>7966281</v>
      </c>
      <c r="I1991" s="21">
        <v>0</v>
      </c>
      <c r="J1991" s="21">
        <v>7966281</v>
      </c>
      <c r="K1991" s="21">
        <v>0</v>
      </c>
      <c r="L1991" s="21">
        <v>0</v>
      </c>
      <c r="M1991" s="21">
        <v>0</v>
      </c>
      <c r="N1991" s="21">
        <v>7966281</v>
      </c>
    </row>
    <row r="1992" spans="1:14" x14ac:dyDescent="0.25">
      <c r="A1992" s="1" t="s">
        <v>5410</v>
      </c>
      <c r="B1992" s="2" t="s">
        <v>10</v>
      </c>
      <c r="C1992" s="2" t="s">
        <v>3419</v>
      </c>
      <c r="D1992" s="21">
        <v>1610412</v>
      </c>
      <c r="E1992" s="21">
        <v>0</v>
      </c>
      <c r="F1992" s="21">
        <v>1610412</v>
      </c>
      <c r="G1992" s="39">
        <v>1.04</v>
      </c>
      <c r="H1992" s="21">
        <v>1674828</v>
      </c>
      <c r="I1992" s="21">
        <v>0</v>
      </c>
      <c r="J1992" s="21">
        <v>1674828</v>
      </c>
      <c r="K1992" s="21">
        <v>0</v>
      </c>
      <c r="L1992" s="21">
        <v>0</v>
      </c>
      <c r="M1992" s="21">
        <v>0</v>
      </c>
      <c r="N1992" s="21">
        <v>1674828</v>
      </c>
    </row>
    <row r="1993" spans="1:14" x14ac:dyDescent="0.25">
      <c r="A1993" s="1" t="s">
        <v>5411</v>
      </c>
      <c r="B1993" s="2" t="s">
        <v>10</v>
      </c>
      <c r="C1993" s="2" t="s">
        <v>3419</v>
      </c>
      <c r="D1993" s="21">
        <v>11049668</v>
      </c>
      <c r="E1993" s="21">
        <v>0</v>
      </c>
      <c r="F1993" s="21">
        <v>11049668</v>
      </c>
      <c r="G1993" s="39">
        <v>1.04</v>
      </c>
      <c r="H1993" s="21">
        <v>11491655</v>
      </c>
      <c r="I1993" s="21">
        <v>0</v>
      </c>
      <c r="J1993" s="21">
        <v>11491655</v>
      </c>
      <c r="K1993" s="21">
        <v>0</v>
      </c>
      <c r="L1993" s="21">
        <v>0</v>
      </c>
      <c r="M1993" s="21">
        <v>0</v>
      </c>
      <c r="N1993" s="21">
        <v>11491655</v>
      </c>
    </row>
    <row r="1994" spans="1:14" x14ac:dyDescent="0.25">
      <c r="A1994" s="1" t="s">
        <v>5412</v>
      </c>
      <c r="B1994" s="2" t="s">
        <v>10</v>
      </c>
      <c r="C1994" s="2" t="s">
        <v>3419</v>
      </c>
      <c r="D1994" s="21">
        <v>2178113</v>
      </c>
      <c r="E1994" s="21">
        <v>0</v>
      </c>
      <c r="F1994" s="21">
        <v>2178113</v>
      </c>
      <c r="G1994" s="39">
        <v>1.04</v>
      </c>
      <c r="H1994" s="21">
        <v>2265238</v>
      </c>
      <c r="I1994" s="21">
        <v>0</v>
      </c>
      <c r="J1994" s="21">
        <v>2265238</v>
      </c>
      <c r="K1994" s="21">
        <v>0</v>
      </c>
      <c r="L1994" s="21">
        <v>0</v>
      </c>
      <c r="M1994" s="21">
        <v>0</v>
      </c>
      <c r="N1994" s="21">
        <v>2265238</v>
      </c>
    </row>
    <row r="1995" spans="1:14" x14ac:dyDescent="0.25">
      <c r="A1995" s="1" t="s">
        <v>5413</v>
      </c>
      <c r="B1995" s="2" t="s">
        <v>10</v>
      </c>
      <c r="C1995" s="2" t="s">
        <v>3419</v>
      </c>
      <c r="D1995" s="21">
        <v>9943943</v>
      </c>
      <c r="E1995" s="21">
        <v>-112759</v>
      </c>
      <c r="F1995" s="21">
        <v>9831184</v>
      </c>
      <c r="G1995" s="39">
        <v>1.04</v>
      </c>
      <c r="H1995" s="21">
        <v>10224431</v>
      </c>
      <c r="I1995" s="21">
        <v>0</v>
      </c>
      <c r="J1995" s="21">
        <v>10224431</v>
      </c>
      <c r="K1995" s="21">
        <v>903387</v>
      </c>
      <c r="L1995" s="21">
        <v>408532.78269615659</v>
      </c>
      <c r="M1995" s="21">
        <v>989754</v>
      </c>
      <c r="N1995" s="21">
        <v>12526104.782696156</v>
      </c>
    </row>
    <row r="1996" spans="1:14" x14ac:dyDescent="0.25">
      <c r="A1996" s="1" t="s">
        <v>5414</v>
      </c>
      <c r="B1996" s="2" t="s">
        <v>10</v>
      </c>
      <c r="C1996" s="2" t="s">
        <v>3419</v>
      </c>
      <c r="D1996" s="21">
        <v>69524</v>
      </c>
      <c r="E1996" s="21">
        <v>0</v>
      </c>
      <c r="F1996" s="21">
        <v>69524</v>
      </c>
      <c r="G1996" s="39">
        <v>1.04</v>
      </c>
      <c r="H1996" s="21">
        <v>72305</v>
      </c>
      <c r="I1996" s="21">
        <v>0</v>
      </c>
      <c r="J1996" s="21">
        <v>72305</v>
      </c>
      <c r="K1996" s="21">
        <v>0</v>
      </c>
      <c r="L1996" s="21">
        <v>0</v>
      </c>
      <c r="M1996" s="21">
        <v>0</v>
      </c>
      <c r="N1996" s="21">
        <v>72305</v>
      </c>
    </row>
    <row r="1997" spans="1:14" x14ac:dyDescent="0.25">
      <c r="A1997" s="1" t="s">
        <v>5415</v>
      </c>
      <c r="B1997" s="2" t="s">
        <v>10</v>
      </c>
      <c r="C1997" s="2" t="s">
        <v>3419</v>
      </c>
      <c r="D1997" s="21">
        <v>20296</v>
      </c>
      <c r="E1997" s="21">
        <v>0</v>
      </c>
      <c r="F1997" s="21">
        <v>20296</v>
      </c>
      <c r="G1997" s="39">
        <v>1.04</v>
      </c>
      <c r="H1997" s="21">
        <v>21108</v>
      </c>
      <c r="I1997" s="21">
        <v>0</v>
      </c>
      <c r="J1997" s="21">
        <v>21108</v>
      </c>
      <c r="K1997" s="21">
        <v>0</v>
      </c>
      <c r="L1997" s="21">
        <v>0</v>
      </c>
      <c r="M1997" s="21">
        <v>0</v>
      </c>
      <c r="N1997" s="21">
        <v>21108</v>
      </c>
    </row>
    <row r="1998" spans="1:14" x14ac:dyDescent="0.25">
      <c r="A1998" s="1" t="s">
        <v>5416</v>
      </c>
      <c r="B1998" s="2" t="s">
        <v>10</v>
      </c>
      <c r="C1998" s="2" t="s">
        <v>3419</v>
      </c>
      <c r="D1998" s="21">
        <v>7573</v>
      </c>
      <c r="E1998" s="21">
        <v>0</v>
      </c>
      <c r="F1998" s="21">
        <v>7573</v>
      </c>
      <c r="G1998" s="39">
        <v>1.04</v>
      </c>
      <c r="H1998" s="21">
        <v>7876</v>
      </c>
      <c r="I1998" s="21">
        <v>0</v>
      </c>
      <c r="J1998" s="21">
        <v>7876</v>
      </c>
      <c r="K1998" s="21">
        <v>0</v>
      </c>
      <c r="L1998" s="21">
        <v>0</v>
      </c>
      <c r="M1998" s="21">
        <v>0</v>
      </c>
      <c r="N1998" s="21">
        <v>7876</v>
      </c>
    </row>
    <row r="1999" spans="1:14" x14ac:dyDescent="0.25">
      <c r="A1999" s="1" t="s">
        <v>5417</v>
      </c>
      <c r="B1999" s="2" t="s">
        <v>10</v>
      </c>
      <c r="C1999" s="2" t="s">
        <v>3419</v>
      </c>
      <c r="D1999" s="21">
        <v>35386</v>
      </c>
      <c r="E1999" s="21">
        <v>0</v>
      </c>
      <c r="F1999" s="21">
        <v>35386</v>
      </c>
      <c r="G1999" s="39">
        <v>1.04</v>
      </c>
      <c r="H1999" s="21">
        <v>36801</v>
      </c>
      <c r="I1999" s="21">
        <v>0</v>
      </c>
      <c r="J1999" s="21">
        <v>36801</v>
      </c>
      <c r="K1999" s="21">
        <v>0</v>
      </c>
      <c r="L1999" s="21">
        <v>0</v>
      </c>
      <c r="M1999" s="21">
        <v>0</v>
      </c>
      <c r="N1999" s="21">
        <v>36801</v>
      </c>
    </row>
    <row r="2000" spans="1:14" x14ac:dyDescent="0.25">
      <c r="A2000" s="1" t="s">
        <v>5418</v>
      </c>
      <c r="B2000" s="2" t="s">
        <v>10</v>
      </c>
      <c r="C2000" s="2" t="s">
        <v>3419</v>
      </c>
      <c r="D2000" s="21">
        <v>21652</v>
      </c>
      <c r="E2000" s="21">
        <v>0</v>
      </c>
      <c r="F2000" s="21">
        <v>21652</v>
      </c>
      <c r="G2000" s="39">
        <v>1.04</v>
      </c>
      <c r="H2000" s="21">
        <v>22518</v>
      </c>
      <c r="I2000" s="21">
        <v>0</v>
      </c>
      <c r="J2000" s="21">
        <v>22518</v>
      </c>
      <c r="K2000" s="21">
        <v>0</v>
      </c>
      <c r="L2000" s="21">
        <v>0</v>
      </c>
      <c r="M2000" s="21">
        <v>0</v>
      </c>
      <c r="N2000" s="21">
        <v>22518</v>
      </c>
    </row>
    <row r="2001" spans="1:14" x14ac:dyDescent="0.25">
      <c r="A2001" s="1" t="s">
        <v>5419</v>
      </c>
      <c r="B2001" s="2" t="s">
        <v>10</v>
      </c>
      <c r="C2001" s="2" t="s">
        <v>3419</v>
      </c>
      <c r="D2001" s="21">
        <v>42351</v>
      </c>
      <c r="E2001" s="21">
        <v>0</v>
      </c>
      <c r="F2001" s="21">
        <v>42351</v>
      </c>
      <c r="G2001" s="39">
        <v>1.04</v>
      </c>
      <c r="H2001" s="21">
        <v>44045</v>
      </c>
      <c r="I2001" s="21">
        <v>0</v>
      </c>
      <c r="J2001" s="21">
        <v>44045</v>
      </c>
      <c r="K2001" s="21">
        <v>0</v>
      </c>
      <c r="L2001" s="21">
        <v>0</v>
      </c>
      <c r="M2001" s="21">
        <v>0</v>
      </c>
      <c r="N2001" s="21">
        <v>44045</v>
      </c>
    </row>
    <row r="2002" spans="1:14" x14ac:dyDescent="0.25">
      <c r="A2002" s="1" t="s">
        <v>5420</v>
      </c>
      <c r="B2002" s="2" t="s">
        <v>10</v>
      </c>
      <c r="C2002" s="2" t="s">
        <v>3419</v>
      </c>
      <c r="D2002" s="21">
        <v>104707</v>
      </c>
      <c r="E2002" s="21">
        <v>0</v>
      </c>
      <c r="F2002" s="21">
        <v>104707</v>
      </c>
      <c r="G2002" s="39">
        <v>1.04</v>
      </c>
      <c r="H2002" s="21">
        <v>108895</v>
      </c>
      <c r="I2002" s="21">
        <v>0</v>
      </c>
      <c r="J2002" s="21">
        <v>108895</v>
      </c>
      <c r="K2002" s="21">
        <v>0</v>
      </c>
      <c r="L2002" s="21">
        <v>0</v>
      </c>
      <c r="M2002" s="21">
        <v>0</v>
      </c>
      <c r="N2002" s="21">
        <v>108895</v>
      </c>
    </row>
    <row r="2003" spans="1:14" x14ac:dyDescent="0.25">
      <c r="A2003" s="1" t="s">
        <v>5421</v>
      </c>
      <c r="B2003" s="2" t="s">
        <v>10</v>
      </c>
      <c r="C2003" s="2" t="s">
        <v>3419</v>
      </c>
      <c r="D2003" s="21">
        <v>23705</v>
      </c>
      <c r="E2003" s="21">
        <v>0</v>
      </c>
      <c r="F2003" s="21">
        <v>23705</v>
      </c>
      <c r="G2003" s="39">
        <v>1.04</v>
      </c>
      <c r="H2003" s="21">
        <v>24653</v>
      </c>
      <c r="I2003" s="21">
        <v>0</v>
      </c>
      <c r="J2003" s="21">
        <v>24653</v>
      </c>
      <c r="K2003" s="21">
        <v>0</v>
      </c>
      <c r="L2003" s="21">
        <v>0</v>
      </c>
      <c r="M2003" s="21">
        <v>0</v>
      </c>
      <c r="N2003" s="21">
        <v>24653</v>
      </c>
    </row>
    <row r="2004" spans="1:14" x14ac:dyDescent="0.25">
      <c r="A2004" s="1" t="s">
        <v>5422</v>
      </c>
      <c r="B2004" s="2" t="s">
        <v>10</v>
      </c>
      <c r="C2004" s="2" t="s">
        <v>3419</v>
      </c>
      <c r="D2004" s="21">
        <v>121399</v>
      </c>
      <c r="E2004" s="21">
        <v>0</v>
      </c>
      <c r="F2004" s="21">
        <v>121399</v>
      </c>
      <c r="G2004" s="39">
        <v>1.04</v>
      </c>
      <c r="H2004" s="21">
        <v>126255</v>
      </c>
      <c r="I2004" s="21">
        <v>0</v>
      </c>
      <c r="J2004" s="21">
        <v>126255</v>
      </c>
      <c r="K2004" s="21">
        <v>0</v>
      </c>
      <c r="L2004" s="21">
        <v>0</v>
      </c>
      <c r="M2004" s="21">
        <v>0</v>
      </c>
      <c r="N2004" s="21">
        <v>126255</v>
      </c>
    </row>
    <row r="2005" spans="1:14" x14ac:dyDescent="0.25">
      <c r="A2005" s="1" t="s">
        <v>5423</v>
      </c>
      <c r="B2005" s="2" t="s">
        <v>10</v>
      </c>
      <c r="C2005" s="2" t="s">
        <v>3419</v>
      </c>
      <c r="D2005" s="21">
        <v>113309</v>
      </c>
      <c r="E2005" s="21">
        <v>0</v>
      </c>
      <c r="F2005" s="21">
        <v>113309</v>
      </c>
      <c r="G2005" s="39">
        <v>1.04</v>
      </c>
      <c r="H2005" s="21">
        <v>117841</v>
      </c>
      <c r="I2005" s="21">
        <v>0</v>
      </c>
      <c r="J2005" s="21">
        <v>117841</v>
      </c>
      <c r="K2005" s="21">
        <v>0</v>
      </c>
      <c r="L2005" s="21">
        <v>0</v>
      </c>
      <c r="M2005" s="21">
        <v>0</v>
      </c>
      <c r="N2005" s="21">
        <v>117841</v>
      </c>
    </row>
    <row r="2006" spans="1:14" x14ac:dyDescent="0.25">
      <c r="A2006" s="1" t="s">
        <v>5424</v>
      </c>
      <c r="B2006" s="2" t="s">
        <v>10</v>
      </c>
      <c r="C2006" s="2" t="s">
        <v>3419</v>
      </c>
      <c r="D2006" s="21">
        <v>35488</v>
      </c>
      <c r="E2006" s="21">
        <v>0</v>
      </c>
      <c r="F2006" s="21">
        <v>35488</v>
      </c>
      <c r="G2006" s="39">
        <v>1.04</v>
      </c>
      <c r="H2006" s="21">
        <v>36908</v>
      </c>
      <c r="I2006" s="21">
        <v>0</v>
      </c>
      <c r="J2006" s="21">
        <v>36908</v>
      </c>
      <c r="K2006" s="21">
        <v>0</v>
      </c>
      <c r="L2006" s="21">
        <v>0</v>
      </c>
      <c r="M2006" s="21">
        <v>0</v>
      </c>
      <c r="N2006" s="21">
        <v>36908</v>
      </c>
    </row>
    <row r="2007" spans="1:14" x14ac:dyDescent="0.25">
      <c r="A2007" s="1" t="s">
        <v>5425</v>
      </c>
      <c r="B2007" s="2" t="s">
        <v>10</v>
      </c>
      <c r="C2007" s="2" t="s">
        <v>3419</v>
      </c>
      <c r="D2007" s="21">
        <v>55351</v>
      </c>
      <c r="E2007" s="21">
        <v>0</v>
      </c>
      <c r="F2007" s="21">
        <v>55351</v>
      </c>
      <c r="G2007" s="39">
        <v>1.04</v>
      </c>
      <c r="H2007" s="21">
        <v>57565</v>
      </c>
      <c r="I2007" s="21">
        <v>0</v>
      </c>
      <c r="J2007" s="21">
        <v>57565</v>
      </c>
      <c r="K2007" s="21">
        <v>0</v>
      </c>
      <c r="L2007" s="21">
        <v>0</v>
      </c>
      <c r="M2007" s="21">
        <v>0</v>
      </c>
      <c r="N2007" s="21">
        <v>57565</v>
      </c>
    </row>
    <row r="2008" spans="1:14" x14ac:dyDescent="0.25">
      <c r="A2008" s="1" t="s">
        <v>5426</v>
      </c>
      <c r="B2008" s="2" t="s">
        <v>10</v>
      </c>
      <c r="C2008" s="2" t="s">
        <v>3419</v>
      </c>
      <c r="D2008" s="21">
        <v>34235</v>
      </c>
      <c r="E2008" s="21">
        <v>0</v>
      </c>
      <c r="F2008" s="21">
        <v>34235</v>
      </c>
      <c r="G2008" s="39">
        <v>1.04</v>
      </c>
      <c r="H2008" s="21">
        <v>35604</v>
      </c>
      <c r="I2008" s="21">
        <v>0</v>
      </c>
      <c r="J2008" s="21">
        <v>35604</v>
      </c>
      <c r="K2008" s="21">
        <v>0</v>
      </c>
      <c r="L2008" s="21">
        <v>0</v>
      </c>
      <c r="M2008" s="21">
        <v>0</v>
      </c>
      <c r="N2008" s="21">
        <v>35604</v>
      </c>
    </row>
    <row r="2009" spans="1:14" x14ac:dyDescent="0.25">
      <c r="A2009" s="1" t="s">
        <v>5427</v>
      </c>
      <c r="B2009" s="2" t="s">
        <v>10</v>
      </c>
      <c r="C2009" s="2" t="s">
        <v>3419</v>
      </c>
      <c r="D2009" s="21">
        <v>7325</v>
      </c>
      <c r="E2009" s="21">
        <v>0</v>
      </c>
      <c r="F2009" s="21">
        <v>7325</v>
      </c>
      <c r="G2009" s="39">
        <v>1.04</v>
      </c>
      <c r="H2009" s="21">
        <v>7618</v>
      </c>
      <c r="I2009" s="21">
        <v>0</v>
      </c>
      <c r="J2009" s="21">
        <v>7618</v>
      </c>
      <c r="K2009" s="21">
        <v>0</v>
      </c>
      <c r="L2009" s="21">
        <v>0</v>
      </c>
      <c r="M2009" s="21">
        <v>0</v>
      </c>
      <c r="N2009" s="21">
        <v>7618</v>
      </c>
    </row>
    <row r="2010" spans="1:14" x14ac:dyDescent="0.25">
      <c r="A2010" s="1" t="s">
        <v>5428</v>
      </c>
      <c r="B2010" s="2" t="s">
        <v>10</v>
      </c>
      <c r="C2010" s="2" t="s">
        <v>3419</v>
      </c>
      <c r="D2010" s="21">
        <v>11502</v>
      </c>
      <c r="E2010" s="21">
        <v>0</v>
      </c>
      <c r="F2010" s="21">
        <v>11502</v>
      </c>
      <c r="G2010" s="39">
        <v>1.04</v>
      </c>
      <c r="H2010" s="21">
        <v>11962</v>
      </c>
      <c r="I2010" s="21">
        <v>0</v>
      </c>
      <c r="J2010" s="21">
        <v>11962</v>
      </c>
      <c r="K2010" s="21">
        <v>0</v>
      </c>
      <c r="L2010" s="21">
        <v>0</v>
      </c>
      <c r="M2010" s="21">
        <v>0</v>
      </c>
      <c r="N2010" s="21">
        <v>11962</v>
      </c>
    </row>
    <row r="2011" spans="1:14" x14ac:dyDescent="0.25">
      <c r="A2011" s="1" t="s">
        <v>5429</v>
      </c>
      <c r="B2011" s="2" t="s">
        <v>10</v>
      </c>
      <c r="C2011" s="2" t="s">
        <v>3419</v>
      </c>
      <c r="D2011" s="21">
        <v>193681</v>
      </c>
      <c r="E2011" s="21">
        <v>0</v>
      </c>
      <c r="F2011" s="21">
        <v>193681</v>
      </c>
      <c r="G2011" s="39">
        <v>1.04</v>
      </c>
      <c r="H2011" s="21">
        <v>201428</v>
      </c>
      <c r="I2011" s="21">
        <v>0</v>
      </c>
      <c r="J2011" s="21">
        <v>201428</v>
      </c>
      <c r="K2011" s="21">
        <v>0</v>
      </c>
      <c r="L2011" s="21">
        <v>0</v>
      </c>
      <c r="M2011" s="21">
        <v>0</v>
      </c>
      <c r="N2011" s="21">
        <v>201428</v>
      </c>
    </row>
    <row r="2012" spans="1:14" x14ac:dyDescent="0.25">
      <c r="A2012" s="1" t="s">
        <v>5430</v>
      </c>
      <c r="B2012" s="2" t="s">
        <v>10</v>
      </c>
      <c r="C2012" s="2" t="s">
        <v>3419</v>
      </c>
      <c r="D2012" s="21">
        <v>390009</v>
      </c>
      <c r="E2012" s="21">
        <v>0</v>
      </c>
      <c r="F2012" s="21">
        <v>390009</v>
      </c>
      <c r="G2012" s="39">
        <v>1.04</v>
      </c>
      <c r="H2012" s="21">
        <v>405609</v>
      </c>
      <c r="I2012" s="21">
        <v>0</v>
      </c>
      <c r="J2012" s="21">
        <v>405609</v>
      </c>
      <c r="K2012" s="21">
        <v>0</v>
      </c>
      <c r="L2012" s="21">
        <v>0</v>
      </c>
      <c r="M2012" s="21">
        <v>0</v>
      </c>
      <c r="N2012" s="21">
        <v>405609</v>
      </c>
    </row>
    <row r="2013" spans="1:14" x14ac:dyDescent="0.25">
      <c r="A2013" s="1" t="s">
        <v>5431</v>
      </c>
      <c r="B2013" s="2" t="s">
        <v>10</v>
      </c>
      <c r="C2013" s="2" t="s">
        <v>3419</v>
      </c>
      <c r="D2013" s="21">
        <v>22625</v>
      </c>
      <c r="E2013" s="21">
        <v>0</v>
      </c>
      <c r="F2013" s="21">
        <v>22625</v>
      </c>
      <c r="G2013" s="39">
        <v>1.04</v>
      </c>
      <c r="H2013" s="21">
        <v>23530</v>
      </c>
      <c r="I2013" s="21">
        <v>0</v>
      </c>
      <c r="J2013" s="21">
        <v>23530</v>
      </c>
      <c r="K2013" s="21">
        <v>0</v>
      </c>
      <c r="L2013" s="21">
        <v>0</v>
      </c>
      <c r="M2013" s="21">
        <v>0</v>
      </c>
      <c r="N2013" s="21">
        <v>23530</v>
      </c>
    </row>
    <row r="2014" spans="1:14" x14ac:dyDescent="0.25">
      <c r="A2014" s="1" t="s">
        <v>5432</v>
      </c>
      <c r="B2014" s="2" t="s">
        <v>10</v>
      </c>
      <c r="C2014" s="2" t="s">
        <v>3419</v>
      </c>
      <c r="D2014" s="21">
        <v>21214</v>
      </c>
      <c r="E2014" s="21">
        <v>0</v>
      </c>
      <c r="F2014" s="21">
        <v>21214</v>
      </c>
      <c r="G2014" s="39">
        <v>1.04</v>
      </c>
      <c r="H2014" s="21">
        <v>22063</v>
      </c>
      <c r="I2014" s="21">
        <v>0</v>
      </c>
      <c r="J2014" s="21">
        <v>22063</v>
      </c>
      <c r="K2014" s="21">
        <v>0</v>
      </c>
      <c r="L2014" s="21">
        <v>0</v>
      </c>
      <c r="M2014" s="21">
        <v>0</v>
      </c>
      <c r="N2014" s="21">
        <v>22063</v>
      </c>
    </row>
    <row r="2015" spans="1:14" x14ac:dyDescent="0.25">
      <c r="A2015" s="1" t="s">
        <v>5433</v>
      </c>
      <c r="B2015" s="2" t="s">
        <v>10</v>
      </c>
      <c r="C2015" s="2" t="s">
        <v>3419</v>
      </c>
      <c r="D2015" s="21">
        <v>56347</v>
      </c>
      <c r="E2015" s="21">
        <v>0</v>
      </c>
      <c r="F2015" s="21">
        <v>56347</v>
      </c>
      <c r="G2015" s="39">
        <v>1.04</v>
      </c>
      <c r="H2015" s="21">
        <v>58601</v>
      </c>
      <c r="I2015" s="21">
        <v>0</v>
      </c>
      <c r="J2015" s="21">
        <v>58601</v>
      </c>
      <c r="K2015" s="21">
        <v>0</v>
      </c>
      <c r="L2015" s="21">
        <v>0</v>
      </c>
      <c r="M2015" s="21">
        <v>0</v>
      </c>
      <c r="N2015" s="21">
        <v>58601</v>
      </c>
    </row>
    <row r="2016" spans="1:14" x14ac:dyDescent="0.25">
      <c r="A2016" s="1" t="s">
        <v>5434</v>
      </c>
      <c r="B2016" s="2" t="s">
        <v>10</v>
      </c>
      <c r="C2016" s="2" t="s">
        <v>3419</v>
      </c>
      <c r="D2016" s="21">
        <v>20798</v>
      </c>
      <c r="E2016" s="21">
        <v>0</v>
      </c>
      <c r="F2016" s="21">
        <v>20798</v>
      </c>
      <c r="G2016" s="39">
        <v>1.04</v>
      </c>
      <c r="H2016" s="21">
        <v>21630</v>
      </c>
      <c r="I2016" s="21">
        <v>0</v>
      </c>
      <c r="J2016" s="21">
        <v>21630</v>
      </c>
      <c r="K2016" s="21">
        <v>0</v>
      </c>
      <c r="L2016" s="21">
        <v>0</v>
      </c>
      <c r="M2016" s="21">
        <v>0</v>
      </c>
      <c r="N2016" s="21">
        <v>21630</v>
      </c>
    </row>
    <row r="2017" spans="1:14" x14ac:dyDescent="0.25">
      <c r="A2017" s="1" t="s">
        <v>5435</v>
      </c>
      <c r="B2017" s="2" t="s">
        <v>10</v>
      </c>
      <c r="C2017" s="2" t="s">
        <v>3419</v>
      </c>
      <c r="D2017" s="21">
        <v>11465478</v>
      </c>
      <c r="E2017" s="21">
        <v>0</v>
      </c>
      <c r="F2017" s="21">
        <v>11465478</v>
      </c>
      <c r="G2017" s="39">
        <v>1.04</v>
      </c>
      <c r="H2017" s="21">
        <v>11924097</v>
      </c>
      <c r="I2017" s="21">
        <v>0</v>
      </c>
      <c r="J2017" s="21">
        <v>11924097</v>
      </c>
      <c r="K2017" s="21">
        <v>372921</v>
      </c>
      <c r="L2017" s="21">
        <v>0</v>
      </c>
      <c r="M2017" s="21">
        <v>0</v>
      </c>
      <c r="N2017" s="21">
        <v>12297018</v>
      </c>
    </row>
    <row r="2018" spans="1:14" x14ac:dyDescent="0.25">
      <c r="A2018" s="1" t="s">
        <v>5436</v>
      </c>
      <c r="B2018" s="2" t="s">
        <v>10</v>
      </c>
      <c r="C2018" s="2" t="s">
        <v>3419</v>
      </c>
      <c r="D2018" s="21">
        <v>7904</v>
      </c>
      <c r="E2018" s="21">
        <v>0</v>
      </c>
      <c r="F2018" s="21">
        <v>7904</v>
      </c>
      <c r="G2018" s="39">
        <v>1.04</v>
      </c>
      <c r="H2018" s="21">
        <v>8220</v>
      </c>
      <c r="I2018" s="21">
        <v>0</v>
      </c>
      <c r="J2018" s="21">
        <v>8220</v>
      </c>
      <c r="K2018" s="21">
        <v>397</v>
      </c>
      <c r="L2018" s="21">
        <v>0</v>
      </c>
      <c r="M2018" s="21">
        <v>0</v>
      </c>
      <c r="N2018" s="21">
        <v>8617</v>
      </c>
    </row>
    <row r="2019" spans="1:14" x14ac:dyDescent="0.25">
      <c r="A2019" s="1" t="s">
        <v>5437</v>
      </c>
      <c r="B2019" s="2" t="s">
        <v>10</v>
      </c>
      <c r="C2019" s="2" t="s">
        <v>3419</v>
      </c>
      <c r="D2019" s="21">
        <v>83099</v>
      </c>
      <c r="E2019" s="21">
        <v>0</v>
      </c>
      <c r="F2019" s="21">
        <v>83099</v>
      </c>
      <c r="G2019" s="39">
        <v>1.04</v>
      </c>
      <c r="H2019" s="21">
        <v>86423</v>
      </c>
      <c r="I2019" s="21">
        <v>0</v>
      </c>
      <c r="J2019" s="21">
        <v>86423</v>
      </c>
      <c r="K2019" s="21">
        <v>10584</v>
      </c>
      <c r="L2019" s="21">
        <v>0</v>
      </c>
      <c r="M2019" s="21">
        <v>0</v>
      </c>
      <c r="N2019" s="21">
        <v>97007</v>
      </c>
    </row>
    <row r="2020" spans="1:14" x14ac:dyDescent="0.25">
      <c r="A2020" s="1" t="s">
        <v>5438</v>
      </c>
      <c r="B2020" s="2" t="s">
        <v>10</v>
      </c>
      <c r="C2020" s="2" t="s">
        <v>3419</v>
      </c>
      <c r="D2020" s="21">
        <v>236072</v>
      </c>
      <c r="E2020" s="21">
        <v>0</v>
      </c>
      <c r="F2020" s="21">
        <v>236072</v>
      </c>
      <c r="G2020" s="39">
        <v>1.04</v>
      </c>
      <c r="H2020" s="21">
        <v>245515</v>
      </c>
      <c r="I2020" s="21">
        <v>0</v>
      </c>
      <c r="J2020" s="21">
        <v>245515</v>
      </c>
      <c r="K2020" s="21">
        <v>14820</v>
      </c>
      <c r="L2020" s="21">
        <v>0</v>
      </c>
      <c r="M2020" s="21">
        <v>0</v>
      </c>
      <c r="N2020" s="21">
        <v>260335</v>
      </c>
    </row>
    <row r="2021" spans="1:14" x14ac:dyDescent="0.25">
      <c r="A2021" s="1" t="s">
        <v>5439</v>
      </c>
      <c r="B2021" s="2" t="s">
        <v>10</v>
      </c>
      <c r="C2021" s="2" t="s">
        <v>3419</v>
      </c>
      <c r="D2021" s="21">
        <v>109096</v>
      </c>
      <c r="E2021" s="21">
        <v>0</v>
      </c>
      <c r="F2021" s="21">
        <v>109096</v>
      </c>
      <c r="G2021" s="39">
        <v>1.04</v>
      </c>
      <c r="H2021" s="21">
        <v>113460</v>
      </c>
      <c r="I2021" s="21">
        <v>0</v>
      </c>
      <c r="J2021" s="21">
        <v>113460</v>
      </c>
      <c r="K2021" s="21">
        <v>10027</v>
      </c>
      <c r="L2021" s="21">
        <v>0</v>
      </c>
      <c r="M2021" s="21">
        <v>0</v>
      </c>
      <c r="N2021" s="21">
        <v>123487</v>
      </c>
    </row>
    <row r="2022" spans="1:14" x14ac:dyDescent="0.25">
      <c r="A2022" s="1" t="s">
        <v>5440</v>
      </c>
      <c r="B2022" s="2" t="s">
        <v>10</v>
      </c>
      <c r="C2022" s="2" t="s">
        <v>3419</v>
      </c>
      <c r="D2022" s="21">
        <v>83128</v>
      </c>
      <c r="E2022" s="21">
        <v>0</v>
      </c>
      <c r="F2022" s="21">
        <v>83128</v>
      </c>
      <c r="G2022" s="39">
        <v>1.04</v>
      </c>
      <c r="H2022" s="21">
        <v>86453</v>
      </c>
      <c r="I2022" s="21">
        <v>0</v>
      </c>
      <c r="J2022" s="21">
        <v>86453</v>
      </c>
      <c r="K2022" s="21">
        <v>7568</v>
      </c>
      <c r="L2022" s="21">
        <v>0</v>
      </c>
      <c r="M2022" s="21">
        <v>0</v>
      </c>
      <c r="N2022" s="21">
        <v>94021</v>
      </c>
    </row>
    <row r="2023" spans="1:14" x14ac:dyDescent="0.25">
      <c r="A2023" s="1" t="s">
        <v>5441</v>
      </c>
      <c r="B2023" s="2" t="s">
        <v>10</v>
      </c>
      <c r="C2023" s="2" t="s">
        <v>3419</v>
      </c>
      <c r="D2023" s="21">
        <v>48401</v>
      </c>
      <c r="E2023" s="21">
        <v>0</v>
      </c>
      <c r="F2023" s="21">
        <v>48401</v>
      </c>
      <c r="G2023" s="39">
        <v>1.04</v>
      </c>
      <c r="H2023" s="21">
        <v>50337</v>
      </c>
      <c r="I2023" s="21">
        <v>0</v>
      </c>
      <c r="J2023" s="21">
        <v>50337</v>
      </c>
      <c r="K2023" s="21">
        <v>0</v>
      </c>
      <c r="L2023" s="21">
        <v>0</v>
      </c>
      <c r="M2023" s="21">
        <v>0</v>
      </c>
      <c r="N2023" s="21">
        <v>50337</v>
      </c>
    </row>
    <row r="2024" spans="1:14" x14ac:dyDescent="0.25">
      <c r="A2024" s="1" t="s">
        <v>5442</v>
      </c>
      <c r="B2024" s="2" t="s">
        <v>10</v>
      </c>
      <c r="C2024" s="2" t="s">
        <v>3419</v>
      </c>
      <c r="D2024" s="21">
        <v>117516</v>
      </c>
      <c r="E2024" s="21">
        <v>0</v>
      </c>
      <c r="F2024" s="21">
        <v>117516</v>
      </c>
      <c r="G2024" s="39">
        <v>1.04</v>
      </c>
      <c r="H2024" s="21">
        <v>122217</v>
      </c>
      <c r="I2024" s="21">
        <v>0</v>
      </c>
      <c r="J2024" s="21">
        <v>122217</v>
      </c>
      <c r="K2024" s="21">
        <v>12201</v>
      </c>
      <c r="L2024" s="21">
        <v>0</v>
      </c>
      <c r="M2024" s="21">
        <v>0</v>
      </c>
      <c r="N2024" s="21">
        <v>134418</v>
      </c>
    </row>
    <row r="2025" spans="1:14" x14ac:dyDescent="0.25">
      <c r="A2025" s="1" t="s">
        <v>5443</v>
      </c>
      <c r="B2025" s="2" t="s">
        <v>10</v>
      </c>
      <c r="C2025" s="2" t="s">
        <v>3419</v>
      </c>
      <c r="D2025" s="21">
        <v>82662</v>
      </c>
      <c r="E2025" s="21">
        <v>0</v>
      </c>
      <c r="F2025" s="21">
        <v>82662</v>
      </c>
      <c r="G2025" s="39">
        <v>1.04</v>
      </c>
      <c r="H2025" s="21">
        <v>85968</v>
      </c>
      <c r="I2025" s="21">
        <v>0</v>
      </c>
      <c r="J2025" s="21">
        <v>85968</v>
      </c>
      <c r="K2025" s="21">
        <v>0</v>
      </c>
      <c r="L2025" s="21">
        <v>0</v>
      </c>
      <c r="M2025" s="21">
        <v>0</v>
      </c>
      <c r="N2025" s="21">
        <v>85968</v>
      </c>
    </row>
    <row r="2026" spans="1:14" x14ac:dyDescent="0.25">
      <c r="A2026" s="1" t="s">
        <v>5444</v>
      </c>
      <c r="B2026" s="2" t="s">
        <v>10</v>
      </c>
      <c r="C2026" s="2" t="s">
        <v>3419</v>
      </c>
      <c r="D2026" s="21">
        <v>103166</v>
      </c>
      <c r="E2026" s="21">
        <v>0</v>
      </c>
      <c r="F2026" s="21">
        <v>103166</v>
      </c>
      <c r="G2026" s="39">
        <v>1.04</v>
      </c>
      <c r="H2026" s="21">
        <v>107293</v>
      </c>
      <c r="I2026" s="21">
        <v>0</v>
      </c>
      <c r="J2026" s="21">
        <v>107293</v>
      </c>
      <c r="K2026" s="21">
        <v>3630</v>
      </c>
      <c r="L2026" s="21">
        <v>0</v>
      </c>
      <c r="M2026" s="21">
        <v>0</v>
      </c>
      <c r="N2026" s="21">
        <v>110923</v>
      </c>
    </row>
    <row r="2027" spans="1:14" x14ac:dyDescent="0.25">
      <c r="A2027" s="1" t="s">
        <v>5445</v>
      </c>
      <c r="B2027" s="2" t="s">
        <v>10</v>
      </c>
      <c r="C2027" s="2" t="s">
        <v>3419</v>
      </c>
      <c r="D2027" s="21">
        <v>47081</v>
      </c>
      <c r="E2027" s="21">
        <v>0</v>
      </c>
      <c r="F2027" s="21">
        <v>47081</v>
      </c>
      <c r="G2027" s="39">
        <v>1.04</v>
      </c>
      <c r="H2027" s="21">
        <v>48964</v>
      </c>
      <c r="I2027" s="21">
        <v>0</v>
      </c>
      <c r="J2027" s="21">
        <v>48964</v>
      </c>
      <c r="K2027" s="21">
        <v>4106</v>
      </c>
      <c r="L2027" s="21">
        <v>0</v>
      </c>
      <c r="M2027" s="21">
        <v>0</v>
      </c>
      <c r="N2027" s="21">
        <v>53070</v>
      </c>
    </row>
    <row r="2028" spans="1:14" x14ac:dyDescent="0.25">
      <c r="A2028" s="1" t="s">
        <v>5446</v>
      </c>
      <c r="B2028" s="2" t="s">
        <v>10</v>
      </c>
      <c r="C2028" s="2" t="s">
        <v>3419</v>
      </c>
      <c r="D2028" s="21">
        <v>6837532</v>
      </c>
      <c r="E2028" s="21">
        <v>0</v>
      </c>
      <c r="F2028" s="21">
        <v>6837532</v>
      </c>
      <c r="G2028" s="39">
        <v>1.04</v>
      </c>
      <c r="H2028" s="21">
        <v>7111033</v>
      </c>
      <c r="I2028" s="21">
        <v>0</v>
      </c>
      <c r="J2028" s="21">
        <v>7111033</v>
      </c>
      <c r="K2028" s="21">
        <v>0</v>
      </c>
      <c r="L2028" s="21">
        <v>0</v>
      </c>
      <c r="M2028" s="21">
        <v>0</v>
      </c>
      <c r="N2028" s="21">
        <v>7111033</v>
      </c>
    </row>
    <row r="2029" spans="1:14" x14ac:dyDescent="0.25">
      <c r="A2029" s="1" t="s">
        <v>5447</v>
      </c>
      <c r="B2029" s="2" t="s">
        <v>10</v>
      </c>
      <c r="C2029" s="2" t="s">
        <v>3419</v>
      </c>
      <c r="D2029" s="21">
        <v>5732692</v>
      </c>
      <c r="E2029" s="21">
        <v>0</v>
      </c>
      <c r="F2029" s="21">
        <v>5732692</v>
      </c>
      <c r="G2029" s="39">
        <v>1.04</v>
      </c>
      <c r="H2029" s="21">
        <v>5962000</v>
      </c>
      <c r="I2029" s="21">
        <v>0</v>
      </c>
      <c r="J2029" s="21">
        <v>5962000</v>
      </c>
      <c r="K2029" s="21">
        <v>0</v>
      </c>
      <c r="L2029" s="21">
        <v>0</v>
      </c>
      <c r="M2029" s="21">
        <v>0</v>
      </c>
      <c r="N2029" s="21">
        <v>5962000</v>
      </c>
    </row>
    <row r="2030" spans="1:14" x14ac:dyDescent="0.25">
      <c r="A2030" s="1" t="s">
        <v>5448</v>
      </c>
      <c r="B2030" s="2" t="s">
        <v>10</v>
      </c>
      <c r="C2030" s="2" t="s">
        <v>3419</v>
      </c>
      <c r="D2030" s="21">
        <v>3432539</v>
      </c>
      <c r="E2030" s="21">
        <v>0</v>
      </c>
      <c r="F2030" s="21">
        <v>3432539</v>
      </c>
      <c r="G2030" s="39">
        <v>1.04</v>
      </c>
      <c r="H2030" s="21">
        <v>3569841</v>
      </c>
      <c r="I2030" s="21">
        <v>0</v>
      </c>
      <c r="J2030" s="21">
        <v>3569841</v>
      </c>
      <c r="K2030" s="21">
        <v>0</v>
      </c>
      <c r="L2030" s="21">
        <v>0</v>
      </c>
      <c r="M2030" s="21">
        <v>0</v>
      </c>
      <c r="N2030" s="21">
        <v>3569841</v>
      </c>
    </row>
    <row r="2031" spans="1:14" x14ac:dyDescent="0.25">
      <c r="A2031" s="1" t="s">
        <v>5449</v>
      </c>
      <c r="B2031" s="2" t="s">
        <v>10</v>
      </c>
      <c r="C2031" s="2" t="s">
        <v>3419</v>
      </c>
      <c r="D2031" s="21">
        <v>1287228</v>
      </c>
      <c r="E2031" s="21">
        <v>0</v>
      </c>
      <c r="F2031" s="21">
        <v>1287228</v>
      </c>
      <c r="G2031" s="39">
        <v>1.04</v>
      </c>
      <c r="H2031" s="21">
        <v>1338717</v>
      </c>
      <c r="I2031" s="21">
        <v>0</v>
      </c>
      <c r="J2031" s="21">
        <v>1338717</v>
      </c>
      <c r="K2031" s="21">
        <v>0</v>
      </c>
      <c r="L2031" s="21">
        <v>0</v>
      </c>
      <c r="M2031" s="21">
        <v>0</v>
      </c>
      <c r="N2031" s="21">
        <v>1338717</v>
      </c>
    </row>
    <row r="2032" spans="1:14" x14ac:dyDescent="0.25">
      <c r="A2032" s="1" t="s">
        <v>5450</v>
      </c>
      <c r="B2032" s="2" t="s">
        <v>10</v>
      </c>
      <c r="C2032" s="2" t="s">
        <v>3419</v>
      </c>
      <c r="D2032" s="21">
        <v>94389</v>
      </c>
      <c r="E2032" s="21">
        <v>0</v>
      </c>
      <c r="F2032" s="21">
        <v>94389</v>
      </c>
      <c r="G2032" s="39">
        <v>1.04</v>
      </c>
      <c r="H2032" s="21">
        <v>98165</v>
      </c>
      <c r="I2032" s="21">
        <v>0</v>
      </c>
      <c r="J2032" s="21">
        <v>98165</v>
      </c>
      <c r="K2032" s="21">
        <v>0</v>
      </c>
      <c r="L2032" s="21">
        <v>0</v>
      </c>
      <c r="M2032" s="21">
        <v>0</v>
      </c>
      <c r="N2032" s="21">
        <v>98165</v>
      </c>
    </row>
    <row r="2033" spans="1:14" x14ac:dyDescent="0.25">
      <c r="A2033" s="1" t="s">
        <v>5451</v>
      </c>
      <c r="B2033" s="2" t="s">
        <v>10</v>
      </c>
      <c r="C2033" s="2" t="s">
        <v>3419</v>
      </c>
      <c r="D2033" s="21">
        <v>73755</v>
      </c>
      <c r="E2033" s="21">
        <v>0</v>
      </c>
      <c r="F2033" s="21">
        <v>73755</v>
      </c>
      <c r="G2033" s="39">
        <v>1.04</v>
      </c>
      <c r="H2033" s="21">
        <v>76705</v>
      </c>
      <c r="I2033" s="21">
        <v>0</v>
      </c>
      <c r="J2033" s="21">
        <v>76705</v>
      </c>
      <c r="K2033" s="21">
        <v>0</v>
      </c>
      <c r="L2033" s="21">
        <v>0</v>
      </c>
      <c r="M2033" s="21">
        <v>0</v>
      </c>
      <c r="N2033" s="21">
        <v>76705</v>
      </c>
    </row>
    <row r="2034" spans="1:14" x14ac:dyDescent="0.25">
      <c r="A2034" s="1" t="s">
        <v>5452</v>
      </c>
      <c r="B2034" s="2" t="s">
        <v>10</v>
      </c>
      <c r="C2034" s="2" t="s">
        <v>3419</v>
      </c>
      <c r="D2034" s="21">
        <v>114207</v>
      </c>
      <c r="E2034" s="21">
        <v>0</v>
      </c>
      <c r="F2034" s="21">
        <v>114207</v>
      </c>
      <c r="G2034" s="39">
        <v>1.04</v>
      </c>
      <c r="H2034" s="21">
        <v>118775</v>
      </c>
      <c r="I2034" s="21">
        <v>0</v>
      </c>
      <c r="J2034" s="21">
        <v>118775</v>
      </c>
      <c r="K2034" s="21">
        <v>0</v>
      </c>
      <c r="L2034" s="21">
        <v>0</v>
      </c>
      <c r="M2034" s="21">
        <v>0</v>
      </c>
      <c r="N2034" s="21">
        <v>118775</v>
      </c>
    </row>
    <row r="2035" spans="1:14" x14ac:dyDescent="0.25">
      <c r="A2035" s="1" t="s">
        <v>5453</v>
      </c>
      <c r="B2035" s="2" t="s">
        <v>10</v>
      </c>
      <c r="C2035" s="2" t="s">
        <v>3419</v>
      </c>
      <c r="D2035" s="21">
        <v>108393</v>
      </c>
      <c r="E2035" s="21">
        <v>0</v>
      </c>
      <c r="F2035" s="21">
        <v>108393</v>
      </c>
      <c r="G2035" s="39">
        <v>1.04</v>
      </c>
      <c r="H2035" s="21">
        <v>112729</v>
      </c>
      <c r="I2035" s="21">
        <v>0</v>
      </c>
      <c r="J2035" s="21">
        <v>112729</v>
      </c>
      <c r="K2035" s="21">
        <v>0</v>
      </c>
      <c r="L2035" s="21">
        <v>0</v>
      </c>
      <c r="M2035" s="21">
        <v>0</v>
      </c>
      <c r="N2035" s="21">
        <v>112729</v>
      </c>
    </row>
    <row r="2036" spans="1:14" x14ac:dyDescent="0.25">
      <c r="A2036" s="1" t="s">
        <v>5454</v>
      </c>
      <c r="B2036" s="2" t="s">
        <v>10</v>
      </c>
      <c r="C2036" s="2" t="s">
        <v>3419</v>
      </c>
      <c r="D2036" s="21">
        <v>12377987</v>
      </c>
      <c r="E2036" s="21">
        <v>1083885</v>
      </c>
      <c r="F2036" s="21">
        <v>13461872</v>
      </c>
      <c r="G2036" s="39">
        <v>1.04</v>
      </c>
      <c r="H2036" s="21">
        <v>14000347</v>
      </c>
      <c r="I2036" s="21">
        <v>0</v>
      </c>
      <c r="J2036" s="21">
        <v>14000347</v>
      </c>
      <c r="K2036" s="21">
        <v>1699748</v>
      </c>
      <c r="L2036" s="21">
        <v>510371.61468403798</v>
      </c>
      <c r="M2036" s="21">
        <v>1404680</v>
      </c>
      <c r="N2036" s="21">
        <v>17615146.614684038</v>
      </c>
    </row>
    <row r="2037" spans="1:14" x14ac:dyDescent="0.25">
      <c r="A2037" s="1" t="s">
        <v>5455</v>
      </c>
      <c r="B2037" s="2" t="s">
        <v>10</v>
      </c>
      <c r="C2037" s="2" t="s">
        <v>3419</v>
      </c>
      <c r="D2037" s="21">
        <v>27225</v>
      </c>
      <c r="E2037" s="21">
        <v>0</v>
      </c>
      <c r="F2037" s="21">
        <v>27225</v>
      </c>
      <c r="G2037" s="39">
        <v>1.04</v>
      </c>
      <c r="H2037" s="21">
        <v>28314</v>
      </c>
      <c r="I2037" s="21">
        <v>0</v>
      </c>
      <c r="J2037" s="21">
        <v>28314</v>
      </c>
      <c r="K2037" s="21">
        <v>0</v>
      </c>
      <c r="L2037" s="21">
        <v>0</v>
      </c>
      <c r="M2037" s="21">
        <v>0</v>
      </c>
      <c r="N2037" s="21">
        <v>28314</v>
      </c>
    </row>
    <row r="2038" spans="1:14" x14ac:dyDescent="0.25">
      <c r="A2038" s="1" t="s">
        <v>5456</v>
      </c>
      <c r="B2038" s="2" t="s">
        <v>10</v>
      </c>
      <c r="C2038" s="2" t="s">
        <v>3419</v>
      </c>
      <c r="D2038" s="21">
        <v>10046</v>
      </c>
      <c r="E2038" s="21">
        <v>0</v>
      </c>
      <c r="F2038" s="21">
        <v>10046</v>
      </c>
      <c r="G2038" s="39">
        <v>1.04</v>
      </c>
      <c r="H2038" s="21">
        <v>10448</v>
      </c>
      <c r="I2038" s="21">
        <v>0</v>
      </c>
      <c r="J2038" s="21">
        <v>10448</v>
      </c>
      <c r="K2038" s="21">
        <v>0</v>
      </c>
      <c r="L2038" s="21">
        <v>0</v>
      </c>
      <c r="M2038" s="21">
        <v>0</v>
      </c>
      <c r="N2038" s="21">
        <v>10448</v>
      </c>
    </row>
    <row r="2039" spans="1:14" x14ac:dyDescent="0.25">
      <c r="A2039" s="1" t="s">
        <v>5457</v>
      </c>
      <c r="B2039" s="2" t="s">
        <v>10</v>
      </c>
      <c r="C2039" s="2" t="s">
        <v>3419</v>
      </c>
      <c r="D2039" s="21">
        <v>36300</v>
      </c>
      <c r="E2039" s="21">
        <v>0</v>
      </c>
      <c r="F2039" s="21">
        <v>36300</v>
      </c>
      <c r="G2039" s="39">
        <v>1.04</v>
      </c>
      <c r="H2039" s="21">
        <v>37752</v>
      </c>
      <c r="I2039" s="21">
        <v>0</v>
      </c>
      <c r="J2039" s="21">
        <v>37752</v>
      </c>
      <c r="K2039" s="21">
        <v>0</v>
      </c>
      <c r="L2039" s="21">
        <v>0</v>
      </c>
      <c r="M2039" s="21">
        <v>0</v>
      </c>
      <c r="N2039" s="21">
        <v>37752</v>
      </c>
    </row>
    <row r="2040" spans="1:14" x14ac:dyDescent="0.25">
      <c r="A2040" s="1" t="s">
        <v>5458</v>
      </c>
      <c r="B2040" s="2" t="s">
        <v>10</v>
      </c>
      <c r="C2040" s="2" t="s">
        <v>3419</v>
      </c>
      <c r="D2040" s="21">
        <v>9846</v>
      </c>
      <c r="E2040" s="21">
        <v>0</v>
      </c>
      <c r="F2040" s="21">
        <v>9846</v>
      </c>
      <c r="G2040" s="39">
        <v>1.04</v>
      </c>
      <c r="H2040" s="21">
        <v>10240</v>
      </c>
      <c r="I2040" s="21">
        <v>0</v>
      </c>
      <c r="J2040" s="21">
        <v>10240</v>
      </c>
      <c r="K2040" s="21">
        <v>0</v>
      </c>
      <c r="L2040" s="21">
        <v>0</v>
      </c>
      <c r="M2040" s="21">
        <v>0</v>
      </c>
      <c r="N2040" s="21">
        <v>10240</v>
      </c>
    </row>
    <row r="2041" spans="1:14" x14ac:dyDescent="0.25">
      <c r="A2041" s="1" t="s">
        <v>5459</v>
      </c>
      <c r="B2041" s="2" t="s">
        <v>10</v>
      </c>
      <c r="C2041" s="2" t="s">
        <v>3419</v>
      </c>
      <c r="D2041" s="21">
        <v>2445</v>
      </c>
      <c r="E2041" s="21">
        <v>0</v>
      </c>
      <c r="F2041" s="21">
        <v>2445</v>
      </c>
      <c r="G2041" s="39">
        <v>1.04</v>
      </c>
      <c r="H2041" s="21">
        <v>2543</v>
      </c>
      <c r="I2041" s="21">
        <v>0</v>
      </c>
      <c r="J2041" s="21">
        <v>2543</v>
      </c>
      <c r="K2041" s="21">
        <v>0</v>
      </c>
      <c r="L2041" s="21">
        <v>0</v>
      </c>
      <c r="M2041" s="21">
        <v>0</v>
      </c>
      <c r="N2041" s="21">
        <v>2543</v>
      </c>
    </row>
    <row r="2042" spans="1:14" x14ac:dyDescent="0.25">
      <c r="A2042" s="1" t="s">
        <v>5460</v>
      </c>
      <c r="B2042" s="2" t="s">
        <v>10</v>
      </c>
      <c r="C2042" s="2" t="s">
        <v>3419</v>
      </c>
      <c r="D2042" s="21">
        <v>23259</v>
      </c>
      <c r="E2042" s="21">
        <v>0</v>
      </c>
      <c r="F2042" s="21">
        <v>23259</v>
      </c>
      <c r="G2042" s="39">
        <v>1.04</v>
      </c>
      <c r="H2042" s="21">
        <v>24189</v>
      </c>
      <c r="I2042" s="21">
        <v>0</v>
      </c>
      <c r="J2042" s="21">
        <v>24189</v>
      </c>
      <c r="K2042" s="21">
        <v>0</v>
      </c>
      <c r="L2042" s="21">
        <v>0</v>
      </c>
      <c r="M2042" s="21">
        <v>0</v>
      </c>
      <c r="N2042" s="21">
        <v>24189</v>
      </c>
    </row>
    <row r="2043" spans="1:14" x14ac:dyDescent="0.25">
      <c r="A2043" s="1" t="s">
        <v>5461</v>
      </c>
      <c r="B2043" s="2" t="s">
        <v>10</v>
      </c>
      <c r="C2043" s="2" t="s">
        <v>3419</v>
      </c>
      <c r="D2043" s="21">
        <v>490984</v>
      </c>
      <c r="E2043" s="21">
        <v>0</v>
      </c>
      <c r="F2043" s="21">
        <v>490984</v>
      </c>
      <c r="G2043" s="39">
        <v>1.04</v>
      </c>
      <c r="H2043" s="21">
        <v>510623</v>
      </c>
      <c r="I2043" s="21">
        <v>0</v>
      </c>
      <c r="J2043" s="21">
        <v>510623</v>
      </c>
      <c r="K2043" s="21">
        <v>0</v>
      </c>
      <c r="L2043" s="21">
        <v>0</v>
      </c>
      <c r="M2043" s="21">
        <v>0</v>
      </c>
      <c r="N2043" s="21">
        <v>510623</v>
      </c>
    </row>
    <row r="2044" spans="1:14" x14ac:dyDescent="0.25">
      <c r="A2044" s="1" t="s">
        <v>5462</v>
      </c>
      <c r="B2044" s="2" t="s">
        <v>10</v>
      </c>
      <c r="C2044" s="2" t="s">
        <v>3419</v>
      </c>
      <c r="D2044" s="21">
        <v>411927</v>
      </c>
      <c r="E2044" s="21">
        <v>0</v>
      </c>
      <c r="F2044" s="21">
        <v>411927</v>
      </c>
      <c r="G2044" s="39">
        <v>1.04</v>
      </c>
      <c r="H2044" s="21">
        <v>428404</v>
      </c>
      <c r="I2044" s="21">
        <v>0</v>
      </c>
      <c r="J2044" s="21">
        <v>428404</v>
      </c>
      <c r="K2044" s="21">
        <v>0</v>
      </c>
      <c r="L2044" s="21">
        <v>0</v>
      </c>
      <c r="M2044" s="21">
        <v>0</v>
      </c>
      <c r="N2044" s="21">
        <v>428404</v>
      </c>
    </row>
    <row r="2045" spans="1:14" x14ac:dyDescent="0.25">
      <c r="A2045" s="1" t="s">
        <v>5463</v>
      </c>
      <c r="B2045" s="2" t="s">
        <v>10</v>
      </c>
      <c r="C2045" s="2" t="s">
        <v>3419</v>
      </c>
      <c r="D2045" s="21">
        <v>43666</v>
      </c>
      <c r="E2045" s="21">
        <v>0</v>
      </c>
      <c r="F2045" s="21">
        <v>43666</v>
      </c>
      <c r="G2045" s="39">
        <v>1.04</v>
      </c>
      <c r="H2045" s="21">
        <v>45413</v>
      </c>
      <c r="I2045" s="21">
        <v>0</v>
      </c>
      <c r="J2045" s="21">
        <v>45413</v>
      </c>
      <c r="K2045" s="21">
        <v>0</v>
      </c>
      <c r="L2045" s="21">
        <v>0</v>
      </c>
      <c r="M2045" s="21">
        <v>0</v>
      </c>
      <c r="N2045" s="21">
        <v>45413</v>
      </c>
    </row>
    <row r="2046" spans="1:14" x14ac:dyDescent="0.25">
      <c r="A2046" s="1" t="s">
        <v>5464</v>
      </c>
      <c r="B2046" s="2" t="s">
        <v>10</v>
      </c>
      <c r="C2046" s="2" t="s">
        <v>3419</v>
      </c>
      <c r="D2046" s="21">
        <v>43570</v>
      </c>
      <c r="E2046" s="21">
        <v>0</v>
      </c>
      <c r="F2046" s="21">
        <v>43570</v>
      </c>
      <c r="G2046" s="39">
        <v>1.04</v>
      </c>
      <c r="H2046" s="21">
        <v>45313</v>
      </c>
      <c r="I2046" s="21">
        <v>0</v>
      </c>
      <c r="J2046" s="21">
        <v>45313</v>
      </c>
      <c r="K2046" s="21">
        <v>0</v>
      </c>
      <c r="L2046" s="21">
        <v>0</v>
      </c>
      <c r="M2046" s="21">
        <v>0</v>
      </c>
      <c r="N2046" s="21">
        <v>45313</v>
      </c>
    </row>
    <row r="2047" spans="1:14" x14ac:dyDescent="0.25">
      <c r="A2047" s="1" t="s">
        <v>5465</v>
      </c>
      <c r="B2047" s="2" t="s">
        <v>10</v>
      </c>
      <c r="C2047" s="2" t="s">
        <v>3419</v>
      </c>
      <c r="D2047" s="21">
        <v>205314</v>
      </c>
      <c r="E2047" s="21">
        <v>0</v>
      </c>
      <c r="F2047" s="21">
        <v>205314</v>
      </c>
      <c r="G2047" s="39">
        <v>1.04</v>
      </c>
      <c r="H2047" s="21">
        <v>213527</v>
      </c>
      <c r="I2047" s="21">
        <v>0</v>
      </c>
      <c r="J2047" s="21">
        <v>213527</v>
      </c>
      <c r="K2047" s="21">
        <v>0</v>
      </c>
      <c r="L2047" s="21">
        <v>0</v>
      </c>
      <c r="M2047" s="21">
        <v>0</v>
      </c>
      <c r="N2047" s="21">
        <v>213527</v>
      </c>
    </row>
    <row r="2048" spans="1:14" x14ac:dyDescent="0.25">
      <c r="A2048" s="1" t="s">
        <v>5466</v>
      </c>
      <c r="B2048" s="2" t="s">
        <v>10</v>
      </c>
      <c r="C2048" s="2" t="s">
        <v>3419</v>
      </c>
      <c r="D2048" s="21">
        <v>23181</v>
      </c>
      <c r="E2048" s="21">
        <v>0</v>
      </c>
      <c r="F2048" s="21">
        <v>23181</v>
      </c>
      <c r="G2048" s="39">
        <v>1.04</v>
      </c>
      <c r="H2048" s="21">
        <v>24108</v>
      </c>
      <c r="I2048" s="21">
        <v>0</v>
      </c>
      <c r="J2048" s="21">
        <v>24108</v>
      </c>
      <c r="K2048" s="21">
        <v>0</v>
      </c>
      <c r="L2048" s="21">
        <v>0</v>
      </c>
      <c r="M2048" s="21">
        <v>0</v>
      </c>
      <c r="N2048" s="21">
        <v>24108</v>
      </c>
    </row>
    <row r="2049" spans="1:14" x14ac:dyDescent="0.25">
      <c r="A2049" s="1" t="s">
        <v>5467</v>
      </c>
      <c r="B2049" s="2" t="s">
        <v>10</v>
      </c>
      <c r="C2049" s="2" t="s">
        <v>3419</v>
      </c>
      <c r="D2049" s="21">
        <v>173832</v>
      </c>
      <c r="E2049" s="21">
        <v>0</v>
      </c>
      <c r="F2049" s="21">
        <v>173832</v>
      </c>
      <c r="G2049" s="39">
        <v>1.04</v>
      </c>
      <c r="H2049" s="21">
        <v>180785</v>
      </c>
      <c r="I2049" s="21">
        <v>0</v>
      </c>
      <c r="J2049" s="21">
        <v>180785</v>
      </c>
      <c r="K2049" s="21">
        <v>0</v>
      </c>
      <c r="L2049" s="21">
        <v>0</v>
      </c>
      <c r="M2049" s="21">
        <v>0</v>
      </c>
      <c r="N2049" s="21">
        <v>180785</v>
      </c>
    </row>
    <row r="2050" spans="1:14" x14ac:dyDescent="0.25">
      <c r="A2050" s="1" t="s">
        <v>5468</v>
      </c>
      <c r="B2050" s="2" t="s">
        <v>10</v>
      </c>
      <c r="C2050" s="2" t="s">
        <v>3419</v>
      </c>
      <c r="D2050" s="21">
        <v>11785</v>
      </c>
      <c r="E2050" s="21">
        <v>0</v>
      </c>
      <c r="F2050" s="21">
        <v>11785</v>
      </c>
      <c r="G2050" s="39">
        <v>1.04</v>
      </c>
      <c r="H2050" s="21">
        <v>12256</v>
      </c>
      <c r="I2050" s="21">
        <v>0</v>
      </c>
      <c r="J2050" s="21">
        <v>12256</v>
      </c>
      <c r="K2050" s="21">
        <v>0</v>
      </c>
      <c r="L2050" s="21">
        <v>0</v>
      </c>
      <c r="M2050" s="21">
        <v>0</v>
      </c>
      <c r="N2050" s="21">
        <v>12256</v>
      </c>
    </row>
    <row r="2051" spans="1:14" x14ac:dyDescent="0.25">
      <c r="A2051" s="1" t="s">
        <v>5469</v>
      </c>
      <c r="B2051" s="2" t="s">
        <v>10</v>
      </c>
      <c r="C2051" s="2" t="s">
        <v>3419</v>
      </c>
      <c r="D2051" s="21">
        <v>12308</v>
      </c>
      <c r="E2051" s="21">
        <v>0</v>
      </c>
      <c r="F2051" s="21">
        <v>12308</v>
      </c>
      <c r="G2051" s="39">
        <v>1.04</v>
      </c>
      <c r="H2051" s="21">
        <v>12800</v>
      </c>
      <c r="I2051" s="21">
        <v>0</v>
      </c>
      <c r="J2051" s="21">
        <v>12800</v>
      </c>
      <c r="K2051" s="21">
        <v>0</v>
      </c>
      <c r="L2051" s="21">
        <v>0</v>
      </c>
      <c r="M2051" s="21">
        <v>0</v>
      </c>
      <c r="N2051" s="21">
        <v>12800</v>
      </c>
    </row>
    <row r="2052" spans="1:14" x14ac:dyDescent="0.25">
      <c r="A2052" s="1" t="s">
        <v>5470</v>
      </c>
      <c r="B2052" s="2" t="s">
        <v>10</v>
      </c>
      <c r="C2052" s="2" t="s">
        <v>3419</v>
      </c>
      <c r="D2052" s="21">
        <v>31128</v>
      </c>
      <c r="E2052" s="21">
        <v>0</v>
      </c>
      <c r="F2052" s="21">
        <v>31128</v>
      </c>
      <c r="G2052" s="39">
        <v>1.04</v>
      </c>
      <c r="H2052" s="21">
        <v>32373</v>
      </c>
      <c r="I2052" s="21">
        <v>0</v>
      </c>
      <c r="J2052" s="21">
        <v>32373</v>
      </c>
      <c r="K2052" s="21">
        <v>0</v>
      </c>
      <c r="L2052" s="21">
        <v>0</v>
      </c>
      <c r="M2052" s="21">
        <v>0</v>
      </c>
      <c r="N2052" s="21">
        <v>32373</v>
      </c>
    </row>
    <row r="2053" spans="1:14" x14ac:dyDescent="0.25">
      <c r="A2053" s="1" t="s">
        <v>5471</v>
      </c>
      <c r="B2053" s="2" t="s">
        <v>10</v>
      </c>
      <c r="C2053" s="2" t="s">
        <v>3419</v>
      </c>
      <c r="D2053" s="21">
        <v>88482</v>
      </c>
      <c r="E2053" s="21">
        <v>0</v>
      </c>
      <c r="F2053" s="21">
        <v>88482</v>
      </c>
      <c r="G2053" s="39">
        <v>1.04</v>
      </c>
      <c r="H2053" s="21">
        <v>92021</v>
      </c>
      <c r="I2053" s="21">
        <v>0</v>
      </c>
      <c r="J2053" s="21">
        <v>92021</v>
      </c>
      <c r="K2053" s="21">
        <v>0</v>
      </c>
      <c r="L2053" s="21">
        <v>0</v>
      </c>
      <c r="M2053" s="21">
        <v>0</v>
      </c>
      <c r="N2053" s="21">
        <v>92021</v>
      </c>
    </row>
    <row r="2054" spans="1:14" x14ac:dyDescent="0.25">
      <c r="A2054" s="1" t="s">
        <v>5472</v>
      </c>
      <c r="B2054" s="2" t="s">
        <v>10</v>
      </c>
      <c r="C2054" s="2" t="s">
        <v>3419</v>
      </c>
      <c r="D2054" s="21">
        <v>53059</v>
      </c>
      <c r="E2054" s="21">
        <v>0</v>
      </c>
      <c r="F2054" s="21">
        <v>53059</v>
      </c>
      <c r="G2054" s="39">
        <v>1.04</v>
      </c>
      <c r="H2054" s="21">
        <v>55181</v>
      </c>
      <c r="I2054" s="21">
        <v>0</v>
      </c>
      <c r="J2054" s="21">
        <v>55181</v>
      </c>
      <c r="K2054" s="21">
        <v>0</v>
      </c>
      <c r="L2054" s="21">
        <v>0</v>
      </c>
      <c r="M2054" s="21">
        <v>0</v>
      </c>
      <c r="N2054" s="21">
        <v>55181</v>
      </c>
    </row>
    <row r="2055" spans="1:14" x14ac:dyDescent="0.25">
      <c r="A2055" s="1" t="s">
        <v>5473</v>
      </c>
      <c r="B2055" s="2" t="s">
        <v>10</v>
      </c>
      <c r="C2055" s="2" t="s">
        <v>3419</v>
      </c>
      <c r="D2055" s="21">
        <v>17324</v>
      </c>
      <c r="E2055" s="21">
        <v>0</v>
      </c>
      <c r="F2055" s="21">
        <v>17324</v>
      </c>
      <c r="G2055" s="39">
        <v>1.04</v>
      </c>
      <c r="H2055" s="21">
        <v>18017</v>
      </c>
      <c r="I2055" s="21">
        <v>0</v>
      </c>
      <c r="J2055" s="21">
        <v>18017</v>
      </c>
      <c r="K2055" s="21">
        <v>0</v>
      </c>
      <c r="L2055" s="21">
        <v>0</v>
      </c>
      <c r="M2055" s="21">
        <v>0</v>
      </c>
      <c r="N2055" s="21">
        <v>18017</v>
      </c>
    </row>
    <row r="2056" spans="1:14" x14ac:dyDescent="0.25">
      <c r="A2056" s="1" t="s">
        <v>5474</v>
      </c>
      <c r="B2056" s="2" t="s">
        <v>10</v>
      </c>
      <c r="C2056" s="2" t="s">
        <v>3419</v>
      </c>
      <c r="D2056" s="21">
        <v>915414</v>
      </c>
      <c r="E2056" s="21">
        <v>102212</v>
      </c>
      <c r="F2056" s="21">
        <v>1017626</v>
      </c>
      <c r="G2056" s="39">
        <v>1.04</v>
      </c>
      <c r="H2056" s="21">
        <v>1058331</v>
      </c>
      <c r="I2056" s="21">
        <v>0</v>
      </c>
      <c r="J2056" s="21">
        <v>1058331</v>
      </c>
      <c r="K2056" s="21">
        <v>0</v>
      </c>
      <c r="L2056" s="21">
        <v>0</v>
      </c>
      <c r="M2056" s="21">
        <v>0</v>
      </c>
      <c r="N2056" s="21">
        <v>1058331</v>
      </c>
    </row>
    <row r="2057" spans="1:14" x14ac:dyDescent="0.25">
      <c r="A2057" s="1" t="s">
        <v>5475</v>
      </c>
      <c r="B2057" s="2" t="s">
        <v>10</v>
      </c>
      <c r="C2057" s="2" t="s">
        <v>3419</v>
      </c>
      <c r="D2057" s="21">
        <v>79913</v>
      </c>
      <c r="E2057" s="21">
        <v>0</v>
      </c>
      <c r="F2057" s="21">
        <v>79913</v>
      </c>
      <c r="G2057" s="39">
        <v>1.04</v>
      </c>
      <c r="H2057" s="21">
        <v>83110</v>
      </c>
      <c r="I2057" s="21">
        <v>0</v>
      </c>
      <c r="J2057" s="21">
        <v>83110</v>
      </c>
      <c r="K2057" s="21">
        <v>0</v>
      </c>
      <c r="L2057" s="21">
        <v>0</v>
      </c>
      <c r="M2057" s="21">
        <v>0</v>
      </c>
      <c r="N2057" s="21">
        <v>83110</v>
      </c>
    </row>
    <row r="2058" spans="1:14" x14ac:dyDescent="0.25">
      <c r="A2058" s="1" t="s">
        <v>5476</v>
      </c>
      <c r="B2058" s="2" t="s">
        <v>10</v>
      </c>
      <c r="C2058" s="2" t="s">
        <v>3419</v>
      </c>
      <c r="D2058" s="21">
        <v>61232</v>
      </c>
      <c r="E2058" s="21">
        <v>0</v>
      </c>
      <c r="F2058" s="21">
        <v>61232</v>
      </c>
      <c r="G2058" s="39">
        <v>1.04</v>
      </c>
      <c r="H2058" s="21">
        <v>63681</v>
      </c>
      <c r="I2058" s="21">
        <v>0</v>
      </c>
      <c r="J2058" s="21">
        <v>63681</v>
      </c>
      <c r="K2058" s="21">
        <v>0</v>
      </c>
      <c r="L2058" s="21">
        <v>0</v>
      </c>
      <c r="M2058" s="21">
        <v>0</v>
      </c>
      <c r="N2058" s="21">
        <v>63681</v>
      </c>
    </row>
    <row r="2059" spans="1:14" x14ac:dyDescent="0.25">
      <c r="A2059" s="1" t="s">
        <v>5477</v>
      </c>
      <c r="B2059" s="2" t="s">
        <v>10</v>
      </c>
      <c r="C2059" s="2" t="s">
        <v>3419</v>
      </c>
      <c r="D2059" s="21">
        <v>19183</v>
      </c>
      <c r="E2059" s="21">
        <v>0</v>
      </c>
      <c r="F2059" s="21">
        <v>19183</v>
      </c>
      <c r="G2059" s="39">
        <v>1.04</v>
      </c>
      <c r="H2059" s="21">
        <v>19950</v>
      </c>
      <c r="I2059" s="21">
        <v>0</v>
      </c>
      <c r="J2059" s="21">
        <v>19950</v>
      </c>
      <c r="K2059" s="21">
        <v>0</v>
      </c>
      <c r="L2059" s="21">
        <v>0</v>
      </c>
      <c r="M2059" s="21">
        <v>0</v>
      </c>
      <c r="N2059" s="21">
        <v>19950</v>
      </c>
    </row>
    <row r="2060" spans="1:14" x14ac:dyDescent="0.25">
      <c r="A2060" s="1" t="s">
        <v>5478</v>
      </c>
      <c r="B2060" s="2" t="s">
        <v>10</v>
      </c>
      <c r="C2060" s="2" t="s">
        <v>3419</v>
      </c>
      <c r="D2060" s="21">
        <v>4670</v>
      </c>
      <c r="E2060" s="21">
        <v>0</v>
      </c>
      <c r="F2060" s="21">
        <v>4670</v>
      </c>
      <c r="G2060" s="39">
        <v>1.04</v>
      </c>
      <c r="H2060" s="21">
        <v>4857</v>
      </c>
      <c r="I2060" s="21">
        <v>0</v>
      </c>
      <c r="J2060" s="21">
        <v>4857</v>
      </c>
      <c r="K2060" s="21">
        <v>0</v>
      </c>
      <c r="L2060" s="21">
        <v>0</v>
      </c>
      <c r="M2060" s="21">
        <v>0</v>
      </c>
      <c r="N2060" s="21">
        <v>4857</v>
      </c>
    </row>
    <row r="2061" spans="1:14" x14ac:dyDescent="0.25">
      <c r="A2061" s="1" t="s">
        <v>5479</v>
      </c>
      <c r="B2061" s="2" t="s">
        <v>10</v>
      </c>
      <c r="C2061" s="2" t="s">
        <v>3419</v>
      </c>
      <c r="D2061" s="21">
        <v>504024</v>
      </c>
      <c r="E2061" s="21">
        <v>0</v>
      </c>
      <c r="F2061" s="21">
        <v>504024</v>
      </c>
      <c r="G2061" s="39">
        <v>1.04</v>
      </c>
      <c r="H2061" s="21">
        <v>524185</v>
      </c>
      <c r="I2061" s="21">
        <v>0</v>
      </c>
      <c r="J2061" s="21">
        <v>524185</v>
      </c>
      <c r="K2061" s="21">
        <v>0</v>
      </c>
      <c r="L2061" s="21">
        <v>0</v>
      </c>
      <c r="M2061" s="21">
        <v>0</v>
      </c>
      <c r="N2061" s="21">
        <v>524185</v>
      </c>
    </row>
    <row r="2062" spans="1:14" x14ac:dyDescent="0.25">
      <c r="A2062" s="1" t="s">
        <v>5480</v>
      </c>
      <c r="B2062" s="2" t="s">
        <v>10</v>
      </c>
      <c r="C2062" s="2" t="s">
        <v>3419</v>
      </c>
      <c r="D2062" s="21">
        <v>194247</v>
      </c>
      <c r="E2062" s="21">
        <v>0</v>
      </c>
      <c r="F2062" s="21">
        <v>194247</v>
      </c>
      <c r="G2062" s="39">
        <v>1.04</v>
      </c>
      <c r="H2062" s="21">
        <v>202017</v>
      </c>
      <c r="I2062" s="21">
        <v>0</v>
      </c>
      <c r="J2062" s="21">
        <v>202017</v>
      </c>
      <c r="K2062" s="21">
        <v>0</v>
      </c>
      <c r="L2062" s="21">
        <v>0</v>
      </c>
      <c r="M2062" s="21">
        <v>0</v>
      </c>
      <c r="N2062" s="21">
        <v>202017</v>
      </c>
    </row>
    <row r="2063" spans="1:14" x14ac:dyDescent="0.25">
      <c r="A2063" s="1" t="s">
        <v>5481</v>
      </c>
      <c r="B2063" s="2" t="s">
        <v>10</v>
      </c>
      <c r="C2063" s="2" t="s">
        <v>3419</v>
      </c>
      <c r="D2063" s="21">
        <v>5153941</v>
      </c>
      <c r="E2063" s="21">
        <v>387850</v>
      </c>
      <c r="F2063" s="21">
        <v>5541791</v>
      </c>
      <c r="G2063" s="39">
        <v>1.04</v>
      </c>
      <c r="H2063" s="21">
        <v>5763463</v>
      </c>
      <c r="I2063" s="21">
        <v>0</v>
      </c>
      <c r="J2063" s="21">
        <v>5763463</v>
      </c>
      <c r="K2063" s="21">
        <v>249717</v>
      </c>
      <c r="L2063" s="21">
        <v>0</v>
      </c>
      <c r="M2063" s="21">
        <v>0</v>
      </c>
      <c r="N2063" s="21">
        <v>6013180</v>
      </c>
    </row>
    <row r="2064" spans="1:14" x14ac:dyDescent="0.25">
      <c r="A2064" s="1" t="s">
        <v>5482</v>
      </c>
      <c r="B2064" s="2" t="s">
        <v>10</v>
      </c>
      <c r="C2064" s="2" t="s">
        <v>3419</v>
      </c>
      <c r="D2064" s="21">
        <v>3792558</v>
      </c>
      <c r="E2064" s="21">
        <v>0</v>
      </c>
      <c r="F2064" s="21">
        <v>3792558</v>
      </c>
      <c r="G2064" s="39">
        <v>1.04</v>
      </c>
      <c r="H2064" s="21">
        <v>3944260</v>
      </c>
      <c r="I2064" s="21">
        <v>160000</v>
      </c>
      <c r="J2064" s="21">
        <v>4104260</v>
      </c>
      <c r="K2064" s="21">
        <v>319949</v>
      </c>
      <c r="L2064" s="21">
        <v>0</v>
      </c>
      <c r="M2064" s="21">
        <v>0</v>
      </c>
      <c r="N2064" s="21">
        <v>4424209</v>
      </c>
    </row>
    <row r="2065" spans="1:14" x14ac:dyDescent="0.25">
      <c r="A2065" s="1" t="s">
        <v>5483</v>
      </c>
      <c r="B2065" s="2" t="s">
        <v>10</v>
      </c>
      <c r="C2065" s="2" t="s">
        <v>3419</v>
      </c>
      <c r="D2065" s="21">
        <v>8660</v>
      </c>
      <c r="E2065" s="21">
        <v>0</v>
      </c>
      <c r="F2065" s="21">
        <v>8660</v>
      </c>
      <c r="G2065" s="39">
        <v>1.04</v>
      </c>
      <c r="H2065" s="21">
        <v>9006</v>
      </c>
      <c r="I2065" s="21">
        <v>0</v>
      </c>
      <c r="J2065" s="21">
        <v>9006</v>
      </c>
      <c r="K2065" s="21">
        <v>0</v>
      </c>
      <c r="L2065" s="21">
        <v>0</v>
      </c>
      <c r="M2065" s="21">
        <v>0</v>
      </c>
      <c r="N2065" s="21">
        <v>9006</v>
      </c>
    </row>
    <row r="2066" spans="1:14" x14ac:dyDescent="0.25">
      <c r="A2066" s="1" t="s">
        <v>5484</v>
      </c>
      <c r="B2066" s="2" t="s">
        <v>10</v>
      </c>
      <c r="C2066" s="2" t="s">
        <v>3419</v>
      </c>
      <c r="D2066" s="21">
        <v>201352</v>
      </c>
      <c r="E2066" s="21">
        <v>0</v>
      </c>
      <c r="F2066" s="21">
        <v>201352</v>
      </c>
      <c r="G2066" s="39">
        <v>1.04</v>
      </c>
      <c r="H2066" s="21">
        <v>209406</v>
      </c>
      <c r="I2066" s="21">
        <v>0</v>
      </c>
      <c r="J2066" s="21">
        <v>209406</v>
      </c>
      <c r="K2066" s="21">
        <v>35827</v>
      </c>
      <c r="L2066" s="21">
        <v>0</v>
      </c>
      <c r="M2066" s="21">
        <v>0</v>
      </c>
      <c r="N2066" s="21">
        <v>245233</v>
      </c>
    </row>
    <row r="2067" spans="1:14" x14ac:dyDescent="0.25">
      <c r="A2067" s="1" t="s">
        <v>5485</v>
      </c>
      <c r="B2067" s="2" t="s">
        <v>10</v>
      </c>
      <c r="C2067" s="2" t="s">
        <v>3419</v>
      </c>
      <c r="D2067" s="21">
        <v>248854</v>
      </c>
      <c r="E2067" s="21">
        <v>0</v>
      </c>
      <c r="F2067" s="21">
        <v>248854</v>
      </c>
      <c r="G2067" s="39">
        <v>1.04</v>
      </c>
      <c r="H2067" s="21">
        <v>258808</v>
      </c>
      <c r="I2067" s="21">
        <v>0</v>
      </c>
      <c r="J2067" s="21">
        <v>258808</v>
      </c>
      <c r="K2067" s="21">
        <v>19970</v>
      </c>
      <c r="L2067" s="21">
        <v>0</v>
      </c>
      <c r="M2067" s="21">
        <v>0</v>
      </c>
      <c r="N2067" s="21">
        <v>278778</v>
      </c>
    </row>
    <row r="2068" spans="1:14" x14ac:dyDescent="0.25">
      <c r="A2068" s="1" t="s">
        <v>5486</v>
      </c>
      <c r="B2068" s="2" t="s">
        <v>10</v>
      </c>
      <c r="C2068" s="2" t="s">
        <v>3419</v>
      </c>
      <c r="D2068" s="21">
        <v>90250</v>
      </c>
      <c r="E2068" s="21">
        <v>0</v>
      </c>
      <c r="F2068" s="21">
        <v>90250</v>
      </c>
      <c r="G2068" s="39">
        <v>1.04</v>
      </c>
      <c r="H2068" s="21">
        <v>93860</v>
      </c>
      <c r="I2068" s="21">
        <v>0</v>
      </c>
      <c r="J2068" s="21">
        <v>93860</v>
      </c>
      <c r="K2068" s="21">
        <v>0</v>
      </c>
      <c r="L2068" s="21">
        <v>0</v>
      </c>
      <c r="M2068" s="21">
        <v>0</v>
      </c>
      <c r="N2068" s="21">
        <v>93860</v>
      </c>
    </row>
    <row r="2069" spans="1:14" x14ac:dyDescent="0.25">
      <c r="A2069" s="1" t="s">
        <v>5487</v>
      </c>
      <c r="B2069" s="2" t="s">
        <v>10</v>
      </c>
      <c r="C2069" s="2" t="s">
        <v>3419</v>
      </c>
      <c r="D2069" s="21">
        <v>92363</v>
      </c>
      <c r="E2069" s="21">
        <v>0</v>
      </c>
      <c r="F2069" s="21">
        <v>92363</v>
      </c>
      <c r="G2069" s="39">
        <v>1.04</v>
      </c>
      <c r="H2069" s="21">
        <v>96058</v>
      </c>
      <c r="I2069" s="21">
        <v>111042</v>
      </c>
      <c r="J2069" s="21">
        <v>207100</v>
      </c>
      <c r="K2069" s="21">
        <v>18788</v>
      </c>
      <c r="L2069" s="21">
        <v>0</v>
      </c>
      <c r="M2069" s="21">
        <v>0</v>
      </c>
      <c r="N2069" s="21">
        <v>225888</v>
      </c>
    </row>
    <row r="2070" spans="1:14" x14ac:dyDescent="0.25">
      <c r="A2070" s="1" t="s">
        <v>5488</v>
      </c>
      <c r="B2070" s="2" t="s">
        <v>10</v>
      </c>
      <c r="C2070" s="2" t="s">
        <v>3419</v>
      </c>
      <c r="D2070" s="21">
        <v>2404505</v>
      </c>
      <c r="E2070" s="21">
        <v>0</v>
      </c>
      <c r="F2070" s="21">
        <v>2404505</v>
      </c>
      <c r="G2070" s="39">
        <v>1.04</v>
      </c>
      <c r="H2070" s="21">
        <v>2500685</v>
      </c>
      <c r="I2070" s="21">
        <v>0</v>
      </c>
      <c r="J2070" s="21">
        <v>2500685</v>
      </c>
      <c r="K2070" s="21">
        <v>0</v>
      </c>
      <c r="L2070" s="21">
        <v>0</v>
      </c>
      <c r="M2070" s="21">
        <v>0</v>
      </c>
      <c r="N2070" s="21">
        <v>2500685</v>
      </c>
    </row>
    <row r="2071" spans="1:14" x14ac:dyDescent="0.25">
      <c r="A2071" s="1" t="s">
        <v>5489</v>
      </c>
      <c r="B2071" s="2" t="s">
        <v>10</v>
      </c>
      <c r="C2071" s="2" t="s">
        <v>3419</v>
      </c>
      <c r="D2071" s="21">
        <v>1188716</v>
      </c>
      <c r="E2071" s="21">
        <v>0</v>
      </c>
      <c r="F2071" s="21">
        <v>1188716</v>
      </c>
      <c r="G2071" s="39">
        <v>1.04</v>
      </c>
      <c r="H2071" s="21">
        <v>1236265</v>
      </c>
      <c r="I2071" s="21">
        <v>0</v>
      </c>
      <c r="J2071" s="21">
        <v>1236265</v>
      </c>
      <c r="K2071" s="21">
        <v>0</v>
      </c>
      <c r="L2071" s="21">
        <v>0</v>
      </c>
      <c r="M2071" s="21">
        <v>0</v>
      </c>
      <c r="N2071" s="21">
        <v>1236265</v>
      </c>
    </row>
    <row r="2072" spans="1:14" x14ac:dyDescent="0.25">
      <c r="A2072" s="1" t="s">
        <v>5490</v>
      </c>
      <c r="B2072" s="2" t="s">
        <v>10</v>
      </c>
      <c r="C2072" s="2" t="s">
        <v>3419</v>
      </c>
      <c r="D2072" s="21">
        <v>8382732</v>
      </c>
      <c r="E2072" s="21">
        <v>0</v>
      </c>
      <c r="F2072" s="21">
        <v>8382732</v>
      </c>
      <c r="G2072" s="39">
        <v>1.04</v>
      </c>
      <c r="H2072" s="21">
        <v>8718041</v>
      </c>
      <c r="I2072" s="21">
        <v>0</v>
      </c>
      <c r="J2072" s="21">
        <v>8718041</v>
      </c>
      <c r="K2072" s="21">
        <v>0</v>
      </c>
      <c r="L2072" s="21">
        <v>0</v>
      </c>
      <c r="M2072" s="21">
        <v>0</v>
      </c>
      <c r="N2072" s="21">
        <v>8718041</v>
      </c>
    </row>
    <row r="2073" spans="1:14" x14ac:dyDescent="0.25">
      <c r="A2073" s="1" t="s">
        <v>5491</v>
      </c>
      <c r="B2073" s="2" t="s">
        <v>10</v>
      </c>
      <c r="C2073" s="2" t="s">
        <v>3419</v>
      </c>
      <c r="D2073" s="21">
        <v>6924145</v>
      </c>
      <c r="E2073" s="21">
        <v>0</v>
      </c>
      <c r="F2073" s="21">
        <v>6924145</v>
      </c>
      <c r="G2073" s="39">
        <v>1.04</v>
      </c>
      <c r="H2073" s="21">
        <v>7201111</v>
      </c>
      <c r="I2073" s="21">
        <v>0</v>
      </c>
      <c r="J2073" s="21">
        <v>7201111</v>
      </c>
      <c r="K2073" s="21">
        <v>0</v>
      </c>
      <c r="L2073" s="21">
        <v>0</v>
      </c>
      <c r="M2073" s="21">
        <v>0</v>
      </c>
      <c r="N2073" s="21">
        <v>7201111</v>
      </c>
    </row>
    <row r="2074" spans="1:14" x14ac:dyDescent="0.25">
      <c r="A2074" s="1" t="s">
        <v>5492</v>
      </c>
      <c r="B2074" s="2" t="s">
        <v>10</v>
      </c>
      <c r="C2074" s="2" t="s">
        <v>3419</v>
      </c>
      <c r="D2074" s="21">
        <v>1291210</v>
      </c>
      <c r="E2074" s="21">
        <v>0</v>
      </c>
      <c r="F2074" s="21">
        <v>1291210</v>
      </c>
      <c r="G2074" s="39">
        <v>1.04</v>
      </c>
      <c r="H2074" s="21">
        <v>1342858</v>
      </c>
      <c r="I2074" s="21">
        <v>0</v>
      </c>
      <c r="J2074" s="21">
        <v>1342858</v>
      </c>
      <c r="K2074" s="21">
        <v>0</v>
      </c>
      <c r="L2074" s="21">
        <v>0</v>
      </c>
      <c r="M2074" s="21">
        <v>0</v>
      </c>
      <c r="N2074" s="21">
        <v>1342858</v>
      </c>
    </row>
    <row r="2075" spans="1:14" x14ac:dyDescent="0.25">
      <c r="A2075" s="1" t="s">
        <v>5493</v>
      </c>
      <c r="B2075" s="2" t="s">
        <v>10</v>
      </c>
      <c r="C2075" s="2" t="s">
        <v>3419</v>
      </c>
      <c r="D2075" s="21">
        <v>303815</v>
      </c>
      <c r="E2075" s="21">
        <v>0</v>
      </c>
      <c r="F2075" s="21">
        <v>303815</v>
      </c>
      <c r="G2075" s="39">
        <v>1.04</v>
      </c>
      <c r="H2075" s="21">
        <v>315968</v>
      </c>
      <c r="I2075" s="21">
        <v>0</v>
      </c>
      <c r="J2075" s="21">
        <v>315968</v>
      </c>
      <c r="K2075" s="21">
        <v>0</v>
      </c>
      <c r="L2075" s="21">
        <v>0</v>
      </c>
      <c r="M2075" s="21">
        <v>0</v>
      </c>
      <c r="N2075" s="21">
        <v>315968</v>
      </c>
    </row>
    <row r="2076" spans="1:14" x14ac:dyDescent="0.25">
      <c r="A2076" s="1" t="s">
        <v>5494</v>
      </c>
      <c r="B2076" s="2" t="s">
        <v>10</v>
      </c>
      <c r="C2076" s="2" t="s">
        <v>3419</v>
      </c>
      <c r="D2076" s="21">
        <v>65571</v>
      </c>
      <c r="E2076" s="21">
        <v>4503</v>
      </c>
      <c r="F2076" s="21">
        <v>70074</v>
      </c>
      <c r="G2076" s="39">
        <v>1.04</v>
      </c>
      <c r="H2076" s="21">
        <v>72877</v>
      </c>
      <c r="I2076" s="21">
        <v>0</v>
      </c>
      <c r="J2076" s="21">
        <v>72877</v>
      </c>
      <c r="K2076" s="21">
        <v>0</v>
      </c>
      <c r="L2076" s="21">
        <v>0</v>
      </c>
      <c r="M2076" s="21">
        <v>0</v>
      </c>
      <c r="N2076" s="21">
        <v>72877</v>
      </c>
    </row>
    <row r="2077" spans="1:14" x14ac:dyDescent="0.25">
      <c r="A2077" s="1" t="s">
        <v>5495</v>
      </c>
      <c r="B2077" s="2" t="s">
        <v>10</v>
      </c>
      <c r="C2077" s="2" t="s">
        <v>3419</v>
      </c>
      <c r="D2077" s="21">
        <v>236767</v>
      </c>
      <c r="E2077" s="21">
        <v>0</v>
      </c>
      <c r="F2077" s="21">
        <v>236767</v>
      </c>
      <c r="G2077" s="39">
        <v>1.04</v>
      </c>
      <c r="H2077" s="21">
        <v>246238</v>
      </c>
      <c r="I2077" s="21">
        <v>0</v>
      </c>
      <c r="J2077" s="21">
        <v>246238</v>
      </c>
      <c r="K2077" s="21">
        <v>0</v>
      </c>
      <c r="L2077" s="21">
        <v>0</v>
      </c>
      <c r="M2077" s="21">
        <v>0</v>
      </c>
      <c r="N2077" s="21">
        <v>246238</v>
      </c>
    </row>
    <row r="2078" spans="1:14" x14ac:dyDescent="0.25">
      <c r="A2078" s="1" t="s">
        <v>5496</v>
      </c>
      <c r="B2078" s="2" t="s">
        <v>10</v>
      </c>
      <c r="C2078" s="2" t="s">
        <v>3419</v>
      </c>
      <c r="D2078" s="21">
        <v>7725540</v>
      </c>
      <c r="E2078" s="21">
        <v>0</v>
      </c>
      <c r="F2078" s="21">
        <v>7725540</v>
      </c>
      <c r="G2078" s="39">
        <v>1.04</v>
      </c>
      <c r="H2078" s="21">
        <v>8034562</v>
      </c>
      <c r="I2078" s="21">
        <v>0</v>
      </c>
      <c r="J2078" s="21">
        <v>8034562</v>
      </c>
      <c r="K2078" s="21">
        <v>0</v>
      </c>
      <c r="L2078" s="21">
        <v>144316.76265201086</v>
      </c>
      <c r="M2078" s="21">
        <v>439159</v>
      </c>
      <c r="N2078" s="21">
        <v>8618037.7626520097</v>
      </c>
    </row>
    <row r="2079" spans="1:14" x14ac:dyDescent="0.25">
      <c r="A2079" s="1" t="s">
        <v>5497</v>
      </c>
      <c r="B2079" s="2" t="s">
        <v>10</v>
      </c>
      <c r="C2079" s="2" t="s">
        <v>3419</v>
      </c>
      <c r="D2079" s="21">
        <v>108259</v>
      </c>
      <c r="E2079" s="21">
        <v>0</v>
      </c>
      <c r="F2079" s="21">
        <v>108259</v>
      </c>
      <c r="G2079" s="39">
        <v>1.04</v>
      </c>
      <c r="H2079" s="21">
        <v>112589</v>
      </c>
      <c r="I2079" s="21">
        <v>0</v>
      </c>
      <c r="J2079" s="21">
        <v>112589</v>
      </c>
      <c r="K2079" s="21">
        <v>0</v>
      </c>
      <c r="L2079" s="21">
        <v>0</v>
      </c>
      <c r="M2079" s="21">
        <v>0</v>
      </c>
      <c r="N2079" s="21">
        <v>112589</v>
      </c>
    </row>
    <row r="2080" spans="1:14" x14ac:dyDescent="0.25">
      <c r="A2080" s="1" t="s">
        <v>5498</v>
      </c>
      <c r="B2080" s="2" t="s">
        <v>10</v>
      </c>
      <c r="C2080" s="2" t="s">
        <v>3419</v>
      </c>
      <c r="D2080" s="21">
        <v>129141</v>
      </c>
      <c r="E2080" s="21">
        <v>0</v>
      </c>
      <c r="F2080" s="21">
        <v>129141</v>
      </c>
      <c r="G2080" s="39">
        <v>1.04</v>
      </c>
      <c r="H2080" s="21">
        <v>134307</v>
      </c>
      <c r="I2080" s="21">
        <v>0</v>
      </c>
      <c r="J2080" s="21">
        <v>134307</v>
      </c>
      <c r="K2080" s="21">
        <v>0</v>
      </c>
      <c r="L2080" s="21">
        <v>0</v>
      </c>
      <c r="M2080" s="21">
        <v>0</v>
      </c>
      <c r="N2080" s="21">
        <v>134307</v>
      </c>
    </row>
    <row r="2081" spans="1:14" x14ac:dyDescent="0.25">
      <c r="A2081" s="1" t="s">
        <v>5499</v>
      </c>
      <c r="B2081" s="2" t="s">
        <v>10</v>
      </c>
      <c r="C2081" s="2" t="s">
        <v>3419</v>
      </c>
      <c r="D2081" s="21">
        <v>96422</v>
      </c>
      <c r="E2081" s="21">
        <v>0</v>
      </c>
      <c r="F2081" s="21">
        <v>96422</v>
      </c>
      <c r="G2081" s="39">
        <v>1.04</v>
      </c>
      <c r="H2081" s="21">
        <v>100279</v>
      </c>
      <c r="I2081" s="21">
        <v>0</v>
      </c>
      <c r="J2081" s="21">
        <v>100279</v>
      </c>
      <c r="K2081" s="21">
        <v>0</v>
      </c>
      <c r="L2081" s="21">
        <v>0</v>
      </c>
      <c r="M2081" s="21">
        <v>0</v>
      </c>
      <c r="N2081" s="21">
        <v>100279</v>
      </c>
    </row>
    <row r="2082" spans="1:14" x14ac:dyDescent="0.25">
      <c r="A2082" s="1" t="s">
        <v>5500</v>
      </c>
      <c r="B2082" s="2" t="s">
        <v>10</v>
      </c>
      <c r="C2082" s="2" t="s">
        <v>3419</v>
      </c>
      <c r="D2082" s="21">
        <v>5905</v>
      </c>
      <c r="E2082" s="21">
        <v>0</v>
      </c>
      <c r="F2082" s="21">
        <v>5905</v>
      </c>
      <c r="G2082" s="39">
        <v>1.04</v>
      </c>
      <c r="H2082" s="21">
        <v>6141</v>
      </c>
      <c r="I2082" s="21">
        <v>0</v>
      </c>
      <c r="J2082" s="21">
        <v>6141</v>
      </c>
      <c r="K2082" s="21">
        <v>0</v>
      </c>
      <c r="L2082" s="21">
        <v>0</v>
      </c>
      <c r="M2082" s="21">
        <v>0</v>
      </c>
      <c r="N2082" s="21">
        <v>6141</v>
      </c>
    </row>
    <row r="2083" spans="1:14" x14ac:dyDescent="0.25">
      <c r="A2083" s="1" t="s">
        <v>5501</v>
      </c>
      <c r="B2083" s="2" t="s">
        <v>10</v>
      </c>
      <c r="C2083" s="2" t="s">
        <v>3419</v>
      </c>
      <c r="D2083" s="21">
        <v>19425</v>
      </c>
      <c r="E2083" s="21">
        <v>0</v>
      </c>
      <c r="F2083" s="21">
        <v>19425</v>
      </c>
      <c r="G2083" s="39">
        <v>1.04</v>
      </c>
      <c r="H2083" s="21">
        <v>20202</v>
      </c>
      <c r="I2083" s="21">
        <v>0</v>
      </c>
      <c r="J2083" s="21">
        <v>20202</v>
      </c>
      <c r="K2083" s="21">
        <v>0</v>
      </c>
      <c r="L2083" s="21">
        <v>0</v>
      </c>
      <c r="M2083" s="21">
        <v>0</v>
      </c>
      <c r="N2083" s="21">
        <v>20202</v>
      </c>
    </row>
    <row r="2084" spans="1:14" x14ac:dyDescent="0.25">
      <c r="A2084" s="1" t="s">
        <v>5502</v>
      </c>
      <c r="B2084" s="2" t="s">
        <v>10</v>
      </c>
      <c r="C2084" s="2" t="s">
        <v>3419</v>
      </c>
      <c r="D2084" s="21">
        <v>40766</v>
      </c>
      <c r="E2084" s="21">
        <v>0</v>
      </c>
      <c r="F2084" s="21">
        <v>40766</v>
      </c>
      <c r="G2084" s="39">
        <v>1.04</v>
      </c>
      <c r="H2084" s="21">
        <v>42397</v>
      </c>
      <c r="I2084" s="21">
        <v>0</v>
      </c>
      <c r="J2084" s="21">
        <v>42397</v>
      </c>
      <c r="K2084" s="21">
        <v>0</v>
      </c>
      <c r="L2084" s="21">
        <v>0</v>
      </c>
      <c r="M2084" s="21">
        <v>0</v>
      </c>
      <c r="N2084" s="21">
        <v>42397</v>
      </c>
    </row>
    <row r="2085" spans="1:14" x14ac:dyDescent="0.25">
      <c r="A2085" s="1" t="s">
        <v>5503</v>
      </c>
      <c r="B2085" s="2" t="s">
        <v>10</v>
      </c>
      <c r="C2085" s="2" t="s">
        <v>3419</v>
      </c>
      <c r="D2085" s="21">
        <v>8806</v>
      </c>
      <c r="E2085" s="21">
        <v>0</v>
      </c>
      <c r="F2085" s="21">
        <v>8806</v>
      </c>
      <c r="G2085" s="39">
        <v>1.04</v>
      </c>
      <c r="H2085" s="21">
        <v>9158</v>
      </c>
      <c r="I2085" s="21">
        <v>0</v>
      </c>
      <c r="J2085" s="21">
        <v>9158</v>
      </c>
      <c r="K2085" s="21">
        <v>0</v>
      </c>
      <c r="L2085" s="21">
        <v>0</v>
      </c>
      <c r="M2085" s="21">
        <v>0</v>
      </c>
      <c r="N2085" s="21">
        <v>9158</v>
      </c>
    </row>
    <row r="2086" spans="1:14" x14ac:dyDescent="0.25">
      <c r="A2086" s="1" t="s">
        <v>5504</v>
      </c>
      <c r="B2086" s="2" t="s">
        <v>10</v>
      </c>
      <c r="C2086" s="2" t="s">
        <v>3419</v>
      </c>
      <c r="D2086" s="21">
        <v>39679</v>
      </c>
      <c r="E2086" s="21">
        <v>0</v>
      </c>
      <c r="F2086" s="21">
        <v>39679</v>
      </c>
      <c r="G2086" s="39">
        <v>1.04</v>
      </c>
      <c r="H2086" s="21">
        <v>41266</v>
      </c>
      <c r="I2086" s="21">
        <v>0</v>
      </c>
      <c r="J2086" s="21">
        <v>41266</v>
      </c>
      <c r="K2086" s="21">
        <v>0</v>
      </c>
      <c r="L2086" s="21">
        <v>0</v>
      </c>
      <c r="M2086" s="21">
        <v>0</v>
      </c>
      <c r="N2086" s="21">
        <v>41266</v>
      </c>
    </row>
    <row r="2087" spans="1:14" x14ac:dyDescent="0.25">
      <c r="A2087" s="1" t="s">
        <v>5505</v>
      </c>
      <c r="B2087" s="2" t="s">
        <v>10</v>
      </c>
      <c r="C2087" s="2" t="s">
        <v>3419</v>
      </c>
      <c r="D2087" s="21">
        <v>5344</v>
      </c>
      <c r="E2087" s="21">
        <v>0</v>
      </c>
      <c r="F2087" s="21">
        <v>5344</v>
      </c>
      <c r="G2087" s="39">
        <v>1.04</v>
      </c>
      <c r="H2087" s="21">
        <v>5558</v>
      </c>
      <c r="I2087" s="21">
        <v>0</v>
      </c>
      <c r="J2087" s="21">
        <v>5558</v>
      </c>
      <c r="K2087" s="21">
        <v>0</v>
      </c>
      <c r="L2087" s="21">
        <v>0</v>
      </c>
      <c r="M2087" s="21">
        <v>0</v>
      </c>
      <c r="N2087" s="21">
        <v>5558</v>
      </c>
    </row>
    <row r="2088" spans="1:14" x14ac:dyDescent="0.25">
      <c r="A2088" s="1" t="s">
        <v>5506</v>
      </c>
      <c r="B2088" s="2" t="s">
        <v>10</v>
      </c>
      <c r="C2088" s="2" t="s">
        <v>3419</v>
      </c>
      <c r="D2088" s="21">
        <v>25983</v>
      </c>
      <c r="E2088" s="21">
        <v>0</v>
      </c>
      <c r="F2088" s="21">
        <v>25983</v>
      </c>
      <c r="G2088" s="39">
        <v>1.04</v>
      </c>
      <c r="H2088" s="21">
        <v>27022</v>
      </c>
      <c r="I2088" s="21">
        <v>0</v>
      </c>
      <c r="J2088" s="21">
        <v>27022</v>
      </c>
      <c r="K2088" s="21">
        <v>0</v>
      </c>
      <c r="L2088" s="21">
        <v>0</v>
      </c>
      <c r="M2088" s="21">
        <v>0</v>
      </c>
      <c r="N2088" s="21">
        <v>27022</v>
      </c>
    </row>
    <row r="2089" spans="1:14" x14ac:dyDescent="0.25">
      <c r="A2089" s="1" t="s">
        <v>5507</v>
      </c>
      <c r="B2089" s="2" t="s">
        <v>10</v>
      </c>
      <c r="C2089" s="2" t="s">
        <v>3419</v>
      </c>
      <c r="D2089" s="21">
        <v>43033</v>
      </c>
      <c r="E2089" s="21">
        <v>0</v>
      </c>
      <c r="F2089" s="21">
        <v>43033</v>
      </c>
      <c r="G2089" s="39">
        <v>1.04</v>
      </c>
      <c r="H2089" s="21">
        <v>44754</v>
      </c>
      <c r="I2089" s="21">
        <v>0</v>
      </c>
      <c r="J2089" s="21">
        <v>44754</v>
      </c>
      <c r="K2089" s="21">
        <v>0</v>
      </c>
      <c r="L2089" s="21">
        <v>0</v>
      </c>
      <c r="M2089" s="21">
        <v>0</v>
      </c>
      <c r="N2089" s="21">
        <v>44754</v>
      </c>
    </row>
    <row r="2090" spans="1:14" x14ac:dyDescent="0.25">
      <c r="A2090" s="1" t="s">
        <v>5508</v>
      </c>
      <c r="B2090" s="2" t="s">
        <v>10</v>
      </c>
      <c r="C2090" s="2" t="s">
        <v>3419</v>
      </c>
      <c r="D2090" s="21">
        <v>58593</v>
      </c>
      <c r="E2090" s="21">
        <v>0</v>
      </c>
      <c r="F2090" s="21">
        <v>58593</v>
      </c>
      <c r="G2090" s="39">
        <v>1.04</v>
      </c>
      <c r="H2090" s="21">
        <v>60937</v>
      </c>
      <c r="I2090" s="21">
        <v>0</v>
      </c>
      <c r="J2090" s="21">
        <v>60937</v>
      </c>
      <c r="K2090" s="21">
        <v>0</v>
      </c>
      <c r="L2090" s="21">
        <v>0</v>
      </c>
      <c r="M2090" s="21">
        <v>0</v>
      </c>
      <c r="N2090" s="21">
        <v>60937</v>
      </c>
    </row>
    <row r="2091" spans="1:14" x14ac:dyDescent="0.25">
      <c r="A2091" s="1" t="s">
        <v>5509</v>
      </c>
      <c r="B2091" s="2" t="s">
        <v>10</v>
      </c>
      <c r="C2091" s="2" t="s">
        <v>3419</v>
      </c>
      <c r="D2091" s="21">
        <v>143003</v>
      </c>
      <c r="E2091" s="21">
        <v>0</v>
      </c>
      <c r="F2091" s="21">
        <v>143003</v>
      </c>
      <c r="G2091" s="39">
        <v>1.04</v>
      </c>
      <c r="H2091" s="21">
        <v>148723</v>
      </c>
      <c r="I2091" s="21">
        <v>0</v>
      </c>
      <c r="J2091" s="21">
        <v>148723</v>
      </c>
      <c r="K2091" s="21">
        <v>0</v>
      </c>
      <c r="L2091" s="21">
        <v>0</v>
      </c>
      <c r="M2091" s="21">
        <v>0</v>
      </c>
      <c r="N2091" s="21">
        <v>148723</v>
      </c>
    </row>
    <row r="2092" spans="1:14" x14ac:dyDescent="0.25">
      <c r="A2092" s="1" t="s">
        <v>5510</v>
      </c>
      <c r="B2092" s="2" t="s">
        <v>10</v>
      </c>
      <c r="C2092" s="2" t="s">
        <v>3419</v>
      </c>
      <c r="D2092" s="21">
        <v>128510</v>
      </c>
      <c r="E2092" s="21">
        <v>0</v>
      </c>
      <c r="F2092" s="21">
        <v>128510</v>
      </c>
      <c r="G2092" s="39">
        <v>1.04</v>
      </c>
      <c r="H2092" s="21">
        <v>133650</v>
      </c>
      <c r="I2092" s="21">
        <v>0</v>
      </c>
      <c r="J2092" s="21">
        <v>133650</v>
      </c>
      <c r="K2092" s="21">
        <v>0</v>
      </c>
      <c r="L2092" s="21">
        <v>0</v>
      </c>
      <c r="M2092" s="21">
        <v>0</v>
      </c>
      <c r="N2092" s="21">
        <v>133650</v>
      </c>
    </row>
    <row r="2093" spans="1:14" x14ac:dyDescent="0.25">
      <c r="A2093" s="1" t="s">
        <v>5511</v>
      </c>
      <c r="B2093" s="2" t="s">
        <v>10</v>
      </c>
      <c r="C2093" s="2" t="s">
        <v>3419</v>
      </c>
      <c r="D2093" s="21">
        <v>122131</v>
      </c>
      <c r="E2093" s="21">
        <v>0</v>
      </c>
      <c r="F2093" s="21">
        <v>122131</v>
      </c>
      <c r="G2093" s="39">
        <v>1.04</v>
      </c>
      <c r="H2093" s="21">
        <v>127016</v>
      </c>
      <c r="I2093" s="21">
        <v>0</v>
      </c>
      <c r="J2093" s="21">
        <v>127016</v>
      </c>
      <c r="K2093" s="21">
        <v>0</v>
      </c>
      <c r="L2093" s="21">
        <v>0</v>
      </c>
      <c r="M2093" s="21">
        <v>0</v>
      </c>
      <c r="N2093" s="21">
        <v>127016</v>
      </c>
    </row>
    <row r="2094" spans="1:14" x14ac:dyDescent="0.25">
      <c r="A2094" s="1" t="s">
        <v>5512</v>
      </c>
      <c r="B2094" s="2" t="s">
        <v>10</v>
      </c>
      <c r="C2094" s="2" t="s">
        <v>3419</v>
      </c>
      <c r="D2094" s="21">
        <v>64840</v>
      </c>
      <c r="E2094" s="21">
        <v>0</v>
      </c>
      <c r="F2094" s="21">
        <v>64840</v>
      </c>
      <c r="G2094" s="39">
        <v>1.04</v>
      </c>
      <c r="H2094" s="21">
        <v>67434</v>
      </c>
      <c r="I2094" s="21">
        <v>0</v>
      </c>
      <c r="J2094" s="21">
        <v>67434</v>
      </c>
      <c r="K2094" s="21">
        <v>0</v>
      </c>
      <c r="L2094" s="21">
        <v>0</v>
      </c>
      <c r="M2094" s="21">
        <v>0</v>
      </c>
      <c r="N2094" s="21">
        <v>67434</v>
      </c>
    </row>
    <row r="2095" spans="1:14" x14ac:dyDescent="0.25">
      <c r="A2095" s="1" t="s">
        <v>5513</v>
      </c>
      <c r="B2095" s="2" t="s">
        <v>10</v>
      </c>
      <c r="C2095" s="2" t="s">
        <v>3419</v>
      </c>
      <c r="D2095" s="21">
        <v>6389</v>
      </c>
      <c r="E2095" s="21">
        <v>0</v>
      </c>
      <c r="F2095" s="21">
        <v>6389</v>
      </c>
      <c r="G2095" s="39">
        <v>1.04</v>
      </c>
      <c r="H2095" s="21">
        <v>6645</v>
      </c>
      <c r="I2095" s="21">
        <v>0</v>
      </c>
      <c r="J2095" s="21">
        <v>6645</v>
      </c>
      <c r="K2095" s="21">
        <v>0</v>
      </c>
      <c r="L2095" s="21">
        <v>0</v>
      </c>
      <c r="M2095" s="21">
        <v>0</v>
      </c>
      <c r="N2095" s="21">
        <v>6645</v>
      </c>
    </row>
    <row r="2096" spans="1:14" x14ac:dyDescent="0.25">
      <c r="A2096" s="1" t="s">
        <v>5514</v>
      </c>
      <c r="B2096" s="2" t="s">
        <v>10</v>
      </c>
      <c r="C2096" s="2" t="s">
        <v>3419</v>
      </c>
      <c r="D2096" s="21">
        <v>32415</v>
      </c>
      <c r="E2096" s="21">
        <v>0</v>
      </c>
      <c r="F2096" s="21">
        <v>32415</v>
      </c>
      <c r="G2096" s="39">
        <v>1.04</v>
      </c>
      <c r="H2096" s="21">
        <v>33712</v>
      </c>
      <c r="I2096" s="21">
        <v>0</v>
      </c>
      <c r="J2096" s="21">
        <v>33712</v>
      </c>
      <c r="K2096" s="21">
        <v>0</v>
      </c>
      <c r="L2096" s="21">
        <v>0</v>
      </c>
      <c r="M2096" s="21">
        <v>0</v>
      </c>
      <c r="N2096" s="21">
        <v>33712</v>
      </c>
    </row>
    <row r="2097" spans="1:14" x14ac:dyDescent="0.25">
      <c r="A2097" s="1" t="s">
        <v>5515</v>
      </c>
      <c r="B2097" s="2" t="s">
        <v>10</v>
      </c>
      <c r="C2097" s="2" t="s">
        <v>3419</v>
      </c>
      <c r="D2097" s="21">
        <v>8292</v>
      </c>
      <c r="E2097" s="21">
        <v>0</v>
      </c>
      <c r="F2097" s="21">
        <v>8292</v>
      </c>
      <c r="G2097" s="39">
        <v>1.04</v>
      </c>
      <c r="H2097" s="21">
        <v>8624</v>
      </c>
      <c r="I2097" s="21">
        <v>0</v>
      </c>
      <c r="J2097" s="21">
        <v>8624</v>
      </c>
      <c r="K2097" s="21">
        <v>0</v>
      </c>
      <c r="L2097" s="21">
        <v>0</v>
      </c>
      <c r="M2097" s="21">
        <v>0</v>
      </c>
      <c r="N2097" s="21">
        <v>8624</v>
      </c>
    </row>
    <row r="2098" spans="1:14" x14ac:dyDescent="0.25">
      <c r="A2098" s="1" t="s">
        <v>5516</v>
      </c>
      <c r="B2098" s="2" t="s">
        <v>10</v>
      </c>
      <c r="C2098" s="2" t="s">
        <v>3419</v>
      </c>
      <c r="D2098" s="21">
        <v>44425</v>
      </c>
      <c r="E2098" s="21">
        <v>0</v>
      </c>
      <c r="F2098" s="21">
        <v>44425</v>
      </c>
      <c r="G2098" s="39">
        <v>1.04</v>
      </c>
      <c r="H2098" s="21">
        <v>46202</v>
      </c>
      <c r="I2098" s="21">
        <v>0</v>
      </c>
      <c r="J2098" s="21">
        <v>46202</v>
      </c>
      <c r="K2098" s="21">
        <v>0</v>
      </c>
      <c r="L2098" s="21">
        <v>0</v>
      </c>
      <c r="M2098" s="21">
        <v>0</v>
      </c>
      <c r="N2098" s="21">
        <v>46202</v>
      </c>
    </row>
    <row r="2099" spans="1:14" x14ac:dyDescent="0.25">
      <c r="A2099" s="1" t="s">
        <v>5517</v>
      </c>
      <c r="B2099" s="2" t="s">
        <v>10</v>
      </c>
      <c r="C2099" s="2" t="s">
        <v>3419</v>
      </c>
      <c r="D2099" s="21">
        <v>359332</v>
      </c>
      <c r="E2099" s="21">
        <v>0</v>
      </c>
      <c r="F2099" s="21">
        <v>359332</v>
      </c>
      <c r="G2099" s="39">
        <v>1.04</v>
      </c>
      <c r="H2099" s="21">
        <v>373705</v>
      </c>
      <c r="I2099" s="21">
        <v>0</v>
      </c>
      <c r="J2099" s="21">
        <v>373705</v>
      </c>
      <c r="K2099" s="21">
        <v>0</v>
      </c>
      <c r="L2099" s="21">
        <v>0</v>
      </c>
      <c r="M2099" s="21">
        <v>0</v>
      </c>
      <c r="N2099" s="21">
        <v>373705</v>
      </c>
    </row>
    <row r="2100" spans="1:14" x14ac:dyDescent="0.25">
      <c r="A2100" s="1" t="s">
        <v>5518</v>
      </c>
      <c r="B2100" s="2" t="s">
        <v>10</v>
      </c>
      <c r="C2100" s="2" t="s">
        <v>3419</v>
      </c>
      <c r="D2100" s="21">
        <v>391288</v>
      </c>
      <c r="E2100" s="21">
        <v>0</v>
      </c>
      <c r="F2100" s="21">
        <v>391288</v>
      </c>
      <c r="G2100" s="39">
        <v>1.04</v>
      </c>
      <c r="H2100" s="21">
        <v>406940</v>
      </c>
      <c r="I2100" s="21">
        <v>0</v>
      </c>
      <c r="J2100" s="21">
        <v>406940</v>
      </c>
      <c r="K2100" s="21">
        <v>17260</v>
      </c>
      <c r="L2100" s="21">
        <v>0</v>
      </c>
      <c r="M2100" s="21">
        <v>0</v>
      </c>
      <c r="N2100" s="21">
        <v>424200</v>
      </c>
    </row>
    <row r="2101" spans="1:14" x14ac:dyDescent="0.25">
      <c r="A2101" s="1" t="s">
        <v>5519</v>
      </c>
      <c r="B2101" s="2" t="s">
        <v>10</v>
      </c>
      <c r="C2101" s="2" t="s">
        <v>3419</v>
      </c>
      <c r="D2101" s="21">
        <v>638072</v>
      </c>
      <c r="E2101" s="21">
        <v>0</v>
      </c>
      <c r="F2101" s="21">
        <v>638072</v>
      </c>
      <c r="G2101" s="39">
        <v>1.04</v>
      </c>
      <c r="H2101" s="21">
        <v>663595</v>
      </c>
      <c r="I2101" s="21">
        <v>0</v>
      </c>
      <c r="J2101" s="21">
        <v>663595</v>
      </c>
      <c r="K2101" s="21">
        <v>18699</v>
      </c>
      <c r="L2101" s="21">
        <v>0</v>
      </c>
      <c r="M2101" s="21">
        <v>0</v>
      </c>
      <c r="N2101" s="21">
        <v>682294</v>
      </c>
    </row>
    <row r="2102" spans="1:14" x14ac:dyDescent="0.25">
      <c r="A2102" s="1" t="s">
        <v>5520</v>
      </c>
      <c r="B2102" s="2" t="s">
        <v>10</v>
      </c>
      <c r="C2102" s="2" t="s">
        <v>3419</v>
      </c>
      <c r="D2102" s="21">
        <v>322235</v>
      </c>
      <c r="E2102" s="21">
        <v>0</v>
      </c>
      <c r="F2102" s="21">
        <v>322235</v>
      </c>
      <c r="G2102" s="39">
        <v>1.04</v>
      </c>
      <c r="H2102" s="21">
        <v>335124</v>
      </c>
      <c r="I2102" s="21">
        <v>0</v>
      </c>
      <c r="J2102" s="21">
        <v>335124</v>
      </c>
      <c r="K2102" s="21">
        <v>5456</v>
      </c>
      <c r="L2102" s="21">
        <v>0</v>
      </c>
      <c r="M2102" s="21">
        <v>0</v>
      </c>
      <c r="N2102" s="21">
        <v>340580</v>
      </c>
    </row>
    <row r="2103" spans="1:14" x14ac:dyDescent="0.25">
      <c r="A2103" s="1" t="s">
        <v>5521</v>
      </c>
      <c r="B2103" s="2" t="s">
        <v>10</v>
      </c>
      <c r="C2103" s="2" t="s">
        <v>3419</v>
      </c>
      <c r="D2103" s="21">
        <v>18831</v>
      </c>
      <c r="E2103" s="21">
        <v>0</v>
      </c>
      <c r="F2103" s="21">
        <v>18831</v>
      </c>
      <c r="G2103" s="39">
        <v>1.04</v>
      </c>
      <c r="H2103" s="21">
        <v>19584</v>
      </c>
      <c r="I2103" s="21">
        <v>0</v>
      </c>
      <c r="J2103" s="21">
        <v>19584</v>
      </c>
      <c r="K2103" s="21">
        <v>0</v>
      </c>
      <c r="L2103" s="21">
        <v>0</v>
      </c>
      <c r="M2103" s="21">
        <v>0</v>
      </c>
      <c r="N2103" s="21">
        <v>19584</v>
      </c>
    </row>
    <row r="2104" spans="1:14" x14ac:dyDescent="0.25">
      <c r="A2104" s="1" t="s">
        <v>5522</v>
      </c>
      <c r="B2104" s="2" t="s">
        <v>10</v>
      </c>
      <c r="C2104" s="2" t="s">
        <v>3419</v>
      </c>
      <c r="D2104" s="21">
        <v>3817057</v>
      </c>
      <c r="E2104" s="21">
        <v>0</v>
      </c>
      <c r="F2104" s="21">
        <v>3817057</v>
      </c>
      <c r="G2104" s="39">
        <v>1.04</v>
      </c>
      <c r="H2104" s="21">
        <v>3969739</v>
      </c>
      <c r="I2104" s="21">
        <v>0</v>
      </c>
      <c r="J2104" s="21">
        <v>3969739</v>
      </c>
      <c r="K2104" s="21">
        <v>0</v>
      </c>
      <c r="L2104" s="21">
        <v>0</v>
      </c>
      <c r="M2104" s="21">
        <v>0</v>
      </c>
      <c r="N2104" s="21">
        <v>3969739</v>
      </c>
    </row>
    <row r="2105" spans="1:14" x14ac:dyDescent="0.25">
      <c r="A2105" s="1" t="s">
        <v>5523</v>
      </c>
      <c r="B2105" s="2" t="s">
        <v>10</v>
      </c>
      <c r="C2105" s="2" t="s">
        <v>3419</v>
      </c>
      <c r="D2105" s="21">
        <v>288988</v>
      </c>
      <c r="E2105" s="21">
        <v>0</v>
      </c>
      <c r="F2105" s="21">
        <v>288988</v>
      </c>
      <c r="G2105" s="39">
        <v>1.04</v>
      </c>
      <c r="H2105" s="21">
        <v>300548</v>
      </c>
      <c r="I2105" s="21">
        <v>0</v>
      </c>
      <c r="J2105" s="21">
        <v>300548</v>
      </c>
      <c r="K2105" s="21">
        <v>0</v>
      </c>
      <c r="L2105" s="21">
        <v>0</v>
      </c>
      <c r="M2105" s="21">
        <v>0</v>
      </c>
      <c r="N2105" s="21">
        <v>300548</v>
      </c>
    </row>
    <row r="2106" spans="1:14" x14ac:dyDescent="0.25">
      <c r="A2106" s="1" t="s">
        <v>5524</v>
      </c>
      <c r="B2106" s="2" t="s">
        <v>10</v>
      </c>
      <c r="C2106" s="2" t="s">
        <v>3419</v>
      </c>
      <c r="D2106" s="21">
        <v>145660</v>
      </c>
      <c r="E2106" s="21">
        <v>0</v>
      </c>
      <c r="F2106" s="21">
        <v>145660</v>
      </c>
      <c r="G2106" s="39">
        <v>1.04</v>
      </c>
      <c r="H2106" s="21">
        <v>151486</v>
      </c>
      <c r="I2106" s="21">
        <v>0</v>
      </c>
      <c r="J2106" s="21">
        <v>151486</v>
      </c>
      <c r="K2106" s="21">
        <v>0</v>
      </c>
      <c r="L2106" s="21">
        <v>0</v>
      </c>
      <c r="M2106" s="21">
        <v>0</v>
      </c>
      <c r="N2106" s="21">
        <v>151486</v>
      </c>
    </row>
    <row r="2107" spans="1:14" x14ac:dyDescent="0.25">
      <c r="A2107" s="1" t="s">
        <v>5525</v>
      </c>
      <c r="B2107" s="2" t="s">
        <v>10</v>
      </c>
      <c r="C2107" s="2" t="s">
        <v>3419</v>
      </c>
      <c r="D2107" s="21">
        <v>221551</v>
      </c>
      <c r="E2107" s="21">
        <v>0</v>
      </c>
      <c r="F2107" s="21">
        <v>221551</v>
      </c>
      <c r="G2107" s="39">
        <v>1.04</v>
      </c>
      <c r="H2107" s="21">
        <v>230413</v>
      </c>
      <c r="I2107" s="21">
        <v>0</v>
      </c>
      <c r="J2107" s="21">
        <v>230413</v>
      </c>
      <c r="K2107" s="21">
        <v>0</v>
      </c>
      <c r="L2107" s="21">
        <v>0</v>
      </c>
      <c r="M2107" s="21">
        <v>0</v>
      </c>
      <c r="N2107" s="21">
        <v>230413</v>
      </c>
    </row>
    <row r="2108" spans="1:14" x14ac:dyDescent="0.25">
      <c r="A2108" s="1" t="s">
        <v>5526</v>
      </c>
      <c r="B2108" s="2" t="s">
        <v>10</v>
      </c>
      <c r="C2108" s="2" t="s">
        <v>3419</v>
      </c>
      <c r="D2108" s="21">
        <v>525021</v>
      </c>
      <c r="E2108" s="21">
        <v>0</v>
      </c>
      <c r="F2108" s="21">
        <v>525021</v>
      </c>
      <c r="G2108" s="39">
        <v>1.04</v>
      </c>
      <c r="H2108" s="21">
        <v>546022</v>
      </c>
      <c r="I2108" s="21">
        <v>0</v>
      </c>
      <c r="J2108" s="21">
        <v>546022</v>
      </c>
      <c r="K2108" s="21">
        <v>0</v>
      </c>
      <c r="L2108" s="21">
        <v>0</v>
      </c>
      <c r="M2108" s="21">
        <v>0</v>
      </c>
      <c r="N2108" s="21">
        <v>546022</v>
      </c>
    </row>
    <row r="2109" spans="1:14" x14ac:dyDescent="0.25">
      <c r="A2109" s="1" t="s">
        <v>5527</v>
      </c>
      <c r="B2109" s="2" t="s">
        <v>10</v>
      </c>
      <c r="C2109" s="2" t="s">
        <v>3419</v>
      </c>
      <c r="D2109" s="21">
        <v>9475383</v>
      </c>
      <c r="E2109" s="21">
        <v>0</v>
      </c>
      <c r="F2109" s="21">
        <v>9475383</v>
      </c>
      <c r="G2109" s="39">
        <v>1.04</v>
      </c>
      <c r="H2109" s="21">
        <v>9854398</v>
      </c>
      <c r="I2109" s="21">
        <v>0</v>
      </c>
      <c r="J2109" s="21">
        <v>9854398</v>
      </c>
      <c r="K2109" s="21">
        <v>922811</v>
      </c>
      <c r="L2109" s="21">
        <v>389004.30184548657</v>
      </c>
      <c r="M2109" s="21">
        <v>978453</v>
      </c>
      <c r="N2109" s="21">
        <v>12144666.301845487</v>
      </c>
    </row>
    <row r="2110" spans="1:14" x14ac:dyDescent="0.25">
      <c r="A2110" s="1" t="s">
        <v>5528</v>
      </c>
      <c r="B2110" s="2" t="s">
        <v>10</v>
      </c>
      <c r="C2110" s="2" t="s">
        <v>3419</v>
      </c>
      <c r="D2110" s="21">
        <v>707</v>
      </c>
      <c r="E2110" s="21">
        <v>0</v>
      </c>
      <c r="F2110" s="21">
        <v>707</v>
      </c>
      <c r="G2110" s="39">
        <v>1.04</v>
      </c>
      <c r="H2110" s="21">
        <v>735</v>
      </c>
      <c r="I2110" s="21">
        <v>0</v>
      </c>
      <c r="J2110" s="21">
        <v>735</v>
      </c>
      <c r="K2110" s="21">
        <v>0</v>
      </c>
      <c r="L2110" s="21">
        <v>0</v>
      </c>
      <c r="M2110" s="21">
        <v>0</v>
      </c>
      <c r="N2110" s="21">
        <v>735</v>
      </c>
    </row>
    <row r="2111" spans="1:14" x14ac:dyDescent="0.25">
      <c r="A2111" s="1" t="s">
        <v>5529</v>
      </c>
      <c r="B2111" s="2" t="s">
        <v>10</v>
      </c>
      <c r="C2111" s="2" t="s">
        <v>3419</v>
      </c>
      <c r="D2111" s="21">
        <v>41265</v>
      </c>
      <c r="E2111" s="21">
        <v>0</v>
      </c>
      <c r="F2111" s="21">
        <v>41265</v>
      </c>
      <c r="G2111" s="39">
        <v>1.04</v>
      </c>
      <c r="H2111" s="21">
        <v>42916</v>
      </c>
      <c r="I2111" s="21">
        <v>0</v>
      </c>
      <c r="J2111" s="21">
        <v>42916</v>
      </c>
      <c r="K2111" s="21">
        <v>0</v>
      </c>
      <c r="L2111" s="21">
        <v>0</v>
      </c>
      <c r="M2111" s="21">
        <v>0</v>
      </c>
      <c r="N2111" s="21">
        <v>42916</v>
      </c>
    </row>
    <row r="2112" spans="1:14" x14ac:dyDescent="0.25">
      <c r="A2112" s="1" t="s">
        <v>5530</v>
      </c>
      <c r="B2112" s="2" t="s">
        <v>10</v>
      </c>
      <c r="C2112" s="2" t="s">
        <v>3419</v>
      </c>
      <c r="D2112" s="21">
        <v>28742</v>
      </c>
      <c r="E2112" s="21">
        <v>0</v>
      </c>
      <c r="F2112" s="21">
        <v>28742</v>
      </c>
      <c r="G2112" s="39">
        <v>1.04</v>
      </c>
      <c r="H2112" s="21">
        <v>29892</v>
      </c>
      <c r="I2112" s="21">
        <v>0</v>
      </c>
      <c r="J2112" s="21">
        <v>29892</v>
      </c>
      <c r="K2112" s="21">
        <v>0</v>
      </c>
      <c r="L2112" s="21">
        <v>0</v>
      </c>
      <c r="M2112" s="21">
        <v>0</v>
      </c>
      <c r="N2112" s="21">
        <v>29892</v>
      </c>
    </row>
    <row r="2113" spans="1:14" x14ac:dyDescent="0.25">
      <c r="A2113" s="1" t="s">
        <v>5531</v>
      </c>
      <c r="B2113" s="2" t="s">
        <v>10</v>
      </c>
      <c r="C2113" s="2" t="s">
        <v>3419</v>
      </c>
      <c r="D2113" s="21">
        <v>94801</v>
      </c>
      <c r="E2113" s="21">
        <v>0</v>
      </c>
      <c r="F2113" s="21">
        <v>94801</v>
      </c>
      <c r="G2113" s="39">
        <v>1.04</v>
      </c>
      <c r="H2113" s="21">
        <v>98593</v>
      </c>
      <c r="I2113" s="21">
        <v>0</v>
      </c>
      <c r="J2113" s="21">
        <v>98593</v>
      </c>
      <c r="K2113" s="21">
        <v>0</v>
      </c>
      <c r="L2113" s="21">
        <v>0</v>
      </c>
      <c r="M2113" s="21">
        <v>0</v>
      </c>
      <c r="N2113" s="21">
        <v>98593</v>
      </c>
    </row>
    <row r="2114" spans="1:14" x14ac:dyDescent="0.25">
      <c r="A2114" s="1" t="s">
        <v>5532</v>
      </c>
      <c r="B2114" s="2" t="s">
        <v>10</v>
      </c>
      <c r="C2114" s="2" t="s">
        <v>3419</v>
      </c>
      <c r="D2114" s="21">
        <v>15564</v>
      </c>
      <c r="E2114" s="21">
        <v>0</v>
      </c>
      <c r="F2114" s="21">
        <v>15564</v>
      </c>
      <c r="G2114" s="39">
        <v>1.04</v>
      </c>
      <c r="H2114" s="21">
        <v>16187</v>
      </c>
      <c r="I2114" s="21">
        <v>0</v>
      </c>
      <c r="J2114" s="21">
        <v>16187</v>
      </c>
      <c r="K2114" s="21">
        <v>0</v>
      </c>
      <c r="L2114" s="21">
        <v>0</v>
      </c>
      <c r="M2114" s="21">
        <v>0</v>
      </c>
      <c r="N2114" s="21">
        <v>16187</v>
      </c>
    </row>
    <row r="2115" spans="1:14" x14ac:dyDescent="0.25">
      <c r="A2115" s="1" t="s">
        <v>5533</v>
      </c>
      <c r="B2115" s="2" t="s">
        <v>10</v>
      </c>
      <c r="C2115" s="2" t="s">
        <v>3419</v>
      </c>
      <c r="D2115" s="21">
        <v>58898</v>
      </c>
      <c r="E2115" s="21">
        <v>0</v>
      </c>
      <c r="F2115" s="21">
        <v>58898</v>
      </c>
      <c r="G2115" s="39">
        <v>1.04</v>
      </c>
      <c r="H2115" s="21">
        <v>61254</v>
      </c>
      <c r="I2115" s="21">
        <v>0</v>
      </c>
      <c r="J2115" s="21">
        <v>61254</v>
      </c>
      <c r="K2115" s="21">
        <v>0</v>
      </c>
      <c r="L2115" s="21">
        <v>0</v>
      </c>
      <c r="M2115" s="21">
        <v>0</v>
      </c>
      <c r="N2115" s="21">
        <v>61254</v>
      </c>
    </row>
    <row r="2116" spans="1:14" x14ac:dyDescent="0.25">
      <c r="A2116" s="1" t="s">
        <v>5534</v>
      </c>
      <c r="B2116" s="2" t="s">
        <v>10</v>
      </c>
      <c r="C2116" s="2" t="s">
        <v>3419</v>
      </c>
      <c r="D2116" s="21">
        <v>29611</v>
      </c>
      <c r="E2116" s="21">
        <v>0</v>
      </c>
      <c r="F2116" s="21">
        <v>29611</v>
      </c>
      <c r="G2116" s="39">
        <v>1.04</v>
      </c>
      <c r="H2116" s="21">
        <v>30795</v>
      </c>
      <c r="I2116" s="21">
        <v>0</v>
      </c>
      <c r="J2116" s="21">
        <v>30795</v>
      </c>
      <c r="K2116" s="21">
        <v>0</v>
      </c>
      <c r="L2116" s="21">
        <v>0</v>
      </c>
      <c r="M2116" s="21">
        <v>0</v>
      </c>
      <c r="N2116" s="21">
        <v>30795</v>
      </c>
    </row>
    <row r="2117" spans="1:14" x14ac:dyDescent="0.25">
      <c r="A2117" s="1" t="s">
        <v>5535</v>
      </c>
      <c r="B2117" s="2" t="s">
        <v>10</v>
      </c>
      <c r="C2117" s="2" t="s">
        <v>3419</v>
      </c>
      <c r="D2117" s="21">
        <v>32250</v>
      </c>
      <c r="E2117" s="21">
        <v>0</v>
      </c>
      <c r="F2117" s="21">
        <v>32250</v>
      </c>
      <c r="G2117" s="39">
        <v>1.04</v>
      </c>
      <c r="H2117" s="21">
        <v>33540</v>
      </c>
      <c r="I2117" s="21">
        <v>0</v>
      </c>
      <c r="J2117" s="21">
        <v>33540</v>
      </c>
      <c r="K2117" s="21">
        <v>0</v>
      </c>
      <c r="L2117" s="21">
        <v>0</v>
      </c>
      <c r="M2117" s="21">
        <v>0</v>
      </c>
      <c r="N2117" s="21">
        <v>33540</v>
      </c>
    </row>
    <row r="2118" spans="1:14" x14ac:dyDescent="0.25">
      <c r="A2118" s="1" t="s">
        <v>5536</v>
      </c>
      <c r="B2118" s="2" t="s">
        <v>10</v>
      </c>
      <c r="C2118" s="2" t="s">
        <v>3419</v>
      </c>
      <c r="D2118" s="21">
        <v>64348</v>
      </c>
      <c r="E2118" s="21">
        <v>0</v>
      </c>
      <c r="F2118" s="21">
        <v>64348</v>
      </c>
      <c r="G2118" s="39">
        <v>1.04</v>
      </c>
      <c r="H2118" s="21">
        <v>66922</v>
      </c>
      <c r="I2118" s="21">
        <v>0</v>
      </c>
      <c r="J2118" s="21">
        <v>66922</v>
      </c>
      <c r="K2118" s="21">
        <v>0</v>
      </c>
      <c r="L2118" s="21">
        <v>0</v>
      </c>
      <c r="M2118" s="21">
        <v>0</v>
      </c>
      <c r="N2118" s="21">
        <v>66922</v>
      </c>
    </row>
    <row r="2119" spans="1:14" x14ac:dyDescent="0.25">
      <c r="A2119" s="1" t="s">
        <v>5537</v>
      </c>
      <c r="B2119" s="2" t="s">
        <v>10</v>
      </c>
      <c r="C2119" s="2" t="s">
        <v>3419</v>
      </c>
      <c r="D2119" s="21">
        <v>26176</v>
      </c>
      <c r="E2119" s="21">
        <v>0</v>
      </c>
      <c r="F2119" s="21">
        <v>26176</v>
      </c>
      <c r="G2119" s="39">
        <v>1.04</v>
      </c>
      <c r="H2119" s="21">
        <v>27223</v>
      </c>
      <c r="I2119" s="21">
        <v>0</v>
      </c>
      <c r="J2119" s="21">
        <v>27223</v>
      </c>
      <c r="K2119" s="21">
        <v>0</v>
      </c>
      <c r="L2119" s="21">
        <v>0</v>
      </c>
      <c r="M2119" s="21">
        <v>0</v>
      </c>
      <c r="N2119" s="21">
        <v>27223</v>
      </c>
    </row>
    <row r="2120" spans="1:14" x14ac:dyDescent="0.25">
      <c r="A2120" s="1" t="s">
        <v>5538</v>
      </c>
      <c r="B2120" s="2" t="s">
        <v>10</v>
      </c>
      <c r="C2120" s="2" t="s">
        <v>3419</v>
      </c>
      <c r="D2120" s="21">
        <v>68512</v>
      </c>
      <c r="E2120" s="21">
        <v>0</v>
      </c>
      <c r="F2120" s="21">
        <v>68512</v>
      </c>
      <c r="G2120" s="39">
        <v>1.04</v>
      </c>
      <c r="H2120" s="21">
        <v>71252</v>
      </c>
      <c r="I2120" s="21">
        <v>0</v>
      </c>
      <c r="J2120" s="21">
        <v>71252</v>
      </c>
      <c r="K2120" s="21">
        <v>0</v>
      </c>
      <c r="L2120" s="21">
        <v>0</v>
      </c>
      <c r="M2120" s="21">
        <v>0</v>
      </c>
      <c r="N2120" s="21">
        <v>71252</v>
      </c>
    </row>
    <row r="2121" spans="1:14" x14ac:dyDescent="0.25">
      <c r="A2121" s="1" t="s">
        <v>5539</v>
      </c>
      <c r="B2121" s="2" t="s">
        <v>10</v>
      </c>
      <c r="C2121" s="2" t="s">
        <v>3419</v>
      </c>
      <c r="D2121" s="21">
        <v>75454</v>
      </c>
      <c r="E2121" s="21">
        <v>0</v>
      </c>
      <c r="F2121" s="21">
        <v>75454</v>
      </c>
      <c r="G2121" s="39">
        <v>1.04</v>
      </c>
      <c r="H2121" s="21">
        <v>78472</v>
      </c>
      <c r="I2121" s="21">
        <v>0</v>
      </c>
      <c r="J2121" s="21">
        <v>78472</v>
      </c>
      <c r="K2121" s="21">
        <v>0</v>
      </c>
      <c r="L2121" s="21">
        <v>0</v>
      </c>
      <c r="M2121" s="21">
        <v>0</v>
      </c>
      <c r="N2121" s="21">
        <v>78472</v>
      </c>
    </row>
    <row r="2122" spans="1:14" x14ac:dyDescent="0.25">
      <c r="A2122" s="1" t="s">
        <v>5540</v>
      </c>
      <c r="B2122" s="2" t="s">
        <v>10</v>
      </c>
      <c r="C2122" s="2" t="s">
        <v>3419</v>
      </c>
      <c r="D2122" s="21">
        <v>87257</v>
      </c>
      <c r="E2122" s="21">
        <v>0</v>
      </c>
      <c r="F2122" s="21">
        <v>87257</v>
      </c>
      <c r="G2122" s="39">
        <v>1.04</v>
      </c>
      <c r="H2122" s="21">
        <v>90747</v>
      </c>
      <c r="I2122" s="21">
        <v>0</v>
      </c>
      <c r="J2122" s="21">
        <v>90747</v>
      </c>
      <c r="K2122" s="21">
        <v>0</v>
      </c>
      <c r="L2122" s="21">
        <v>0</v>
      </c>
      <c r="M2122" s="21">
        <v>0</v>
      </c>
      <c r="N2122" s="21">
        <v>90747</v>
      </c>
    </row>
    <row r="2123" spans="1:14" x14ac:dyDescent="0.25">
      <c r="A2123" s="1" t="s">
        <v>5541</v>
      </c>
      <c r="B2123" s="2" t="s">
        <v>10</v>
      </c>
      <c r="C2123" s="2" t="s">
        <v>3419</v>
      </c>
      <c r="D2123" s="21">
        <v>178718</v>
      </c>
      <c r="E2123" s="21">
        <v>0</v>
      </c>
      <c r="F2123" s="21">
        <v>178718</v>
      </c>
      <c r="G2123" s="39">
        <v>1.04</v>
      </c>
      <c r="H2123" s="21">
        <v>185867</v>
      </c>
      <c r="I2123" s="21">
        <v>0</v>
      </c>
      <c r="J2123" s="21">
        <v>185867</v>
      </c>
      <c r="K2123" s="21">
        <v>0</v>
      </c>
      <c r="L2123" s="21">
        <v>0</v>
      </c>
      <c r="M2123" s="21">
        <v>0</v>
      </c>
      <c r="N2123" s="21">
        <v>185867</v>
      </c>
    </row>
    <row r="2124" spans="1:14" x14ac:dyDescent="0.25">
      <c r="A2124" s="1" t="s">
        <v>5542</v>
      </c>
      <c r="B2124" s="2" t="s">
        <v>10</v>
      </c>
      <c r="C2124" s="2" t="s">
        <v>3419</v>
      </c>
      <c r="D2124" s="21">
        <v>6427</v>
      </c>
      <c r="E2124" s="21">
        <v>0</v>
      </c>
      <c r="F2124" s="21">
        <v>6427</v>
      </c>
      <c r="G2124" s="39">
        <v>1.04</v>
      </c>
      <c r="H2124" s="21">
        <v>6684</v>
      </c>
      <c r="I2124" s="21">
        <v>0</v>
      </c>
      <c r="J2124" s="21">
        <v>6684</v>
      </c>
      <c r="K2124" s="21">
        <v>0</v>
      </c>
      <c r="L2124" s="21">
        <v>0</v>
      </c>
      <c r="M2124" s="21">
        <v>0</v>
      </c>
      <c r="N2124" s="21">
        <v>6684</v>
      </c>
    </row>
    <row r="2125" spans="1:14" x14ac:dyDescent="0.25">
      <c r="A2125" s="1" t="s">
        <v>5543</v>
      </c>
      <c r="B2125" s="2" t="s">
        <v>10</v>
      </c>
      <c r="C2125" s="2" t="s">
        <v>3419</v>
      </c>
      <c r="D2125" s="21">
        <v>191586</v>
      </c>
      <c r="E2125" s="21">
        <v>0</v>
      </c>
      <c r="F2125" s="21">
        <v>191586</v>
      </c>
      <c r="G2125" s="39">
        <v>1.04</v>
      </c>
      <c r="H2125" s="21">
        <v>199249</v>
      </c>
      <c r="I2125" s="21">
        <v>0</v>
      </c>
      <c r="J2125" s="21">
        <v>199249</v>
      </c>
      <c r="K2125" s="21">
        <v>0</v>
      </c>
      <c r="L2125" s="21">
        <v>0</v>
      </c>
      <c r="M2125" s="21">
        <v>0</v>
      </c>
      <c r="N2125" s="21">
        <v>199249</v>
      </c>
    </row>
    <row r="2126" spans="1:14" x14ac:dyDescent="0.25">
      <c r="A2126" s="1" t="s">
        <v>5544</v>
      </c>
      <c r="B2126" s="2" t="s">
        <v>10</v>
      </c>
      <c r="C2126" s="2" t="s">
        <v>3419</v>
      </c>
      <c r="D2126" s="21">
        <v>81690</v>
      </c>
      <c r="E2126" s="21">
        <v>0</v>
      </c>
      <c r="F2126" s="21">
        <v>81690</v>
      </c>
      <c r="G2126" s="39">
        <v>1.04</v>
      </c>
      <c r="H2126" s="21">
        <v>84958</v>
      </c>
      <c r="I2126" s="21">
        <v>0</v>
      </c>
      <c r="J2126" s="21">
        <v>84958</v>
      </c>
      <c r="K2126" s="21">
        <v>0</v>
      </c>
      <c r="L2126" s="21">
        <v>0</v>
      </c>
      <c r="M2126" s="21">
        <v>0</v>
      </c>
      <c r="N2126" s="21">
        <v>84958</v>
      </c>
    </row>
    <row r="2127" spans="1:14" x14ac:dyDescent="0.25">
      <c r="A2127" s="1" t="s">
        <v>5545</v>
      </c>
      <c r="B2127" s="2" t="s">
        <v>10</v>
      </c>
      <c r="C2127" s="2" t="s">
        <v>3419</v>
      </c>
      <c r="D2127" s="21">
        <v>67731</v>
      </c>
      <c r="E2127" s="21">
        <v>0</v>
      </c>
      <c r="F2127" s="21">
        <v>67731</v>
      </c>
      <c r="G2127" s="39">
        <v>1.04</v>
      </c>
      <c r="H2127" s="21">
        <v>70440</v>
      </c>
      <c r="I2127" s="21">
        <v>0</v>
      </c>
      <c r="J2127" s="21">
        <v>70440</v>
      </c>
      <c r="K2127" s="21">
        <v>0</v>
      </c>
      <c r="L2127" s="21">
        <v>0</v>
      </c>
      <c r="M2127" s="21">
        <v>0</v>
      </c>
      <c r="N2127" s="21">
        <v>70440</v>
      </c>
    </row>
    <row r="2128" spans="1:14" x14ac:dyDescent="0.25">
      <c r="A2128" s="1" t="s">
        <v>5546</v>
      </c>
      <c r="B2128" s="2" t="s">
        <v>10</v>
      </c>
      <c r="C2128" s="2" t="s">
        <v>3419</v>
      </c>
      <c r="D2128" s="21">
        <v>42001</v>
      </c>
      <c r="E2128" s="21">
        <v>0</v>
      </c>
      <c r="F2128" s="21">
        <v>42001</v>
      </c>
      <c r="G2128" s="39">
        <v>1.04</v>
      </c>
      <c r="H2128" s="21">
        <v>43681</v>
      </c>
      <c r="I2128" s="21">
        <v>0</v>
      </c>
      <c r="J2128" s="21">
        <v>43681</v>
      </c>
      <c r="K2128" s="21">
        <v>0</v>
      </c>
      <c r="L2128" s="21">
        <v>0</v>
      </c>
      <c r="M2128" s="21">
        <v>0</v>
      </c>
      <c r="N2128" s="21">
        <v>43681</v>
      </c>
    </row>
    <row r="2129" spans="1:14" x14ac:dyDescent="0.25">
      <c r="A2129" s="1" t="s">
        <v>5547</v>
      </c>
      <c r="B2129" s="2" t="s">
        <v>10</v>
      </c>
      <c r="C2129" s="2" t="s">
        <v>3419</v>
      </c>
      <c r="D2129" s="21">
        <v>14041</v>
      </c>
      <c r="E2129" s="21">
        <v>0</v>
      </c>
      <c r="F2129" s="21">
        <v>14041</v>
      </c>
      <c r="G2129" s="39">
        <v>1.04</v>
      </c>
      <c r="H2129" s="21">
        <v>14603</v>
      </c>
      <c r="I2129" s="21">
        <v>0</v>
      </c>
      <c r="J2129" s="21">
        <v>14603</v>
      </c>
      <c r="K2129" s="21">
        <v>0</v>
      </c>
      <c r="L2129" s="21">
        <v>0</v>
      </c>
      <c r="M2129" s="21">
        <v>0</v>
      </c>
      <c r="N2129" s="21">
        <v>14603</v>
      </c>
    </row>
    <row r="2130" spans="1:14" x14ac:dyDescent="0.25">
      <c r="A2130" s="1" t="s">
        <v>5548</v>
      </c>
      <c r="B2130" s="2" t="s">
        <v>10</v>
      </c>
      <c r="C2130" s="2" t="s">
        <v>3419</v>
      </c>
      <c r="D2130" s="21">
        <v>25665</v>
      </c>
      <c r="E2130" s="21">
        <v>0</v>
      </c>
      <c r="F2130" s="21">
        <v>25665</v>
      </c>
      <c r="G2130" s="39">
        <v>1.04</v>
      </c>
      <c r="H2130" s="21">
        <v>26692</v>
      </c>
      <c r="I2130" s="21">
        <v>0</v>
      </c>
      <c r="J2130" s="21">
        <v>26692</v>
      </c>
      <c r="K2130" s="21">
        <v>0</v>
      </c>
      <c r="L2130" s="21">
        <v>0</v>
      </c>
      <c r="M2130" s="21">
        <v>0</v>
      </c>
      <c r="N2130" s="21">
        <v>26692</v>
      </c>
    </row>
    <row r="2131" spans="1:14" x14ac:dyDescent="0.25">
      <c r="A2131" s="1" t="s">
        <v>5549</v>
      </c>
      <c r="B2131" s="2" t="s">
        <v>10</v>
      </c>
      <c r="C2131" s="2" t="s">
        <v>3419</v>
      </c>
      <c r="D2131" s="21">
        <v>27543</v>
      </c>
      <c r="E2131" s="21">
        <v>0</v>
      </c>
      <c r="F2131" s="21">
        <v>27543</v>
      </c>
      <c r="G2131" s="39">
        <v>1.04</v>
      </c>
      <c r="H2131" s="21">
        <v>28645</v>
      </c>
      <c r="I2131" s="21">
        <v>0</v>
      </c>
      <c r="J2131" s="21">
        <v>28645</v>
      </c>
      <c r="K2131" s="21">
        <v>0</v>
      </c>
      <c r="L2131" s="21">
        <v>0</v>
      </c>
      <c r="M2131" s="21">
        <v>0</v>
      </c>
      <c r="N2131" s="21">
        <v>28645</v>
      </c>
    </row>
    <row r="2132" spans="1:14" x14ac:dyDescent="0.25">
      <c r="A2132" s="1" t="s">
        <v>5550</v>
      </c>
      <c r="B2132" s="2" t="s">
        <v>10</v>
      </c>
      <c r="C2132" s="2" t="s">
        <v>3419</v>
      </c>
      <c r="D2132" s="21">
        <v>27501</v>
      </c>
      <c r="E2132" s="21">
        <v>0</v>
      </c>
      <c r="F2132" s="21">
        <v>27501</v>
      </c>
      <c r="G2132" s="39">
        <v>1.04</v>
      </c>
      <c r="H2132" s="21">
        <v>28601</v>
      </c>
      <c r="I2132" s="21">
        <v>0</v>
      </c>
      <c r="J2132" s="21">
        <v>28601</v>
      </c>
      <c r="K2132" s="21">
        <v>0</v>
      </c>
      <c r="L2132" s="21">
        <v>0</v>
      </c>
      <c r="M2132" s="21">
        <v>0</v>
      </c>
      <c r="N2132" s="21">
        <v>28601</v>
      </c>
    </row>
    <row r="2133" spans="1:14" x14ac:dyDescent="0.25">
      <c r="A2133" s="1" t="s">
        <v>5551</v>
      </c>
      <c r="B2133" s="2" t="s">
        <v>10</v>
      </c>
      <c r="C2133" s="2" t="s">
        <v>3419</v>
      </c>
      <c r="D2133" s="21">
        <v>170984</v>
      </c>
      <c r="E2133" s="21">
        <v>0</v>
      </c>
      <c r="F2133" s="21">
        <v>170984</v>
      </c>
      <c r="G2133" s="39">
        <v>1.04</v>
      </c>
      <c r="H2133" s="21">
        <v>177823</v>
      </c>
      <c r="I2133" s="21">
        <v>0</v>
      </c>
      <c r="J2133" s="21">
        <v>177823</v>
      </c>
      <c r="K2133" s="21">
        <v>0</v>
      </c>
      <c r="L2133" s="21">
        <v>0</v>
      </c>
      <c r="M2133" s="21">
        <v>0</v>
      </c>
      <c r="N2133" s="21">
        <v>177823</v>
      </c>
    </row>
    <row r="2134" spans="1:14" x14ac:dyDescent="0.25">
      <c r="A2134" s="1" t="s">
        <v>5552</v>
      </c>
      <c r="B2134" s="2" t="s">
        <v>10</v>
      </c>
      <c r="C2134" s="2" t="s">
        <v>3419</v>
      </c>
      <c r="D2134" s="21">
        <v>54794</v>
      </c>
      <c r="E2134" s="21">
        <v>0</v>
      </c>
      <c r="F2134" s="21">
        <v>54794</v>
      </c>
      <c r="G2134" s="39">
        <v>1.04</v>
      </c>
      <c r="H2134" s="21">
        <v>56986</v>
      </c>
      <c r="I2134" s="21">
        <v>0</v>
      </c>
      <c r="J2134" s="21">
        <v>56986</v>
      </c>
      <c r="K2134" s="21">
        <v>0</v>
      </c>
      <c r="L2134" s="21">
        <v>0</v>
      </c>
      <c r="M2134" s="21">
        <v>0</v>
      </c>
      <c r="N2134" s="21">
        <v>56986</v>
      </c>
    </row>
    <row r="2135" spans="1:14" x14ac:dyDescent="0.25">
      <c r="A2135" s="1" t="s">
        <v>5553</v>
      </c>
      <c r="B2135" s="2" t="s">
        <v>10</v>
      </c>
      <c r="C2135" s="2" t="s">
        <v>3419</v>
      </c>
      <c r="D2135" s="21">
        <v>27974</v>
      </c>
      <c r="E2135" s="21">
        <v>0</v>
      </c>
      <c r="F2135" s="21">
        <v>27974</v>
      </c>
      <c r="G2135" s="39">
        <v>1.04</v>
      </c>
      <c r="H2135" s="21">
        <v>29093</v>
      </c>
      <c r="I2135" s="21">
        <v>0</v>
      </c>
      <c r="J2135" s="21">
        <v>29093</v>
      </c>
      <c r="K2135" s="21">
        <v>0</v>
      </c>
      <c r="L2135" s="21">
        <v>0</v>
      </c>
      <c r="M2135" s="21">
        <v>0</v>
      </c>
      <c r="N2135" s="21">
        <v>29093</v>
      </c>
    </row>
    <row r="2136" spans="1:14" x14ac:dyDescent="0.25">
      <c r="A2136" s="1" t="s">
        <v>5554</v>
      </c>
      <c r="B2136" s="2" t="s">
        <v>10</v>
      </c>
      <c r="C2136" s="2" t="s">
        <v>3419</v>
      </c>
      <c r="D2136" s="21">
        <v>5939996</v>
      </c>
      <c r="E2136" s="21">
        <v>0</v>
      </c>
      <c r="F2136" s="21">
        <v>5939996</v>
      </c>
      <c r="G2136" s="39">
        <v>1.04</v>
      </c>
      <c r="H2136" s="21">
        <v>6177596</v>
      </c>
      <c r="I2136" s="21">
        <v>0</v>
      </c>
      <c r="J2136" s="21">
        <v>6177596</v>
      </c>
      <c r="K2136" s="21">
        <v>0</v>
      </c>
      <c r="L2136" s="21">
        <v>0</v>
      </c>
      <c r="M2136" s="21">
        <v>0</v>
      </c>
      <c r="N2136" s="21">
        <v>6177596</v>
      </c>
    </row>
    <row r="2137" spans="1:14" x14ac:dyDescent="0.25">
      <c r="A2137" s="1" t="s">
        <v>5555</v>
      </c>
      <c r="B2137" s="2" t="s">
        <v>10</v>
      </c>
      <c r="C2137" s="2" t="s">
        <v>3419</v>
      </c>
      <c r="D2137" s="21">
        <v>2065084</v>
      </c>
      <c r="E2137" s="21">
        <v>0</v>
      </c>
      <c r="F2137" s="21">
        <v>2065084</v>
      </c>
      <c r="G2137" s="39">
        <v>1.04</v>
      </c>
      <c r="H2137" s="21">
        <v>2147687</v>
      </c>
      <c r="I2137" s="21">
        <v>0</v>
      </c>
      <c r="J2137" s="21">
        <v>2147687</v>
      </c>
      <c r="K2137" s="21">
        <v>92846</v>
      </c>
      <c r="L2137" s="21">
        <v>0</v>
      </c>
      <c r="M2137" s="21">
        <v>0</v>
      </c>
      <c r="N2137" s="21">
        <v>2240533</v>
      </c>
    </row>
    <row r="2138" spans="1:14" x14ac:dyDescent="0.25">
      <c r="A2138" s="1" t="s">
        <v>5556</v>
      </c>
      <c r="B2138" s="2" t="s">
        <v>10</v>
      </c>
      <c r="C2138" s="2" t="s">
        <v>3419</v>
      </c>
      <c r="D2138" s="21">
        <v>1171364</v>
      </c>
      <c r="E2138" s="21">
        <v>0</v>
      </c>
      <c r="F2138" s="21">
        <v>1171364</v>
      </c>
      <c r="G2138" s="39">
        <v>1.04</v>
      </c>
      <c r="H2138" s="21">
        <v>1218219</v>
      </c>
      <c r="I2138" s="21">
        <v>0</v>
      </c>
      <c r="J2138" s="21">
        <v>1218219</v>
      </c>
      <c r="K2138" s="21">
        <v>63963</v>
      </c>
      <c r="L2138" s="21">
        <v>0</v>
      </c>
      <c r="M2138" s="21">
        <v>0</v>
      </c>
      <c r="N2138" s="21">
        <v>1282182</v>
      </c>
    </row>
    <row r="2139" spans="1:14" x14ac:dyDescent="0.25">
      <c r="A2139" s="1" t="s">
        <v>5557</v>
      </c>
      <c r="B2139" s="2" t="s">
        <v>10</v>
      </c>
      <c r="C2139" s="2" t="s">
        <v>3419</v>
      </c>
      <c r="D2139" s="21">
        <v>1019503</v>
      </c>
      <c r="E2139" s="21">
        <v>0</v>
      </c>
      <c r="F2139" s="21">
        <v>1019503</v>
      </c>
      <c r="G2139" s="39">
        <v>1.04</v>
      </c>
      <c r="H2139" s="21">
        <v>1060283</v>
      </c>
      <c r="I2139" s="21">
        <v>0</v>
      </c>
      <c r="J2139" s="21">
        <v>1060283</v>
      </c>
      <c r="K2139" s="21">
        <v>0</v>
      </c>
      <c r="L2139" s="21">
        <v>0</v>
      </c>
      <c r="M2139" s="21">
        <v>0</v>
      </c>
      <c r="N2139" s="21">
        <v>1060283</v>
      </c>
    </row>
    <row r="2140" spans="1:14" x14ac:dyDescent="0.25">
      <c r="A2140" s="1" t="s">
        <v>5558</v>
      </c>
      <c r="B2140" s="2" t="s">
        <v>10</v>
      </c>
      <c r="C2140" s="2" t="s">
        <v>3419</v>
      </c>
      <c r="D2140" s="21">
        <v>224947</v>
      </c>
      <c r="E2140" s="21">
        <v>0</v>
      </c>
      <c r="F2140" s="21">
        <v>224947</v>
      </c>
      <c r="G2140" s="39">
        <v>1.04</v>
      </c>
      <c r="H2140" s="21">
        <v>233945</v>
      </c>
      <c r="I2140" s="21">
        <v>0</v>
      </c>
      <c r="J2140" s="21">
        <v>233945</v>
      </c>
      <c r="K2140" s="21">
        <v>6512</v>
      </c>
      <c r="L2140" s="21">
        <v>0</v>
      </c>
      <c r="M2140" s="21">
        <v>0</v>
      </c>
      <c r="N2140" s="21">
        <v>240457</v>
      </c>
    </row>
    <row r="2141" spans="1:14" x14ac:dyDescent="0.25">
      <c r="A2141" s="1" t="s">
        <v>5559</v>
      </c>
      <c r="B2141" s="2" t="s">
        <v>10</v>
      </c>
      <c r="C2141" s="2" t="s">
        <v>3419</v>
      </c>
      <c r="D2141" s="21">
        <v>410535</v>
      </c>
      <c r="E2141" s="21">
        <v>0</v>
      </c>
      <c r="F2141" s="21">
        <v>410535</v>
      </c>
      <c r="G2141" s="39">
        <v>1.04</v>
      </c>
      <c r="H2141" s="21">
        <v>426956</v>
      </c>
      <c r="I2141" s="21">
        <v>0</v>
      </c>
      <c r="J2141" s="21">
        <v>426956</v>
      </c>
      <c r="K2141" s="21">
        <v>81924</v>
      </c>
      <c r="L2141" s="21">
        <v>0</v>
      </c>
      <c r="M2141" s="21">
        <v>0</v>
      </c>
      <c r="N2141" s="21">
        <v>508880</v>
      </c>
    </row>
    <row r="2142" spans="1:14" x14ac:dyDescent="0.25">
      <c r="A2142" s="1" t="s">
        <v>5560</v>
      </c>
      <c r="B2142" s="2" t="s">
        <v>10</v>
      </c>
      <c r="C2142" s="2" t="s">
        <v>3419</v>
      </c>
      <c r="D2142" s="21">
        <v>3151350</v>
      </c>
      <c r="E2142" s="21">
        <v>0</v>
      </c>
      <c r="F2142" s="21">
        <v>3151350</v>
      </c>
      <c r="G2142" s="39">
        <v>1.04</v>
      </c>
      <c r="H2142" s="21">
        <v>3277404</v>
      </c>
      <c r="I2142" s="21">
        <v>0</v>
      </c>
      <c r="J2142" s="21">
        <v>3277404</v>
      </c>
      <c r="K2142" s="21">
        <v>0</v>
      </c>
      <c r="L2142" s="21">
        <v>0</v>
      </c>
      <c r="M2142" s="21">
        <v>0</v>
      </c>
      <c r="N2142" s="21">
        <v>3277404</v>
      </c>
    </row>
    <row r="2143" spans="1:14" x14ac:dyDescent="0.25">
      <c r="A2143" s="1" t="s">
        <v>5561</v>
      </c>
      <c r="B2143" s="2" t="s">
        <v>10</v>
      </c>
      <c r="C2143" s="2" t="s">
        <v>3419</v>
      </c>
      <c r="D2143" s="21">
        <v>6705328</v>
      </c>
      <c r="E2143" s="21">
        <v>0</v>
      </c>
      <c r="F2143" s="21">
        <v>6705328</v>
      </c>
      <c r="G2143" s="39">
        <v>1.04</v>
      </c>
      <c r="H2143" s="21">
        <v>6973541</v>
      </c>
      <c r="I2143" s="21">
        <v>0</v>
      </c>
      <c r="J2143" s="21">
        <v>6973541</v>
      </c>
      <c r="K2143" s="21">
        <v>0</v>
      </c>
      <c r="L2143" s="21">
        <v>0</v>
      </c>
      <c r="M2143" s="21">
        <v>0</v>
      </c>
      <c r="N2143" s="21">
        <v>6973541</v>
      </c>
    </row>
    <row r="2144" spans="1:14" x14ac:dyDescent="0.25">
      <c r="A2144" s="1" t="s">
        <v>5562</v>
      </c>
      <c r="B2144" s="2" t="s">
        <v>10</v>
      </c>
      <c r="C2144" s="2" t="s">
        <v>3419</v>
      </c>
      <c r="D2144" s="21">
        <v>5327452</v>
      </c>
      <c r="E2144" s="21">
        <v>0</v>
      </c>
      <c r="F2144" s="21">
        <v>5327452</v>
      </c>
      <c r="G2144" s="39">
        <v>1.04</v>
      </c>
      <c r="H2144" s="21">
        <v>5540550</v>
      </c>
      <c r="I2144" s="21">
        <v>0</v>
      </c>
      <c r="J2144" s="21">
        <v>5540550</v>
      </c>
      <c r="K2144" s="21">
        <v>0</v>
      </c>
      <c r="L2144" s="21">
        <v>0</v>
      </c>
      <c r="M2144" s="21">
        <v>0</v>
      </c>
      <c r="N2144" s="21">
        <v>5540550</v>
      </c>
    </row>
    <row r="2145" spans="1:14" x14ac:dyDescent="0.25">
      <c r="A2145" s="1" t="s">
        <v>5563</v>
      </c>
      <c r="B2145" s="2" t="s">
        <v>174</v>
      </c>
      <c r="C2145" s="2" t="s">
        <v>3171</v>
      </c>
      <c r="D2145" s="21">
        <v>2010533</v>
      </c>
      <c r="E2145" s="21">
        <v>0</v>
      </c>
      <c r="F2145" s="21">
        <v>2010533</v>
      </c>
      <c r="G2145" s="39">
        <v>1.04</v>
      </c>
      <c r="H2145" s="21">
        <v>2090954</v>
      </c>
      <c r="I2145" s="21">
        <v>0</v>
      </c>
      <c r="J2145" s="21">
        <v>2090954</v>
      </c>
      <c r="K2145" s="21">
        <v>0</v>
      </c>
      <c r="L2145" s="21">
        <v>0</v>
      </c>
      <c r="M2145" s="21">
        <v>0</v>
      </c>
      <c r="N2145" s="21">
        <v>2090954</v>
      </c>
    </row>
    <row r="2146" spans="1:14" x14ac:dyDescent="0.25">
      <c r="A2146" s="1" t="s">
        <v>5564</v>
      </c>
      <c r="B2146" s="2" t="s">
        <v>10</v>
      </c>
      <c r="C2146" s="2" t="s">
        <v>3419</v>
      </c>
      <c r="D2146" s="21">
        <v>1256040</v>
      </c>
      <c r="E2146" s="21">
        <v>0</v>
      </c>
      <c r="F2146" s="21">
        <v>1256040</v>
      </c>
      <c r="G2146" s="39">
        <v>1.04</v>
      </c>
      <c r="H2146" s="21">
        <v>1306282</v>
      </c>
      <c r="I2146" s="21">
        <v>0</v>
      </c>
      <c r="J2146" s="21">
        <v>1306282</v>
      </c>
      <c r="K2146" s="21">
        <v>0</v>
      </c>
      <c r="L2146" s="21">
        <v>0</v>
      </c>
      <c r="M2146" s="21">
        <v>0</v>
      </c>
      <c r="N2146" s="21">
        <v>1306282</v>
      </c>
    </row>
    <row r="2147" spans="1:14" x14ac:dyDescent="0.25">
      <c r="A2147" s="1" t="s">
        <v>5565</v>
      </c>
      <c r="B2147" s="2" t="s">
        <v>10</v>
      </c>
      <c r="C2147" s="2" t="s">
        <v>3419</v>
      </c>
      <c r="D2147" s="21">
        <v>337301</v>
      </c>
      <c r="E2147" s="21">
        <v>0</v>
      </c>
      <c r="F2147" s="21">
        <v>337301</v>
      </c>
      <c r="G2147" s="39">
        <v>1.04</v>
      </c>
      <c r="H2147" s="21">
        <v>350793</v>
      </c>
      <c r="I2147" s="21">
        <v>0</v>
      </c>
      <c r="J2147" s="21">
        <v>350793</v>
      </c>
      <c r="K2147" s="21">
        <v>0</v>
      </c>
      <c r="L2147" s="21">
        <v>0</v>
      </c>
      <c r="M2147" s="21">
        <v>0</v>
      </c>
      <c r="N2147" s="21">
        <v>350793</v>
      </c>
    </row>
    <row r="2148" spans="1:14" x14ac:dyDescent="0.25">
      <c r="A2148" s="1" t="s">
        <v>5566</v>
      </c>
      <c r="B2148" s="2" t="s">
        <v>10</v>
      </c>
      <c r="C2148" s="2" t="s">
        <v>3419</v>
      </c>
      <c r="D2148" s="21">
        <v>761436</v>
      </c>
      <c r="E2148" s="21">
        <v>0</v>
      </c>
      <c r="F2148" s="21">
        <v>761436</v>
      </c>
      <c r="G2148" s="39">
        <v>1.04</v>
      </c>
      <c r="H2148" s="21">
        <v>791893</v>
      </c>
      <c r="I2148" s="21">
        <v>0</v>
      </c>
      <c r="J2148" s="21">
        <v>791893</v>
      </c>
      <c r="K2148" s="21">
        <v>0</v>
      </c>
      <c r="L2148" s="21">
        <v>0</v>
      </c>
      <c r="M2148" s="21">
        <v>0</v>
      </c>
      <c r="N2148" s="21">
        <v>791893</v>
      </c>
    </row>
    <row r="2149" spans="1:14" x14ac:dyDescent="0.25">
      <c r="A2149" s="1" t="s">
        <v>5567</v>
      </c>
      <c r="B2149" s="2" t="s">
        <v>10</v>
      </c>
      <c r="C2149" s="2" t="s">
        <v>3419</v>
      </c>
      <c r="D2149" s="21">
        <v>1393603</v>
      </c>
      <c r="E2149" s="21">
        <v>0</v>
      </c>
      <c r="F2149" s="21">
        <v>1393603</v>
      </c>
      <c r="G2149" s="39">
        <v>1.04</v>
      </c>
      <c r="H2149" s="21">
        <v>1449347</v>
      </c>
      <c r="I2149" s="21">
        <v>0</v>
      </c>
      <c r="J2149" s="21">
        <v>1449347</v>
      </c>
      <c r="K2149" s="21">
        <v>43488</v>
      </c>
      <c r="L2149" s="21">
        <v>42371.217579406119</v>
      </c>
      <c r="M2149" s="21">
        <v>106911</v>
      </c>
      <c r="N2149" s="21">
        <v>1642117.2175794062</v>
      </c>
    </row>
    <row r="2150" spans="1:14" x14ac:dyDescent="0.25">
      <c r="A2150" s="1" t="s">
        <v>5568</v>
      </c>
      <c r="B2150" s="2" t="s">
        <v>10</v>
      </c>
      <c r="C2150" s="2" t="s">
        <v>3419</v>
      </c>
      <c r="D2150" s="21">
        <v>4079</v>
      </c>
      <c r="E2150" s="21">
        <v>0</v>
      </c>
      <c r="F2150" s="21">
        <v>4079</v>
      </c>
      <c r="G2150" s="39">
        <v>1.04</v>
      </c>
      <c r="H2150" s="21">
        <v>4242</v>
      </c>
      <c r="I2150" s="21">
        <v>0</v>
      </c>
      <c r="J2150" s="21">
        <v>4242</v>
      </c>
      <c r="K2150" s="21">
        <v>0</v>
      </c>
      <c r="L2150" s="21">
        <v>0</v>
      </c>
      <c r="M2150" s="21">
        <v>0</v>
      </c>
      <c r="N2150" s="21">
        <v>4242</v>
      </c>
    </row>
    <row r="2151" spans="1:14" x14ac:dyDescent="0.25">
      <c r="A2151" s="1" t="s">
        <v>5569</v>
      </c>
      <c r="B2151" s="2" t="s">
        <v>10</v>
      </c>
      <c r="C2151" s="2" t="s">
        <v>3419</v>
      </c>
      <c r="D2151" s="21">
        <v>16897</v>
      </c>
      <c r="E2151" s="21">
        <v>0</v>
      </c>
      <c r="F2151" s="21">
        <v>16897</v>
      </c>
      <c r="G2151" s="39">
        <v>1.04</v>
      </c>
      <c r="H2151" s="21">
        <v>17573</v>
      </c>
      <c r="I2151" s="21">
        <v>0</v>
      </c>
      <c r="J2151" s="21">
        <v>17573</v>
      </c>
      <c r="K2151" s="21">
        <v>0</v>
      </c>
      <c r="L2151" s="21">
        <v>0</v>
      </c>
      <c r="M2151" s="21">
        <v>0</v>
      </c>
      <c r="N2151" s="21">
        <v>17573</v>
      </c>
    </row>
    <row r="2152" spans="1:14" x14ac:dyDescent="0.25">
      <c r="A2152" s="1" t="s">
        <v>5570</v>
      </c>
      <c r="B2152" s="2" t="s">
        <v>10</v>
      </c>
      <c r="C2152" s="2" t="s">
        <v>3419</v>
      </c>
      <c r="D2152" s="21">
        <v>8698</v>
      </c>
      <c r="E2152" s="21">
        <v>0</v>
      </c>
      <c r="F2152" s="21">
        <v>8698</v>
      </c>
      <c r="G2152" s="39">
        <v>1.04</v>
      </c>
      <c r="H2152" s="21">
        <v>9046</v>
      </c>
      <c r="I2152" s="21">
        <v>0</v>
      </c>
      <c r="J2152" s="21">
        <v>9046</v>
      </c>
      <c r="K2152" s="21">
        <v>0</v>
      </c>
      <c r="L2152" s="21">
        <v>0</v>
      </c>
      <c r="M2152" s="21">
        <v>0</v>
      </c>
      <c r="N2152" s="21">
        <v>9046</v>
      </c>
    </row>
    <row r="2153" spans="1:14" x14ac:dyDescent="0.25">
      <c r="A2153" s="1" t="s">
        <v>5571</v>
      </c>
      <c r="B2153" s="2" t="s">
        <v>10</v>
      </c>
      <c r="C2153" s="2" t="s">
        <v>3419</v>
      </c>
      <c r="D2153" s="21">
        <v>11331</v>
      </c>
      <c r="E2153" s="21">
        <v>0</v>
      </c>
      <c r="F2153" s="21">
        <v>11331</v>
      </c>
      <c r="G2153" s="39">
        <v>1.04</v>
      </c>
      <c r="H2153" s="21">
        <v>11784</v>
      </c>
      <c r="I2153" s="21">
        <v>0</v>
      </c>
      <c r="J2153" s="21">
        <v>11784</v>
      </c>
      <c r="K2153" s="21">
        <v>0</v>
      </c>
      <c r="L2153" s="21">
        <v>0</v>
      </c>
      <c r="M2153" s="21">
        <v>0</v>
      </c>
      <c r="N2153" s="21">
        <v>11784</v>
      </c>
    </row>
    <row r="2154" spans="1:14" x14ac:dyDescent="0.25">
      <c r="A2154" s="1" t="s">
        <v>5572</v>
      </c>
      <c r="B2154" s="2" t="s">
        <v>10</v>
      </c>
      <c r="C2154" s="2" t="s">
        <v>3419</v>
      </c>
      <c r="D2154" s="21">
        <v>27330</v>
      </c>
      <c r="E2154" s="21">
        <v>0</v>
      </c>
      <c r="F2154" s="21">
        <v>27330</v>
      </c>
      <c r="G2154" s="39">
        <v>1.04</v>
      </c>
      <c r="H2154" s="21">
        <v>28423</v>
      </c>
      <c r="I2154" s="21">
        <v>0</v>
      </c>
      <c r="J2154" s="21">
        <v>28423</v>
      </c>
      <c r="K2154" s="21">
        <v>0</v>
      </c>
      <c r="L2154" s="21">
        <v>0</v>
      </c>
      <c r="M2154" s="21">
        <v>0</v>
      </c>
      <c r="N2154" s="21">
        <v>28423</v>
      </c>
    </row>
    <row r="2155" spans="1:14" x14ac:dyDescent="0.25">
      <c r="A2155" s="1" t="s">
        <v>5573</v>
      </c>
      <c r="B2155" s="2" t="s">
        <v>10</v>
      </c>
      <c r="C2155" s="2" t="s">
        <v>3419</v>
      </c>
      <c r="D2155" s="21">
        <v>27368</v>
      </c>
      <c r="E2155" s="21">
        <v>0</v>
      </c>
      <c r="F2155" s="21">
        <v>27368</v>
      </c>
      <c r="G2155" s="39">
        <v>1.04</v>
      </c>
      <c r="H2155" s="21">
        <v>28463</v>
      </c>
      <c r="I2155" s="21">
        <v>0</v>
      </c>
      <c r="J2155" s="21">
        <v>28463</v>
      </c>
      <c r="K2155" s="21">
        <v>0</v>
      </c>
      <c r="L2155" s="21">
        <v>0</v>
      </c>
      <c r="M2155" s="21">
        <v>0</v>
      </c>
      <c r="N2155" s="21">
        <v>28463</v>
      </c>
    </row>
    <row r="2156" spans="1:14" x14ac:dyDescent="0.25">
      <c r="A2156" s="1" t="s">
        <v>5574</v>
      </c>
      <c r="B2156" s="2" t="s">
        <v>10</v>
      </c>
      <c r="C2156" s="2" t="s">
        <v>3419</v>
      </c>
      <c r="D2156" s="21">
        <v>2940</v>
      </c>
      <c r="E2156" s="21">
        <v>0</v>
      </c>
      <c r="F2156" s="21">
        <v>2940</v>
      </c>
      <c r="G2156" s="39">
        <v>1.04</v>
      </c>
      <c r="H2156" s="21">
        <v>3058</v>
      </c>
      <c r="I2156" s="21">
        <v>0</v>
      </c>
      <c r="J2156" s="21">
        <v>3058</v>
      </c>
      <c r="K2156" s="21">
        <v>0</v>
      </c>
      <c r="L2156" s="21">
        <v>0</v>
      </c>
      <c r="M2156" s="21">
        <v>0</v>
      </c>
      <c r="N2156" s="21">
        <v>3058</v>
      </c>
    </row>
    <row r="2157" spans="1:14" x14ac:dyDescent="0.25">
      <c r="A2157" s="1" t="s">
        <v>5575</v>
      </c>
      <c r="B2157" s="2" t="s">
        <v>10</v>
      </c>
      <c r="C2157" s="2" t="s">
        <v>3419</v>
      </c>
      <c r="D2157" s="21">
        <v>6887</v>
      </c>
      <c r="E2157" s="21">
        <v>0</v>
      </c>
      <c r="F2157" s="21">
        <v>6887</v>
      </c>
      <c r="G2157" s="39">
        <v>1.04</v>
      </c>
      <c r="H2157" s="21">
        <v>7162</v>
      </c>
      <c r="I2157" s="21">
        <v>0</v>
      </c>
      <c r="J2157" s="21">
        <v>7162</v>
      </c>
      <c r="K2157" s="21">
        <v>0</v>
      </c>
      <c r="L2157" s="21">
        <v>0</v>
      </c>
      <c r="M2157" s="21">
        <v>0</v>
      </c>
      <c r="N2157" s="21">
        <v>7162</v>
      </c>
    </row>
    <row r="2158" spans="1:14" x14ac:dyDescent="0.25">
      <c r="A2158" s="1" t="s">
        <v>5576</v>
      </c>
      <c r="B2158" s="2" t="s">
        <v>10</v>
      </c>
      <c r="C2158" s="2" t="s">
        <v>3419</v>
      </c>
      <c r="D2158" s="21">
        <v>500682</v>
      </c>
      <c r="E2158" s="21">
        <v>0</v>
      </c>
      <c r="F2158" s="21">
        <v>500682</v>
      </c>
      <c r="G2158" s="39">
        <v>1.04</v>
      </c>
      <c r="H2158" s="21">
        <v>520709</v>
      </c>
      <c r="I2158" s="21">
        <v>0</v>
      </c>
      <c r="J2158" s="21">
        <v>520709</v>
      </c>
      <c r="K2158" s="21">
        <v>47756</v>
      </c>
      <c r="L2158" s="21">
        <v>0</v>
      </c>
      <c r="M2158" s="21">
        <v>0</v>
      </c>
      <c r="N2158" s="21">
        <v>568465</v>
      </c>
    </row>
    <row r="2159" spans="1:14" x14ac:dyDescent="0.25">
      <c r="A2159" s="1" t="s">
        <v>5577</v>
      </c>
      <c r="B2159" s="2" t="s">
        <v>10</v>
      </c>
      <c r="C2159" s="2" t="s">
        <v>3419</v>
      </c>
      <c r="D2159" s="21">
        <v>1485226</v>
      </c>
      <c r="E2159" s="21">
        <v>0</v>
      </c>
      <c r="F2159" s="21">
        <v>1485226</v>
      </c>
      <c r="G2159" s="39">
        <v>1.04</v>
      </c>
      <c r="H2159" s="21">
        <v>1544635</v>
      </c>
      <c r="I2159" s="21">
        <v>0</v>
      </c>
      <c r="J2159" s="21">
        <v>1544635</v>
      </c>
      <c r="K2159" s="21">
        <v>0</v>
      </c>
      <c r="L2159" s="21">
        <v>0</v>
      </c>
      <c r="M2159" s="21">
        <v>0</v>
      </c>
      <c r="N2159" s="21">
        <v>1544635</v>
      </c>
    </row>
    <row r="2160" spans="1:14" x14ac:dyDescent="0.25">
      <c r="A2160" s="1" t="s">
        <v>5578</v>
      </c>
      <c r="B2160" s="2" t="s">
        <v>10</v>
      </c>
      <c r="C2160" s="2" t="s">
        <v>3419</v>
      </c>
      <c r="D2160" s="21">
        <v>153295</v>
      </c>
      <c r="E2160" s="21">
        <v>0</v>
      </c>
      <c r="F2160" s="21">
        <v>153295</v>
      </c>
      <c r="G2160" s="39">
        <v>1.04</v>
      </c>
      <c r="H2160" s="21">
        <v>159427</v>
      </c>
      <c r="I2160" s="21">
        <v>0</v>
      </c>
      <c r="J2160" s="21">
        <v>159427</v>
      </c>
      <c r="K2160" s="21">
        <v>0</v>
      </c>
      <c r="L2160" s="21">
        <v>0</v>
      </c>
      <c r="M2160" s="21">
        <v>0</v>
      </c>
      <c r="N2160" s="21">
        <v>159427</v>
      </c>
    </row>
    <row r="2161" spans="1:14" x14ac:dyDescent="0.25">
      <c r="A2161" s="1" t="s">
        <v>5579</v>
      </c>
      <c r="B2161" s="2" t="s">
        <v>10</v>
      </c>
      <c r="C2161" s="2" t="s">
        <v>3419</v>
      </c>
      <c r="D2161" s="21">
        <v>3259306</v>
      </c>
      <c r="E2161" s="21">
        <v>0</v>
      </c>
      <c r="F2161" s="21">
        <v>3259306</v>
      </c>
      <c r="G2161" s="39">
        <v>1.04</v>
      </c>
      <c r="H2161" s="21">
        <v>3389678</v>
      </c>
      <c r="I2161" s="21">
        <v>0</v>
      </c>
      <c r="J2161" s="21">
        <v>3389678</v>
      </c>
      <c r="K2161" s="21">
        <v>338576</v>
      </c>
      <c r="L2161" s="21">
        <v>143488.92134284708</v>
      </c>
      <c r="M2161" s="21">
        <v>362228</v>
      </c>
      <c r="N2161" s="21">
        <v>4233970.9213428469</v>
      </c>
    </row>
    <row r="2162" spans="1:14" x14ac:dyDescent="0.25">
      <c r="A2162" s="1" t="s">
        <v>5580</v>
      </c>
      <c r="B2162" s="2" t="s">
        <v>10</v>
      </c>
      <c r="C2162" s="2" t="s">
        <v>3419</v>
      </c>
      <c r="D2162" s="21">
        <v>42723</v>
      </c>
      <c r="E2162" s="21">
        <v>0</v>
      </c>
      <c r="F2162" s="21">
        <v>42723</v>
      </c>
      <c r="G2162" s="39">
        <v>1.04</v>
      </c>
      <c r="H2162" s="21">
        <v>44432</v>
      </c>
      <c r="I2162" s="21">
        <v>0</v>
      </c>
      <c r="J2162" s="21">
        <v>44432</v>
      </c>
      <c r="K2162" s="21">
        <v>0</v>
      </c>
      <c r="L2162" s="21">
        <v>0</v>
      </c>
      <c r="M2162" s="21">
        <v>0</v>
      </c>
      <c r="N2162" s="21">
        <v>44432</v>
      </c>
    </row>
    <row r="2163" spans="1:14" x14ac:dyDescent="0.25">
      <c r="A2163" s="1" t="s">
        <v>5581</v>
      </c>
      <c r="B2163" s="2" t="s">
        <v>10</v>
      </c>
      <c r="C2163" s="2" t="s">
        <v>3419</v>
      </c>
      <c r="D2163" s="21">
        <v>19381</v>
      </c>
      <c r="E2163" s="21">
        <v>0</v>
      </c>
      <c r="F2163" s="21">
        <v>19381</v>
      </c>
      <c r="G2163" s="39">
        <v>1.04</v>
      </c>
      <c r="H2163" s="21">
        <v>20156</v>
      </c>
      <c r="I2163" s="21">
        <v>0</v>
      </c>
      <c r="J2163" s="21">
        <v>20156</v>
      </c>
      <c r="K2163" s="21">
        <v>0</v>
      </c>
      <c r="L2163" s="21">
        <v>0</v>
      </c>
      <c r="M2163" s="21">
        <v>0</v>
      </c>
      <c r="N2163" s="21">
        <v>20156</v>
      </c>
    </row>
    <row r="2164" spans="1:14" x14ac:dyDescent="0.25">
      <c r="A2164" s="1" t="s">
        <v>5582</v>
      </c>
      <c r="B2164" s="2" t="s">
        <v>10</v>
      </c>
      <c r="C2164" s="2" t="s">
        <v>3419</v>
      </c>
      <c r="D2164" s="21">
        <v>17594</v>
      </c>
      <c r="E2164" s="21">
        <v>0</v>
      </c>
      <c r="F2164" s="21">
        <v>17594</v>
      </c>
      <c r="G2164" s="39">
        <v>1.04</v>
      </c>
      <c r="H2164" s="21">
        <v>18298</v>
      </c>
      <c r="I2164" s="21">
        <v>0</v>
      </c>
      <c r="J2164" s="21">
        <v>18298</v>
      </c>
      <c r="K2164" s="21">
        <v>0</v>
      </c>
      <c r="L2164" s="21">
        <v>0</v>
      </c>
      <c r="M2164" s="21">
        <v>0</v>
      </c>
      <c r="N2164" s="21">
        <v>18298</v>
      </c>
    </row>
    <row r="2165" spans="1:14" x14ac:dyDescent="0.25">
      <c r="A2165" s="1" t="s">
        <v>5583</v>
      </c>
      <c r="B2165" s="2" t="s">
        <v>10</v>
      </c>
      <c r="C2165" s="2" t="s">
        <v>3419</v>
      </c>
      <c r="D2165" s="21">
        <v>16931</v>
      </c>
      <c r="E2165" s="21">
        <v>0</v>
      </c>
      <c r="F2165" s="21">
        <v>16931</v>
      </c>
      <c r="G2165" s="39">
        <v>1.04</v>
      </c>
      <c r="H2165" s="21">
        <v>17608</v>
      </c>
      <c r="I2165" s="21">
        <v>0</v>
      </c>
      <c r="J2165" s="21">
        <v>17608</v>
      </c>
      <c r="K2165" s="21">
        <v>0</v>
      </c>
      <c r="L2165" s="21">
        <v>0</v>
      </c>
      <c r="M2165" s="21">
        <v>0</v>
      </c>
      <c r="N2165" s="21">
        <v>17608</v>
      </c>
    </row>
    <row r="2166" spans="1:14" x14ac:dyDescent="0.25">
      <c r="A2166" s="1" t="s">
        <v>5584</v>
      </c>
      <c r="B2166" s="2" t="s">
        <v>10</v>
      </c>
      <c r="C2166" s="2" t="s">
        <v>3419</v>
      </c>
      <c r="D2166" s="21">
        <v>15693</v>
      </c>
      <c r="E2166" s="21">
        <v>0</v>
      </c>
      <c r="F2166" s="21">
        <v>15693</v>
      </c>
      <c r="G2166" s="39">
        <v>1.04</v>
      </c>
      <c r="H2166" s="21">
        <v>16321</v>
      </c>
      <c r="I2166" s="21">
        <v>0</v>
      </c>
      <c r="J2166" s="21">
        <v>16321</v>
      </c>
      <c r="K2166" s="21">
        <v>0</v>
      </c>
      <c r="L2166" s="21">
        <v>0</v>
      </c>
      <c r="M2166" s="21">
        <v>0</v>
      </c>
      <c r="N2166" s="21">
        <v>16321</v>
      </c>
    </row>
    <row r="2167" spans="1:14" x14ac:dyDescent="0.25">
      <c r="A2167" s="1" t="s">
        <v>5585</v>
      </c>
      <c r="B2167" s="2" t="s">
        <v>10</v>
      </c>
      <c r="C2167" s="2" t="s">
        <v>3419</v>
      </c>
      <c r="D2167" s="21">
        <v>11593</v>
      </c>
      <c r="E2167" s="21">
        <v>0</v>
      </c>
      <c r="F2167" s="21">
        <v>11593</v>
      </c>
      <c r="G2167" s="39">
        <v>1.04</v>
      </c>
      <c r="H2167" s="21">
        <v>12057</v>
      </c>
      <c r="I2167" s="21">
        <v>0</v>
      </c>
      <c r="J2167" s="21">
        <v>12057</v>
      </c>
      <c r="K2167" s="21">
        <v>0</v>
      </c>
      <c r="L2167" s="21">
        <v>0</v>
      </c>
      <c r="M2167" s="21">
        <v>0</v>
      </c>
      <c r="N2167" s="21">
        <v>12057</v>
      </c>
    </row>
    <row r="2168" spans="1:14" x14ac:dyDescent="0.25">
      <c r="A2168" s="1" t="s">
        <v>5586</v>
      </c>
      <c r="B2168" s="2" t="s">
        <v>10</v>
      </c>
      <c r="C2168" s="2" t="s">
        <v>3419</v>
      </c>
      <c r="D2168" s="21">
        <v>12150</v>
      </c>
      <c r="E2168" s="21">
        <v>0</v>
      </c>
      <c r="F2168" s="21">
        <v>12150</v>
      </c>
      <c r="G2168" s="39">
        <v>1.04</v>
      </c>
      <c r="H2168" s="21">
        <v>12636</v>
      </c>
      <c r="I2168" s="21">
        <v>0</v>
      </c>
      <c r="J2168" s="21">
        <v>12636</v>
      </c>
      <c r="K2168" s="21">
        <v>0</v>
      </c>
      <c r="L2168" s="21">
        <v>0</v>
      </c>
      <c r="M2168" s="21">
        <v>0</v>
      </c>
      <c r="N2168" s="21">
        <v>12636</v>
      </c>
    </row>
    <row r="2169" spans="1:14" x14ac:dyDescent="0.25">
      <c r="A2169" s="1" t="s">
        <v>5587</v>
      </c>
      <c r="B2169" s="2" t="s">
        <v>10</v>
      </c>
      <c r="C2169" s="2" t="s">
        <v>3419</v>
      </c>
      <c r="D2169" s="21">
        <v>73971</v>
      </c>
      <c r="E2169" s="21">
        <v>0</v>
      </c>
      <c r="F2169" s="21">
        <v>73971</v>
      </c>
      <c r="G2169" s="39">
        <v>1.04</v>
      </c>
      <c r="H2169" s="21">
        <v>76930</v>
      </c>
      <c r="I2169" s="21">
        <v>0</v>
      </c>
      <c r="J2169" s="21">
        <v>76930</v>
      </c>
      <c r="K2169" s="21">
        <v>0</v>
      </c>
      <c r="L2169" s="21">
        <v>0</v>
      </c>
      <c r="M2169" s="21">
        <v>0</v>
      </c>
      <c r="N2169" s="21">
        <v>76930</v>
      </c>
    </row>
    <row r="2170" spans="1:14" x14ac:dyDescent="0.25">
      <c r="A2170" s="1" t="s">
        <v>5588</v>
      </c>
      <c r="B2170" s="2" t="s">
        <v>10</v>
      </c>
      <c r="C2170" s="2" t="s">
        <v>3419</v>
      </c>
      <c r="D2170" s="21">
        <v>13539</v>
      </c>
      <c r="E2170" s="21">
        <v>0</v>
      </c>
      <c r="F2170" s="21">
        <v>13539</v>
      </c>
      <c r="G2170" s="39">
        <v>1.04</v>
      </c>
      <c r="H2170" s="21">
        <v>14081</v>
      </c>
      <c r="I2170" s="21">
        <v>0</v>
      </c>
      <c r="J2170" s="21">
        <v>14081</v>
      </c>
      <c r="K2170" s="21">
        <v>0</v>
      </c>
      <c r="L2170" s="21">
        <v>0</v>
      </c>
      <c r="M2170" s="21">
        <v>0</v>
      </c>
      <c r="N2170" s="21">
        <v>14081</v>
      </c>
    </row>
    <row r="2171" spans="1:14" x14ac:dyDescent="0.25">
      <c r="A2171" s="1" t="s">
        <v>5589</v>
      </c>
      <c r="B2171" s="2" t="s">
        <v>10</v>
      </c>
      <c r="C2171" s="2" t="s">
        <v>3419</v>
      </c>
      <c r="D2171" s="21">
        <v>16843</v>
      </c>
      <c r="E2171" s="21">
        <v>0</v>
      </c>
      <c r="F2171" s="21">
        <v>16843</v>
      </c>
      <c r="G2171" s="39">
        <v>1.04</v>
      </c>
      <c r="H2171" s="21">
        <v>17517</v>
      </c>
      <c r="I2171" s="21">
        <v>0</v>
      </c>
      <c r="J2171" s="21">
        <v>17517</v>
      </c>
      <c r="K2171" s="21">
        <v>0</v>
      </c>
      <c r="L2171" s="21">
        <v>0</v>
      </c>
      <c r="M2171" s="21">
        <v>0</v>
      </c>
      <c r="N2171" s="21">
        <v>17517</v>
      </c>
    </row>
    <row r="2172" spans="1:14" x14ac:dyDescent="0.25">
      <c r="A2172" s="1" t="s">
        <v>5590</v>
      </c>
      <c r="B2172" s="2" t="s">
        <v>10</v>
      </c>
      <c r="C2172" s="2" t="s">
        <v>3419</v>
      </c>
      <c r="D2172" s="21">
        <v>0</v>
      </c>
      <c r="E2172" s="21">
        <v>1086773</v>
      </c>
      <c r="F2172" s="21">
        <v>1086773</v>
      </c>
      <c r="G2172" s="39">
        <v>1.04</v>
      </c>
      <c r="H2172" s="21">
        <v>1130244</v>
      </c>
      <c r="I2172" s="21">
        <v>0</v>
      </c>
      <c r="J2172" s="21">
        <v>1130244</v>
      </c>
      <c r="K2172" s="21">
        <v>0</v>
      </c>
      <c r="L2172" s="21">
        <v>0</v>
      </c>
      <c r="M2172" s="21">
        <v>0</v>
      </c>
      <c r="N2172" s="21">
        <v>1130244</v>
      </c>
    </row>
    <row r="2173" spans="1:14" x14ac:dyDescent="0.25">
      <c r="A2173" s="1" t="s">
        <v>5591</v>
      </c>
      <c r="B2173" s="2" t="s">
        <v>10</v>
      </c>
      <c r="C2173" s="2" t="s">
        <v>3419</v>
      </c>
      <c r="D2173" s="21">
        <v>780653</v>
      </c>
      <c r="E2173" s="21">
        <v>0</v>
      </c>
      <c r="F2173" s="21">
        <v>780653</v>
      </c>
      <c r="G2173" s="39">
        <v>1.04</v>
      </c>
      <c r="H2173" s="21">
        <v>811879</v>
      </c>
      <c r="I2173" s="21">
        <v>0</v>
      </c>
      <c r="J2173" s="21">
        <v>811879</v>
      </c>
      <c r="K2173" s="21">
        <v>0</v>
      </c>
      <c r="L2173" s="21">
        <v>0</v>
      </c>
      <c r="M2173" s="21">
        <v>0</v>
      </c>
      <c r="N2173" s="21">
        <v>811879</v>
      </c>
    </row>
    <row r="2174" spans="1:14" x14ac:dyDescent="0.25">
      <c r="A2174" s="1" t="s">
        <v>5592</v>
      </c>
      <c r="B2174" s="2" t="s">
        <v>10</v>
      </c>
      <c r="C2174" s="2" t="s">
        <v>3419</v>
      </c>
      <c r="D2174" s="21">
        <v>728238</v>
      </c>
      <c r="E2174" s="21">
        <v>0</v>
      </c>
      <c r="F2174" s="21">
        <v>728238</v>
      </c>
      <c r="G2174" s="39">
        <v>1.04</v>
      </c>
      <c r="H2174" s="21">
        <v>757368</v>
      </c>
      <c r="I2174" s="21">
        <v>0</v>
      </c>
      <c r="J2174" s="21">
        <v>757368</v>
      </c>
      <c r="K2174" s="21">
        <v>40655</v>
      </c>
      <c r="L2174" s="21">
        <v>0</v>
      </c>
      <c r="M2174" s="21">
        <v>0</v>
      </c>
      <c r="N2174" s="21">
        <v>798023</v>
      </c>
    </row>
    <row r="2175" spans="1:14" x14ac:dyDescent="0.25">
      <c r="A2175" s="1" t="s">
        <v>5593</v>
      </c>
      <c r="B2175" s="2" t="s">
        <v>10</v>
      </c>
      <c r="C2175" s="2" t="s">
        <v>3419</v>
      </c>
      <c r="D2175" s="21">
        <v>662697</v>
      </c>
      <c r="E2175" s="21">
        <v>0</v>
      </c>
      <c r="F2175" s="21">
        <v>662697</v>
      </c>
      <c r="G2175" s="39">
        <v>1.04</v>
      </c>
      <c r="H2175" s="21">
        <v>689205</v>
      </c>
      <c r="I2175" s="21">
        <v>0</v>
      </c>
      <c r="J2175" s="21">
        <v>689205</v>
      </c>
      <c r="K2175" s="21">
        <v>48145</v>
      </c>
      <c r="L2175" s="21">
        <v>0</v>
      </c>
      <c r="M2175" s="21">
        <v>0</v>
      </c>
      <c r="N2175" s="21">
        <v>737350</v>
      </c>
    </row>
    <row r="2176" spans="1:14" x14ac:dyDescent="0.25">
      <c r="A2176" s="1" t="s">
        <v>5594</v>
      </c>
      <c r="B2176" s="2" t="s">
        <v>10</v>
      </c>
      <c r="C2176" s="2" t="s">
        <v>3419</v>
      </c>
      <c r="D2176" s="21">
        <v>371208</v>
      </c>
      <c r="E2176" s="21">
        <v>-14794</v>
      </c>
      <c r="F2176" s="21">
        <v>356414</v>
      </c>
      <c r="G2176" s="39">
        <v>1.04</v>
      </c>
      <c r="H2176" s="21">
        <v>370671</v>
      </c>
      <c r="I2176" s="21">
        <v>0</v>
      </c>
      <c r="J2176" s="21">
        <v>370671</v>
      </c>
      <c r="K2176" s="21">
        <v>0</v>
      </c>
      <c r="L2176" s="21">
        <v>0</v>
      </c>
      <c r="M2176" s="21">
        <v>0</v>
      </c>
      <c r="N2176" s="21">
        <v>370671</v>
      </c>
    </row>
    <row r="2177" spans="1:14" x14ac:dyDescent="0.25">
      <c r="A2177" s="1" t="s">
        <v>5595</v>
      </c>
      <c r="B2177" s="2" t="s">
        <v>10</v>
      </c>
      <c r="C2177" s="2" t="s">
        <v>3419</v>
      </c>
      <c r="D2177" s="21">
        <v>1564834</v>
      </c>
      <c r="E2177" s="21">
        <v>0</v>
      </c>
      <c r="F2177" s="21">
        <v>1564834</v>
      </c>
      <c r="G2177" s="39">
        <v>1.04</v>
      </c>
      <c r="H2177" s="21">
        <v>1627427</v>
      </c>
      <c r="I2177" s="21">
        <v>0</v>
      </c>
      <c r="J2177" s="21">
        <v>1627427</v>
      </c>
      <c r="K2177" s="21">
        <v>0</v>
      </c>
      <c r="L2177" s="21">
        <v>0</v>
      </c>
      <c r="M2177" s="21">
        <v>0</v>
      </c>
      <c r="N2177" s="21">
        <v>1627427</v>
      </c>
    </row>
    <row r="2178" spans="1:14" x14ac:dyDescent="0.25">
      <c r="A2178" s="1" t="s">
        <v>5596</v>
      </c>
      <c r="B2178" s="2" t="s">
        <v>10</v>
      </c>
      <c r="C2178" s="2" t="s">
        <v>3419</v>
      </c>
      <c r="D2178" s="21">
        <v>2384255</v>
      </c>
      <c r="E2178" s="21">
        <v>0</v>
      </c>
      <c r="F2178" s="21">
        <v>2384255</v>
      </c>
      <c r="G2178" s="39">
        <v>1.04</v>
      </c>
      <c r="H2178" s="21">
        <v>2479625</v>
      </c>
      <c r="I2178" s="21">
        <v>0</v>
      </c>
      <c r="J2178" s="21">
        <v>2479625</v>
      </c>
      <c r="K2178" s="21">
        <v>0</v>
      </c>
      <c r="L2178" s="21">
        <v>0</v>
      </c>
      <c r="M2178" s="21">
        <v>0</v>
      </c>
      <c r="N2178" s="21">
        <v>2479625</v>
      </c>
    </row>
    <row r="2179" spans="1:14" x14ac:dyDescent="0.25">
      <c r="A2179" s="1" t="s">
        <v>5597</v>
      </c>
      <c r="B2179" s="2" t="s">
        <v>10</v>
      </c>
      <c r="C2179" s="2" t="s">
        <v>3419</v>
      </c>
      <c r="D2179" s="21">
        <v>2005236</v>
      </c>
      <c r="E2179" s="21">
        <v>0</v>
      </c>
      <c r="F2179" s="21">
        <v>2005236</v>
      </c>
      <c r="G2179" s="39">
        <v>1.04</v>
      </c>
      <c r="H2179" s="21">
        <v>2085445</v>
      </c>
      <c r="I2179" s="21">
        <v>0</v>
      </c>
      <c r="J2179" s="21">
        <v>2085445</v>
      </c>
      <c r="K2179" s="21">
        <v>0</v>
      </c>
      <c r="L2179" s="21">
        <v>0</v>
      </c>
      <c r="M2179" s="21">
        <v>0</v>
      </c>
      <c r="N2179" s="21">
        <v>2085445</v>
      </c>
    </row>
    <row r="2180" spans="1:14" x14ac:dyDescent="0.25">
      <c r="A2180" s="1" t="s">
        <v>5598</v>
      </c>
      <c r="B2180" s="2" t="s">
        <v>10</v>
      </c>
      <c r="C2180" s="2" t="s">
        <v>3419</v>
      </c>
      <c r="D2180" s="21">
        <v>100535</v>
      </c>
      <c r="E2180" s="21">
        <v>0</v>
      </c>
      <c r="F2180" s="21">
        <v>100535</v>
      </c>
      <c r="G2180" s="39">
        <v>1.04</v>
      </c>
      <c r="H2180" s="21">
        <v>104556</v>
      </c>
      <c r="I2180" s="21">
        <v>0</v>
      </c>
      <c r="J2180" s="21">
        <v>104556</v>
      </c>
      <c r="K2180" s="21">
        <v>0</v>
      </c>
      <c r="L2180" s="21">
        <v>0</v>
      </c>
      <c r="M2180" s="21">
        <v>0</v>
      </c>
      <c r="N2180" s="21">
        <v>104556</v>
      </c>
    </row>
    <row r="2181" spans="1:14" x14ac:dyDescent="0.25">
      <c r="A2181" s="1" t="s">
        <v>5599</v>
      </c>
      <c r="B2181" s="2" t="s">
        <v>10</v>
      </c>
      <c r="C2181" s="2" t="s">
        <v>3419</v>
      </c>
      <c r="D2181" s="21">
        <v>102059</v>
      </c>
      <c r="E2181" s="21">
        <v>0</v>
      </c>
      <c r="F2181" s="21">
        <v>102059</v>
      </c>
      <c r="G2181" s="39">
        <v>1.04</v>
      </c>
      <c r="H2181" s="21">
        <v>106141</v>
      </c>
      <c r="I2181" s="21">
        <v>0</v>
      </c>
      <c r="J2181" s="21">
        <v>106141</v>
      </c>
      <c r="K2181" s="21">
        <v>0</v>
      </c>
      <c r="L2181" s="21">
        <v>0</v>
      </c>
      <c r="M2181" s="21">
        <v>0</v>
      </c>
      <c r="N2181" s="21">
        <v>106141</v>
      </c>
    </row>
    <row r="2182" spans="1:14" x14ac:dyDescent="0.25">
      <c r="A2182" s="1" t="s">
        <v>5600</v>
      </c>
      <c r="B2182" s="2" t="s">
        <v>10</v>
      </c>
      <c r="C2182" s="2" t="s">
        <v>3419</v>
      </c>
      <c r="D2182" s="21">
        <v>191445</v>
      </c>
      <c r="E2182" s="21">
        <v>0</v>
      </c>
      <c r="F2182" s="21">
        <v>191445</v>
      </c>
      <c r="G2182" s="39">
        <v>1.04</v>
      </c>
      <c r="H2182" s="21">
        <v>199103</v>
      </c>
      <c r="I2182" s="21">
        <v>0</v>
      </c>
      <c r="J2182" s="21">
        <v>199103</v>
      </c>
      <c r="K2182" s="21">
        <v>0</v>
      </c>
      <c r="L2182" s="21">
        <v>0</v>
      </c>
      <c r="M2182" s="21">
        <v>0</v>
      </c>
      <c r="N2182" s="21">
        <v>199103</v>
      </c>
    </row>
    <row r="2183" spans="1:14" x14ac:dyDescent="0.25">
      <c r="A2183" s="1" t="s">
        <v>5601</v>
      </c>
      <c r="B2183" s="2" t="s">
        <v>10</v>
      </c>
      <c r="C2183" s="2" t="s">
        <v>3419</v>
      </c>
      <c r="D2183" s="21">
        <v>233528</v>
      </c>
      <c r="E2183" s="21">
        <v>0</v>
      </c>
      <c r="F2183" s="21">
        <v>233528</v>
      </c>
      <c r="G2183" s="39">
        <v>1.04</v>
      </c>
      <c r="H2183" s="21">
        <v>242869</v>
      </c>
      <c r="I2183" s="21">
        <v>0</v>
      </c>
      <c r="J2183" s="21">
        <v>242869</v>
      </c>
      <c r="K2183" s="21">
        <v>0</v>
      </c>
      <c r="L2183" s="21">
        <v>0</v>
      </c>
      <c r="M2183" s="21">
        <v>0</v>
      </c>
      <c r="N2183" s="21">
        <v>242869</v>
      </c>
    </row>
    <row r="2184" spans="1:14" x14ac:dyDescent="0.25">
      <c r="A2184" s="1" t="s">
        <v>5602</v>
      </c>
      <c r="B2184" s="2" t="s">
        <v>10</v>
      </c>
      <c r="C2184" s="2" t="s">
        <v>3419</v>
      </c>
      <c r="D2184" s="21">
        <v>453467</v>
      </c>
      <c r="E2184" s="21">
        <v>0</v>
      </c>
      <c r="F2184" s="21">
        <v>453467</v>
      </c>
      <c r="G2184" s="39">
        <v>1.04</v>
      </c>
      <c r="H2184" s="21">
        <v>471606</v>
      </c>
      <c r="I2184" s="21">
        <v>0</v>
      </c>
      <c r="J2184" s="21">
        <v>471606</v>
      </c>
      <c r="K2184" s="21">
        <v>0</v>
      </c>
      <c r="L2184" s="21">
        <v>0</v>
      </c>
      <c r="M2184" s="21">
        <v>0</v>
      </c>
      <c r="N2184" s="21">
        <v>471606</v>
      </c>
    </row>
    <row r="2185" spans="1:14" x14ac:dyDescent="0.25">
      <c r="A2185" s="1" t="s">
        <v>5603</v>
      </c>
      <c r="B2185" s="2" t="s">
        <v>10</v>
      </c>
      <c r="C2185" s="2" t="s">
        <v>3419</v>
      </c>
      <c r="D2185" s="21">
        <v>4127743</v>
      </c>
      <c r="E2185" s="21">
        <v>0</v>
      </c>
      <c r="F2185" s="21">
        <v>4127743</v>
      </c>
      <c r="G2185" s="39">
        <v>1.04</v>
      </c>
      <c r="H2185" s="21">
        <v>4292853</v>
      </c>
      <c r="I2185" s="21">
        <v>0</v>
      </c>
      <c r="J2185" s="21">
        <v>4292853</v>
      </c>
      <c r="K2185" s="21">
        <v>141892</v>
      </c>
      <c r="L2185" s="21">
        <v>113319.87162191432</v>
      </c>
      <c r="M2185" s="21">
        <v>339330</v>
      </c>
      <c r="N2185" s="21">
        <v>4887394.8716219142</v>
      </c>
    </row>
    <row r="2186" spans="1:14" x14ac:dyDescent="0.25">
      <c r="A2186" s="1" t="s">
        <v>5604</v>
      </c>
      <c r="B2186" s="2" t="s">
        <v>10</v>
      </c>
      <c r="C2186" s="2" t="s">
        <v>3419</v>
      </c>
      <c r="D2186" s="21">
        <v>33551</v>
      </c>
      <c r="E2186" s="21">
        <v>0</v>
      </c>
      <c r="F2186" s="21">
        <v>33551</v>
      </c>
      <c r="G2186" s="39">
        <v>1.04</v>
      </c>
      <c r="H2186" s="21">
        <v>34893</v>
      </c>
      <c r="I2186" s="21">
        <v>0</v>
      </c>
      <c r="J2186" s="21">
        <v>34893</v>
      </c>
      <c r="K2186" s="21">
        <v>0</v>
      </c>
      <c r="L2186" s="21">
        <v>0</v>
      </c>
      <c r="M2186" s="21">
        <v>0</v>
      </c>
      <c r="N2186" s="21">
        <v>34893</v>
      </c>
    </row>
    <row r="2187" spans="1:14" x14ac:dyDescent="0.25">
      <c r="A2187" s="1" t="s">
        <v>5605</v>
      </c>
      <c r="B2187" s="2" t="s">
        <v>10</v>
      </c>
      <c r="C2187" s="2" t="s">
        <v>3419</v>
      </c>
      <c r="D2187" s="21">
        <v>12856</v>
      </c>
      <c r="E2187" s="21">
        <v>0</v>
      </c>
      <c r="F2187" s="21">
        <v>12856</v>
      </c>
      <c r="G2187" s="39">
        <v>1.04</v>
      </c>
      <c r="H2187" s="21">
        <v>13370</v>
      </c>
      <c r="I2187" s="21">
        <v>0</v>
      </c>
      <c r="J2187" s="21">
        <v>13370</v>
      </c>
      <c r="K2187" s="21">
        <v>0</v>
      </c>
      <c r="L2187" s="21">
        <v>0</v>
      </c>
      <c r="M2187" s="21">
        <v>0</v>
      </c>
      <c r="N2187" s="21">
        <v>13370</v>
      </c>
    </row>
    <row r="2188" spans="1:14" x14ac:dyDescent="0.25">
      <c r="A2188" s="1" t="s">
        <v>5606</v>
      </c>
      <c r="B2188" s="2" t="s">
        <v>10</v>
      </c>
      <c r="C2188" s="2" t="s">
        <v>3419</v>
      </c>
      <c r="D2188" s="21">
        <v>24415</v>
      </c>
      <c r="E2188" s="21">
        <v>0</v>
      </c>
      <c r="F2188" s="21">
        <v>24415</v>
      </c>
      <c r="G2188" s="39">
        <v>1.04</v>
      </c>
      <c r="H2188" s="21">
        <v>25392</v>
      </c>
      <c r="I2188" s="21">
        <v>0</v>
      </c>
      <c r="J2188" s="21">
        <v>25392</v>
      </c>
      <c r="K2188" s="21">
        <v>0</v>
      </c>
      <c r="L2188" s="21">
        <v>0</v>
      </c>
      <c r="M2188" s="21">
        <v>0</v>
      </c>
      <c r="N2188" s="21">
        <v>25392</v>
      </c>
    </row>
    <row r="2189" spans="1:14" x14ac:dyDescent="0.25">
      <c r="A2189" s="1" t="s">
        <v>5607</v>
      </c>
      <c r="B2189" s="2" t="s">
        <v>10</v>
      </c>
      <c r="C2189" s="2" t="s">
        <v>3419</v>
      </c>
      <c r="D2189" s="21">
        <v>12875</v>
      </c>
      <c r="E2189" s="21">
        <v>0</v>
      </c>
      <c r="F2189" s="21">
        <v>12875</v>
      </c>
      <c r="G2189" s="39">
        <v>1.04</v>
      </c>
      <c r="H2189" s="21">
        <v>13390</v>
      </c>
      <c r="I2189" s="21">
        <v>0</v>
      </c>
      <c r="J2189" s="21">
        <v>13390</v>
      </c>
      <c r="K2189" s="21">
        <v>0</v>
      </c>
      <c r="L2189" s="21">
        <v>0</v>
      </c>
      <c r="M2189" s="21">
        <v>0</v>
      </c>
      <c r="N2189" s="21">
        <v>13390</v>
      </c>
    </row>
    <row r="2190" spans="1:14" x14ac:dyDescent="0.25">
      <c r="A2190" s="1" t="s">
        <v>5608</v>
      </c>
      <c r="B2190" s="2" t="s">
        <v>10</v>
      </c>
      <c r="C2190" s="2" t="s">
        <v>3419</v>
      </c>
      <c r="D2190" s="21">
        <v>2823</v>
      </c>
      <c r="E2190" s="21">
        <v>0</v>
      </c>
      <c r="F2190" s="21">
        <v>2823</v>
      </c>
      <c r="G2190" s="39">
        <v>1.04</v>
      </c>
      <c r="H2190" s="21">
        <v>2936</v>
      </c>
      <c r="I2190" s="21">
        <v>0</v>
      </c>
      <c r="J2190" s="21">
        <v>2936</v>
      </c>
      <c r="K2190" s="21">
        <v>0</v>
      </c>
      <c r="L2190" s="21">
        <v>0</v>
      </c>
      <c r="M2190" s="21">
        <v>0</v>
      </c>
      <c r="N2190" s="21">
        <v>2936</v>
      </c>
    </row>
    <row r="2191" spans="1:14" x14ac:dyDescent="0.25">
      <c r="A2191" s="1" t="s">
        <v>5609</v>
      </c>
      <c r="B2191" s="2" t="s">
        <v>10</v>
      </c>
      <c r="C2191" s="2" t="s">
        <v>3419</v>
      </c>
      <c r="D2191" s="21">
        <v>13685</v>
      </c>
      <c r="E2191" s="21">
        <v>0</v>
      </c>
      <c r="F2191" s="21">
        <v>13685</v>
      </c>
      <c r="G2191" s="39">
        <v>1.04</v>
      </c>
      <c r="H2191" s="21">
        <v>14232</v>
      </c>
      <c r="I2191" s="21">
        <v>0</v>
      </c>
      <c r="J2191" s="21">
        <v>14232</v>
      </c>
      <c r="K2191" s="21">
        <v>0</v>
      </c>
      <c r="L2191" s="21">
        <v>0</v>
      </c>
      <c r="M2191" s="21">
        <v>0</v>
      </c>
      <c r="N2191" s="21">
        <v>14232</v>
      </c>
    </row>
    <row r="2192" spans="1:14" x14ac:dyDescent="0.25">
      <c r="A2192" s="1" t="s">
        <v>5610</v>
      </c>
      <c r="B2192" s="2" t="s">
        <v>10</v>
      </c>
      <c r="C2192" s="2" t="s">
        <v>3419</v>
      </c>
      <c r="D2192" s="21">
        <v>24991</v>
      </c>
      <c r="E2192" s="21">
        <v>0</v>
      </c>
      <c r="F2192" s="21">
        <v>24991</v>
      </c>
      <c r="G2192" s="39">
        <v>1.04</v>
      </c>
      <c r="H2192" s="21">
        <v>25991</v>
      </c>
      <c r="I2192" s="21">
        <v>0</v>
      </c>
      <c r="J2192" s="21">
        <v>25991</v>
      </c>
      <c r="K2192" s="21">
        <v>0</v>
      </c>
      <c r="L2192" s="21">
        <v>0</v>
      </c>
      <c r="M2192" s="21">
        <v>0</v>
      </c>
      <c r="N2192" s="21">
        <v>25991</v>
      </c>
    </row>
    <row r="2193" spans="1:14" x14ac:dyDescent="0.25">
      <c r="A2193" s="1" t="s">
        <v>5611</v>
      </c>
      <c r="B2193" s="2" t="s">
        <v>10</v>
      </c>
      <c r="C2193" s="2" t="s">
        <v>3419</v>
      </c>
      <c r="D2193" s="21">
        <v>19270</v>
      </c>
      <c r="E2193" s="21">
        <v>0</v>
      </c>
      <c r="F2193" s="21">
        <v>19270</v>
      </c>
      <c r="G2193" s="39">
        <v>1.04</v>
      </c>
      <c r="H2193" s="21">
        <v>20041</v>
      </c>
      <c r="I2193" s="21">
        <v>0</v>
      </c>
      <c r="J2193" s="21">
        <v>20041</v>
      </c>
      <c r="K2193" s="21">
        <v>0</v>
      </c>
      <c r="L2193" s="21">
        <v>0</v>
      </c>
      <c r="M2193" s="21">
        <v>0</v>
      </c>
      <c r="N2193" s="21">
        <v>20041</v>
      </c>
    </row>
    <row r="2194" spans="1:14" x14ac:dyDescent="0.25">
      <c r="A2194" s="1" t="s">
        <v>5612</v>
      </c>
      <c r="B2194" s="2" t="s">
        <v>10</v>
      </c>
      <c r="C2194" s="2" t="s">
        <v>3419</v>
      </c>
      <c r="D2194" s="21">
        <v>13082</v>
      </c>
      <c r="E2194" s="21">
        <v>0</v>
      </c>
      <c r="F2194" s="21">
        <v>13082</v>
      </c>
      <c r="G2194" s="39">
        <v>1.04</v>
      </c>
      <c r="H2194" s="21">
        <v>13605</v>
      </c>
      <c r="I2194" s="21">
        <v>0</v>
      </c>
      <c r="J2194" s="21">
        <v>13605</v>
      </c>
      <c r="K2194" s="21">
        <v>0</v>
      </c>
      <c r="L2194" s="21">
        <v>0</v>
      </c>
      <c r="M2194" s="21">
        <v>0</v>
      </c>
      <c r="N2194" s="21">
        <v>13605</v>
      </c>
    </row>
    <row r="2195" spans="1:14" x14ac:dyDescent="0.25">
      <c r="A2195" s="1" t="s">
        <v>5613</v>
      </c>
      <c r="B2195" s="2" t="s">
        <v>10</v>
      </c>
      <c r="C2195" s="2" t="s">
        <v>3419</v>
      </c>
      <c r="D2195" s="21">
        <v>10503</v>
      </c>
      <c r="E2195" s="21">
        <v>0</v>
      </c>
      <c r="F2195" s="21">
        <v>10503</v>
      </c>
      <c r="G2195" s="39">
        <v>1.04</v>
      </c>
      <c r="H2195" s="21">
        <v>10923</v>
      </c>
      <c r="I2195" s="21">
        <v>0</v>
      </c>
      <c r="J2195" s="21">
        <v>10923</v>
      </c>
      <c r="K2195" s="21">
        <v>0</v>
      </c>
      <c r="L2195" s="21">
        <v>0</v>
      </c>
      <c r="M2195" s="21">
        <v>0</v>
      </c>
      <c r="N2195" s="21">
        <v>10923</v>
      </c>
    </row>
    <row r="2196" spans="1:14" x14ac:dyDescent="0.25">
      <c r="A2196" s="1" t="s">
        <v>5614</v>
      </c>
      <c r="B2196" s="2" t="s">
        <v>10</v>
      </c>
      <c r="C2196" s="2" t="s">
        <v>3419</v>
      </c>
      <c r="D2196" s="21">
        <v>11294</v>
      </c>
      <c r="E2196" s="21">
        <v>0</v>
      </c>
      <c r="F2196" s="21">
        <v>11294</v>
      </c>
      <c r="G2196" s="39">
        <v>1.04</v>
      </c>
      <c r="H2196" s="21">
        <v>11746</v>
      </c>
      <c r="I2196" s="21">
        <v>0</v>
      </c>
      <c r="J2196" s="21">
        <v>11746</v>
      </c>
      <c r="K2196" s="21">
        <v>0</v>
      </c>
      <c r="L2196" s="21">
        <v>0</v>
      </c>
      <c r="M2196" s="21">
        <v>0</v>
      </c>
      <c r="N2196" s="21">
        <v>11746</v>
      </c>
    </row>
    <row r="2197" spans="1:14" x14ac:dyDescent="0.25">
      <c r="A2197" s="1" t="s">
        <v>5615</v>
      </c>
      <c r="B2197" s="2" t="s">
        <v>10</v>
      </c>
      <c r="C2197" s="2" t="s">
        <v>3419</v>
      </c>
      <c r="D2197" s="21">
        <v>5833</v>
      </c>
      <c r="E2197" s="21">
        <v>0</v>
      </c>
      <c r="F2197" s="21">
        <v>5833</v>
      </c>
      <c r="G2197" s="39">
        <v>1.04</v>
      </c>
      <c r="H2197" s="21">
        <v>6066</v>
      </c>
      <c r="I2197" s="21">
        <v>0</v>
      </c>
      <c r="J2197" s="21">
        <v>6066</v>
      </c>
      <c r="K2197" s="21">
        <v>0</v>
      </c>
      <c r="L2197" s="21">
        <v>0</v>
      </c>
      <c r="M2197" s="21">
        <v>0</v>
      </c>
      <c r="N2197" s="21">
        <v>6066</v>
      </c>
    </row>
    <row r="2198" spans="1:14" x14ac:dyDescent="0.25">
      <c r="A2198" s="1" t="s">
        <v>5616</v>
      </c>
      <c r="B2198" s="2" t="s">
        <v>10</v>
      </c>
      <c r="C2198" s="2" t="s">
        <v>3419</v>
      </c>
      <c r="D2198" s="21">
        <v>11314</v>
      </c>
      <c r="E2198" s="21">
        <v>0</v>
      </c>
      <c r="F2198" s="21">
        <v>11314</v>
      </c>
      <c r="G2198" s="39">
        <v>1.04</v>
      </c>
      <c r="H2198" s="21">
        <v>11767</v>
      </c>
      <c r="I2198" s="21">
        <v>0</v>
      </c>
      <c r="J2198" s="21">
        <v>11767</v>
      </c>
      <c r="K2198" s="21">
        <v>0</v>
      </c>
      <c r="L2198" s="21">
        <v>0</v>
      </c>
      <c r="M2198" s="21">
        <v>0</v>
      </c>
      <c r="N2198" s="21">
        <v>11767</v>
      </c>
    </row>
    <row r="2199" spans="1:14" x14ac:dyDescent="0.25">
      <c r="A2199" s="1" t="s">
        <v>5617</v>
      </c>
      <c r="B2199" s="2" t="s">
        <v>10</v>
      </c>
      <c r="C2199" s="2" t="s">
        <v>3419</v>
      </c>
      <c r="D2199" s="21">
        <v>9383</v>
      </c>
      <c r="E2199" s="21">
        <v>0</v>
      </c>
      <c r="F2199" s="21">
        <v>9383</v>
      </c>
      <c r="G2199" s="39">
        <v>1.04</v>
      </c>
      <c r="H2199" s="21">
        <v>9758</v>
      </c>
      <c r="I2199" s="21">
        <v>0</v>
      </c>
      <c r="J2199" s="21">
        <v>9758</v>
      </c>
      <c r="K2199" s="21">
        <v>0</v>
      </c>
      <c r="L2199" s="21">
        <v>0</v>
      </c>
      <c r="M2199" s="21">
        <v>0</v>
      </c>
      <c r="N2199" s="21">
        <v>9758</v>
      </c>
    </row>
    <row r="2200" spans="1:14" x14ac:dyDescent="0.25">
      <c r="A2200" s="1" t="s">
        <v>5618</v>
      </c>
      <c r="B2200" s="2" t="s">
        <v>10</v>
      </c>
      <c r="C2200" s="2" t="s">
        <v>3419</v>
      </c>
      <c r="D2200" s="21">
        <v>16879</v>
      </c>
      <c r="E2200" s="21">
        <v>0</v>
      </c>
      <c r="F2200" s="21">
        <v>16879</v>
      </c>
      <c r="G2200" s="39">
        <v>1.04</v>
      </c>
      <c r="H2200" s="21">
        <v>17554</v>
      </c>
      <c r="I2200" s="21">
        <v>0</v>
      </c>
      <c r="J2200" s="21">
        <v>17554</v>
      </c>
      <c r="K2200" s="21">
        <v>0</v>
      </c>
      <c r="L2200" s="21">
        <v>0</v>
      </c>
      <c r="M2200" s="21">
        <v>0</v>
      </c>
      <c r="N2200" s="21">
        <v>17554</v>
      </c>
    </row>
    <row r="2201" spans="1:14" x14ac:dyDescent="0.25">
      <c r="A2201" s="1" t="s">
        <v>5619</v>
      </c>
      <c r="B2201" s="2" t="s">
        <v>10</v>
      </c>
      <c r="C2201" s="2" t="s">
        <v>3419</v>
      </c>
      <c r="D2201" s="21">
        <v>3556</v>
      </c>
      <c r="E2201" s="21">
        <v>0</v>
      </c>
      <c r="F2201" s="21">
        <v>3556</v>
      </c>
      <c r="G2201" s="39">
        <v>1.04</v>
      </c>
      <c r="H2201" s="21">
        <v>3698</v>
      </c>
      <c r="I2201" s="21">
        <v>0</v>
      </c>
      <c r="J2201" s="21">
        <v>3698</v>
      </c>
      <c r="K2201" s="21">
        <v>0</v>
      </c>
      <c r="L2201" s="21">
        <v>0</v>
      </c>
      <c r="M2201" s="21">
        <v>0</v>
      </c>
      <c r="N2201" s="21">
        <v>3698</v>
      </c>
    </row>
    <row r="2202" spans="1:14" x14ac:dyDescent="0.25">
      <c r="A2202" s="1" t="s">
        <v>5620</v>
      </c>
      <c r="B2202" s="2" t="s">
        <v>10</v>
      </c>
      <c r="C2202" s="2" t="s">
        <v>3419</v>
      </c>
      <c r="D2202" s="21">
        <v>13937</v>
      </c>
      <c r="E2202" s="21">
        <v>0</v>
      </c>
      <c r="F2202" s="21">
        <v>13937</v>
      </c>
      <c r="G2202" s="39">
        <v>1.04</v>
      </c>
      <c r="H2202" s="21">
        <v>14494</v>
      </c>
      <c r="I2202" s="21">
        <v>0</v>
      </c>
      <c r="J2202" s="21">
        <v>14494</v>
      </c>
      <c r="K2202" s="21">
        <v>0</v>
      </c>
      <c r="L2202" s="21">
        <v>0</v>
      </c>
      <c r="M2202" s="21">
        <v>0</v>
      </c>
      <c r="N2202" s="21">
        <v>14494</v>
      </c>
    </row>
    <row r="2203" spans="1:14" x14ac:dyDescent="0.25">
      <c r="A2203" s="1" t="s">
        <v>5621</v>
      </c>
      <c r="B2203" s="2" t="s">
        <v>10</v>
      </c>
      <c r="C2203" s="2" t="s">
        <v>3419</v>
      </c>
      <c r="D2203" s="21">
        <v>3819</v>
      </c>
      <c r="E2203" s="21">
        <v>0</v>
      </c>
      <c r="F2203" s="21">
        <v>3819</v>
      </c>
      <c r="G2203" s="39">
        <v>1.04</v>
      </c>
      <c r="H2203" s="21">
        <v>3972</v>
      </c>
      <c r="I2203" s="21">
        <v>0</v>
      </c>
      <c r="J2203" s="21">
        <v>3972</v>
      </c>
      <c r="K2203" s="21">
        <v>0</v>
      </c>
      <c r="L2203" s="21">
        <v>0</v>
      </c>
      <c r="M2203" s="21">
        <v>0</v>
      </c>
      <c r="N2203" s="21">
        <v>3972</v>
      </c>
    </row>
    <row r="2204" spans="1:14" x14ac:dyDescent="0.25">
      <c r="A2204" s="1" t="s">
        <v>5622</v>
      </c>
      <c r="B2204" s="2" t="s">
        <v>10</v>
      </c>
      <c r="C2204" s="2" t="s">
        <v>3419</v>
      </c>
      <c r="D2204" s="21">
        <v>15238</v>
      </c>
      <c r="E2204" s="21">
        <v>0</v>
      </c>
      <c r="F2204" s="21">
        <v>15238</v>
      </c>
      <c r="G2204" s="39">
        <v>1.04</v>
      </c>
      <c r="H2204" s="21">
        <v>15848</v>
      </c>
      <c r="I2204" s="21">
        <v>0</v>
      </c>
      <c r="J2204" s="21">
        <v>15848</v>
      </c>
      <c r="K2204" s="21">
        <v>0</v>
      </c>
      <c r="L2204" s="21">
        <v>0</v>
      </c>
      <c r="M2204" s="21">
        <v>0</v>
      </c>
      <c r="N2204" s="21">
        <v>15848</v>
      </c>
    </row>
    <row r="2205" spans="1:14" x14ac:dyDescent="0.25">
      <c r="A2205" s="1" t="s">
        <v>5623</v>
      </c>
      <c r="B2205" s="2" t="s">
        <v>10</v>
      </c>
      <c r="C2205" s="2" t="s">
        <v>3419</v>
      </c>
      <c r="D2205" s="21">
        <v>11360</v>
      </c>
      <c r="E2205" s="21">
        <v>0</v>
      </c>
      <c r="F2205" s="21">
        <v>11360</v>
      </c>
      <c r="G2205" s="39">
        <v>1.04</v>
      </c>
      <c r="H2205" s="21">
        <v>11814</v>
      </c>
      <c r="I2205" s="21">
        <v>0</v>
      </c>
      <c r="J2205" s="21">
        <v>11814</v>
      </c>
      <c r="K2205" s="21">
        <v>0</v>
      </c>
      <c r="L2205" s="21">
        <v>0</v>
      </c>
      <c r="M2205" s="21">
        <v>0</v>
      </c>
      <c r="N2205" s="21">
        <v>11814</v>
      </c>
    </row>
    <row r="2206" spans="1:14" x14ac:dyDescent="0.25">
      <c r="A2206" s="1" t="s">
        <v>5624</v>
      </c>
      <c r="B2206" s="2" t="s">
        <v>10</v>
      </c>
      <c r="C2206" s="2" t="s">
        <v>3419</v>
      </c>
      <c r="D2206" s="21">
        <v>11182</v>
      </c>
      <c r="E2206" s="21">
        <v>0</v>
      </c>
      <c r="F2206" s="21">
        <v>11182</v>
      </c>
      <c r="G2206" s="39">
        <v>1.04</v>
      </c>
      <c r="H2206" s="21">
        <v>11629</v>
      </c>
      <c r="I2206" s="21">
        <v>0</v>
      </c>
      <c r="J2206" s="21">
        <v>11629</v>
      </c>
      <c r="K2206" s="21">
        <v>0</v>
      </c>
      <c r="L2206" s="21">
        <v>0</v>
      </c>
      <c r="M2206" s="21">
        <v>0</v>
      </c>
      <c r="N2206" s="21">
        <v>11629</v>
      </c>
    </row>
    <row r="2207" spans="1:14" x14ac:dyDescent="0.25">
      <c r="A2207" s="1" t="s">
        <v>5625</v>
      </c>
      <c r="B2207" s="2" t="s">
        <v>10</v>
      </c>
      <c r="C2207" s="2" t="s">
        <v>3419</v>
      </c>
      <c r="D2207" s="21">
        <v>30773</v>
      </c>
      <c r="E2207" s="21">
        <v>0</v>
      </c>
      <c r="F2207" s="21">
        <v>30773</v>
      </c>
      <c r="G2207" s="39">
        <v>1.04</v>
      </c>
      <c r="H2207" s="21">
        <v>32004</v>
      </c>
      <c r="I2207" s="21">
        <v>0</v>
      </c>
      <c r="J2207" s="21">
        <v>32004</v>
      </c>
      <c r="K2207" s="21">
        <v>0</v>
      </c>
      <c r="L2207" s="21">
        <v>0</v>
      </c>
      <c r="M2207" s="21">
        <v>0</v>
      </c>
      <c r="N2207" s="21">
        <v>32004</v>
      </c>
    </row>
    <row r="2208" spans="1:14" x14ac:dyDescent="0.25">
      <c r="A2208" s="1" t="s">
        <v>5626</v>
      </c>
      <c r="B2208" s="2" t="s">
        <v>10</v>
      </c>
      <c r="C2208" s="2" t="s">
        <v>3419</v>
      </c>
      <c r="D2208" s="21">
        <v>9990</v>
      </c>
      <c r="E2208" s="21">
        <v>0</v>
      </c>
      <c r="F2208" s="21">
        <v>9990</v>
      </c>
      <c r="G2208" s="39">
        <v>1.04</v>
      </c>
      <c r="H2208" s="21">
        <v>10390</v>
      </c>
      <c r="I2208" s="21">
        <v>0</v>
      </c>
      <c r="J2208" s="21">
        <v>10390</v>
      </c>
      <c r="K2208" s="21">
        <v>0</v>
      </c>
      <c r="L2208" s="21">
        <v>0</v>
      </c>
      <c r="M2208" s="21">
        <v>0</v>
      </c>
      <c r="N2208" s="21">
        <v>10390</v>
      </c>
    </row>
    <row r="2209" spans="1:14" x14ac:dyDescent="0.25">
      <c r="A2209" s="1" t="s">
        <v>5627</v>
      </c>
      <c r="B2209" s="2" t="s">
        <v>10</v>
      </c>
      <c r="C2209" s="2" t="s">
        <v>3419</v>
      </c>
      <c r="D2209" s="21">
        <v>24032</v>
      </c>
      <c r="E2209" s="21">
        <v>0</v>
      </c>
      <c r="F2209" s="21">
        <v>24032</v>
      </c>
      <c r="G2209" s="39">
        <v>1.04</v>
      </c>
      <c r="H2209" s="21">
        <v>24993</v>
      </c>
      <c r="I2209" s="21">
        <v>0</v>
      </c>
      <c r="J2209" s="21">
        <v>24993</v>
      </c>
      <c r="K2209" s="21">
        <v>0</v>
      </c>
      <c r="L2209" s="21">
        <v>0</v>
      </c>
      <c r="M2209" s="21">
        <v>0</v>
      </c>
      <c r="N2209" s="21">
        <v>24993</v>
      </c>
    </row>
    <row r="2210" spans="1:14" x14ac:dyDescent="0.25">
      <c r="A2210" s="1" t="s">
        <v>5628</v>
      </c>
      <c r="B2210" s="2" t="s">
        <v>10</v>
      </c>
      <c r="C2210" s="2" t="s">
        <v>3419</v>
      </c>
      <c r="D2210" s="21">
        <v>95154</v>
      </c>
      <c r="E2210" s="21">
        <v>0</v>
      </c>
      <c r="F2210" s="21">
        <v>95154</v>
      </c>
      <c r="G2210" s="39">
        <v>1.04</v>
      </c>
      <c r="H2210" s="21">
        <v>98960</v>
      </c>
      <c r="I2210" s="21">
        <v>0</v>
      </c>
      <c r="J2210" s="21">
        <v>98960</v>
      </c>
      <c r="K2210" s="21">
        <v>0</v>
      </c>
      <c r="L2210" s="21">
        <v>0</v>
      </c>
      <c r="M2210" s="21">
        <v>0</v>
      </c>
      <c r="N2210" s="21">
        <v>98960</v>
      </c>
    </row>
    <row r="2211" spans="1:14" x14ac:dyDescent="0.25">
      <c r="A2211" s="1" t="s">
        <v>5629</v>
      </c>
      <c r="B2211" s="2" t="s">
        <v>10</v>
      </c>
      <c r="C2211" s="2" t="s">
        <v>3419</v>
      </c>
      <c r="D2211" s="21">
        <v>382524</v>
      </c>
      <c r="E2211" s="21">
        <v>0</v>
      </c>
      <c r="F2211" s="21">
        <v>382524</v>
      </c>
      <c r="G2211" s="39">
        <v>1.04</v>
      </c>
      <c r="H2211" s="21">
        <v>397825</v>
      </c>
      <c r="I2211" s="21">
        <v>0</v>
      </c>
      <c r="J2211" s="21">
        <v>397825</v>
      </c>
      <c r="K2211" s="21">
        <v>0</v>
      </c>
      <c r="L2211" s="21">
        <v>0</v>
      </c>
      <c r="M2211" s="21">
        <v>0</v>
      </c>
      <c r="N2211" s="21">
        <v>397825</v>
      </c>
    </row>
    <row r="2212" spans="1:14" x14ac:dyDescent="0.25">
      <c r="A2212" s="1" t="s">
        <v>5630</v>
      </c>
      <c r="B2212" s="2" t="s">
        <v>10</v>
      </c>
      <c r="C2212" s="2" t="s">
        <v>3419</v>
      </c>
      <c r="D2212" s="21">
        <v>938528</v>
      </c>
      <c r="E2212" s="21">
        <v>0</v>
      </c>
      <c r="F2212" s="21">
        <v>938528</v>
      </c>
      <c r="G2212" s="39">
        <v>1.04</v>
      </c>
      <c r="H2212" s="21">
        <v>976069</v>
      </c>
      <c r="I2212" s="21">
        <v>0</v>
      </c>
      <c r="J2212" s="21">
        <v>976069</v>
      </c>
      <c r="K2212" s="21">
        <v>60243</v>
      </c>
      <c r="L2212" s="21">
        <v>0</v>
      </c>
      <c r="M2212" s="21">
        <v>0</v>
      </c>
      <c r="N2212" s="21">
        <v>1036312</v>
      </c>
    </row>
    <row r="2213" spans="1:14" x14ac:dyDescent="0.25">
      <c r="A2213" s="1" t="s">
        <v>5631</v>
      </c>
      <c r="B2213" s="2" t="s">
        <v>10</v>
      </c>
      <c r="C2213" s="2" t="s">
        <v>3419</v>
      </c>
      <c r="D2213" s="21">
        <v>5741079</v>
      </c>
      <c r="E2213" s="21">
        <v>0</v>
      </c>
      <c r="F2213" s="21">
        <v>5741079</v>
      </c>
      <c r="G2213" s="39">
        <v>1.04</v>
      </c>
      <c r="H2213" s="21">
        <v>5970722</v>
      </c>
      <c r="I2213" s="21">
        <v>0</v>
      </c>
      <c r="J2213" s="21">
        <v>5970722</v>
      </c>
      <c r="K2213" s="21">
        <v>0</v>
      </c>
      <c r="L2213" s="21">
        <v>0</v>
      </c>
      <c r="M2213" s="21">
        <v>0</v>
      </c>
      <c r="N2213" s="21">
        <v>5970722</v>
      </c>
    </row>
    <row r="2214" spans="1:14" x14ac:dyDescent="0.25">
      <c r="A2214" s="1" t="s">
        <v>5632</v>
      </c>
      <c r="B2214" s="2" t="s">
        <v>174</v>
      </c>
      <c r="C2214" s="2" t="s">
        <v>2459</v>
      </c>
      <c r="D2214" s="21">
        <v>2496980</v>
      </c>
      <c r="E2214" s="21">
        <v>0</v>
      </c>
      <c r="F2214" s="21">
        <v>2496980</v>
      </c>
      <c r="G2214" s="39">
        <v>1.04</v>
      </c>
      <c r="H2214" s="21">
        <v>2596859</v>
      </c>
      <c r="I2214" s="21">
        <v>0</v>
      </c>
      <c r="J2214" s="21">
        <v>2596859</v>
      </c>
      <c r="K2214" s="21">
        <v>0</v>
      </c>
      <c r="L2214" s="21">
        <v>0</v>
      </c>
      <c r="M2214" s="21">
        <v>0</v>
      </c>
      <c r="N2214" s="21">
        <v>2596859</v>
      </c>
    </row>
    <row r="2215" spans="1:14" x14ac:dyDescent="0.25">
      <c r="A2215" s="1" t="s">
        <v>5633</v>
      </c>
      <c r="B2215" s="2" t="s">
        <v>10</v>
      </c>
      <c r="C2215" s="2" t="s">
        <v>3419</v>
      </c>
      <c r="D2215" s="21">
        <v>758428</v>
      </c>
      <c r="E2215" s="21">
        <v>0</v>
      </c>
      <c r="F2215" s="21">
        <v>758428</v>
      </c>
      <c r="G2215" s="39">
        <v>1.04</v>
      </c>
      <c r="H2215" s="21">
        <v>788765</v>
      </c>
      <c r="I2215" s="21">
        <v>0</v>
      </c>
      <c r="J2215" s="21">
        <v>788765</v>
      </c>
      <c r="K2215" s="21">
        <v>0</v>
      </c>
      <c r="L2215" s="21">
        <v>0</v>
      </c>
      <c r="M2215" s="21">
        <v>0</v>
      </c>
      <c r="N2215" s="21">
        <v>788765</v>
      </c>
    </row>
    <row r="2216" spans="1:14" x14ac:dyDescent="0.25">
      <c r="A2216" s="1" t="s">
        <v>5634</v>
      </c>
      <c r="B2216" s="2" t="s">
        <v>10</v>
      </c>
      <c r="C2216" s="2" t="s">
        <v>3419</v>
      </c>
      <c r="D2216" s="21">
        <v>3498326</v>
      </c>
      <c r="E2216" s="21">
        <v>0</v>
      </c>
      <c r="F2216" s="21">
        <v>3498326</v>
      </c>
      <c r="G2216" s="39">
        <v>1.04</v>
      </c>
      <c r="H2216" s="21">
        <v>3638259</v>
      </c>
      <c r="I2216" s="21">
        <v>0</v>
      </c>
      <c r="J2216" s="21">
        <v>3638259</v>
      </c>
      <c r="K2216" s="21">
        <v>354796</v>
      </c>
      <c r="L2216" s="21">
        <v>113470.92033916547</v>
      </c>
      <c r="M2216" s="21">
        <v>390737</v>
      </c>
      <c r="N2216" s="21">
        <v>4497262.9203391653</v>
      </c>
    </row>
    <row r="2217" spans="1:14" x14ac:dyDescent="0.25">
      <c r="A2217" s="1" t="s">
        <v>5635</v>
      </c>
      <c r="B2217" s="2" t="s">
        <v>10</v>
      </c>
      <c r="C2217" s="2" t="s">
        <v>3419</v>
      </c>
      <c r="D2217" s="21">
        <v>41805</v>
      </c>
      <c r="E2217" s="21">
        <v>0</v>
      </c>
      <c r="F2217" s="21">
        <v>41805</v>
      </c>
      <c r="G2217" s="39">
        <v>1.04</v>
      </c>
      <c r="H2217" s="21">
        <v>43477</v>
      </c>
      <c r="I2217" s="21">
        <v>0</v>
      </c>
      <c r="J2217" s="21">
        <v>43477</v>
      </c>
      <c r="K2217" s="21">
        <v>0</v>
      </c>
      <c r="L2217" s="21">
        <v>0</v>
      </c>
      <c r="M2217" s="21">
        <v>0</v>
      </c>
      <c r="N2217" s="21">
        <v>43477</v>
      </c>
    </row>
    <row r="2218" spans="1:14" x14ac:dyDescent="0.25">
      <c r="A2218" s="1" t="s">
        <v>5636</v>
      </c>
      <c r="B2218" s="2" t="s">
        <v>10</v>
      </c>
      <c r="C2218" s="2" t="s">
        <v>3419</v>
      </c>
      <c r="D2218" s="21">
        <v>31703</v>
      </c>
      <c r="E2218" s="21">
        <v>0</v>
      </c>
      <c r="F2218" s="21">
        <v>31703</v>
      </c>
      <c r="G2218" s="39">
        <v>1.04</v>
      </c>
      <c r="H2218" s="21">
        <v>32971</v>
      </c>
      <c r="I2218" s="21">
        <v>0</v>
      </c>
      <c r="J2218" s="21">
        <v>32971</v>
      </c>
      <c r="K2218" s="21">
        <v>0</v>
      </c>
      <c r="L2218" s="21">
        <v>0</v>
      </c>
      <c r="M2218" s="21">
        <v>0</v>
      </c>
      <c r="N2218" s="21">
        <v>32971</v>
      </c>
    </row>
    <row r="2219" spans="1:14" x14ac:dyDescent="0.25">
      <c r="A2219" s="1" t="s">
        <v>5637</v>
      </c>
      <c r="B2219" s="2" t="s">
        <v>10</v>
      </c>
      <c r="C2219" s="2" t="s">
        <v>3419</v>
      </c>
      <c r="D2219" s="21">
        <v>23045</v>
      </c>
      <c r="E2219" s="21">
        <v>0</v>
      </c>
      <c r="F2219" s="21">
        <v>23045</v>
      </c>
      <c r="G2219" s="39">
        <v>1.04</v>
      </c>
      <c r="H2219" s="21">
        <v>23967</v>
      </c>
      <c r="I2219" s="21">
        <v>0</v>
      </c>
      <c r="J2219" s="21">
        <v>23967</v>
      </c>
      <c r="K2219" s="21">
        <v>0</v>
      </c>
      <c r="L2219" s="21">
        <v>0</v>
      </c>
      <c r="M2219" s="21">
        <v>0</v>
      </c>
      <c r="N2219" s="21">
        <v>23967</v>
      </c>
    </row>
    <row r="2220" spans="1:14" x14ac:dyDescent="0.25">
      <c r="A2220" s="1" t="s">
        <v>5638</v>
      </c>
      <c r="B2220" s="2" t="s">
        <v>10</v>
      </c>
      <c r="C2220" s="2" t="s">
        <v>3419</v>
      </c>
      <c r="D2220" s="21">
        <v>33977</v>
      </c>
      <c r="E2220" s="21">
        <v>0</v>
      </c>
      <c r="F2220" s="21">
        <v>33977</v>
      </c>
      <c r="G2220" s="39">
        <v>1.04</v>
      </c>
      <c r="H2220" s="21">
        <v>35336</v>
      </c>
      <c r="I2220" s="21">
        <v>0</v>
      </c>
      <c r="J2220" s="21">
        <v>35336</v>
      </c>
      <c r="K2220" s="21">
        <v>0</v>
      </c>
      <c r="L2220" s="21">
        <v>0</v>
      </c>
      <c r="M2220" s="21">
        <v>0</v>
      </c>
      <c r="N2220" s="21">
        <v>35336</v>
      </c>
    </row>
    <row r="2221" spans="1:14" x14ac:dyDescent="0.25">
      <c r="A2221" s="1" t="s">
        <v>5639</v>
      </c>
      <c r="B2221" s="2" t="s">
        <v>10</v>
      </c>
      <c r="C2221" s="2" t="s">
        <v>3419</v>
      </c>
      <c r="D2221" s="21">
        <v>10430</v>
      </c>
      <c r="E2221" s="21">
        <v>0</v>
      </c>
      <c r="F2221" s="21">
        <v>10430</v>
      </c>
      <c r="G2221" s="39">
        <v>1.04</v>
      </c>
      <c r="H2221" s="21">
        <v>10847</v>
      </c>
      <c r="I2221" s="21">
        <v>0</v>
      </c>
      <c r="J2221" s="21">
        <v>10847</v>
      </c>
      <c r="K2221" s="21">
        <v>0</v>
      </c>
      <c r="L2221" s="21">
        <v>0</v>
      </c>
      <c r="M2221" s="21">
        <v>0</v>
      </c>
      <c r="N2221" s="21">
        <v>10847</v>
      </c>
    </row>
    <row r="2222" spans="1:14" x14ac:dyDescent="0.25">
      <c r="A2222" s="1" t="s">
        <v>5640</v>
      </c>
      <c r="B2222" s="2" t="s">
        <v>10</v>
      </c>
      <c r="C2222" s="2" t="s">
        <v>3419</v>
      </c>
      <c r="D2222" s="21">
        <v>2438</v>
      </c>
      <c r="E2222" s="21">
        <v>0</v>
      </c>
      <c r="F2222" s="21">
        <v>2438</v>
      </c>
      <c r="G2222" s="39">
        <v>1.04</v>
      </c>
      <c r="H2222" s="21">
        <v>2536</v>
      </c>
      <c r="I2222" s="21">
        <v>0</v>
      </c>
      <c r="J2222" s="21">
        <v>2536</v>
      </c>
      <c r="K2222" s="21">
        <v>0</v>
      </c>
      <c r="L2222" s="21">
        <v>0</v>
      </c>
      <c r="M2222" s="21">
        <v>0</v>
      </c>
      <c r="N2222" s="21">
        <v>2536</v>
      </c>
    </row>
    <row r="2223" spans="1:14" x14ac:dyDescent="0.25">
      <c r="A2223" s="1" t="s">
        <v>5641</v>
      </c>
      <c r="B2223" s="2" t="s">
        <v>10</v>
      </c>
      <c r="C2223" s="2" t="s">
        <v>3419</v>
      </c>
      <c r="D2223" s="21">
        <v>3079</v>
      </c>
      <c r="E2223" s="21">
        <v>0</v>
      </c>
      <c r="F2223" s="21">
        <v>3079</v>
      </c>
      <c r="G2223" s="39">
        <v>1.04</v>
      </c>
      <c r="H2223" s="21">
        <v>3202</v>
      </c>
      <c r="I2223" s="21">
        <v>0</v>
      </c>
      <c r="J2223" s="21">
        <v>3202</v>
      </c>
      <c r="K2223" s="21">
        <v>0</v>
      </c>
      <c r="L2223" s="21">
        <v>0</v>
      </c>
      <c r="M2223" s="21">
        <v>0</v>
      </c>
      <c r="N2223" s="21">
        <v>3202</v>
      </c>
    </row>
    <row r="2224" spans="1:14" x14ac:dyDescent="0.25">
      <c r="A2224" s="1" t="s">
        <v>5642</v>
      </c>
      <c r="B2224" s="2" t="s">
        <v>10</v>
      </c>
      <c r="C2224" s="2" t="s">
        <v>3419</v>
      </c>
      <c r="D2224" s="21">
        <v>3818</v>
      </c>
      <c r="E2224" s="21">
        <v>0</v>
      </c>
      <c r="F2224" s="21">
        <v>3818</v>
      </c>
      <c r="G2224" s="39">
        <v>1.04</v>
      </c>
      <c r="H2224" s="21">
        <v>3971</v>
      </c>
      <c r="I2224" s="21">
        <v>0</v>
      </c>
      <c r="J2224" s="21">
        <v>3971</v>
      </c>
      <c r="K2224" s="21">
        <v>0</v>
      </c>
      <c r="L2224" s="21">
        <v>0</v>
      </c>
      <c r="M2224" s="21">
        <v>0</v>
      </c>
      <c r="N2224" s="21">
        <v>3971</v>
      </c>
    </row>
    <row r="2225" spans="1:14" x14ac:dyDescent="0.25">
      <c r="A2225" s="1" t="s">
        <v>5643</v>
      </c>
      <c r="B2225" s="2" t="s">
        <v>10</v>
      </c>
      <c r="C2225" s="2" t="s">
        <v>3419</v>
      </c>
      <c r="D2225" s="21">
        <v>7552</v>
      </c>
      <c r="E2225" s="21">
        <v>0</v>
      </c>
      <c r="F2225" s="21">
        <v>7552</v>
      </c>
      <c r="G2225" s="39">
        <v>1.04</v>
      </c>
      <c r="H2225" s="21">
        <v>7854</v>
      </c>
      <c r="I2225" s="21">
        <v>0</v>
      </c>
      <c r="J2225" s="21">
        <v>7854</v>
      </c>
      <c r="K2225" s="21">
        <v>0</v>
      </c>
      <c r="L2225" s="21">
        <v>0</v>
      </c>
      <c r="M2225" s="21">
        <v>0</v>
      </c>
      <c r="N2225" s="21">
        <v>7854</v>
      </c>
    </row>
    <row r="2226" spans="1:14" x14ac:dyDescent="0.25">
      <c r="A2226" s="1" t="s">
        <v>5644</v>
      </c>
      <c r="B2226" s="2" t="s">
        <v>10</v>
      </c>
      <c r="C2226" s="2" t="s">
        <v>3419</v>
      </c>
      <c r="D2226" s="21">
        <v>15965</v>
      </c>
      <c r="E2226" s="21">
        <v>0</v>
      </c>
      <c r="F2226" s="21">
        <v>15965</v>
      </c>
      <c r="G2226" s="39">
        <v>1.04</v>
      </c>
      <c r="H2226" s="21">
        <v>16604</v>
      </c>
      <c r="I2226" s="21">
        <v>0</v>
      </c>
      <c r="J2226" s="21">
        <v>16604</v>
      </c>
      <c r="K2226" s="21">
        <v>0</v>
      </c>
      <c r="L2226" s="21">
        <v>0</v>
      </c>
      <c r="M2226" s="21">
        <v>0</v>
      </c>
      <c r="N2226" s="21">
        <v>16604</v>
      </c>
    </row>
    <row r="2227" spans="1:14" x14ac:dyDescent="0.25">
      <c r="A2227" s="1" t="s">
        <v>5645</v>
      </c>
      <c r="B2227" s="2" t="s">
        <v>10</v>
      </c>
      <c r="C2227" s="2" t="s">
        <v>3419</v>
      </c>
      <c r="D2227" s="21">
        <v>11657</v>
      </c>
      <c r="E2227" s="21">
        <v>0</v>
      </c>
      <c r="F2227" s="21">
        <v>11657</v>
      </c>
      <c r="G2227" s="39">
        <v>1.04</v>
      </c>
      <c r="H2227" s="21">
        <v>12123</v>
      </c>
      <c r="I2227" s="21">
        <v>0</v>
      </c>
      <c r="J2227" s="21">
        <v>12123</v>
      </c>
      <c r="K2227" s="21">
        <v>0</v>
      </c>
      <c r="L2227" s="21">
        <v>0</v>
      </c>
      <c r="M2227" s="21">
        <v>0</v>
      </c>
      <c r="N2227" s="21">
        <v>12123</v>
      </c>
    </row>
    <row r="2228" spans="1:14" x14ac:dyDescent="0.25">
      <c r="A2228" s="1" t="s">
        <v>5646</v>
      </c>
      <c r="B2228" s="2" t="s">
        <v>10</v>
      </c>
      <c r="C2228" s="2" t="s">
        <v>3419</v>
      </c>
      <c r="D2228" s="21">
        <v>9417</v>
      </c>
      <c r="E2228" s="21">
        <v>0</v>
      </c>
      <c r="F2228" s="21">
        <v>9417</v>
      </c>
      <c r="G2228" s="39">
        <v>1.04</v>
      </c>
      <c r="H2228" s="21">
        <v>9794</v>
      </c>
      <c r="I2228" s="21">
        <v>0</v>
      </c>
      <c r="J2228" s="21">
        <v>9794</v>
      </c>
      <c r="K2228" s="21">
        <v>0</v>
      </c>
      <c r="L2228" s="21">
        <v>0</v>
      </c>
      <c r="M2228" s="21">
        <v>0</v>
      </c>
      <c r="N2228" s="21">
        <v>9794</v>
      </c>
    </row>
    <row r="2229" spans="1:14" x14ac:dyDescent="0.25">
      <c r="A2229" s="1" t="s">
        <v>5647</v>
      </c>
      <c r="B2229" s="2" t="s">
        <v>10</v>
      </c>
      <c r="C2229" s="2" t="s">
        <v>3419</v>
      </c>
      <c r="D2229" s="21">
        <v>23398</v>
      </c>
      <c r="E2229" s="21">
        <v>0</v>
      </c>
      <c r="F2229" s="21">
        <v>23398</v>
      </c>
      <c r="G2229" s="39">
        <v>1.04</v>
      </c>
      <c r="H2229" s="21">
        <v>24334</v>
      </c>
      <c r="I2229" s="21">
        <v>0</v>
      </c>
      <c r="J2229" s="21">
        <v>24334</v>
      </c>
      <c r="K2229" s="21">
        <v>0</v>
      </c>
      <c r="L2229" s="21">
        <v>0</v>
      </c>
      <c r="M2229" s="21">
        <v>0</v>
      </c>
      <c r="N2229" s="21">
        <v>24334</v>
      </c>
    </row>
    <row r="2230" spans="1:14" x14ac:dyDescent="0.25">
      <c r="A2230" s="1" t="s">
        <v>5648</v>
      </c>
      <c r="B2230" s="2" t="s">
        <v>10</v>
      </c>
      <c r="C2230" s="2" t="s">
        <v>3419</v>
      </c>
      <c r="D2230" s="21">
        <v>17893</v>
      </c>
      <c r="E2230" s="21">
        <v>0</v>
      </c>
      <c r="F2230" s="21">
        <v>17893</v>
      </c>
      <c r="G2230" s="39">
        <v>1.04</v>
      </c>
      <c r="H2230" s="21">
        <v>18609</v>
      </c>
      <c r="I2230" s="21">
        <v>0</v>
      </c>
      <c r="J2230" s="21">
        <v>18609</v>
      </c>
      <c r="K2230" s="21">
        <v>0</v>
      </c>
      <c r="L2230" s="21">
        <v>0</v>
      </c>
      <c r="M2230" s="21">
        <v>0</v>
      </c>
      <c r="N2230" s="21">
        <v>18609</v>
      </c>
    </row>
    <row r="2231" spans="1:14" x14ac:dyDescent="0.25">
      <c r="A2231" s="1" t="s">
        <v>5649</v>
      </c>
      <c r="B2231" s="2" t="s">
        <v>10</v>
      </c>
      <c r="C2231" s="2" t="s">
        <v>3419</v>
      </c>
      <c r="D2231" s="21">
        <v>15630</v>
      </c>
      <c r="E2231" s="21">
        <v>0</v>
      </c>
      <c r="F2231" s="21">
        <v>15630</v>
      </c>
      <c r="G2231" s="39">
        <v>1.04</v>
      </c>
      <c r="H2231" s="21">
        <v>16255</v>
      </c>
      <c r="I2231" s="21">
        <v>0</v>
      </c>
      <c r="J2231" s="21">
        <v>16255</v>
      </c>
      <c r="K2231" s="21">
        <v>0</v>
      </c>
      <c r="L2231" s="21">
        <v>0</v>
      </c>
      <c r="M2231" s="21">
        <v>0</v>
      </c>
      <c r="N2231" s="21">
        <v>16255</v>
      </c>
    </row>
    <row r="2232" spans="1:14" x14ac:dyDescent="0.25">
      <c r="A2232" s="1" t="s">
        <v>5650</v>
      </c>
      <c r="B2232" s="2" t="s">
        <v>10</v>
      </c>
      <c r="C2232" s="2" t="s">
        <v>3419</v>
      </c>
      <c r="D2232" s="21">
        <v>14132</v>
      </c>
      <c r="E2232" s="21">
        <v>0</v>
      </c>
      <c r="F2232" s="21">
        <v>14132</v>
      </c>
      <c r="G2232" s="39">
        <v>1.04</v>
      </c>
      <c r="H2232" s="21">
        <v>14697</v>
      </c>
      <c r="I2232" s="21">
        <v>0</v>
      </c>
      <c r="J2232" s="21">
        <v>14697</v>
      </c>
      <c r="K2232" s="21">
        <v>0</v>
      </c>
      <c r="L2232" s="21">
        <v>0</v>
      </c>
      <c r="M2232" s="21">
        <v>0</v>
      </c>
      <c r="N2232" s="21">
        <v>14697</v>
      </c>
    </row>
    <row r="2233" spans="1:14" x14ac:dyDescent="0.25">
      <c r="A2233" s="1" t="s">
        <v>5651</v>
      </c>
      <c r="B2233" s="2" t="s">
        <v>10</v>
      </c>
      <c r="C2233" s="2" t="s">
        <v>3419</v>
      </c>
      <c r="D2233" s="21">
        <v>11357</v>
      </c>
      <c r="E2233" s="21">
        <v>0</v>
      </c>
      <c r="F2233" s="21">
        <v>11357</v>
      </c>
      <c r="G2233" s="39">
        <v>1.04</v>
      </c>
      <c r="H2233" s="21">
        <v>11811</v>
      </c>
      <c r="I2233" s="21">
        <v>0</v>
      </c>
      <c r="J2233" s="21">
        <v>11811</v>
      </c>
      <c r="K2233" s="21">
        <v>0</v>
      </c>
      <c r="L2233" s="21">
        <v>0</v>
      </c>
      <c r="M2233" s="21">
        <v>0</v>
      </c>
      <c r="N2233" s="21">
        <v>11811</v>
      </c>
    </row>
    <row r="2234" spans="1:14" x14ac:dyDescent="0.25">
      <c r="A2234" s="1" t="s">
        <v>5652</v>
      </c>
      <c r="B2234" s="2" t="s">
        <v>10</v>
      </c>
      <c r="C2234" s="2" t="s">
        <v>3419</v>
      </c>
      <c r="D2234" s="21">
        <v>3814</v>
      </c>
      <c r="E2234" s="21">
        <v>0</v>
      </c>
      <c r="F2234" s="21">
        <v>3814</v>
      </c>
      <c r="G2234" s="39">
        <v>1.04</v>
      </c>
      <c r="H2234" s="21">
        <v>3967</v>
      </c>
      <c r="I2234" s="21">
        <v>0</v>
      </c>
      <c r="J2234" s="21">
        <v>3967</v>
      </c>
      <c r="K2234" s="21">
        <v>0</v>
      </c>
      <c r="L2234" s="21">
        <v>0</v>
      </c>
      <c r="M2234" s="21">
        <v>0</v>
      </c>
      <c r="N2234" s="21">
        <v>3967</v>
      </c>
    </row>
    <row r="2235" spans="1:14" x14ac:dyDescent="0.25">
      <c r="A2235" s="1" t="s">
        <v>5653</v>
      </c>
      <c r="B2235" s="2" t="s">
        <v>10</v>
      </c>
      <c r="C2235" s="2" t="s">
        <v>3419</v>
      </c>
      <c r="D2235" s="21">
        <v>23788</v>
      </c>
      <c r="E2235" s="21">
        <v>0</v>
      </c>
      <c r="F2235" s="21">
        <v>23788</v>
      </c>
      <c r="G2235" s="39">
        <v>1.04</v>
      </c>
      <c r="H2235" s="21">
        <v>24740</v>
      </c>
      <c r="I2235" s="21">
        <v>0</v>
      </c>
      <c r="J2235" s="21">
        <v>24740</v>
      </c>
      <c r="K2235" s="21">
        <v>0</v>
      </c>
      <c r="L2235" s="21">
        <v>0</v>
      </c>
      <c r="M2235" s="21">
        <v>0</v>
      </c>
      <c r="N2235" s="21">
        <v>24740</v>
      </c>
    </row>
    <row r="2236" spans="1:14" x14ac:dyDescent="0.25">
      <c r="A2236" s="1" t="s">
        <v>5654</v>
      </c>
      <c r="B2236" s="2" t="s">
        <v>10</v>
      </c>
      <c r="C2236" s="2" t="s">
        <v>3419</v>
      </c>
      <c r="D2236" s="21">
        <v>46734</v>
      </c>
      <c r="E2236" s="21">
        <v>0</v>
      </c>
      <c r="F2236" s="21">
        <v>46734</v>
      </c>
      <c r="G2236" s="39">
        <v>1.04</v>
      </c>
      <c r="H2236" s="21">
        <v>48603</v>
      </c>
      <c r="I2236" s="21">
        <v>0</v>
      </c>
      <c r="J2236" s="21">
        <v>48603</v>
      </c>
      <c r="K2236" s="21">
        <v>0</v>
      </c>
      <c r="L2236" s="21">
        <v>0</v>
      </c>
      <c r="M2236" s="21">
        <v>0</v>
      </c>
      <c r="N2236" s="21">
        <v>48603</v>
      </c>
    </row>
    <row r="2237" spans="1:14" x14ac:dyDescent="0.25">
      <c r="A2237" s="1" t="s">
        <v>5655</v>
      </c>
      <c r="B2237" s="2" t="s">
        <v>10</v>
      </c>
      <c r="C2237" s="2" t="s">
        <v>3419</v>
      </c>
      <c r="D2237" s="21">
        <v>19786</v>
      </c>
      <c r="E2237" s="21">
        <v>0</v>
      </c>
      <c r="F2237" s="21">
        <v>19786</v>
      </c>
      <c r="G2237" s="39">
        <v>1.04</v>
      </c>
      <c r="H2237" s="21">
        <v>20577</v>
      </c>
      <c r="I2237" s="21">
        <v>0</v>
      </c>
      <c r="J2237" s="21">
        <v>20577</v>
      </c>
      <c r="K2237" s="21">
        <v>0</v>
      </c>
      <c r="L2237" s="21">
        <v>0</v>
      </c>
      <c r="M2237" s="21">
        <v>0</v>
      </c>
      <c r="N2237" s="21">
        <v>20577</v>
      </c>
    </row>
    <row r="2238" spans="1:14" x14ac:dyDescent="0.25">
      <c r="A2238" s="1" t="s">
        <v>5656</v>
      </c>
      <c r="B2238" s="2" t="s">
        <v>10</v>
      </c>
      <c r="C2238" s="2" t="s">
        <v>3419</v>
      </c>
      <c r="D2238" s="21">
        <v>4690</v>
      </c>
      <c r="E2238" s="21">
        <v>0</v>
      </c>
      <c r="F2238" s="21">
        <v>4690</v>
      </c>
      <c r="G2238" s="39">
        <v>1.04</v>
      </c>
      <c r="H2238" s="21">
        <v>4878</v>
      </c>
      <c r="I2238" s="21">
        <v>0</v>
      </c>
      <c r="J2238" s="21">
        <v>4878</v>
      </c>
      <c r="K2238" s="21">
        <v>0</v>
      </c>
      <c r="L2238" s="21">
        <v>0</v>
      </c>
      <c r="M2238" s="21">
        <v>0</v>
      </c>
      <c r="N2238" s="21">
        <v>4878</v>
      </c>
    </row>
    <row r="2239" spans="1:14" x14ac:dyDescent="0.25">
      <c r="A2239" s="1" t="s">
        <v>5657</v>
      </c>
      <c r="B2239" s="2" t="s">
        <v>10</v>
      </c>
      <c r="C2239" s="2" t="s">
        <v>3419</v>
      </c>
      <c r="D2239" s="21">
        <v>6641</v>
      </c>
      <c r="E2239" s="21">
        <v>0</v>
      </c>
      <c r="F2239" s="21">
        <v>6641</v>
      </c>
      <c r="G2239" s="39">
        <v>1.04</v>
      </c>
      <c r="H2239" s="21">
        <v>6907</v>
      </c>
      <c r="I2239" s="21">
        <v>0</v>
      </c>
      <c r="J2239" s="21">
        <v>6907</v>
      </c>
      <c r="K2239" s="21">
        <v>0</v>
      </c>
      <c r="L2239" s="21">
        <v>0</v>
      </c>
      <c r="M2239" s="21">
        <v>0</v>
      </c>
      <c r="N2239" s="21">
        <v>6907</v>
      </c>
    </row>
    <row r="2240" spans="1:14" x14ac:dyDescent="0.25">
      <c r="A2240" s="1" t="s">
        <v>5658</v>
      </c>
      <c r="B2240" s="2" t="s">
        <v>10</v>
      </c>
      <c r="C2240" s="2" t="s">
        <v>3419</v>
      </c>
      <c r="D2240" s="21">
        <v>9280</v>
      </c>
      <c r="E2240" s="21">
        <v>0</v>
      </c>
      <c r="F2240" s="21">
        <v>9280</v>
      </c>
      <c r="G2240" s="39">
        <v>1.04</v>
      </c>
      <c r="H2240" s="21">
        <v>9651</v>
      </c>
      <c r="I2240" s="21">
        <v>0</v>
      </c>
      <c r="J2240" s="21">
        <v>9651</v>
      </c>
      <c r="K2240" s="21">
        <v>0</v>
      </c>
      <c r="L2240" s="21">
        <v>0</v>
      </c>
      <c r="M2240" s="21">
        <v>0</v>
      </c>
      <c r="N2240" s="21">
        <v>9651</v>
      </c>
    </row>
    <row r="2241" spans="1:14" x14ac:dyDescent="0.25">
      <c r="A2241" s="1" t="s">
        <v>5659</v>
      </c>
      <c r="B2241" s="2" t="s">
        <v>10</v>
      </c>
      <c r="C2241" s="2" t="s">
        <v>3419</v>
      </c>
      <c r="D2241" s="21">
        <v>28230</v>
      </c>
      <c r="E2241" s="21">
        <v>0</v>
      </c>
      <c r="F2241" s="21">
        <v>28230</v>
      </c>
      <c r="G2241" s="39">
        <v>1.04</v>
      </c>
      <c r="H2241" s="21">
        <v>29359</v>
      </c>
      <c r="I2241" s="21">
        <v>0</v>
      </c>
      <c r="J2241" s="21">
        <v>29359</v>
      </c>
      <c r="K2241" s="21">
        <v>0</v>
      </c>
      <c r="L2241" s="21">
        <v>0</v>
      </c>
      <c r="M2241" s="21">
        <v>0</v>
      </c>
      <c r="N2241" s="21">
        <v>29359</v>
      </c>
    </row>
    <row r="2242" spans="1:14" x14ac:dyDescent="0.25">
      <c r="A2242" s="1" t="s">
        <v>5660</v>
      </c>
      <c r="B2242" s="2" t="s">
        <v>10</v>
      </c>
      <c r="C2242" s="2" t="s">
        <v>3419</v>
      </c>
      <c r="D2242" s="21">
        <v>27370</v>
      </c>
      <c r="E2242" s="21">
        <v>0</v>
      </c>
      <c r="F2242" s="21">
        <v>27370</v>
      </c>
      <c r="G2242" s="39">
        <v>1.04</v>
      </c>
      <c r="H2242" s="21">
        <v>28465</v>
      </c>
      <c r="I2242" s="21">
        <v>0</v>
      </c>
      <c r="J2242" s="21">
        <v>28465</v>
      </c>
      <c r="K2242" s="21">
        <v>0</v>
      </c>
      <c r="L2242" s="21">
        <v>0</v>
      </c>
      <c r="M2242" s="21">
        <v>0</v>
      </c>
      <c r="N2242" s="21">
        <v>28465</v>
      </c>
    </row>
    <row r="2243" spans="1:14" x14ac:dyDescent="0.25">
      <c r="A2243" s="1" t="s">
        <v>5661</v>
      </c>
      <c r="B2243" s="2" t="s">
        <v>10</v>
      </c>
      <c r="C2243" s="2" t="s">
        <v>3419</v>
      </c>
      <c r="D2243" s="21">
        <v>121502</v>
      </c>
      <c r="E2243" s="21">
        <v>0</v>
      </c>
      <c r="F2243" s="21">
        <v>121502</v>
      </c>
      <c r="G2243" s="39">
        <v>1.04</v>
      </c>
      <c r="H2243" s="21">
        <v>126362</v>
      </c>
      <c r="I2243" s="21">
        <v>0</v>
      </c>
      <c r="J2243" s="21">
        <v>126362</v>
      </c>
      <c r="K2243" s="21">
        <v>3297</v>
      </c>
      <c r="L2243" s="21">
        <v>0</v>
      </c>
      <c r="M2243" s="21">
        <v>0</v>
      </c>
      <c r="N2243" s="21">
        <v>129659</v>
      </c>
    </row>
    <row r="2244" spans="1:14" x14ac:dyDescent="0.25">
      <c r="A2244" s="1" t="s">
        <v>5662</v>
      </c>
      <c r="B2244" s="2" t="s">
        <v>10</v>
      </c>
      <c r="C2244" s="2" t="s">
        <v>3419</v>
      </c>
      <c r="D2244" s="21">
        <v>531093</v>
      </c>
      <c r="E2244" s="21">
        <v>0</v>
      </c>
      <c r="F2244" s="21">
        <v>531093</v>
      </c>
      <c r="G2244" s="39">
        <v>1.04</v>
      </c>
      <c r="H2244" s="21">
        <v>552337</v>
      </c>
      <c r="I2244" s="21">
        <v>0</v>
      </c>
      <c r="J2244" s="21">
        <v>552337</v>
      </c>
      <c r="K2244" s="21">
        <v>12477</v>
      </c>
      <c r="L2244" s="21">
        <v>0</v>
      </c>
      <c r="M2244" s="21">
        <v>0</v>
      </c>
      <c r="N2244" s="21">
        <v>564814</v>
      </c>
    </row>
    <row r="2245" spans="1:14" x14ac:dyDescent="0.25">
      <c r="A2245" s="1" t="s">
        <v>5663</v>
      </c>
      <c r="B2245" s="2" t="s">
        <v>10</v>
      </c>
      <c r="C2245" s="2" t="s">
        <v>3419</v>
      </c>
      <c r="D2245" s="21">
        <v>67341</v>
      </c>
      <c r="E2245" s="21">
        <v>0</v>
      </c>
      <c r="F2245" s="21">
        <v>67341</v>
      </c>
      <c r="G2245" s="39">
        <v>1.04</v>
      </c>
      <c r="H2245" s="21">
        <v>70035</v>
      </c>
      <c r="I2245" s="21">
        <v>0</v>
      </c>
      <c r="J2245" s="21">
        <v>70035</v>
      </c>
      <c r="K2245" s="21">
        <v>1945</v>
      </c>
      <c r="L2245" s="21">
        <v>0</v>
      </c>
      <c r="M2245" s="21">
        <v>0</v>
      </c>
      <c r="N2245" s="21">
        <v>71980</v>
      </c>
    </row>
    <row r="2246" spans="1:14" x14ac:dyDescent="0.25">
      <c r="A2246" s="1" t="s">
        <v>5664</v>
      </c>
      <c r="B2246" s="2" t="s">
        <v>10</v>
      </c>
      <c r="C2246" s="2" t="s">
        <v>3419</v>
      </c>
      <c r="D2246" s="21">
        <v>7468</v>
      </c>
      <c r="E2246" s="21">
        <v>0</v>
      </c>
      <c r="F2246" s="21">
        <v>7468</v>
      </c>
      <c r="G2246" s="39">
        <v>1.04</v>
      </c>
      <c r="H2246" s="21">
        <v>7767</v>
      </c>
      <c r="I2246" s="21">
        <v>0</v>
      </c>
      <c r="J2246" s="21">
        <v>7767</v>
      </c>
      <c r="K2246" s="21">
        <v>0</v>
      </c>
      <c r="L2246" s="21">
        <v>0</v>
      </c>
      <c r="M2246" s="21">
        <v>0</v>
      </c>
      <c r="N2246" s="21">
        <v>7767</v>
      </c>
    </row>
    <row r="2247" spans="1:14" x14ac:dyDescent="0.25">
      <c r="A2247" s="1" t="s">
        <v>5665</v>
      </c>
      <c r="B2247" s="2" t="s">
        <v>10</v>
      </c>
      <c r="C2247" s="2" t="s">
        <v>3419</v>
      </c>
      <c r="D2247" s="21">
        <v>1728058</v>
      </c>
      <c r="E2247" s="21">
        <v>0</v>
      </c>
      <c r="F2247" s="21">
        <v>1728058</v>
      </c>
      <c r="G2247" s="39">
        <v>1.04</v>
      </c>
      <c r="H2247" s="21">
        <v>1797180</v>
      </c>
      <c r="I2247" s="21">
        <v>0</v>
      </c>
      <c r="J2247" s="21">
        <v>1797180</v>
      </c>
      <c r="K2247" s="21">
        <v>0</v>
      </c>
      <c r="L2247" s="21">
        <v>0</v>
      </c>
      <c r="M2247" s="21">
        <v>0</v>
      </c>
      <c r="N2247" s="21">
        <v>1797180</v>
      </c>
    </row>
    <row r="2248" spans="1:14" x14ac:dyDescent="0.25">
      <c r="A2248" s="1" t="s">
        <v>5666</v>
      </c>
      <c r="B2248" s="2" t="s">
        <v>10</v>
      </c>
      <c r="C2248" s="2" t="s">
        <v>3419</v>
      </c>
      <c r="D2248" s="21">
        <v>3739395</v>
      </c>
      <c r="E2248" s="21">
        <v>0</v>
      </c>
      <c r="F2248" s="21">
        <v>3739395</v>
      </c>
      <c r="G2248" s="39">
        <v>1.04</v>
      </c>
      <c r="H2248" s="21">
        <v>3888971</v>
      </c>
      <c r="I2248" s="21">
        <v>0</v>
      </c>
      <c r="J2248" s="21">
        <v>3888971</v>
      </c>
      <c r="K2248" s="21">
        <v>0</v>
      </c>
      <c r="L2248" s="21">
        <v>0</v>
      </c>
      <c r="M2248" s="21">
        <v>0</v>
      </c>
      <c r="N2248" s="21">
        <v>3888971</v>
      </c>
    </row>
    <row r="2249" spans="1:14" x14ac:dyDescent="0.25">
      <c r="A2249" s="1" t="s">
        <v>5667</v>
      </c>
      <c r="B2249" s="2" t="s">
        <v>10</v>
      </c>
      <c r="C2249" s="2" t="s">
        <v>3419</v>
      </c>
      <c r="D2249" s="21">
        <v>42244</v>
      </c>
      <c r="E2249" s="21">
        <v>0</v>
      </c>
      <c r="F2249" s="21">
        <v>42244</v>
      </c>
      <c r="G2249" s="39">
        <v>1.04</v>
      </c>
      <c r="H2249" s="21">
        <v>43934</v>
      </c>
      <c r="I2249" s="21">
        <v>0</v>
      </c>
      <c r="J2249" s="21">
        <v>43934</v>
      </c>
      <c r="K2249" s="21">
        <v>0</v>
      </c>
      <c r="L2249" s="21">
        <v>0</v>
      </c>
      <c r="M2249" s="21">
        <v>0</v>
      </c>
      <c r="N2249" s="21">
        <v>43934</v>
      </c>
    </row>
    <row r="2250" spans="1:14" x14ac:dyDescent="0.25">
      <c r="A2250" s="1" t="s">
        <v>5668</v>
      </c>
      <c r="B2250" s="2" t="s">
        <v>10</v>
      </c>
      <c r="C2250" s="2" t="s">
        <v>3419</v>
      </c>
      <c r="D2250" s="21">
        <v>322967</v>
      </c>
      <c r="E2250" s="21">
        <v>0</v>
      </c>
      <c r="F2250" s="21">
        <v>322967</v>
      </c>
      <c r="G2250" s="39">
        <v>1.04</v>
      </c>
      <c r="H2250" s="21">
        <v>335886</v>
      </c>
      <c r="I2250" s="21">
        <v>0</v>
      </c>
      <c r="J2250" s="21">
        <v>335886</v>
      </c>
      <c r="K2250" s="21">
        <v>0</v>
      </c>
      <c r="L2250" s="21">
        <v>0</v>
      </c>
      <c r="M2250" s="21">
        <v>0</v>
      </c>
      <c r="N2250" s="21">
        <v>335886</v>
      </c>
    </row>
    <row r="2251" spans="1:14" x14ac:dyDescent="0.25">
      <c r="A2251" s="1" t="s">
        <v>5669</v>
      </c>
      <c r="B2251" s="2" t="s">
        <v>174</v>
      </c>
      <c r="C2251" s="2" t="s">
        <v>2459</v>
      </c>
      <c r="D2251" s="21">
        <v>0</v>
      </c>
      <c r="E2251" s="21">
        <v>0</v>
      </c>
      <c r="F2251" s="21">
        <v>0</v>
      </c>
      <c r="G2251" s="39">
        <v>1.04</v>
      </c>
      <c r="H2251" s="21">
        <v>0</v>
      </c>
      <c r="I2251" s="21">
        <v>0</v>
      </c>
      <c r="J2251" s="21">
        <v>0</v>
      </c>
      <c r="K2251" s="21">
        <v>0</v>
      </c>
      <c r="L2251" s="21">
        <v>0</v>
      </c>
      <c r="M2251" s="21">
        <v>0</v>
      </c>
      <c r="N2251" s="21">
        <v>0</v>
      </c>
    </row>
    <row r="2252" spans="1:14" x14ac:dyDescent="0.25">
      <c r="A2252" s="1" t="s">
        <v>5670</v>
      </c>
      <c r="B2252" s="2" t="s">
        <v>10</v>
      </c>
      <c r="C2252" s="2" t="s">
        <v>3419</v>
      </c>
      <c r="D2252" s="21">
        <v>4451656</v>
      </c>
      <c r="E2252" s="21">
        <v>0</v>
      </c>
      <c r="F2252" s="21">
        <v>4451656</v>
      </c>
      <c r="G2252" s="39">
        <v>1.04</v>
      </c>
      <c r="H2252" s="21">
        <v>4629722</v>
      </c>
      <c r="I2252" s="21">
        <v>0</v>
      </c>
      <c r="J2252" s="21">
        <v>4629722</v>
      </c>
      <c r="K2252" s="21">
        <v>237203</v>
      </c>
      <c r="L2252" s="21">
        <v>115216.19616232946</v>
      </c>
      <c r="M2252" s="21">
        <v>261367</v>
      </c>
      <c r="N2252" s="21">
        <v>5243508.1961623291</v>
      </c>
    </row>
    <row r="2253" spans="1:14" x14ac:dyDescent="0.25">
      <c r="A2253" s="1" t="s">
        <v>5671</v>
      </c>
      <c r="B2253" s="2" t="s">
        <v>10</v>
      </c>
      <c r="C2253" s="2" t="s">
        <v>3419</v>
      </c>
      <c r="D2253" s="21">
        <v>10447</v>
      </c>
      <c r="E2253" s="21">
        <v>0</v>
      </c>
      <c r="F2253" s="21">
        <v>10447</v>
      </c>
      <c r="G2253" s="39">
        <v>1.04</v>
      </c>
      <c r="H2253" s="21">
        <v>10865</v>
      </c>
      <c r="I2253" s="21">
        <v>0</v>
      </c>
      <c r="J2253" s="21">
        <v>10865</v>
      </c>
      <c r="K2253" s="21">
        <v>0</v>
      </c>
      <c r="L2253" s="21">
        <v>0</v>
      </c>
      <c r="M2253" s="21">
        <v>0</v>
      </c>
      <c r="N2253" s="21">
        <v>10865</v>
      </c>
    </row>
    <row r="2254" spans="1:14" x14ac:dyDescent="0.25">
      <c r="A2254" s="1" t="s">
        <v>5672</v>
      </c>
      <c r="B2254" s="2" t="s">
        <v>10</v>
      </c>
      <c r="C2254" s="2" t="s">
        <v>3419</v>
      </c>
      <c r="D2254" s="21">
        <v>15958</v>
      </c>
      <c r="E2254" s="21">
        <v>0</v>
      </c>
      <c r="F2254" s="21">
        <v>15958</v>
      </c>
      <c r="G2254" s="39">
        <v>1.04</v>
      </c>
      <c r="H2254" s="21">
        <v>16596</v>
      </c>
      <c r="I2254" s="21">
        <v>0</v>
      </c>
      <c r="J2254" s="21">
        <v>16596</v>
      </c>
      <c r="K2254" s="21">
        <v>0</v>
      </c>
      <c r="L2254" s="21">
        <v>0</v>
      </c>
      <c r="M2254" s="21">
        <v>0</v>
      </c>
      <c r="N2254" s="21">
        <v>16596</v>
      </c>
    </row>
    <row r="2255" spans="1:14" x14ac:dyDescent="0.25">
      <c r="A2255" s="1" t="s">
        <v>5673</v>
      </c>
      <c r="B2255" s="2" t="s">
        <v>10</v>
      </c>
      <c r="C2255" s="2" t="s">
        <v>3419</v>
      </c>
      <c r="D2255" s="21">
        <v>8186</v>
      </c>
      <c r="E2255" s="21">
        <v>0</v>
      </c>
      <c r="F2255" s="21">
        <v>8186</v>
      </c>
      <c r="G2255" s="39">
        <v>1.04</v>
      </c>
      <c r="H2255" s="21">
        <v>8513</v>
      </c>
      <c r="I2255" s="21">
        <v>0</v>
      </c>
      <c r="J2255" s="21">
        <v>8513</v>
      </c>
      <c r="K2255" s="21">
        <v>0</v>
      </c>
      <c r="L2255" s="21">
        <v>0</v>
      </c>
      <c r="M2255" s="21">
        <v>0</v>
      </c>
      <c r="N2255" s="21">
        <v>8513</v>
      </c>
    </row>
    <row r="2256" spans="1:14" x14ac:dyDescent="0.25">
      <c r="A2256" s="1" t="s">
        <v>5674</v>
      </c>
      <c r="B2256" s="2" t="s">
        <v>10</v>
      </c>
      <c r="C2256" s="2" t="s">
        <v>3419</v>
      </c>
      <c r="D2256" s="21">
        <v>10256</v>
      </c>
      <c r="E2256" s="21">
        <v>0</v>
      </c>
      <c r="F2256" s="21">
        <v>10256</v>
      </c>
      <c r="G2256" s="39">
        <v>1.04</v>
      </c>
      <c r="H2256" s="21">
        <v>10666</v>
      </c>
      <c r="I2256" s="21">
        <v>0</v>
      </c>
      <c r="J2256" s="21">
        <v>10666</v>
      </c>
      <c r="K2256" s="21">
        <v>0</v>
      </c>
      <c r="L2256" s="21">
        <v>0</v>
      </c>
      <c r="M2256" s="21">
        <v>0</v>
      </c>
      <c r="N2256" s="21">
        <v>10666</v>
      </c>
    </row>
    <row r="2257" spans="1:14" x14ac:dyDescent="0.25">
      <c r="A2257" s="1" t="s">
        <v>5675</v>
      </c>
      <c r="B2257" s="2" t="s">
        <v>10</v>
      </c>
      <c r="C2257" s="2" t="s">
        <v>3419</v>
      </c>
      <c r="D2257" s="21">
        <v>9027</v>
      </c>
      <c r="E2257" s="21">
        <v>0</v>
      </c>
      <c r="F2257" s="21">
        <v>9027</v>
      </c>
      <c r="G2257" s="39">
        <v>1.04</v>
      </c>
      <c r="H2257" s="21">
        <v>9388</v>
      </c>
      <c r="I2257" s="21">
        <v>0</v>
      </c>
      <c r="J2257" s="21">
        <v>9388</v>
      </c>
      <c r="K2257" s="21">
        <v>0</v>
      </c>
      <c r="L2257" s="21">
        <v>0</v>
      </c>
      <c r="M2257" s="21">
        <v>0</v>
      </c>
      <c r="N2257" s="21">
        <v>9388</v>
      </c>
    </row>
    <row r="2258" spans="1:14" x14ac:dyDescent="0.25">
      <c r="A2258" s="1" t="s">
        <v>5676</v>
      </c>
      <c r="B2258" s="2" t="s">
        <v>10</v>
      </c>
      <c r="C2258" s="2" t="s">
        <v>3419</v>
      </c>
      <c r="D2258" s="21">
        <v>5153</v>
      </c>
      <c r="E2258" s="21">
        <v>0</v>
      </c>
      <c r="F2258" s="21">
        <v>5153</v>
      </c>
      <c r="G2258" s="39">
        <v>1.04</v>
      </c>
      <c r="H2258" s="21">
        <v>5359</v>
      </c>
      <c r="I2258" s="21">
        <v>0</v>
      </c>
      <c r="J2258" s="21">
        <v>5359</v>
      </c>
      <c r="K2258" s="21">
        <v>0</v>
      </c>
      <c r="L2258" s="21">
        <v>0</v>
      </c>
      <c r="M2258" s="21">
        <v>0</v>
      </c>
      <c r="N2258" s="21">
        <v>5359</v>
      </c>
    </row>
    <row r="2259" spans="1:14" x14ac:dyDescent="0.25">
      <c r="A2259" s="1" t="s">
        <v>5677</v>
      </c>
      <c r="B2259" s="2" t="s">
        <v>10</v>
      </c>
      <c r="C2259" s="2" t="s">
        <v>3419</v>
      </c>
      <c r="D2259" s="21">
        <v>12464</v>
      </c>
      <c r="E2259" s="21">
        <v>0</v>
      </c>
      <c r="F2259" s="21">
        <v>12464</v>
      </c>
      <c r="G2259" s="39">
        <v>1.04</v>
      </c>
      <c r="H2259" s="21">
        <v>12963</v>
      </c>
      <c r="I2259" s="21">
        <v>0</v>
      </c>
      <c r="J2259" s="21">
        <v>12963</v>
      </c>
      <c r="K2259" s="21">
        <v>0</v>
      </c>
      <c r="L2259" s="21">
        <v>0</v>
      </c>
      <c r="M2259" s="21">
        <v>0</v>
      </c>
      <c r="N2259" s="21">
        <v>12963</v>
      </c>
    </row>
    <row r="2260" spans="1:14" x14ac:dyDescent="0.25">
      <c r="A2260" s="1" t="s">
        <v>5678</v>
      </c>
      <c r="B2260" s="2" t="s">
        <v>10</v>
      </c>
      <c r="C2260" s="2" t="s">
        <v>3419</v>
      </c>
      <c r="D2260" s="21">
        <v>23225</v>
      </c>
      <c r="E2260" s="21">
        <v>0</v>
      </c>
      <c r="F2260" s="21">
        <v>23225</v>
      </c>
      <c r="G2260" s="39">
        <v>1.04</v>
      </c>
      <c r="H2260" s="21">
        <v>24154</v>
      </c>
      <c r="I2260" s="21">
        <v>0</v>
      </c>
      <c r="J2260" s="21">
        <v>24154</v>
      </c>
      <c r="K2260" s="21">
        <v>0</v>
      </c>
      <c r="L2260" s="21">
        <v>0</v>
      </c>
      <c r="M2260" s="21">
        <v>0</v>
      </c>
      <c r="N2260" s="21">
        <v>24154</v>
      </c>
    </row>
    <row r="2261" spans="1:14" x14ac:dyDescent="0.25">
      <c r="A2261" s="1" t="s">
        <v>5679</v>
      </c>
      <c r="B2261" s="2" t="s">
        <v>10</v>
      </c>
      <c r="C2261" s="2" t="s">
        <v>3419</v>
      </c>
      <c r="D2261" s="21">
        <v>116507</v>
      </c>
      <c r="E2261" s="21">
        <v>0</v>
      </c>
      <c r="F2261" s="21">
        <v>116507</v>
      </c>
      <c r="G2261" s="39">
        <v>1.04</v>
      </c>
      <c r="H2261" s="21">
        <v>121167</v>
      </c>
      <c r="I2261" s="21">
        <v>0</v>
      </c>
      <c r="J2261" s="21">
        <v>121167</v>
      </c>
      <c r="K2261" s="21">
        <v>0</v>
      </c>
      <c r="L2261" s="21">
        <v>0</v>
      </c>
      <c r="M2261" s="21">
        <v>0</v>
      </c>
      <c r="N2261" s="21">
        <v>121167</v>
      </c>
    </row>
    <row r="2262" spans="1:14" x14ac:dyDescent="0.25">
      <c r="A2262" s="1" t="s">
        <v>5680</v>
      </c>
      <c r="B2262" s="2" t="s">
        <v>10</v>
      </c>
      <c r="C2262" s="2" t="s">
        <v>3419</v>
      </c>
      <c r="D2262" s="21">
        <v>8052</v>
      </c>
      <c r="E2262" s="21">
        <v>0</v>
      </c>
      <c r="F2262" s="21">
        <v>8052</v>
      </c>
      <c r="G2262" s="39">
        <v>1.04</v>
      </c>
      <c r="H2262" s="21">
        <v>8374</v>
      </c>
      <c r="I2262" s="21">
        <v>0</v>
      </c>
      <c r="J2262" s="21">
        <v>8374</v>
      </c>
      <c r="K2262" s="21">
        <v>0</v>
      </c>
      <c r="L2262" s="21">
        <v>0</v>
      </c>
      <c r="M2262" s="21">
        <v>0</v>
      </c>
      <c r="N2262" s="21">
        <v>8374</v>
      </c>
    </row>
    <row r="2263" spans="1:14" x14ac:dyDescent="0.25">
      <c r="A2263" s="1" t="s">
        <v>5681</v>
      </c>
      <c r="B2263" s="2" t="s">
        <v>10</v>
      </c>
      <c r="C2263" s="2" t="s">
        <v>3419</v>
      </c>
      <c r="D2263" s="21">
        <v>16424</v>
      </c>
      <c r="E2263" s="21">
        <v>0</v>
      </c>
      <c r="F2263" s="21">
        <v>16424</v>
      </c>
      <c r="G2263" s="39">
        <v>1.04</v>
      </c>
      <c r="H2263" s="21">
        <v>17081</v>
      </c>
      <c r="I2263" s="21">
        <v>0</v>
      </c>
      <c r="J2263" s="21">
        <v>17081</v>
      </c>
      <c r="K2263" s="21">
        <v>0</v>
      </c>
      <c r="L2263" s="21">
        <v>0</v>
      </c>
      <c r="M2263" s="21">
        <v>0</v>
      </c>
      <c r="N2263" s="21">
        <v>17081</v>
      </c>
    </row>
    <row r="2264" spans="1:14" x14ac:dyDescent="0.25">
      <c r="A2264" s="1" t="s">
        <v>5682</v>
      </c>
      <c r="B2264" s="2" t="s">
        <v>10</v>
      </c>
      <c r="C2264" s="2" t="s">
        <v>3419</v>
      </c>
      <c r="D2264" s="21">
        <v>2870983</v>
      </c>
      <c r="E2264" s="21">
        <v>0</v>
      </c>
      <c r="F2264" s="21">
        <v>2870983</v>
      </c>
      <c r="G2264" s="39">
        <v>1.04</v>
      </c>
      <c r="H2264" s="21">
        <v>2985822</v>
      </c>
      <c r="I2264" s="21">
        <v>0</v>
      </c>
      <c r="J2264" s="21">
        <v>2985822</v>
      </c>
      <c r="K2264" s="21">
        <v>119116</v>
      </c>
      <c r="L2264" s="21">
        <v>0</v>
      </c>
      <c r="M2264" s="21">
        <v>0</v>
      </c>
      <c r="N2264" s="21">
        <v>3104938</v>
      </c>
    </row>
    <row r="2265" spans="1:14" x14ac:dyDescent="0.25">
      <c r="A2265" s="1" t="s">
        <v>5683</v>
      </c>
      <c r="B2265" s="2" t="s">
        <v>10</v>
      </c>
      <c r="C2265" s="2" t="s">
        <v>3419</v>
      </c>
      <c r="D2265" s="21">
        <v>686417</v>
      </c>
      <c r="E2265" s="21">
        <v>0</v>
      </c>
      <c r="F2265" s="21">
        <v>686417</v>
      </c>
      <c r="G2265" s="39">
        <v>1.04</v>
      </c>
      <c r="H2265" s="21">
        <v>713874</v>
      </c>
      <c r="I2265" s="21">
        <v>0</v>
      </c>
      <c r="J2265" s="21">
        <v>713874</v>
      </c>
      <c r="K2265" s="21">
        <v>9367</v>
      </c>
      <c r="L2265" s="21">
        <v>0</v>
      </c>
      <c r="M2265" s="21">
        <v>0</v>
      </c>
      <c r="N2265" s="21">
        <v>723241</v>
      </c>
    </row>
    <row r="2266" spans="1:14" x14ac:dyDescent="0.25">
      <c r="A2266" s="1" t="s">
        <v>5684</v>
      </c>
      <c r="B2266" s="2" t="s">
        <v>10</v>
      </c>
      <c r="C2266" s="2" t="s">
        <v>3419</v>
      </c>
      <c r="D2266" s="21">
        <v>35550</v>
      </c>
      <c r="E2266" s="21">
        <v>0</v>
      </c>
      <c r="F2266" s="21">
        <v>35550</v>
      </c>
      <c r="G2266" s="39">
        <v>1.04</v>
      </c>
      <c r="H2266" s="21">
        <v>36972</v>
      </c>
      <c r="I2266" s="21">
        <v>0</v>
      </c>
      <c r="J2266" s="21">
        <v>36972</v>
      </c>
      <c r="K2266" s="21">
        <v>0</v>
      </c>
      <c r="L2266" s="21">
        <v>0</v>
      </c>
      <c r="M2266" s="21">
        <v>0</v>
      </c>
      <c r="N2266" s="21">
        <v>36972</v>
      </c>
    </row>
    <row r="2267" spans="1:14" x14ac:dyDescent="0.25">
      <c r="A2267" s="1" t="s">
        <v>5685</v>
      </c>
      <c r="B2267" s="2" t="s">
        <v>10</v>
      </c>
      <c r="C2267" s="2" t="s">
        <v>3419</v>
      </c>
      <c r="D2267" s="21">
        <v>2271735</v>
      </c>
      <c r="E2267" s="21">
        <v>0</v>
      </c>
      <c r="F2267" s="21">
        <v>2271735</v>
      </c>
      <c r="G2267" s="39">
        <v>1.04</v>
      </c>
      <c r="H2267" s="21">
        <v>2362604</v>
      </c>
      <c r="I2267" s="21">
        <v>0</v>
      </c>
      <c r="J2267" s="21">
        <v>2362604</v>
      </c>
      <c r="K2267" s="21">
        <v>0</v>
      </c>
      <c r="L2267" s="21">
        <v>0</v>
      </c>
      <c r="M2267" s="21">
        <v>0</v>
      </c>
      <c r="N2267" s="21">
        <v>2362604</v>
      </c>
    </row>
    <row r="2268" spans="1:14" x14ac:dyDescent="0.25">
      <c r="A2268" s="1" t="s">
        <v>5686</v>
      </c>
      <c r="B2268" s="2" t="s">
        <v>10</v>
      </c>
      <c r="C2268" s="2" t="s">
        <v>3419</v>
      </c>
      <c r="D2268" s="21">
        <v>253891</v>
      </c>
      <c r="E2268" s="21">
        <v>0</v>
      </c>
      <c r="F2268" s="21">
        <v>253891</v>
      </c>
      <c r="G2268" s="39">
        <v>1.04</v>
      </c>
      <c r="H2268" s="21">
        <v>264047</v>
      </c>
      <c r="I2268" s="21">
        <v>0</v>
      </c>
      <c r="J2268" s="21">
        <v>264047</v>
      </c>
      <c r="K2268" s="21">
        <v>0</v>
      </c>
      <c r="L2268" s="21">
        <v>0</v>
      </c>
      <c r="M2268" s="21">
        <v>0</v>
      </c>
      <c r="N2268" s="21">
        <v>264047</v>
      </c>
    </row>
    <row r="2269" spans="1:14" x14ac:dyDescent="0.25">
      <c r="A2269" s="1" t="s">
        <v>5687</v>
      </c>
      <c r="B2269" s="2" t="s">
        <v>10</v>
      </c>
      <c r="C2269" s="2" t="s">
        <v>3419</v>
      </c>
      <c r="D2269" s="21">
        <v>2453973</v>
      </c>
      <c r="E2269" s="21">
        <v>0</v>
      </c>
      <c r="F2269" s="21">
        <v>2453973</v>
      </c>
      <c r="G2269" s="39">
        <v>1.04</v>
      </c>
      <c r="H2269" s="21">
        <v>2552132</v>
      </c>
      <c r="I2269" s="21">
        <v>0</v>
      </c>
      <c r="J2269" s="21">
        <v>2552132</v>
      </c>
      <c r="K2269" s="21">
        <v>0</v>
      </c>
      <c r="L2269" s="21">
        <v>0</v>
      </c>
      <c r="M2269" s="21">
        <v>0</v>
      </c>
      <c r="N2269" s="21">
        <v>2552132</v>
      </c>
    </row>
    <row r="2270" spans="1:14" x14ac:dyDescent="0.25">
      <c r="A2270" s="1" t="s">
        <v>5688</v>
      </c>
      <c r="B2270" s="2" t="s">
        <v>10</v>
      </c>
      <c r="C2270" s="2" t="s">
        <v>3419</v>
      </c>
      <c r="D2270" s="21">
        <v>924291</v>
      </c>
      <c r="E2270" s="21">
        <v>0</v>
      </c>
      <c r="F2270" s="21">
        <v>924291</v>
      </c>
      <c r="G2270" s="39">
        <v>1.04</v>
      </c>
      <c r="H2270" s="21">
        <v>961263</v>
      </c>
      <c r="I2270" s="21">
        <v>0</v>
      </c>
      <c r="J2270" s="21">
        <v>961263</v>
      </c>
      <c r="K2270" s="21">
        <v>0</v>
      </c>
      <c r="L2270" s="21">
        <v>0</v>
      </c>
      <c r="M2270" s="21">
        <v>0</v>
      </c>
      <c r="N2270" s="21">
        <v>961263</v>
      </c>
    </row>
    <row r="2271" spans="1:14" x14ac:dyDescent="0.25">
      <c r="A2271" s="1" t="s">
        <v>5689</v>
      </c>
      <c r="B2271" s="2" t="s">
        <v>10</v>
      </c>
      <c r="C2271" s="2" t="s">
        <v>3419</v>
      </c>
      <c r="D2271" s="21">
        <v>41752</v>
      </c>
      <c r="E2271" s="21">
        <v>0</v>
      </c>
      <c r="F2271" s="21">
        <v>41752</v>
      </c>
      <c r="G2271" s="39">
        <v>1.04</v>
      </c>
      <c r="H2271" s="21">
        <v>43422</v>
      </c>
      <c r="I2271" s="21">
        <v>0</v>
      </c>
      <c r="J2271" s="21">
        <v>43422</v>
      </c>
      <c r="K2271" s="21">
        <v>0</v>
      </c>
      <c r="L2271" s="21">
        <v>0</v>
      </c>
      <c r="M2271" s="21">
        <v>0</v>
      </c>
      <c r="N2271" s="21">
        <v>43422</v>
      </c>
    </row>
    <row r="2272" spans="1:14" x14ac:dyDescent="0.25">
      <c r="A2272" s="1" t="s">
        <v>5690</v>
      </c>
      <c r="B2272" s="2" t="s">
        <v>10</v>
      </c>
      <c r="C2272" s="2" t="s">
        <v>3419</v>
      </c>
      <c r="D2272" s="21">
        <v>0</v>
      </c>
      <c r="E2272" s="21">
        <v>0</v>
      </c>
      <c r="F2272" s="21">
        <v>0</v>
      </c>
      <c r="G2272" s="39">
        <v>1.04</v>
      </c>
      <c r="H2272" s="21">
        <v>0</v>
      </c>
      <c r="I2272" s="21">
        <v>0</v>
      </c>
      <c r="J2272" s="21">
        <v>0</v>
      </c>
      <c r="K2272" s="21">
        <v>0</v>
      </c>
      <c r="L2272" s="21">
        <v>0</v>
      </c>
      <c r="M2272" s="21">
        <v>0</v>
      </c>
      <c r="N2272" s="21">
        <v>0</v>
      </c>
    </row>
    <row r="2273" spans="1:14" x14ac:dyDescent="0.25">
      <c r="A2273" s="1" t="s">
        <v>5691</v>
      </c>
      <c r="B2273" s="2" t="s">
        <v>10</v>
      </c>
      <c r="C2273" s="2" t="s">
        <v>3419</v>
      </c>
      <c r="D2273" s="21">
        <v>8278510</v>
      </c>
      <c r="E2273" s="21">
        <v>0</v>
      </c>
      <c r="F2273" s="21">
        <v>8278510</v>
      </c>
      <c r="G2273" s="39">
        <v>1.04</v>
      </c>
      <c r="H2273" s="21">
        <v>8609650</v>
      </c>
      <c r="I2273" s="21">
        <v>0</v>
      </c>
      <c r="J2273" s="21">
        <v>8609650</v>
      </c>
      <c r="K2273" s="21">
        <v>238176</v>
      </c>
      <c r="L2273" s="21">
        <v>147421.60817804281</v>
      </c>
      <c r="M2273" s="21">
        <v>339356</v>
      </c>
      <c r="N2273" s="21">
        <v>9334603.6081780419</v>
      </c>
    </row>
    <row r="2274" spans="1:14" x14ac:dyDescent="0.25">
      <c r="A2274" s="1" t="s">
        <v>5692</v>
      </c>
      <c r="B2274" s="2" t="s">
        <v>10</v>
      </c>
      <c r="C2274" s="2" t="s">
        <v>3419</v>
      </c>
      <c r="D2274" s="21">
        <v>25364</v>
      </c>
      <c r="E2274" s="21">
        <v>0</v>
      </c>
      <c r="F2274" s="21">
        <v>25364</v>
      </c>
      <c r="G2274" s="39">
        <v>1.04</v>
      </c>
      <c r="H2274" s="21">
        <v>26379</v>
      </c>
      <c r="I2274" s="21">
        <v>0</v>
      </c>
      <c r="J2274" s="21">
        <v>26379</v>
      </c>
      <c r="K2274" s="21">
        <v>0</v>
      </c>
      <c r="L2274" s="21">
        <v>0</v>
      </c>
      <c r="M2274" s="21">
        <v>0</v>
      </c>
      <c r="N2274" s="21">
        <v>26379</v>
      </c>
    </row>
    <row r="2275" spans="1:14" x14ac:dyDescent="0.25">
      <c r="A2275" s="1" t="s">
        <v>5693</v>
      </c>
      <c r="B2275" s="2" t="s">
        <v>10</v>
      </c>
      <c r="C2275" s="2" t="s">
        <v>3419</v>
      </c>
      <c r="D2275" s="21">
        <v>49960</v>
      </c>
      <c r="E2275" s="21">
        <v>0</v>
      </c>
      <c r="F2275" s="21">
        <v>49960</v>
      </c>
      <c r="G2275" s="39">
        <v>1.04</v>
      </c>
      <c r="H2275" s="21">
        <v>51958</v>
      </c>
      <c r="I2275" s="21">
        <v>0</v>
      </c>
      <c r="J2275" s="21">
        <v>51958</v>
      </c>
      <c r="K2275" s="21">
        <v>0</v>
      </c>
      <c r="L2275" s="21">
        <v>0</v>
      </c>
      <c r="M2275" s="21">
        <v>0</v>
      </c>
      <c r="N2275" s="21">
        <v>51958</v>
      </c>
    </row>
    <row r="2276" spans="1:14" x14ac:dyDescent="0.25">
      <c r="A2276" s="1" t="s">
        <v>5694</v>
      </c>
      <c r="B2276" s="2" t="s">
        <v>10</v>
      </c>
      <c r="C2276" s="2" t="s">
        <v>3419</v>
      </c>
      <c r="D2276" s="21">
        <v>23221</v>
      </c>
      <c r="E2276" s="21">
        <v>0</v>
      </c>
      <c r="F2276" s="21">
        <v>23221</v>
      </c>
      <c r="G2276" s="39">
        <v>1.04</v>
      </c>
      <c r="H2276" s="21">
        <v>24150</v>
      </c>
      <c r="I2276" s="21">
        <v>0</v>
      </c>
      <c r="J2276" s="21">
        <v>24150</v>
      </c>
      <c r="K2276" s="21">
        <v>0</v>
      </c>
      <c r="L2276" s="21">
        <v>0</v>
      </c>
      <c r="M2276" s="21">
        <v>0</v>
      </c>
      <c r="N2276" s="21">
        <v>24150</v>
      </c>
    </row>
    <row r="2277" spans="1:14" x14ac:dyDescent="0.25">
      <c r="A2277" s="1" t="s">
        <v>5695</v>
      </c>
      <c r="B2277" s="2" t="s">
        <v>10</v>
      </c>
      <c r="C2277" s="2" t="s">
        <v>3419</v>
      </c>
      <c r="D2277" s="21">
        <v>30600</v>
      </c>
      <c r="E2277" s="21">
        <v>0</v>
      </c>
      <c r="F2277" s="21">
        <v>30600</v>
      </c>
      <c r="G2277" s="39">
        <v>1.04</v>
      </c>
      <c r="H2277" s="21">
        <v>31824</v>
      </c>
      <c r="I2277" s="21">
        <v>0</v>
      </c>
      <c r="J2277" s="21">
        <v>31824</v>
      </c>
      <c r="K2277" s="21">
        <v>0</v>
      </c>
      <c r="L2277" s="21">
        <v>0</v>
      </c>
      <c r="M2277" s="21">
        <v>0</v>
      </c>
      <c r="N2277" s="21">
        <v>31824</v>
      </c>
    </row>
    <row r="2278" spans="1:14" x14ac:dyDescent="0.25">
      <c r="A2278" s="1" t="s">
        <v>5696</v>
      </c>
      <c r="B2278" s="2" t="s">
        <v>10</v>
      </c>
      <c r="C2278" s="2" t="s">
        <v>3419</v>
      </c>
      <c r="D2278" s="21">
        <v>4872</v>
      </c>
      <c r="E2278" s="21">
        <v>0</v>
      </c>
      <c r="F2278" s="21">
        <v>4872</v>
      </c>
      <c r="G2278" s="39">
        <v>1.04</v>
      </c>
      <c r="H2278" s="21">
        <v>5067</v>
      </c>
      <c r="I2278" s="21">
        <v>0</v>
      </c>
      <c r="J2278" s="21">
        <v>5067</v>
      </c>
      <c r="K2278" s="21">
        <v>0</v>
      </c>
      <c r="L2278" s="21">
        <v>0</v>
      </c>
      <c r="M2278" s="21">
        <v>0</v>
      </c>
      <c r="N2278" s="21">
        <v>5067</v>
      </c>
    </row>
    <row r="2279" spans="1:14" x14ac:dyDescent="0.25">
      <c r="A2279" s="1" t="s">
        <v>5697</v>
      </c>
      <c r="B2279" s="2" t="s">
        <v>10</v>
      </c>
      <c r="C2279" s="2" t="s">
        <v>3419</v>
      </c>
      <c r="D2279" s="21">
        <v>17096</v>
      </c>
      <c r="E2279" s="21">
        <v>0</v>
      </c>
      <c r="F2279" s="21">
        <v>17096</v>
      </c>
      <c r="G2279" s="39">
        <v>1.04</v>
      </c>
      <c r="H2279" s="21">
        <v>17780</v>
      </c>
      <c r="I2279" s="21">
        <v>0</v>
      </c>
      <c r="J2279" s="21">
        <v>17780</v>
      </c>
      <c r="K2279" s="21">
        <v>0</v>
      </c>
      <c r="L2279" s="21">
        <v>0</v>
      </c>
      <c r="M2279" s="21">
        <v>0</v>
      </c>
      <c r="N2279" s="21">
        <v>17780</v>
      </c>
    </row>
    <row r="2280" spans="1:14" x14ac:dyDescent="0.25">
      <c r="A2280" s="1" t="s">
        <v>5698</v>
      </c>
      <c r="B2280" s="2" t="s">
        <v>10</v>
      </c>
      <c r="C2280" s="2" t="s">
        <v>3419</v>
      </c>
      <c r="D2280" s="21">
        <v>27022</v>
      </c>
      <c r="E2280" s="21">
        <v>0</v>
      </c>
      <c r="F2280" s="21">
        <v>27022</v>
      </c>
      <c r="G2280" s="39">
        <v>1.04</v>
      </c>
      <c r="H2280" s="21">
        <v>28103</v>
      </c>
      <c r="I2280" s="21">
        <v>0</v>
      </c>
      <c r="J2280" s="21">
        <v>28103</v>
      </c>
      <c r="K2280" s="21">
        <v>0</v>
      </c>
      <c r="L2280" s="21">
        <v>0</v>
      </c>
      <c r="M2280" s="21">
        <v>0</v>
      </c>
      <c r="N2280" s="21">
        <v>28103</v>
      </c>
    </row>
    <row r="2281" spans="1:14" x14ac:dyDescent="0.25">
      <c r="A2281" s="1" t="s">
        <v>5699</v>
      </c>
      <c r="B2281" s="2" t="s">
        <v>10</v>
      </c>
      <c r="C2281" s="2" t="s">
        <v>3419</v>
      </c>
      <c r="D2281" s="21">
        <v>19804</v>
      </c>
      <c r="E2281" s="21">
        <v>0</v>
      </c>
      <c r="F2281" s="21">
        <v>19804</v>
      </c>
      <c r="G2281" s="39">
        <v>1.04</v>
      </c>
      <c r="H2281" s="21">
        <v>20596</v>
      </c>
      <c r="I2281" s="21">
        <v>0</v>
      </c>
      <c r="J2281" s="21">
        <v>20596</v>
      </c>
      <c r="K2281" s="21">
        <v>0</v>
      </c>
      <c r="L2281" s="21">
        <v>0</v>
      </c>
      <c r="M2281" s="21">
        <v>0</v>
      </c>
      <c r="N2281" s="21">
        <v>20596</v>
      </c>
    </row>
    <row r="2282" spans="1:14" x14ac:dyDescent="0.25">
      <c r="A2282" s="1" t="s">
        <v>5700</v>
      </c>
      <c r="B2282" s="2" t="s">
        <v>10</v>
      </c>
      <c r="C2282" s="2" t="s">
        <v>3419</v>
      </c>
      <c r="D2282" s="21">
        <v>25424</v>
      </c>
      <c r="E2282" s="21">
        <v>0</v>
      </c>
      <c r="F2282" s="21">
        <v>25424</v>
      </c>
      <c r="G2282" s="39">
        <v>1.04</v>
      </c>
      <c r="H2282" s="21">
        <v>26441</v>
      </c>
      <c r="I2282" s="21">
        <v>0</v>
      </c>
      <c r="J2282" s="21">
        <v>26441</v>
      </c>
      <c r="K2282" s="21">
        <v>0</v>
      </c>
      <c r="L2282" s="21">
        <v>0</v>
      </c>
      <c r="M2282" s="21">
        <v>0</v>
      </c>
      <c r="N2282" s="21">
        <v>26441</v>
      </c>
    </row>
    <row r="2283" spans="1:14" x14ac:dyDescent="0.25">
      <c r="A2283" s="1" t="s">
        <v>5701</v>
      </c>
      <c r="B2283" s="2" t="s">
        <v>10</v>
      </c>
      <c r="C2283" s="2" t="s">
        <v>3419</v>
      </c>
      <c r="D2283" s="21">
        <v>34503</v>
      </c>
      <c r="E2283" s="21">
        <v>0</v>
      </c>
      <c r="F2283" s="21">
        <v>34503</v>
      </c>
      <c r="G2283" s="39">
        <v>1.04</v>
      </c>
      <c r="H2283" s="21">
        <v>35883</v>
      </c>
      <c r="I2283" s="21">
        <v>0</v>
      </c>
      <c r="J2283" s="21">
        <v>35883</v>
      </c>
      <c r="K2283" s="21">
        <v>0</v>
      </c>
      <c r="L2283" s="21">
        <v>0</v>
      </c>
      <c r="M2283" s="21">
        <v>0</v>
      </c>
      <c r="N2283" s="21">
        <v>35883</v>
      </c>
    </row>
    <row r="2284" spans="1:14" x14ac:dyDescent="0.25">
      <c r="A2284" s="1" t="s">
        <v>5702</v>
      </c>
      <c r="B2284" s="2" t="s">
        <v>10</v>
      </c>
      <c r="C2284" s="2" t="s">
        <v>3419</v>
      </c>
      <c r="D2284" s="21">
        <v>52008</v>
      </c>
      <c r="E2284" s="21">
        <v>0</v>
      </c>
      <c r="F2284" s="21">
        <v>52008</v>
      </c>
      <c r="G2284" s="39">
        <v>1.04</v>
      </c>
      <c r="H2284" s="21">
        <v>54088</v>
      </c>
      <c r="I2284" s="21">
        <v>0</v>
      </c>
      <c r="J2284" s="21">
        <v>54088</v>
      </c>
      <c r="K2284" s="21">
        <v>0</v>
      </c>
      <c r="L2284" s="21">
        <v>0</v>
      </c>
      <c r="M2284" s="21">
        <v>0</v>
      </c>
      <c r="N2284" s="21">
        <v>54088</v>
      </c>
    </row>
    <row r="2285" spans="1:14" x14ac:dyDescent="0.25">
      <c r="A2285" s="1" t="s">
        <v>5703</v>
      </c>
      <c r="B2285" s="2" t="s">
        <v>10</v>
      </c>
      <c r="C2285" s="2" t="s">
        <v>3419</v>
      </c>
      <c r="D2285" s="21">
        <v>129800</v>
      </c>
      <c r="E2285" s="21">
        <v>0</v>
      </c>
      <c r="F2285" s="21">
        <v>129800</v>
      </c>
      <c r="G2285" s="39">
        <v>1.04</v>
      </c>
      <c r="H2285" s="21">
        <v>134992</v>
      </c>
      <c r="I2285" s="21">
        <v>0</v>
      </c>
      <c r="J2285" s="21">
        <v>134992</v>
      </c>
      <c r="K2285" s="21">
        <v>0</v>
      </c>
      <c r="L2285" s="21">
        <v>0</v>
      </c>
      <c r="M2285" s="21">
        <v>0</v>
      </c>
      <c r="N2285" s="21">
        <v>134992</v>
      </c>
    </row>
    <row r="2286" spans="1:14" x14ac:dyDescent="0.25">
      <c r="A2286" s="1" t="s">
        <v>5704</v>
      </c>
      <c r="B2286" s="2" t="s">
        <v>10</v>
      </c>
      <c r="C2286" s="2" t="s">
        <v>3419</v>
      </c>
      <c r="D2286" s="21">
        <v>95243</v>
      </c>
      <c r="E2286" s="21">
        <v>0</v>
      </c>
      <c r="F2286" s="21">
        <v>95243</v>
      </c>
      <c r="G2286" s="39">
        <v>1.04</v>
      </c>
      <c r="H2286" s="21">
        <v>99053</v>
      </c>
      <c r="I2286" s="21">
        <v>0</v>
      </c>
      <c r="J2286" s="21">
        <v>99053</v>
      </c>
      <c r="K2286" s="21">
        <v>0</v>
      </c>
      <c r="L2286" s="21">
        <v>0</v>
      </c>
      <c r="M2286" s="21">
        <v>0</v>
      </c>
      <c r="N2286" s="21">
        <v>99053</v>
      </c>
    </row>
    <row r="2287" spans="1:14" x14ac:dyDescent="0.25">
      <c r="A2287" s="1" t="s">
        <v>5705</v>
      </c>
      <c r="B2287" s="2" t="s">
        <v>10</v>
      </c>
      <c r="C2287" s="2" t="s">
        <v>3419</v>
      </c>
      <c r="D2287" s="21">
        <v>921917</v>
      </c>
      <c r="E2287" s="21">
        <v>0</v>
      </c>
      <c r="F2287" s="21">
        <v>921917</v>
      </c>
      <c r="G2287" s="39">
        <v>1.04</v>
      </c>
      <c r="H2287" s="21">
        <v>958794</v>
      </c>
      <c r="I2287" s="21">
        <v>0</v>
      </c>
      <c r="J2287" s="21">
        <v>958794</v>
      </c>
      <c r="K2287" s="21">
        <v>20669</v>
      </c>
      <c r="L2287" s="21">
        <v>0</v>
      </c>
      <c r="M2287" s="21">
        <v>0</v>
      </c>
      <c r="N2287" s="21">
        <v>979463</v>
      </c>
    </row>
    <row r="2288" spans="1:14" x14ac:dyDescent="0.25">
      <c r="A2288" s="1" t="s">
        <v>5706</v>
      </c>
      <c r="B2288" s="2" t="s">
        <v>10</v>
      </c>
      <c r="C2288" s="2" t="s">
        <v>3419</v>
      </c>
      <c r="D2288" s="21">
        <v>22909</v>
      </c>
      <c r="E2288" s="21">
        <v>0</v>
      </c>
      <c r="F2288" s="21">
        <v>22909</v>
      </c>
      <c r="G2288" s="39">
        <v>1.04</v>
      </c>
      <c r="H2288" s="21">
        <v>23825</v>
      </c>
      <c r="I2288" s="21">
        <v>0</v>
      </c>
      <c r="J2288" s="21">
        <v>23825</v>
      </c>
      <c r="K2288" s="21">
        <v>931</v>
      </c>
      <c r="L2288" s="21">
        <v>0</v>
      </c>
      <c r="M2288" s="21">
        <v>0</v>
      </c>
      <c r="N2288" s="21">
        <v>24756</v>
      </c>
    </row>
    <row r="2289" spans="1:14" x14ac:dyDescent="0.25">
      <c r="A2289" s="1" t="s">
        <v>5707</v>
      </c>
      <c r="B2289" s="2" t="s">
        <v>10</v>
      </c>
      <c r="C2289" s="2" t="s">
        <v>3419</v>
      </c>
      <c r="D2289" s="21">
        <v>205599</v>
      </c>
      <c r="E2289" s="21">
        <v>0</v>
      </c>
      <c r="F2289" s="21">
        <v>205599</v>
      </c>
      <c r="G2289" s="39">
        <v>1.04</v>
      </c>
      <c r="H2289" s="21">
        <v>213823</v>
      </c>
      <c r="I2289" s="21">
        <v>0</v>
      </c>
      <c r="J2289" s="21">
        <v>213823</v>
      </c>
      <c r="K2289" s="21">
        <v>2579</v>
      </c>
      <c r="L2289" s="21">
        <v>0</v>
      </c>
      <c r="M2289" s="21">
        <v>0</v>
      </c>
      <c r="N2289" s="21">
        <v>216402</v>
      </c>
    </row>
    <row r="2290" spans="1:14" x14ac:dyDescent="0.25">
      <c r="A2290" s="1" t="s">
        <v>5708</v>
      </c>
      <c r="B2290" s="2" t="s">
        <v>10</v>
      </c>
      <c r="C2290" s="2" t="s">
        <v>3419</v>
      </c>
      <c r="D2290" s="21">
        <v>6930275</v>
      </c>
      <c r="E2290" s="21">
        <v>0</v>
      </c>
      <c r="F2290" s="21">
        <v>6930275</v>
      </c>
      <c r="G2290" s="39">
        <v>1.04</v>
      </c>
      <c r="H2290" s="21">
        <v>7207486</v>
      </c>
      <c r="I2290" s="21">
        <v>0</v>
      </c>
      <c r="J2290" s="21">
        <v>7207486</v>
      </c>
      <c r="K2290" s="21">
        <v>0</v>
      </c>
      <c r="L2290" s="21">
        <v>0</v>
      </c>
      <c r="M2290" s="21">
        <v>0</v>
      </c>
      <c r="N2290" s="21">
        <v>7207486</v>
      </c>
    </row>
    <row r="2291" spans="1:14" x14ac:dyDescent="0.25">
      <c r="A2291" s="1" t="s">
        <v>5709</v>
      </c>
      <c r="B2291" s="2" t="s">
        <v>10</v>
      </c>
      <c r="C2291" s="2" t="s">
        <v>3419</v>
      </c>
      <c r="D2291" s="21">
        <v>797201</v>
      </c>
      <c r="E2291" s="21">
        <v>0</v>
      </c>
      <c r="F2291" s="21">
        <v>797201</v>
      </c>
      <c r="G2291" s="39">
        <v>1.04</v>
      </c>
      <c r="H2291" s="21">
        <v>829089</v>
      </c>
      <c r="I2291" s="21">
        <v>0</v>
      </c>
      <c r="J2291" s="21">
        <v>829089</v>
      </c>
      <c r="K2291" s="21">
        <v>0</v>
      </c>
      <c r="L2291" s="21">
        <v>0</v>
      </c>
      <c r="M2291" s="21">
        <v>0</v>
      </c>
      <c r="N2291" s="21">
        <v>829089</v>
      </c>
    </row>
    <row r="2292" spans="1:14" x14ac:dyDescent="0.25">
      <c r="A2292" s="1" t="s">
        <v>5710</v>
      </c>
      <c r="B2292" s="2" t="s">
        <v>10</v>
      </c>
      <c r="C2292" s="2" t="s">
        <v>3419</v>
      </c>
      <c r="D2292" s="21">
        <v>195137</v>
      </c>
      <c r="E2292" s="21">
        <v>0</v>
      </c>
      <c r="F2292" s="21">
        <v>195137</v>
      </c>
      <c r="G2292" s="39">
        <v>1.04</v>
      </c>
      <c r="H2292" s="21">
        <v>202942</v>
      </c>
      <c r="I2292" s="21">
        <v>0</v>
      </c>
      <c r="J2292" s="21">
        <v>202942</v>
      </c>
      <c r="K2292" s="21">
        <v>0</v>
      </c>
      <c r="L2292" s="21">
        <v>0</v>
      </c>
      <c r="M2292" s="21">
        <v>0</v>
      </c>
      <c r="N2292" s="21">
        <v>202942</v>
      </c>
    </row>
    <row r="2293" spans="1:14" x14ac:dyDescent="0.25">
      <c r="A2293" s="1" t="s">
        <v>5711</v>
      </c>
      <c r="B2293" s="2" t="s">
        <v>10</v>
      </c>
      <c r="C2293" s="2" t="s">
        <v>3419</v>
      </c>
      <c r="D2293" s="21">
        <v>125321</v>
      </c>
      <c r="E2293" s="21">
        <v>0</v>
      </c>
      <c r="F2293" s="21">
        <v>125321</v>
      </c>
      <c r="G2293" s="39">
        <v>1.04</v>
      </c>
      <c r="H2293" s="21">
        <v>130334</v>
      </c>
      <c r="I2293" s="21">
        <v>0</v>
      </c>
      <c r="J2293" s="21">
        <v>130334</v>
      </c>
      <c r="K2293" s="21">
        <v>0</v>
      </c>
      <c r="L2293" s="21">
        <v>0</v>
      </c>
      <c r="M2293" s="21">
        <v>0</v>
      </c>
      <c r="N2293" s="21">
        <v>130334</v>
      </c>
    </row>
    <row r="2294" spans="1:14" x14ac:dyDescent="0.25">
      <c r="A2294" s="1" t="s">
        <v>5712</v>
      </c>
      <c r="B2294" s="2" t="s">
        <v>10</v>
      </c>
      <c r="C2294" s="2" t="s">
        <v>3419</v>
      </c>
      <c r="D2294" s="21">
        <v>0</v>
      </c>
      <c r="E2294" s="21">
        <v>0</v>
      </c>
      <c r="F2294" s="21">
        <v>0</v>
      </c>
      <c r="G2294" s="39">
        <v>1.04</v>
      </c>
      <c r="H2294" s="21">
        <v>0</v>
      </c>
      <c r="I2294" s="21">
        <v>0</v>
      </c>
      <c r="J2294" s="21">
        <v>0</v>
      </c>
      <c r="K2294" s="21">
        <v>0</v>
      </c>
      <c r="L2294" s="21">
        <v>0</v>
      </c>
      <c r="M2294" s="21">
        <v>0</v>
      </c>
      <c r="N2294" s="21">
        <v>0</v>
      </c>
    </row>
    <row r="2295" spans="1:14" x14ac:dyDescent="0.25">
      <c r="A2295" s="1" t="s">
        <v>5713</v>
      </c>
      <c r="B2295" s="2" t="s">
        <v>10</v>
      </c>
      <c r="C2295" s="2" t="s">
        <v>3419</v>
      </c>
      <c r="D2295" s="21">
        <v>44164327</v>
      </c>
      <c r="E2295" s="21">
        <v>0</v>
      </c>
      <c r="F2295" s="21">
        <v>44164327</v>
      </c>
      <c r="G2295" s="39">
        <v>1.04</v>
      </c>
      <c r="H2295" s="21">
        <v>45930900</v>
      </c>
      <c r="I2295" s="21">
        <v>0</v>
      </c>
      <c r="J2295" s="21">
        <v>45930900</v>
      </c>
      <c r="K2295" s="21">
        <v>2604304</v>
      </c>
      <c r="L2295" s="21">
        <v>2942395.7302645696</v>
      </c>
      <c r="M2295" s="21">
        <v>4253014</v>
      </c>
      <c r="N2295" s="21">
        <v>55730613.730264567</v>
      </c>
    </row>
    <row r="2296" spans="1:14" x14ac:dyDescent="0.25">
      <c r="A2296" s="1" t="s">
        <v>5714</v>
      </c>
      <c r="B2296" s="2" t="s">
        <v>10</v>
      </c>
      <c r="C2296" s="2" t="s">
        <v>3419</v>
      </c>
      <c r="D2296" s="21">
        <v>53532</v>
      </c>
      <c r="E2296" s="21">
        <v>0</v>
      </c>
      <c r="F2296" s="21">
        <v>53532</v>
      </c>
      <c r="G2296" s="39">
        <v>1.04</v>
      </c>
      <c r="H2296" s="21">
        <v>55673</v>
      </c>
      <c r="I2296" s="21">
        <v>0</v>
      </c>
      <c r="J2296" s="21">
        <v>55673</v>
      </c>
      <c r="K2296" s="21">
        <v>0</v>
      </c>
      <c r="L2296" s="21">
        <v>0</v>
      </c>
      <c r="M2296" s="21">
        <v>0</v>
      </c>
      <c r="N2296" s="21">
        <v>55673</v>
      </c>
    </row>
    <row r="2297" spans="1:14" x14ac:dyDescent="0.25">
      <c r="A2297" s="1" t="s">
        <v>5715</v>
      </c>
      <c r="B2297" s="2" t="s">
        <v>10</v>
      </c>
      <c r="C2297" s="2" t="s">
        <v>3419</v>
      </c>
      <c r="D2297" s="21">
        <v>172684</v>
      </c>
      <c r="E2297" s="21">
        <v>0</v>
      </c>
      <c r="F2297" s="21">
        <v>172684</v>
      </c>
      <c r="G2297" s="39">
        <v>1.04</v>
      </c>
      <c r="H2297" s="21">
        <v>179591</v>
      </c>
      <c r="I2297" s="21">
        <v>0</v>
      </c>
      <c r="J2297" s="21">
        <v>179591</v>
      </c>
      <c r="K2297" s="21">
        <v>0</v>
      </c>
      <c r="L2297" s="21">
        <v>0</v>
      </c>
      <c r="M2297" s="21">
        <v>0</v>
      </c>
      <c r="N2297" s="21">
        <v>179591</v>
      </c>
    </row>
    <row r="2298" spans="1:14" x14ac:dyDescent="0.25">
      <c r="A2298" s="1" t="s">
        <v>5716</v>
      </c>
      <c r="B2298" s="2" t="s">
        <v>10</v>
      </c>
      <c r="C2298" s="2" t="s">
        <v>3419</v>
      </c>
      <c r="D2298" s="21">
        <v>724742</v>
      </c>
      <c r="E2298" s="21">
        <v>0</v>
      </c>
      <c r="F2298" s="21">
        <v>724742</v>
      </c>
      <c r="G2298" s="39">
        <v>1.04</v>
      </c>
      <c r="H2298" s="21">
        <v>753732</v>
      </c>
      <c r="I2298" s="21">
        <v>0</v>
      </c>
      <c r="J2298" s="21">
        <v>753732</v>
      </c>
      <c r="K2298" s="21">
        <v>0</v>
      </c>
      <c r="L2298" s="21">
        <v>0</v>
      </c>
      <c r="M2298" s="21">
        <v>0</v>
      </c>
      <c r="N2298" s="21">
        <v>753732</v>
      </c>
    </row>
    <row r="2299" spans="1:14" x14ac:dyDescent="0.25">
      <c r="A2299" s="1" t="s">
        <v>5717</v>
      </c>
      <c r="B2299" s="2" t="s">
        <v>10</v>
      </c>
      <c r="C2299" s="2" t="s">
        <v>3419</v>
      </c>
      <c r="D2299" s="21">
        <v>95795</v>
      </c>
      <c r="E2299" s="21">
        <v>0</v>
      </c>
      <c r="F2299" s="21">
        <v>95795</v>
      </c>
      <c r="G2299" s="39">
        <v>1.04</v>
      </c>
      <c r="H2299" s="21">
        <v>99627</v>
      </c>
      <c r="I2299" s="21">
        <v>0</v>
      </c>
      <c r="J2299" s="21">
        <v>99627</v>
      </c>
      <c r="K2299" s="21">
        <v>0</v>
      </c>
      <c r="L2299" s="21">
        <v>0</v>
      </c>
      <c r="M2299" s="21">
        <v>0</v>
      </c>
      <c r="N2299" s="21">
        <v>99627</v>
      </c>
    </row>
    <row r="2300" spans="1:14" x14ac:dyDescent="0.25">
      <c r="A2300" s="1" t="s">
        <v>5718</v>
      </c>
      <c r="B2300" s="2" t="s">
        <v>10</v>
      </c>
      <c r="C2300" s="2" t="s">
        <v>3419</v>
      </c>
      <c r="D2300" s="21">
        <v>50326</v>
      </c>
      <c r="E2300" s="21">
        <v>0</v>
      </c>
      <c r="F2300" s="21">
        <v>50326</v>
      </c>
      <c r="G2300" s="39">
        <v>1.04</v>
      </c>
      <c r="H2300" s="21">
        <v>52339</v>
      </c>
      <c r="I2300" s="21">
        <v>0</v>
      </c>
      <c r="J2300" s="21">
        <v>52339</v>
      </c>
      <c r="K2300" s="21">
        <v>0</v>
      </c>
      <c r="L2300" s="21">
        <v>0</v>
      </c>
      <c r="M2300" s="21">
        <v>0</v>
      </c>
      <c r="N2300" s="21">
        <v>52339</v>
      </c>
    </row>
    <row r="2301" spans="1:14" x14ac:dyDescent="0.25">
      <c r="A2301" s="1" t="s">
        <v>5719</v>
      </c>
      <c r="B2301" s="2" t="s">
        <v>10</v>
      </c>
      <c r="C2301" s="2" t="s">
        <v>3419</v>
      </c>
      <c r="D2301" s="21">
        <v>286190</v>
      </c>
      <c r="E2301" s="21">
        <v>0</v>
      </c>
      <c r="F2301" s="21">
        <v>286190</v>
      </c>
      <c r="G2301" s="39">
        <v>1.04</v>
      </c>
      <c r="H2301" s="21">
        <v>297638</v>
      </c>
      <c r="I2301" s="21">
        <v>0</v>
      </c>
      <c r="J2301" s="21">
        <v>297638</v>
      </c>
      <c r="K2301" s="21">
        <v>0</v>
      </c>
      <c r="L2301" s="21">
        <v>0</v>
      </c>
      <c r="M2301" s="21">
        <v>0</v>
      </c>
      <c r="N2301" s="21">
        <v>297638</v>
      </c>
    </row>
    <row r="2302" spans="1:14" x14ac:dyDescent="0.25">
      <c r="A2302" s="1" t="s">
        <v>5720</v>
      </c>
      <c r="B2302" s="2" t="s">
        <v>10</v>
      </c>
      <c r="C2302" s="2" t="s">
        <v>3419</v>
      </c>
      <c r="D2302" s="21">
        <v>181660</v>
      </c>
      <c r="E2302" s="21">
        <v>0</v>
      </c>
      <c r="F2302" s="21">
        <v>181660</v>
      </c>
      <c r="G2302" s="39">
        <v>1.04</v>
      </c>
      <c r="H2302" s="21">
        <v>188926</v>
      </c>
      <c r="I2302" s="21">
        <v>0</v>
      </c>
      <c r="J2302" s="21">
        <v>188926</v>
      </c>
      <c r="K2302" s="21">
        <v>0</v>
      </c>
      <c r="L2302" s="21">
        <v>0</v>
      </c>
      <c r="M2302" s="21">
        <v>0</v>
      </c>
      <c r="N2302" s="21">
        <v>188926</v>
      </c>
    </row>
    <row r="2303" spans="1:14" x14ac:dyDescent="0.25">
      <c r="A2303" s="1" t="s">
        <v>5721</v>
      </c>
      <c r="B2303" s="2" t="s">
        <v>10</v>
      </c>
      <c r="C2303" s="2" t="s">
        <v>3419</v>
      </c>
      <c r="D2303" s="21">
        <v>63144</v>
      </c>
      <c r="E2303" s="21">
        <v>0</v>
      </c>
      <c r="F2303" s="21">
        <v>63144</v>
      </c>
      <c r="G2303" s="39">
        <v>1.04</v>
      </c>
      <c r="H2303" s="21">
        <v>65670</v>
      </c>
      <c r="I2303" s="21">
        <v>0</v>
      </c>
      <c r="J2303" s="21">
        <v>65670</v>
      </c>
      <c r="K2303" s="21">
        <v>0</v>
      </c>
      <c r="L2303" s="21">
        <v>0</v>
      </c>
      <c r="M2303" s="21">
        <v>0</v>
      </c>
      <c r="N2303" s="21">
        <v>65670</v>
      </c>
    </row>
    <row r="2304" spans="1:14" x14ac:dyDescent="0.25">
      <c r="A2304" s="1" t="s">
        <v>5722</v>
      </c>
      <c r="B2304" s="2" t="s">
        <v>10</v>
      </c>
      <c r="C2304" s="2" t="s">
        <v>3419</v>
      </c>
      <c r="D2304" s="21">
        <v>39110</v>
      </c>
      <c r="E2304" s="21">
        <v>0</v>
      </c>
      <c r="F2304" s="21">
        <v>39110</v>
      </c>
      <c r="G2304" s="39">
        <v>1.04</v>
      </c>
      <c r="H2304" s="21">
        <v>40674</v>
      </c>
      <c r="I2304" s="21">
        <v>0</v>
      </c>
      <c r="J2304" s="21">
        <v>40674</v>
      </c>
      <c r="K2304" s="21">
        <v>0</v>
      </c>
      <c r="L2304" s="21">
        <v>0</v>
      </c>
      <c r="M2304" s="21">
        <v>0</v>
      </c>
      <c r="N2304" s="21">
        <v>40674</v>
      </c>
    </row>
    <row r="2305" spans="1:14" x14ac:dyDescent="0.25">
      <c r="A2305" s="1" t="s">
        <v>5723</v>
      </c>
      <c r="B2305" s="2" t="s">
        <v>10</v>
      </c>
      <c r="C2305" s="2" t="s">
        <v>3419</v>
      </c>
      <c r="D2305" s="21">
        <v>67805</v>
      </c>
      <c r="E2305" s="21">
        <v>0</v>
      </c>
      <c r="F2305" s="21">
        <v>67805</v>
      </c>
      <c r="G2305" s="39">
        <v>1.04</v>
      </c>
      <c r="H2305" s="21">
        <v>70517</v>
      </c>
      <c r="I2305" s="21">
        <v>0</v>
      </c>
      <c r="J2305" s="21">
        <v>70517</v>
      </c>
      <c r="K2305" s="21">
        <v>0</v>
      </c>
      <c r="L2305" s="21">
        <v>0</v>
      </c>
      <c r="M2305" s="21">
        <v>0</v>
      </c>
      <c r="N2305" s="21">
        <v>70517</v>
      </c>
    </row>
    <row r="2306" spans="1:14" x14ac:dyDescent="0.25">
      <c r="A2306" s="1" t="s">
        <v>5724</v>
      </c>
      <c r="B2306" s="2" t="s">
        <v>10</v>
      </c>
      <c r="C2306" s="2" t="s">
        <v>3419</v>
      </c>
      <c r="D2306" s="21">
        <v>82999</v>
      </c>
      <c r="E2306" s="21">
        <v>0</v>
      </c>
      <c r="F2306" s="21">
        <v>82999</v>
      </c>
      <c r="G2306" s="39">
        <v>1.04</v>
      </c>
      <c r="H2306" s="21">
        <v>86319</v>
      </c>
      <c r="I2306" s="21">
        <v>0</v>
      </c>
      <c r="J2306" s="21">
        <v>86319</v>
      </c>
      <c r="K2306" s="21">
        <v>0</v>
      </c>
      <c r="L2306" s="21">
        <v>0</v>
      </c>
      <c r="M2306" s="21">
        <v>0</v>
      </c>
      <c r="N2306" s="21">
        <v>86319</v>
      </c>
    </row>
    <row r="2307" spans="1:14" x14ac:dyDescent="0.25">
      <c r="A2307" s="1" t="s">
        <v>5725</v>
      </c>
      <c r="B2307" s="2" t="s">
        <v>10</v>
      </c>
      <c r="C2307" s="2" t="s">
        <v>3419</v>
      </c>
      <c r="D2307" s="21">
        <v>68349</v>
      </c>
      <c r="E2307" s="21">
        <v>0</v>
      </c>
      <c r="F2307" s="21">
        <v>68349</v>
      </c>
      <c r="G2307" s="39">
        <v>1.04</v>
      </c>
      <c r="H2307" s="21">
        <v>71083</v>
      </c>
      <c r="I2307" s="21">
        <v>0</v>
      </c>
      <c r="J2307" s="21">
        <v>71083</v>
      </c>
      <c r="K2307" s="21">
        <v>0</v>
      </c>
      <c r="L2307" s="21">
        <v>0</v>
      </c>
      <c r="M2307" s="21">
        <v>0</v>
      </c>
      <c r="N2307" s="21">
        <v>71083</v>
      </c>
    </row>
    <row r="2308" spans="1:14" x14ac:dyDescent="0.25">
      <c r="A2308" s="1" t="s">
        <v>5726</v>
      </c>
      <c r="B2308" s="2" t="s">
        <v>10</v>
      </c>
      <c r="C2308" s="2" t="s">
        <v>3419</v>
      </c>
      <c r="D2308" s="21">
        <v>230695</v>
      </c>
      <c r="E2308" s="21">
        <v>0</v>
      </c>
      <c r="F2308" s="21">
        <v>230695</v>
      </c>
      <c r="G2308" s="39">
        <v>1.04</v>
      </c>
      <c r="H2308" s="21">
        <v>239923</v>
      </c>
      <c r="I2308" s="21">
        <v>0</v>
      </c>
      <c r="J2308" s="21">
        <v>239923</v>
      </c>
      <c r="K2308" s="21">
        <v>0</v>
      </c>
      <c r="L2308" s="21">
        <v>0</v>
      </c>
      <c r="M2308" s="21">
        <v>0</v>
      </c>
      <c r="N2308" s="21">
        <v>239923</v>
      </c>
    </row>
    <row r="2309" spans="1:14" x14ac:dyDescent="0.25">
      <c r="A2309" s="1" t="s">
        <v>5727</v>
      </c>
      <c r="B2309" s="2" t="s">
        <v>10</v>
      </c>
      <c r="C2309" s="2" t="s">
        <v>3419</v>
      </c>
      <c r="D2309" s="21">
        <v>611138</v>
      </c>
      <c r="E2309" s="21">
        <v>0</v>
      </c>
      <c r="F2309" s="21">
        <v>611138</v>
      </c>
      <c r="G2309" s="39">
        <v>1.04</v>
      </c>
      <c r="H2309" s="21">
        <v>635584</v>
      </c>
      <c r="I2309" s="21">
        <v>0</v>
      </c>
      <c r="J2309" s="21">
        <v>635584</v>
      </c>
      <c r="K2309" s="21">
        <v>0</v>
      </c>
      <c r="L2309" s="21">
        <v>0</v>
      </c>
      <c r="M2309" s="21">
        <v>0</v>
      </c>
      <c r="N2309" s="21">
        <v>635584</v>
      </c>
    </row>
    <row r="2310" spans="1:14" x14ac:dyDescent="0.25">
      <c r="A2310" s="1" t="s">
        <v>5728</v>
      </c>
      <c r="B2310" s="2" t="s">
        <v>10</v>
      </c>
      <c r="C2310" s="2" t="s">
        <v>3419</v>
      </c>
      <c r="D2310" s="21">
        <v>2137543</v>
      </c>
      <c r="E2310" s="21">
        <v>0</v>
      </c>
      <c r="F2310" s="21">
        <v>2137543</v>
      </c>
      <c r="G2310" s="39">
        <v>1.04</v>
      </c>
      <c r="H2310" s="21">
        <v>2223045</v>
      </c>
      <c r="I2310" s="21">
        <v>0</v>
      </c>
      <c r="J2310" s="21">
        <v>2223045</v>
      </c>
      <c r="K2310" s="21">
        <v>0</v>
      </c>
      <c r="L2310" s="21">
        <v>0</v>
      </c>
      <c r="M2310" s="21">
        <v>0</v>
      </c>
      <c r="N2310" s="21">
        <v>2223045</v>
      </c>
    </row>
    <row r="2311" spans="1:14" x14ac:dyDescent="0.25">
      <c r="A2311" s="1" t="s">
        <v>5729</v>
      </c>
      <c r="B2311" s="2" t="s">
        <v>10</v>
      </c>
      <c r="C2311" s="2" t="s">
        <v>3419</v>
      </c>
      <c r="D2311" s="21">
        <v>277264</v>
      </c>
      <c r="E2311" s="21">
        <v>0</v>
      </c>
      <c r="F2311" s="21">
        <v>277264</v>
      </c>
      <c r="G2311" s="39">
        <v>1.04</v>
      </c>
      <c r="H2311" s="21">
        <v>288355</v>
      </c>
      <c r="I2311" s="21">
        <v>0</v>
      </c>
      <c r="J2311" s="21">
        <v>288355</v>
      </c>
      <c r="K2311" s="21">
        <v>0</v>
      </c>
      <c r="L2311" s="21">
        <v>0</v>
      </c>
      <c r="M2311" s="21">
        <v>0</v>
      </c>
      <c r="N2311" s="21">
        <v>288355</v>
      </c>
    </row>
    <row r="2312" spans="1:14" x14ac:dyDescent="0.25">
      <c r="A2312" s="1" t="s">
        <v>5730</v>
      </c>
      <c r="B2312" s="2" t="s">
        <v>10</v>
      </c>
      <c r="C2312" s="2" t="s">
        <v>3419</v>
      </c>
      <c r="D2312" s="21">
        <v>104934</v>
      </c>
      <c r="E2312" s="21">
        <v>0</v>
      </c>
      <c r="F2312" s="21">
        <v>104934</v>
      </c>
      <c r="G2312" s="39">
        <v>1.04</v>
      </c>
      <c r="H2312" s="21">
        <v>109131</v>
      </c>
      <c r="I2312" s="21">
        <v>0</v>
      </c>
      <c r="J2312" s="21">
        <v>109131</v>
      </c>
      <c r="K2312" s="21">
        <v>0</v>
      </c>
      <c r="L2312" s="21">
        <v>0</v>
      </c>
      <c r="M2312" s="21">
        <v>0</v>
      </c>
      <c r="N2312" s="21">
        <v>109131</v>
      </c>
    </row>
    <row r="2313" spans="1:14" x14ac:dyDescent="0.25">
      <c r="A2313" s="1" t="s">
        <v>5731</v>
      </c>
      <c r="B2313" s="2" t="s">
        <v>10</v>
      </c>
      <c r="C2313" s="2" t="s">
        <v>3419</v>
      </c>
      <c r="D2313" s="21">
        <v>339385</v>
      </c>
      <c r="E2313" s="21">
        <v>0</v>
      </c>
      <c r="F2313" s="21">
        <v>339385</v>
      </c>
      <c r="G2313" s="39">
        <v>1.04</v>
      </c>
      <c r="H2313" s="21">
        <v>352960</v>
      </c>
      <c r="I2313" s="21">
        <v>0</v>
      </c>
      <c r="J2313" s="21">
        <v>352960</v>
      </c>
      <c r="K2313" s="21">
        <v>0</v>
      </c>
      <c r="L2313" s="21">
        <v>0</v>
      </c>
      <c r="M2313" s="21">
        <v>0</v>
      </c>
      <c r="N2313" s="21">
        <v>352960</v>
      </c>
    </row>
    <row r="2314" spans="1:14" x14ac:dyDescent="0.25">
      <c r="A2314" s="1" t="s">
        <v>5732</v>
      </c>
      <c r="B2314" s="2" t="s">
        <v>10</v>
      </c>
      <c r="C2314" s="2" t="s">
        <v>3419</v>
      </c>
      <c r="D2314" s="21">
        <v>91754</v>
      </c>
      <c r="E2314" s="21">
        <v>0</v>
      </c>
      <c r="F2314" s="21">
        <v>91754</v>
      </c>
      <c r="G2314" s="39">
        <v>1.04</v>
      </c>
      <c r="H2314" s="21">
        <v>95424</v>
      </c>
      <c r="I2314" s="21">
        <v>0</v>
      </c>
      <c r="J2314" s="21">
        <v>95424</v>
      </c>
      <c r="K2314" s="21">
        <v>0</v>
      </c>
      <c r="L2314" s="21">
        <v>0</v>
      </c>
      <c r="M2314" s="21">
        <v>0</v>
      </c>
      <c r="N2314" s="21">
        <v>95424</v>
      </c>
    </row>
    <row r="2315" spans="1:14" x14ac:dyDescent="0.25">
      <c r="A2315" s="1" t="s">
        <v>5733</v>
      </c>
      <c r="B2315" s="2" t="s">
        <v>10</v>
      </c>
      <c r="C2315" s="2" t="s">
        <v>3419</v>
      </c>
      <c r="D2315" s="21">
        <v>132114</v>
      </c>
      <c r="E2315" s="21">
        <v>0</v>
      </c>
      <c r="F2315" s="21">
        <v>132114</v>
      </c>
      <c r="G2315" s="39">
        <v>1.04</v>
      </c>
      <c r="H2315" s="21">
        <v>137399</v>
      </c>
      <c r="I2315" s="21">
        <v>0</v>
      </c>
      <c r="J2315" s="21">
        <v>137399</v>
      </c>
      <c r="K2315" s="21">
        <v>0</v>
      </c>
      <c r="L2315" s="21">
        <v>0</v>
      </c>
      <c r="M2315" s="21">
        <v>0</v>
      </c>
      <c r="N2315" s="21">
        <v>137399</v>
      </c>
    </row>
    <row r="2316" spans="1:14" x14ac:dyDescent="0.25">
      <c r="A2316" s="1" t="s">
        <v>5734</v>
      </c>
      <c r="B2316" s="2" t="s">
        <v>10</v>
      </c>
      <c r="C2316" s="2" t="s">
        <v>3419</v>
      </c>
      <c r="D2316" s="21">
        <v>115353</v>
      </c>
      <c r="E2316" s="21">
        <v>0</v>
      </c>
      <c r="F2316" s="21">
        <v>115353</v>
      </c>
      <c r="G2316" s="39">
        <v>1.04</v>
      </c>
      <c r="H2316" s="21">
        <v>119967</v>
      </c>
      <c r="I2316" s="21">
        <v>0</v>
      </c>
      <c r="J2316" s="21">
        <v>119967</v>
      </c>
      <c r="K2316" s="21">
        <v>0</v>
      </c>
      <c r="L2316" s="21">
        <v>0</v>
      </c>
      <c r="M2316" s="21">
        <v>0</v>
      </c>
      <c r="N2316" s="21">
        <v>119967</v>
      </c>
    </row>
    <row r="2317" spans="1:14" x14ac:dyDescent="0.25">
      <c r="A2317" s="1" t="s">
        <v>5735</v>
      </c>
      <c r="B2317" s="2" t="s">
        <v>10</v>
      </c>
      <c r="C2317" s="2" t="s">
        <v>3419</v>
      </c>
      <c r="D2317" s="21">
        <v>50839</v>
      </c>
      <c r="E2317" s="21">
        <v>0</v>
      </c>
      <c r="F2317" s="21">
        <v>50839</v>
      </c>
      <c r="G2317" s="39">
        <v>1.04</v>
      </c>
      <c r="H2317" s="21">
        <v>52873</v>
      </c>
      <c r="I2317" s="21">
        <v>0</v>
      </c>
      <c r="J2317" s="21">
        <v>52873</v>
      </c>
      <c r="K2317" s="21">
        <v>0</v>
      </c>
      <c r="L2317" s="21">
        <v>0</v>
      </c>
      <c r="M2317" s="21">
        <v>0</v>
      </c>
      <c r="N2317" s="21">
        <v>52873</v>
      </c>
    </row>
    <row r="2318" spans="1:14" x14ac:dyDescent="0.25">
      <c r="A2318" s="1" t="s">
        <v>5736</v>
      </c>
      <c r="B2318" s="2" t="s">
        <v>10</v>
      </c>
      <c r="C2318" s="2" t="s">
        <v>3419</v>
      </c>
      <c r="D2318" s="21">
        <v>112327</v>
      </c>
      <c r="E2318" s="21">
        <v>0</v>
      </c>
      <c r="F2318" s="21">
        <v>112327</v>
      </c>
      <c r="G2318" s="39">
        <v>1.04</v>
      </c>
      <c r="H2318" s="21">
        <v>116820</v>
      </c>
      <c r="I2318" s="21">
        <v>0</v>
      </c>
      <c r="J2318" s="21">
        <v>116820</v>
      </c>
      <c r="K2318" s="21">
        <v>0</v>
      </c>
      <c r="L2318" s="21">
        <v>0</v>
      </c>
      <c r="M2318" s="21">
        <v>0</v>
      </c>
      <c r="N2318" s="21">
        <v>116820</v>
      </c>
    </row>
    <row r="2319" spans="1:14" x14ac:dyDescent="0.25">
      <c r="A2319" s="1" t="s">
        <v>5737</v>
      </c>
      <c r="B2319" s="2" t="s">
        <v>10</v>
      </c>
      <c r="C2319" s="2" t="s">
        <v>3419</v>
      </c>
      <c r="D2319" s="21">
        <v>8442690</v>
      </c>
      <c r="E2319" s="21">
        <v>0</v>
      </c>
      <c r="F2319" s="21">
        <v>8442690</v>
      </c>
      <c r="G2319" s="39">
        <v>1.04</v>
      </c>
      <c r="H2319" s="21">
        <v>8780398</v>
      </c>
      <c r="I2319" s="21">
        <v>0</v>
      </c>
      <c r="J2319" s="21">
        <v>8780398</v>
      </c>
      <c r="K2319" s="21">
        <v>0</v>
      </c>
      <c r="L2319" s="21">
        <v>0</v>
      </c>
      <c r="M2319" s="21">
        <v>0</v>
      </c>
      <c r="N2319" s="21">
        <v>8780398</v>
      </c>
    </row>
    <row r="2320" spans="1:14" x14ac:dyDescent="0.25">
      <c r="A2320" s="1" t="s">
        <v>5738</v>
      </c>
      <c r="B2320" s="2" t="s">
        <v>10</v>
      </c>
      <c r="C2320" s="2" t="s">
        <v>3419</v>
      </c>
      <c r="D2320" s="21">
        <v>19331759</v>
      </c>
      <c r="E2320" s="21">
        <v>0</v>
      </c>
      <c r="F2320" s="21">
        <v>19331759</v>
      </c>
      <c r="G2320" s="39">
        <v>1.04</v>
      </c>
      <c r="H2320" s="21">
        <v>20105029</v>
      </c>
      <c r="I2320" s="21">
        <v>0</v>
      </c>
      <c r="J2320" s="21">
        <v>20105029</v>
      </c>
      <c r="K2320" s="21">
        <v>953656</v>
      </c>
      <c r="L2320" s="21">
        <v>0</v>
      </c>
      <c r="M2320" s="21">
        <v>0</v>
      </c>
      <c r="N2320" s="21">
        <v>21058685</v>
      </c>
    </row>
    <row r="2321" spans="1:14" x14ac:dyDescent="0.25">
      <c r="A2321" s="1" t="s">
        <v>5739</v>
      </c>
      <c r="B2321" s="2" t="s">
        <v>10</v>
      </c>
      <c r="C2321" s="2" t="s">
        <v>3419</v>
      </c>
      <c r="D2321" s="21">
        <v>20924363</v>
      </c>
      <c r="E2321" s="21">
        <v>0</v>
      </c>
      <c r="F2321" s="21">
        <v>20924363</v>
      </c>
      <c r="G2321" s="39">
        <v>1.04</v>
      </c>
      <c r="H2321" s="21">
        <v>21761338</v>
      </c>
      <c r="I2321" s="21">
        <v>0</v>
      </c>
      <c r="J2321" s="21">
        <v>21761338</v>
      </c>
      <c r="K2321" s="21">
        <v>1043831</v>
      </c>
      <c r="L2321" s="21">
        <v>0</v>
      </c>
      <c r="M2321" s="21">
        <v>0</v>
      </c>
      <c r="N2321" s="21">
        <v>22805169</v>
      </c>
    </row>
    <row r="2322" spans="1:14" x14ac:dyDescent="0.25">
      <c r="A2322" s="1" t="s">
        <v>5740</v>
      </c>
      <c r="B2322" s="2" t="s">
        <v>10</v>
      </c>
      <c r="C2322" s="2" t="s">
        <v>3419</v>
      </c>
      <c r="D2322" s="21">
        <v>7080577</v>
      </c>
      <c r="E2322" s="21">
        <v>0</v>
      </c>
      <c r="F2322" s="21">
        <v>7080577</v>
      </c>
      <c r="G2322" s="39">
        <v>1.04</v>
      </c>
      <c r="H2322" s="21">
        <v>7363800</v>
      </c>
      <c r="I2322" s="21">
        <v>0</v>
      </c>
      <c r="J2322" s="21">
        <v>7363800</v>
      </c>
      <c r="K2322" s="21">
        <v>404570</v>
      </c>
      <c r="L2322" s="21">
        <v>0</v>
      </c>
      <c r="M2322" s="21">
        <v>0</v>
      </c>
      <c r="N2322" s="21">
        <v>7768370</v>
      </c>
    </row>
    <row r="2323" spans="1:14" x14ac:dyDescent="0.25">
      <c r="A2323" s="1" t="s">
        <v>5741</v>
      </c>
      <c r="B2323" s="2" t="s">
        <v>10</v>
      </c>
      <c r="C2323" s="2" t="s">
        <v>3419</v>
      </c>
      <c r="D2323" s="21">
        <v>540649</v>
      </c>
      <c r="E2323" s="21">
        <v>0</v>
      </c>
      <c r="F2323" s="21">
        <v>540649</v>
      </c>
      <c r="G2323" s="39">
        <v>1.04</v>
      </c>
      <c r="H2323" s="21">
        <v>562275</v>
      </c>
      <c r="I2323" s="21">
        <v>0</v>
      </c>
      <c r="J2323" s="21">
        <v>562275</v>
      </c>
      <c r="K2323" s="21">
        <v>112515</v>
      </c>
      <c r="L2323" s="21">
        <v>0</v>
      </c>
      <c r="M2323" s="21">
        <v>0</v>
      </c>
      <c r="N2323" s="21">
        <v>674790</v>
      </c>
    </row>
    <row r="2324" spans="1:14" x14ac:dyDescent="0.25">
      <c r="A2324" s="1" t="s">
        <v>5742</v>
      </c>
      <c r="B2324" s="2" t="s">
        <v>10</v>
      </c>
      <c r="C2324" s="2" t="s">
        <v>3419</v>
      </c>
      <c r="D2324" s="21">
        <v>2368745</v>
      </c>
      <c r="E2324" s="21">
        <v>0</v>
      </c>
      <c r="F2324" s="21">
        <v>2368745</v>
      </c>
      <c r="G2324" s="39">
        <v>1.04</v>
      </c>
      <c r="H2324" s="21">
        <v>2463495</v>
      </c>
      <c r="I2324" s="21">
        <v>0</v>
      </c>
      <c r="J2324" s="21">
        <v>2463495</v>
      </c>
      <c r="K2324" s="21">
        <v>231061</v>
      </c>
      <c r="L2324" s="21">
        <v>0</v>
      </c>
      <c r="M2324" s="21">
        <v>0</v>
      </c>
      <c r="N2324" s="21">
        <v>2694556</v>
      </c>
    </row>
    <row r="2325" spans="1:14" x14ac:dyDescent="0.25">
      <c r="A2325" s="1" t="s">
        <v>5743</v>
      </c>
      <c r="B2325" s="2" t="s">
        <v>10</v>
      </c>
      <c r="C2325" s="2" t="s">
        <v>3419</v>
      </c>
      <c r="D2325" s="21">
        <v>459705</v>
      </c>
      <c r="E2325" s="21">
        <v>0</v>
      </c>
      <c r="F2325" s="21">
        <v>459705</v>
      </c>
      <c r="G2325" s="39">
        <v>1.04</v>
      </c>
      <c r="H2325" s="21">
        <v>478093</v>
      </c>
      <c r="I2325" s="21">
        <v>0</v>
      </c>
      <c r="J2325" s="21">
        <v>478093</v>
      </c>
      <c r="K2325" s="21">
        <v>43347</v>
      </c>
      <c r="L2325" s="21">
        <v>0</v>
      </c>
      <c r="M2325" s="21">
        <v>0</v>
      </c>
      <c r="N2325" s="21">
        <v>521440</v>
      </c>
    </row>
    <row r="2326" spans="1:14" x14ac:dyDescent="0.25">
      <c r="A2326" s="1" t="s">
        <v>5744</v>
      </c>
      <c r="B2326" s="2" t="s">
        <v>10</v>
      </c>
      <c r="C2326" s="2" t="s">
        <v>3419</v>
      </c>
      <c r="D2326" s="21">
        <v>962856</v>
      </c>
      <c r="E2326" s="21">
        <v>0</v>
      </c>
      <c r="F2326" s="21">
        <v>962856</v>
      </c>
      <c r="G2326" s="39">
        <v>1.04</v>
      </c>
      <c r="H2326" s="21">
        <v>1001370</v>
      </c>
      <c r="I2326" s="21">
        <v>0</v>
      </c>
      <c r="J2326" s="21">
        <v>1001370</v>
      </c>
      <c r="K2326" s="21">
        <v>61511</v>
      </c>
      <c r="L2326" s="21">
        <v>0</v>
      </c>
      <c r="M2326" s="21">
        <v>0</v>
      </c>
      <c r="N2326" s="21">
        <v>1062881</v>
      </c>
    </row>
    <row r="2327" spans="1:14" x14ac:dyDescent="0.25">
      <c r="A2327" s="1" t="s">
        <v>5745</v>
      </c>
      <c r="B2327" s="2" t="s">
        <v>10</v>
      </c>
      <c r="C2327" s="2" t="s">
        <v>3419</v>
      </c>
      <c r="D2327" s="21">
        <v>440068</v>
      </c>
      <c r="E2327" s="21">
        <v>0</v>
      </c>
      <c r="F2327" s="21">
        <v>440068</v>
      </c>
      <c r="G2327" s="39">
        <v>1.04</v>
      </c>
      <c r="H2327" s="21">
        <v>457671</v>
      </c>
      <c r="I2327" s="21">
        <v>0</v>
      </c>
      <c r="J2327" s="21">
        <v>457671</v>
      </c>
      <c r="K2327" s="21">
        <v>46018</v>
      </c>
      <c r="L2327" s="21">
        <v>0</v>
      </c>
      <c r="M2327" s="21">
        <v>0</v>
      </c>
      <c r="N2327" s="21">
        <v>503689</v>
      </c>
    </row>
    <row r="2328" spans="1:14" x14ac:dyDescent="0.25">
      <c r="A2328" s="1" t="s">
        <v>5746</v>
      </c>
      <c r="B2328" s="2" t="s">
        <v>10</v>
      </c>
      <c r="C2328" s="2" t="s">
        <v>3419</v>
      </c>
      <c r="D2328" s="21">
        <v>971534</v>
      </c>
      <c r="E2328" s="21">
        <v>0</v>
      </c>
      <c r="F2328" s="21">
        <v>971534</v>
      </c>
      <c r="G2328" s="39">
        <v>1.04</v>
      </c>
      <c r="H2328" s="21">
        <v>1010395</v>
      </c>
      <c r="I2328" s="21">
        <v>0</v>
      </c>
      <c r="J2328" s="21">
        <v>1010395</v>
      </c>
      <c r="K2328" s="21">
        <v>77336</v>
      </c>
      <c r="L2328" s="21">
        <v>0</v>
      </c>
      <c r="M2328" s="21">
        <v>0</v>
      </c>
      <c r="N2328" s="21">
        <v>1087731</v>
      </c>
    </row>
    <row r="2329" spans="1:14" x14ac:dyDescent="0.25">
      <c r="A2329" s="1" t="s">
        <v>5747</v>
      </c>
      <c r="B2329" s="2" t="s">
        <v>10</v>
      </c>
      <c r="C2329" s="2" t="s">
        <v>3419</v>
      </c>
      <c r="D2329" s="21">
        <v>3136788</v>
      </c>
      <c r="E2329" s="21">
        <v>0</v>
      </c>
      <c r="F2329" s="21">
        <v>3136788</v>
      </c>
      <c r="G2329" s="39">
        <v>1.04</v>
      </c>
      <c r="H2329" s="21">
        <v>3262260</v>
      </c>
      <c r="I2329" s="21">
        <v>0</v>
      </c>
      <c r="J2329" s="21">
        <v>3262260</v>
      </c>
      <c r="K2329" s="21">
        <v>160054</v>
      </c>
      <c r="L2329" s="21">
        <v>0</v>
      </c>
      <c r="M2329" s="21">
        <v>0</v>
      </c>
      <c r="N2329" s="21">
        <v>3422314</v>
      </c>
    </row>
    <row r="2330" spans="1:14" x14ac:dyDescent="0.25">
      <c r="A2330" s="1" t="s">
        <v>5748</v>
      </c>
      <c r="B2330" s="2" t="s">
        <v>10</v>
      </c>
      <c r="C2330" s="2" t="s">
        <v>3419</v>
      </c>
      <c r="D2330" s="21">
        <v>152154</v>
      </c>
      <c r="E2330" s="21">
        <v>0</v>
      </c>
      <c r="F2330" s="21">
        <v>152154</v>
      </c>
      <c r="G2330" s="39">
        <v>1.04</v>
      </c>
      <c r="H2330" s="21">
        <v>158240</v>
      </c>
      <c r="I2330" s="21">
        <v>0</v>
      </c>
      <c r="J2330" s="21">
        <v>158240</v>
      </c>
      <c r="K2330" s="21">
        <v>0</v>
      </c>
      <c r="L2330" s="21">
        <v>0</v>
      </c>
      <c r="M2330" s="21">
        <v>0</v>
      </c>
      <c r="N2330" s="21">
        <v>158240</v>
      </c>
    </row>
    <row r="2331" spans="1:14" x14ac:dyDescent="0.25">
      <c r="A2331" s="1" t="s">
        <v>5749</v>
      </c>
      <c r="B2331" s="2" t="s">
        <v>10</v>
      </c>
      <c r="C2331" s="2" t="s">
        <v>3419</v>
      </c>
      <c r="D2331" s="21">
        <v>1698077</v>
      </c>
      <c r="E2331" s="21">
        <v>0</v>
      </c>
      <c r="F2331" s="21">
        <v>1698077</v>
      </c>
      <c r="G2331" s="39">
        <v>1.04</v>
      </c>
      <c r="H2331" s="21">
        <v>1766000</v>
      </c>
      <c r="I2331" s="21">
        <v>0</v>
      </c>
      <c r="J2331" s="21">
        <v>1766000</v>
      </c>
      <c r="K2331" s="21">
        <v>0</v>
      </c>
      <c r="L2331" s="21">
        <v>0</v>
      </c>
      <c r="M2331" s="21">
        <v>0</v>
      </c>
      <c r="N2331" s="21">
        <v>1766000</v>
      </c>
    </row>
    <row r="2332" spans="1:14" x14ac:dyDescent="0.25">
      <c r="A2332" s="1" t="s">
        <v>5750</v>
      </c>
      <c r="B2332" s="2" t="s">
        <v>10</v>
      </c>
      <c r="C2332" s="2" t="s">
        <v>3419</v>
      </c>
      <c r="D2332" s="21">
        <v>17319945</v>
      </c>
      <c r="E2332" s="21">
        <v>0</v>
      </c>
      <c r="F2332" s="21">
        <v>17319945</v>
      </c>
      <c r="G2332" s="39">
        <v>1.04</v>
      </c>
      <c r="H2332" s="21">
        <v>18012743</v>
      </c>
      <c r="I2332" s="21">
        <v>0</v>
      </c>
      <c r="J2332" s="21">
        <v>18012743</v>
      </c>
      <c r="K2332" s="21">
        <v>0</v>
      </c>
      <c r="L2332" s="21">
        <v>0</v>
      </c>
      <c r="M2332" s="21">
        <v>0</v>
      </c>
      <c r="N2332" s="21">
        <v>18012743</v>
      </c>
    </row>
    <row r="2333" spans="1:14" x14ac:dyDescent="0.25">
      <c r="A2333" s="1" t="s">
        <v>5751</v>
      </c>
      <c r="B2333" s="2" t="s">
        <v>10</v>
      </c>
      <c r="C2333" s="2" t="s">
        <v>3419</v>
      </c>
      <c r="D2333" s="21">
        <v>4885333</v>
      </c>
      <c r="E2333" s="21">
        <v>0</v>
      </c>
      <c r="F2333" s="21">
        <v>4885333</v>
      </c>
      <c r="G2333" s="39">
        <v>1.04</v>
      </c>
      <c r="H2333" s="21">
        <v>5080746</v>
      </c>
      <c r="I2333" s="21">
        <v>0</v>
      </c>
      <c r="J2333" s="21">
        <v>5080746</v>
      </c>
      <c r="K2333" s="21">
        <v>0</v>
      </c>
      <c r="L2333" s="21">
        <v>0</v>
      </c>
      <c r="M2333" s="21">
        <v>0</v>
      </c>
      <c r="N2333" s="21">
        <v>5080746</v>
      </c>
    </row>
    <row r="2334" spans="1:14" x14ac:dyDescent="0.25">
      <c r="A2334" s="1" t="s">
        <v>5752</v>
      </c>
      <c r="B2334" s="2" t="s">
        <v>10</v>
      </c>
      <c r="C2334" s="2" t="s">
        <v>3419</v>
      </c>
      <c r="D2334" s="21">
        <v>3237821</v>
      </c>
      <c r="E2334" s="21">
        <v>0</v>
      </c>
      <c r="F2334" s="21">
        <v>3237821</v>
      </c>
      <c r="G2334" s="39">
        <v>1.04</v>
      </c>
      <c r="H2334" s="21">
        <v>3367334</v>
      </c>
      <c r="I2334" s="21">
        <v>0</v>
      </c>
      <c r="J2334" s="21">
        <v>3367334</v>
      </c>
      <c r="K2334" s="21">
        <v>0</v>
      </c>
      <c r="L2334" s="21">
        <v>0</v>
      </c>
      <c r="M2334" s="21">
        <v>0</v>
      </c>
      <c r="N2334" s="21">
        <v>3367334</v>
      </c>
    </row>
    <row r="2335" spans="1:14" x14ac:dyDescent="0.25">
      <c r="A2335" s="1" t="s">
        <v>5753</v>
      </c>
      <c r="B2335" s="2" t="s">
        <v>10</v>
      </c>
      <c r="C2335" s="2" t="s">
        <v>3419</v>
      </c>
      <c r="D2335" s="21">
        <v>3647046</v>
      </c>
      <c r="E2335" s="21">
        <v>0</v>
      </c>
      <c r="F2335" s="21">
        <v>3647046</v>
      </c>
      <c r="G2335" s="39">
        <v>1.04</v>
      </c>
      <c r="H2335" s="21">
        <v>3792928</v>
      </c>
      <c r="I2335" s="21">
        <v>0</v>
      </c>
      <c r="J2335" s="21">
        <v>3792928</v>
      </c>
      <c r="K2335" s="21">
        <v>0</v>
      </c>
      <c r="L2335" s="21">
        <v>0</v>
      </c>
      <c r="M2335" s="21">
        <v>0</v>
      </c>
      <c r="N2335" s="21">
        <v>3792928</v>
      </c>
    </row>
    <row r="2336" spans="1:14" x14ac:dyDescent="0.25">
      <c r="A2336" s="1" t="s">
        <v>5754</v>
      </c>
      <c r="B2336" s="2" t="s">
        <v>10</v>
      </c>
      <c r="C2336" s="2" t="s">
        <v>3419</v>
      </c>
      <c r="D2336" s="21">
        <v>13749038</v>
      </c>
      <c r="E2336" s="21">
        <v>0</v>
      </c>
      <c r="F2336" s="21">
        <v>13749038</v>
      </c>
      <c r="G2336" s="39">
        <v>1.04</v>
      </c>
      <c r="H2336" s="21">
        <v>14299000</v>
      </c>
      <c r="I2336" s="21">
        <v>0</v>
      </c>
      <c r="J2336" s="21">
        <v>14299000</v>
      </c>
      <c r="K2336" s="21">
        <v>0</v>
      </c>
      <c r="L2336" s="21">
        <v>0</v>
      </c>
      <c r="M2336" s="21">
        <v>0</v>
      </c>
      <c r="N2336" s="21">
        <v>14299000</v>
      </c>
    </row>
    <row r="2337" spans="1:14" x14ac:dyDescent="0.25">
      <c r="A2337" s="1" t="s">
        <v>5755</v>
      </c>
      <c r="B2337" s="2" t="s">
        <v>10</v>
      </c>
      <c r="C2337" s="2" t="s">
        <v>3419</v>
      </c>
      <c r="D2337" s="21">
        <v>12028355</v>
      </c>
      <c r="E2337" s="21">
        <v>0</v>
      </c>
      <c r="F2337" s="21">
        <v>12028355</v>
      </c>
      <c r="G2337" s="39">
        <v>1.04</v>
      </c>
      <c r="H2337" s="21">
        <v>12509489</v>
      </c>
      <c r="I2337" s="21">
        <v>0</v>
      </c>
      <c r="J2337" s="21">
        <v>12509489</v>
      </c>
      <c r="K2337" s="21">
        <v>0</v>
      </c>
      <c r="L2337" s="21">
        <v>0</v>
      </c>
      <c r="M2337" s="21">
        <v>0</v>
      </c>
      <c r="N2337" s="21">
        <v>12509489</v>
      </c>
    </row>
    <row r="2338" spans="1:14" x14ac:dyDescent="0.25">
      <c r="A2338" s="1" t="s">
        <v>5756</v>
      </c>
      <c r="B2338" s="2" t="s">
        <v>10</v>
      </c>
      <c r="C2338" s="2" t="s">
        <v>3419</v>
      </c>
      <c r="D2338" s="21">
        <v>3900702</v>
      </c>
      <c r="E2338" s="21">
        <v>0</v>
      </c>
      <c r="F2338" s="21">
        <v>3900702</v>
      </c>
      <c r="G2338" s="39">
        <v>1.04</v>
      </c>
      <c r="H2338" s="21">
        <v>4056730</v>
      </c>
      <c r="I2338" s="21">
        <v>0</v>
      </c>
      <c r="J2338" s="21">
        <v>4056730</v>
      </c>
      <c r="K2338" s="21">
        <v>0</v>
      </c>
      <c r="L2338" s="21">
        <v>0</v>
      </c>
      <c r="M2338" s="21">
        <v>0</v>
      </c>
      <c r="N2338" s="21">
        <v>4056730</v>
      </c>
    </row>
    <row r="2339" spans="1:14" x14ac:dyDescent="0.25">
      <c r="A2339" s="1" t="s">
        <v>5757</v>
      </c>
      <c r="B2339" s="2" t="s">
        <v>10</v>
      </c>
      <c r="C2339" s="2" t="s">
        <v>3419</v>
      </c>
      <c r="D2339" s="21">
        <v>6823786</v>
      </c>
      <c r="E2339" s="21">
        <v>0</v>
      </c>
      <c r="F2339" s="21">
        <v>6823786</v>
      </c>
      <c r="G2339" s="39">
        <v>1.04</v>
      </c>
      <c r="H2339" s="21">
        <v>7096737</v>
      </c>
      <c r="I2339" s="21">
        <v>0</v>
      </c>
      <c r="J2339" s="21">
        <v>7096737</v>
      </c>
      <c r="K2339" s="21">
        <v>0</v>
      </c>
      <c r="L2339" s="21">
        <v>0</v>
      </c>
      <c r="M2339" s="21">
        <v>0</v>
      </c>
      <c r="N2339" s="21">
        <v>7096737</v>
      </c>
    </row>
    <row r="2340" spans="1:14" x14ac:dyDescent="0.25">
      <c r="A2340" s="1" t="s">
        <v>5758</v>
      </c>
      <c r="B2340" s="2" t="s">
        <v>10</v>
      </c>
      <c r="C2340" s="2" t="s">
        <v>3419</v>
      </c>
      <c r="D2340" s="21">
        <v>165640</v>
      </c>
      <c r="E2340" s="21">
        <v>0</v>
      </c>
      <c r="F2340" s="21">
        <v>165640</v>
      </c>
      <c r="G2340" s="39">
        <v>1.04</v>
      </c>
      <c r="H2340" s="21">
        <v>172266</v>
      </c>
      <c r="I2340" s="21">
        <v>0</v>
      </c>
      <c r="J2340" s="21">
        <v>172266</v>
      </c>
      <c r="K2340" s="21">
        <v>0</v>
      </c>
      <c r="L2340" s="21">
        <v>0</v>
      </c>
      <c r="M2340" s="21">
        <v>0</v>
      </c>
      <c r="N2340" s="21">
        <v>172266</v>
      </c>
    </row>
    <row r="2341" spans="1:14" x14ac:dyDescent="0.25">
      <c r="A2341" s="1" t="s">
        <v>5759</v>
      </c>
      <c r="B2341" s="2" t="s">
        <v>10</v>
      </c>
      <c r="C2341" s="2" t="s">
        <v>3419</v>
      </c>
      <c r="D2341" s="21">
        <v>0</v>
      </c>
      <c r="E2341" s="21">
        <v>0</v>
      </c>
      <c r="F2341" s="21">
        <v>0</v>
      </c>
      <c r="G2341" s="39">
        <v>1.04</v>
      </c>
      <c r="H2341" s="21">
        <v>0</v>
      </c>
      <c r="I2341" s="21">
        <v>0</v>
      </c>
      <c r="J2341" s="21">
        <v>0</v>
      </c>
      <c r="K2341" s="21">
        <v>0</v>
      </c>
      <c r="L2341" s="21">
        <v>0</v>
      </c>
      <c r="M2341" s="21">
        <v>0</v>
      </c>
      <c r="N2341" s="21">
        <v>0</v>
      </c>
    </row>
    <row r="2342" spans="1:14" x14ac:dyDescent="0.25">
      <c r="A2342" s="1" t="s">
        <v>5760</v>
      </c>
      <c r="B2342" s="2" t="s">
        <v>10</v>
      </c>
      <c r="C2342" s="2" t="s">
        <v>3419</v>
      </c>
      <c r="D2342" s="21">
        <v>758687</v>
      </c>
      <c r="E2342" s="21">
        <v>0</v>
      </c>
      <c r="F2342" s="21">
        <v>758687</v>
      </c>
      <c r="G2342" s="39">
        <v>1.04</v>
      </c>
      <c r="H2342" s="21">
        <v>789034</v>
      </c>
      <c r="I2342" s="21">
        <v>0</v>
      </c>
      <c r="J2342" s="21">
        <v>789034</v>
      </c>
      <c r="K2342" s="21">
        <v>0</v>
      </c>
      <c r="L2342" s="21">
        <v>0</v>
      </c>
      <c r="M2342" s="21">
        <v>0</v>
      </c>
      <c r="N2342" s="21">
        <v>789034</v>
      </c>
    </row>
    <row r="2343" spans="1:14" x14ac:dyDescent="0.25">
      <c r="A2343" s="1" t="s">
        <v>5761</v>
      </c>
      <c r="B2343" s="2" t="s">
        <v>10</v>
      </c>
      <c r="C2343" s="2" t="s">
        <v>3419</v>
      </c>
      <c r="D2343" s="21">
        <v>13455624</v>
      </c>
      <c r="E2343" s="21">
        <v>0</v>
      </c>
      <c r="F2343" s="21">
        <v>13455624</v>
      </c>
      <c r="G2343" s="39">
        <v>1.04</v>
      </c>
      <c r="H2343" s="21">
        <v>13993849</v>
      </c>
      <c r="I2343" s="21">
        <v>0</v>
      </c>
      <c r="J2343" s="21">
        <v>13993849</v>
      </c>
      <c r="K2343" s="21">
        <v>427870</v>
      </c>
      <c r="L2343" s="21">
        <v>448118.22507449711</v>
      </c>
      <c r="M2343" s="21">
        <v>966528</v>
      </c>
      <c r="N2343" s="21">
        <v>15836365.225074498</v>
      </c>
    </row>
    <row r="2344" spans="1:14" x14ac:dyDescent="0.25">
      <c r="A2344" s="1" t="s">
        <v>5762</v>
      </c>
      <c r="B2344" s="2" t="s">
        <v>10</v>
      </c>
      <c r="C2344" s="2" t="s">
        <v>3419</v>
      </c>
      <c r="D2344" s="21">
        <v>24905</v>
      </c>
      <c r="E2344" s="21">
        <v>0</v>
      </c>
      <c r="F2344" s="21">
        <v>24905</v>
      </c>
      <c r="G2344" s="39">
        <v>1.04</v>
      </c>
      <c r="H2344" s="21">
        <v>25901</v>
      </c>
      <c r="I2344" s="21">
        <v>0</v>
      </c>
      <c r="J2344" s="21">
        <v>25901</v>
      </c>
      <c r="K2344" s="21">
        <v>0</v>
      </c>
      <c r="L2344" s="21">
        <v>0</v>
      </c>
      <c r="M2344" s="21">
        <v>0</v>
      </c>
      <c r="N2344" s="21">
        <v>25901</v>
      </c>
    </row>
    <row r="2345" spans="1:14" x14ac:dyDescent="0.25">
      <c r="A2345" s="1" t="s">
        <v>5763</v>
      </c>
      <c r="B2345" s="2" t="s">
        <v>10</v>
      </c>
      <c r="C2345" s="2" t="s">
        <v>3419</v>
      </c>
      <c r="D2345" s="21">
        <v>408647</v>
      </c>
      <c r="E2345" s="21">
        <v>0</v>
      </c>
      <c r="F2345" s="21">
        <v>408647</v>
      </c>
      <c r="G2345" s="39">
        <v>1.04</v>
      </c>
      <c r="H2345" s="21">
        <v>424993</v>
      </c>
      <c r="I2345" s="21">
        <v>0</v>
      </c>
      <c r="J2345" s="21">
        <v>424993</v>
      </c>
      <c r="K2345" s="21">
        <v>0</v>
      </c>
      <c r="L2345" s="21">
        <v>0</v>
      </c>
      <c r="M2345" s="21">
        <v>0</v>
      </c>
      <c r="N2345" s="21">
        <v>424993</v>
      </c>
    </row>
    <row r="2346" spans="1:14" x14ac:dyDescent="0.25">
      <c r="A2346" s="1" t="s">
        <v>5764</v>
      </c>
      <c r="B2346" s="2" t="s">
        <v>10</v>
      </c>
      <c r="C2346" s="2" t="s">
        <v>3419</v>
      </c>
      <c r="D2346" s="21">
        <v>269749</v>
      </c>
      <c r="E2346" s="21">
        <v>0</v>
      </c>
      <c r="F2346" s="21">
        <v>269749</v>
      </c>
      <c r="G2346" s="39">
        <v>1.04</v>
      </c>
      <c r="H2346" s="21">
        <v>280539</v>
      </c>
      <c r="I2346" s="21">
        <v>0</v>
      </c>
      <c r="J2346" s="21">
        <v>280539</v>
      </c>
      <c r="K2346" s="21">
        <v>0</v>
      </c>
      <c r="L2346" s="21">
        <v>0</v>
      </c>
      <c r="M2346" s="21">
        <v>0</v>
      </c>
      <c r="N2346" s="21">
        <v>280539</v>
      </c>
    </row>
    <row r="2347" spans="1:14" x14ac:dyDescent="0.25">
      <c r="A2347" s="1" t="s">
        <v>5765</v>
      </c>
      <c r="B2347" s="2" t="s">
        <v>10</v>
      </c>
      <c r="C2347" s="2" t="s">
        <v>3419</v>
      </c>
      <c r="D2347" s="21">
        <v>27668</v>
      </c>
      <c r="E2347" s="21">
        <v>0</v>
      </c>
      <c r="F2347" s="21">
        <v>27668</v>
      </c>
      <c r="G2347" s="39">
        <v>1.04</v>
      </c>
      <c r="H2347" s="21">
        <v>28775</v>
      </c>
      <c r="I2347" s="21">
        <v>0</v>
      </c>
      <c r="J2347" s="21">
        <v>28775</v>
      </c>
      <c r="K2347" s="21">
        <v>0</v>
      </c>
      <c r="L2347" s="21">
        <v>0</v>
      </c>
      <c r="M2347" s="21">
        <v>0</v>
      </c>
      <c r="N2347" s="21">
        <v>28775</v>
      </c>
    </row>
    <row r="2348" spans="1:14" x14ac:dyDescent="0.25">
      <c r="A2348" s="1" t="s">
        <v>5766</v>
      </c>
      <c r="B2348" s="2" t="s">
        <v>10</v>
      </c>
      <c r="C2348" s="2" t="s">
        <v>3419</v>
      </c>
      <c r="D2348" s="21">
        <v>10742</v>
      </c>
      <c r="E2348" s="21">
        <v>0</v>
      </c>
      <c r="F2348" s="21">
        <v>10742</v>
      </c>
      <c r="G2348" s="39">
        <v>1.04</v>
      </c>
      <c r="H2348" s="21">
        <v>11172</v>
      </c>
      <c r="I2348" s="21">
        <v>0</v>
      </c>
      <c r="J2348" s="21">
        <v>11172</v>
      </c>
      <c r="K2348" s="21">
        <v>0</v>
      </c>
      <c r="L2348" s="21">
        <v>0</v>
      </c>
      <c r="M2348" s="21">
        <v>0</v>
      </c>
      <c r="N2348" s="21">
        <v>11172</v>
      </c>
    </row>
    <row r="2349" spans="1:14" x14ac:dyDescent="0.25">
      <c r="A2349" s="1" t="s">
        <v>5767</v>
      </c>
      <c r="B2349" s="2" t="s">
        <v>10</v>
      </c>
      <c r="C2349" s="2" t="s">
        <v>3419</v>
      </c>
      <c r="D2349" s="21">
        <v>37436</v>
      </c>
      <c r="E2349" s="21">
        <v>0</v>
      </c>
      <c r="F2349" s="21">
        <v>37436</v>
      </c>
      <c r="G2349" s="39">
        <v>1.04</v>
      </c>
      <c r="H2349" s="21">
        <v>38933</v>
      </c>
      <c r="I2349" s="21">
        <v>0</v>
      </c>
      <c r="J2349" s="21">
        <v>38933</v>
      </c>
      <c r="K2349" s="21">
        <v>0</v>
      </c>
      <c r="L2349" s="21">
        <v>0</v>
      </c>
      <c r="M2349" s="21">
        <v>0</v>
      </c>
      <c r="N2349" s="21">
        <v>38933</v>
      </c>
    </row>
    <row r="2350" spans="1:14" x14ac:dyDescent="0.25">
      <c r="A2350" s="1" t="s">
        <v>5768</v>
      </c>
      <c r="B2350" s="2" t="s">
        <v>10</v>
      </c>
      <c r="C2350" s="2" t="s">
        <v>3419</v>
      </c>
      <c r="D2350" s="21">
        <v>38266</v>
      </c>
      <c r="E2350" s="21">
        <v>0</v>
      </c>
      <c r="F2350" s="21">
        <v>38266</v>
      </c>
      <c r="G2350" s="39">
        <v>1.04</v>
      </c>
      <c r="H2350" s="21">
        <v>39797</v>
      </c>
      <c r="I2350" s="21">
        <v>0</v>
      </c>
      <c r="J2350" s="21">
        <v>39797</v>
      </c>
      <c r="K2350" s="21">
        <v>0</v>
      </c>
      <c r="L2350" s="21">
        <v>0</v>
      </c>
      <c r="M2350" s="21">
        <v>0</v>
      </c>
      <c r="N2350" s="21">
        <v>39797</v>
      </c>
    </row>
    <row r="2351" spans="1:14" x14ac:dyDescent="0.25">
      <c r="A2351" s="1" t="s">
        <v>5769</v>
      </c>
      <c r="B2351" s="2" t="s">
        <v>10</v>
      </c>
      <c r="C2351" s="2" t="s">
        <v>3419</v>
      </c>
      <c r="D2351" s="21">
        <v>55038</v>
      </c>
      <c r="E2351" s="21">
        <v>0</v>
      </c>
      <c r="F2351" s="21">
        <v>55038</v>
      </c>
      <c r="G2351" s="39">
        <v>1.04</v>
      </c>
      <c r="H2351" s="21">
        <v>57240</v>
      </c>
      <c r="I2351" s="21">
        <v>0</v>
      </c>
      <c r="J2351" s="21">
        <v>57240</v>
      </c>
      <c r="K2351" s="21">
        <v>0</v>
      </c>
      <c r="L2351" s="21">
        <v>0</v>
      </c>
      <c r="M2351" s="21">
        <v>0</v>
      </c>
      <c r="N2351" s="21">
        <v>57240</v>
      </c>
    </row>
    <row r="2352" spans="1:14" x14ac:dyDescent="0.25">
      <c r="A2352" s="1" t="s">
        <v>5770</v>
      </c>
      <c r="B2352" s="2" t="s">
        <v>10</v>
      </c>
      <c r="C2352" s="2" t="s">
        <v>3419</v>
      </c>
      <c r="D2352" s="21">
        <v>363869</v>
      </c>
      <c r="E2352" s="21">
        <v>0</v>
      </c>
      <c r="F2352" s="21">
        <v>363869</v>
      </c>
      <c r="G2352" s="39">
        <v>1.04</v>
      </c>
      <c r="H2352" s="21">
        <v>378424</v>
      </c>
      <c r="I2352" s="21">
        <v>0</v>
      </c>
      <c r="J2352" s="21">
        <v>378424</v>
      </c>
      <c r="K2352" s="21">
        <v>0</v>
      </c>
      <c r="L2352" s="21">
        <v>0</v>
      </c>
      <c r="M2352" s="21">
        <v>0</v>
      </c>
      <c r="N2352" s="21">
        <v>378424</v>
      </c>
    </row>
    <row r="2353" spans="1:14" x14ac:dyDescent="0.25">
      <c r="A2353" s="1" t="s">
        <v>5771</v>
      </c>
      <c r="B2353" s="2" t="s">
        <v>10</v>
      </c>
      <c r="C2353" s="2" t="s">
        <v>3419</v>
      </c>
      <c r="D2353" s="21">
        <v>79647</v>
      </c>
      <c r="E2353" s="21">
        <v>0</v>
      </c>
      <c r="F2353" s="21">
        <v>79647</v>
      </c>
      <c r="G2353" s="39">
        <v>1.04</v>
      </c>
      <c r="H2353" s="21">
        <v>82833</v>
      </c>
      <c r="I2353" s="21">
        <v>0</v>
      </c>
      <c r="J2353" s="21">
        <v>82833</v>
      </c>
      <c r="K2353" s="21">
        <v>0</v>
      </c>
      <c r="L2353" s="21">
        <v>0</v>
      </c>
      <c r="M2353" s="21">
        <v>0</v>
      </c>
      <c r="N2353" s="21">
        <v>82833</v>
      </c>
    </row>
    <row r="2354" spans="1:14" x14ac:dyDescent="0.25">
      <c r="A2354" s="1" t="s">
        <v>5772</v>
      </c>
      <c r="B2354" s="2" t="s">
        <v>10</v>
      </c>
      <c r="C2354" s="2" t="s">
        <v>3419</v>
      </c>
      <c r="D2354" s="21">
        <v>16921</v>
      </c>
      <c r="E2354" s="21">
        <v>0</v>
      </c>
      <c r="F2354" s="21">
        <v>16921</v>
      </c>
      <c r="G2354" s="39">
        <v>1.04</v>
      </c>
      <c r="H2354" s="21">
        <v>17598</v>
      </c>
      <c r="I2354" s="21">
        <v>0</v>
      </c>
      <c r="J2354" s="21">
        <v>17598</v>
      </c>
      <c r="K2354" s="21">
        <v>0</v>
      </c>
      <c r="L2354" s="21">
        <v>0</v>
      </c>
      <c r="M2354" s="21">
        <v>0</v>
      </c>
      <c r="N2354" s="21">
        <v>17598</v>
      </c>
    </row>
    <row r="2355" spans="1:14" x14ac:dyDescent="0.25">
      <c r="A2355" s="1" t="s">
        <v>5773</v>
      </c>
      <c r="B2355" s="2" t="s">
        <v>10</v>
      </c>
      <c r="C2355" s="2" t="s">
        <v>3419</v>
      </c>
      <c r="D2355" s="21">
        <v>13717</v>
      </c>
      <c r="E2355" s="21">
        <v>0</v>
      </c>
      <c r="F2355" s="21">
        <v>13717</v>
      </c>
      <c r="G2355" s="39">
        <v>1.04</v>
      </c>
      <c r="H2355" s="21">
        <v>14266</v>
      </c>
      <c r="I2355" s="21">
        <v>0</v>
      </c>
      <c r="J2355" s="21">
        <v>14266</v>
      </c>
      <c r="K2355" s="21">
        <v>0</v>
      </c>
      <c r="L2355" s="21">
        <v>0</v>
      </c>
      <c r="M2355" s="21">
        <v>0</v>
      </c>
      <c r="N2355" s="21">
        <v>14266</v>
      </c>
    </row>
    <row r="2356" spans="1:14" x14ac:dyDescent="0.25">
      <c r="A2356" s="1" t="s">
        <v>5774</v>
      </c>
      <c r="B2356" s="2" t="s">
        <v>10</v>
      </c>
      <c r="C2356" s="2" t="s">
        <v>3419</v>
      </c>
      <c r="D2356" s="21">
        <v>53078</v>
      </c>
      <c r="E2356" s="21">
        <v>0</v>
      </c>
      <c r="F2356" s="21">
        <v>53078</v>
      </c>
      <c r="G2356" s="39">
        <v>1.04</v>
      </c>
      <c r="H2356" s="21">
        <v>55201</v>
      </c>
      <c r="I2356" s="21">
        <v>0</v>
      </c>
      <c r="J2356" s="21">
        <v>55201</v>
      </c>
      <c r="K2356" s="21">
        <v>0</v>
      </c>
      <c r="L2356" s="21">
        <v>0</v>
      </c>
      <c r="M2356" s="21">
        <v>0</v>
      </c>
      <c r="N2356" s="21">
        <v>55201</v>
      </c>
    </row>
    <row r="2357" spans="1:14" x14ac:dyDescent="0.25">
      <c r="A2357" s="1" t="s">
        <v>5775</v>
      </c>
      <c r="B2357" s="2" t="s">
        <v>10</v>
      </c>
      <c r="C2357" s="2" t="s">
        <v>3419</v>
      </c>
      <c r="D2357" s="21">
        <v>36735</v>
      </c>
      <c r="E2357" s="21">
        <v>0</v>
      </c>
      <c r="F2357" s="21">
        <v>36735</v>
      </c>
      <c r="G2357" s="39">
        <v>1.04</v>
      </c>
      <c r="H2357" s="21">
        <v>38204</v>
      </c>
      <c r="I2357" s="21">
        <v>0</v>
      </c>
      <c r="J2357" s="21">
        <v>38204</v>
      </c>
      <c r="K2357" s="21">
        <v>0</v>
      </c>
      <c r="L2357" s="21">
        <v>0</v>
      </c>
      <c r="M2357" s="21">
        <v>0</v>
      </c>
      <c r="N2357" s="21">
        <v>38204</v>
      </c>
    </row>
    <row r="2358" spans="1:14" x14ac:dyDescent="0.25">
      <c r="A2358" s="1" t="s">
        <v>5776</v>
      </c>
      <c r="B2358" s="2" t="s">
        <v>10</v>
      </c>
      <c r="C2358" s="2" t="s">
        <v>3419</v>
      </c>
      <c r="D2358" s="21">
        <v>118879</v>
      </c>
      <c r="E2358" s="21">
        <v>0</v>
      </c>
      <c r="F2358" s="21">
        <v>118879</v>
      </c>
      <c r="G2358" s="39">
        <v>1.04</v>
      </c>
      <c r="H2358" s="21">
        <v>123634</v>
      </c>
      <c r="I2358" s="21">
        <v>0</v>
      </c>
      <c r="J2358" s="21">
        <v>123634</v>
      </c>
      <c r="K2358" s="21">
        <v>0</v>
      </c>
      <c r="L2358" s="21">
        <v>0</v>
      </c>
      <c r="M2358" s="21">
        <v>0</v>
      </c>
      <c r="N2358" s="21">
        <v>123634</v>
      </c>
    </row>
    <row r="2359" spans="1:14" x14ac:dyDescent="0.25">
      <c r="A2359" s="1" t="s">
        <v>5777</v>
      </c>
      <c r="B2359" s="2" t="s">
        <v>10</v>
      </c>
      <c r="C2359" s="2" t="s">
        <v>3419</v>
      </c>
      <c r="D2359" s="21">
        <v>70377</v>
      </c>
      <c r="E2359" s="21">
        <v>0</v>
      </c>
      <c r="F2359" s="21">
        <v>70377</v>
      </c>
      <c r="G2359" s="39">
        <v>1.04</v>
      </c>
      <c r="H2359" s="21">
        <v>73192</v>
      </c>
      <c r="I2359" s="21">
        <v>0</v>
      </c>
      <c r="J2359" s="21">
        <v>73192</v>
      </c>
      <c r="K2359" s="21">
        <v>0</v>
      </c>
      <c r="L2359" s="21">
        <v>0</v>
      </c>
      <c r="M2359" s="21">
        <v>0</v>
      </c>
      <c r="N2359" s="21">
        <v>73192</v>
      </c>
    </row>
    <row r="2360" spans="1:14" x14ac:dyDescent="0.25">
      <c r="A2360" s="1" t="s">
        <v>5778</v>
      </c>
      <c r="B2360" s="2" t="s">
        <v>10</v>
      </c>
      <c r="C2360" s="2" t="s">
        <v>3419</v>
      </c>
      <c r="D2360" s="21">
        <v>28176</v>
      </c>
      <c r="E2360" s="21">
        <v>0</v>
      </c>
      <c r="F2360" s="21">
        <v>28176</v>
      </c>
      <c r="G2360" s="39">
        <v>1.04</v>
      </c>
      <c r="H2360" s="21">
        <v>29303</v>
      </c>
      <c r="I2360" s="21">
        <v>0</v>
      </c>
      <c r="J2360" s="21">
        <v>29303</v>
      </c>
      <c r="K2360" s="21">
        <v>0</v>
      </c>
      <c r="L2360" s="21">
        <v>0</v>
      </c>
      <c r="M2360" s="21">
        <v>0</v>
      </c>
      <c r="N2360" s="21">
        <v>29303</v>
      </c>
    </row>
    <row r="2361" spans="1:14" x14ac:dyDescent="0.25">
      <c r="A2361" s="1" t="s">
        <v>5779</v>
      </c>
      <c r="B2361" s="2" t="s">
        <v>10</v>
      </c>
      <c r="C2361" s="2" t="s">
        <v>3419</v>
      </c>
      <c r="D2361" s="21">
        <v>31281</v>
      </c>
      <c r="E2361" s="21">
        <v>0</v>
      </c>
      <c r="F2361" s="21">
        <v>31281</v>
      </c>
      <c r="G2361" s="39">
        <v>1.04</v>
      </c>
      <c r="H2361" s="21">
        <v>32532</v>
      </c>
      <c r="I2361" s="21">
        <v>0</v>
      </c>
      <c r="J2361" s="21">
        <v>32532</v>
      </c>
      <c r="K2361" s="21">
        <v>0</v>
      </c>
      <c r="L2361" s="21">
        <v>0</v>
      </c>
      <c r="M2361" s="21">
        <v>0</v>
      </c>
      <c r="N2361" s="21">
        <v>32532</v>
      </c>
    </row>
    <row r="2362" spans="1:14" x14ac:dyDescent="0.25">
      <c r="A2362" s="1" t="s">
        <v>5780</v>
      </c>
      <c r="B2362" s="2" t="s">
        <v>10</v>
      </c>
      <c r="C2362" s="2" t="s">
        <v>3419</v>
      </c>
      <c r="D2362" s="21">
        <v>4863283</v>
      </c>
      <c r="E2362" s="21">
        <v>0</v>
      </c>
      <c r="F2362" s="21">
        <v>4863283</v>
      </c>
      <c r="G2362" s="39">
        <v>1.04</v>
      </c>
      <c r="H2362" s="21">
        <v>5057814</v>
      </c>
      <c r="I2362" s="21">
        <v>0</v>
      </c>
      <c r="J2362" s="21">
        <v>5057814</v>
      </c>
      <c r="K2362" s="21">
        <v>94947</v>
      </c>
      <c r="L2362" s="21">
        <v>0</v>
      </c>
      <c r="M2362" s="21">
        <v>0</v>
      </c>
      <c r="N2362" s="21">
        <v>5152761</v>
      </c>
    </row>
    <row r="2363" spans="1:14" x14ac:dyDescent="0.25">
      <c r="A2363" s="1" t="s">
        <v>5781</v>
      </c>
      <c r="B2363" s="2" t="s">
        <v>10</v>
      </c>
      <c r="C2363" s="2" t="s">
        <v>3419</v>
      </c>
      <c r="D2363" s="21">
        <v>103072</v>
      </c>
      <c r="E2363" s="21">
        <v>0</v>
      </c>
      <c r="F2363" s="21">
        <v>103072</v>
      </c>
      <c r="G2363" s="39">
        <v>1.04</v>
      </c>
      <c r="H2363" s="21">
        <v>107195</v>
      </c>
      <c r="I2363" s="21">
        <v>0</v>
      </c>
      <c r="J2363" s="21">
        <v>107195</v>
      </c>
      <c r="K2363" s="21">
        <v>4924</v>
      </c>
      <c r="L2363" s="21">
        <v>0</v>
      </c>
      <c r="M2363" s="21">
        <v>0</v>
      </c>
      <c r="N2363" s="21">
        <v>112119</v>
      </c>
    </row>
    <row r="2364" spans="1:14" x14ac:dyDescent="0.25">
      <c r="A2364" s="1" t="s">
        <v>5782</v>
      </c>
      <c r="B2364" s="2" t="s">
        <v>10</v>
      </c>
      <c r="C2364" s="2" t="s">
        <v>3419</v>
      </c>
      <c r="D2364" s="21">
        <v>19043</v>
      </c>
      <c r="E2364" s="21">
        <v>0</v>
      </c>
      <c r="F2364" s="21">
        <v>19043</v>
      </c>
      <c r="G2364" s="39">
        <v>1.04</v>
      </c>
      <c r="H2364" s="21">
        <v>19805</v>
      </c>
      <c r="I2364" s="21">
        <v>0</v>
      </c>
      <c r="J2364" s="21">
        <v>19805</v>
      </c>
      <c r="K2364" s="21">
        <v>0</v>
      </c>
      <c r="L2364" s="21">
        <v>0</v>
      </c>
      <c r="M2364" s="21">
        <v>0</v>
      </c>
      <c r="N2364" s="21">
        <v>19805</v>
      </c>
    </row>
    <row r="2365" spans="1:14" x14ac:dyDescent="0.25">
      <c r="A2365" s="1" t="s">
        <v>5783</v>
      </c>
      <c r="B2365" s="2" t="s">
        <v>10</v>
      </c>
      <c r="C2365" s="2" t="s">
        <v>3419</v>
      </c>
      <c r="D2365" s="21">
        <v>225972</v>
      </c>
      <c r="E2365" s="21">
        <v>0</v>
      </c>
      <c r="F2365" s="21">
        <v>225972</v>
      </c>
      <c r="G2365" s="39">
        <v>1.04</v>
      </c>
      <c r="H2365" s="21">
        <v>235011</v>
      </c>
      <c r="I2365" s="21">
        <v>0</v>
      </c>
      <c r="J2365" s="21">
        <v>235011</v>
      </c>
      <c r="K2365" s="21">
        <v>6552</v>
      </c>
      <c r="L2365" s="21">
        <v>0</v>
      </c>
      <c r="M2365" s="21">
        <v>0</v>
      </c>
      <c r="N2365" s="21">
        <v>241563</v>
      </c>
    </row>
    <row r="2366" spans="1:14" x14ac:dyDescent="0.25">
      <c r="A2366" s="1" t="s">
        <v>5784</v>
      </c>
      <c r="B2366" s="2" t="s">
        <v>10</v>
      </c>
      <c r="C2366" s="2" t="s">
        <v>3419</v>
      </c>
      <c r="D2366" s="21">
        <v>373745</v>
      </c>
      <c r="E2366" s="21">
        <v>0</v>
      </c>
      <c r="F2366" s="21">
        <v>373745</v>
      </c>
      <c r="G2366" s="39">
        <v>1.04</v>
      </c>
      <c r="H2366" s="21">
        <v>388695</v>
      </c>
      <c r="I2366" s="21">
        <v>0</v>
      </c>
      <c r="J2366" s="21">
        <v>388695</v>
      </c>
      <c r="K2366" s="21">
        <v>11441</v>
      </c>
      <c r="L2366" s="21">
        <v>0</v>
      </c>
      <c r="M2366" s="21">
        <v>0</v>
      </c>
      <c r="N2366" s="21">
        <v>400136</v>
      </c>
    </row>
    <row r="2367" spans="1:14" x14ac:dyDescent="0.25">
      <c r="A2367" s="1" t="s">
        <v>5785</v>
      </c>
      <c r="B2367" s="2" t="s">
        <v>10</v>
      </c>
      <c r="C2367" s="2" t="s">
        <v>3419</v>
      </c>
      <c r="D2367" s="21">
        <v>11525052</v>
      </c>
      <c r="E2367" s="21">
        <v>0</v>
      </c>
      <c r="F2367" s="21">
        <v>11525052</v>
      </c>
      <c r="G2367" s="39">
        <v>1.04</v>
      </c>
      <c r="H2367" s="21">
        <v>11986054</v>
      </c>
      <c r="I2367" s="21">
        <v>0</v>
      </c>
      <c r="J2367" s="21">
        <v>11986054</v>
      </c>
      <c r="K2367" s="21">
        <v>0</v>
      </c>
      <c r="L2367" s="21">
        <v>0</v>
      </c>
      <c r="M2367" s="21">
        <v>0</v>
      </c>
      <c r="N2367" s="21">
        <v>11986054</v>
      </c>
    </row>
    <row r="2368" spans="1:14" x14ac:dyDescent="0.25">
      <c r="A2368" s="1" t="s">
        <v>5786</v>
      </c>
      <c r="B2368" s="2" t="s">
        <v>10</v>
      </c>
      <c r="C2368" s="2" t="s">
        <v>3419</v>
      </c>
      <c r="D2368" s="21">
        <v>3587819</v>
      </c>
      <c r="E2368" s="21">
        <v>0</v>
      </c>
      <c r="F2368" s="21">
        <v>3587819</v>
      </c>
      <c r="G2368" s="39">
        <v>1.04</v>
      </c>
      <c r="H2368" s="21">
        <v>3731332</v>
      </c>
      <c r="I2368" s="21">
        <v>0</v>
      </c>
      <c r="J2368" s="21">
        <v>3731332</v>
      </c>
      <c r="K2368" s="21">
        <v>0</v>
      </c>
      <c r="L2368" s="21">
        <v>0</v>
      </c>
      <c r="M2368" s="21">
        <v>0</v>
      </c>
      <c r="N2368" s="21">
        <v>3731332</v>
      </c>
    </row>
    <row r="2369" spans="1:14" x14ac:dyDescent="0.25">
      <c r="A2369" s="1" t="s">
        <v>5787</v>
      </c>
      <c r="B2369" s="2" t="s">
        <v>10</v>
      </c>
      <c r="C2369" s="2" t="s">
        <v>3419</v>
      </c>
      <c r="D2369" s="21">
        <v>96531</v>
      </c>
      <c r="E2369" s="21">
        <v>0</v>
      </c>
      <c r="F2369" s="21">
        <v>96531</v>
      </c>
      <c r="G2369" s="39">
        <v>1.04</v>
      </c>
      <c r="H2369" s="21">
        <v>100392</v>
      </c>
      <c r="I2369" s="21">
        <v>0</v>
      </c>
      <c r="J2369" s="21">
        <v>100392</v>
      </c>
      <c r="K2369" s="21">
        <v>0</v>
      </c>
      <c r="L2369" s="21">
        <v>0</v>
      </c>
      <c r="M2369" s="21">
        <v>0</v>
      </c>
      <c r="N2369" s="21">
        <v>100392</v>
      </c>
    </row>
    <row r="2370" spans="1:14" x14ac:dyDescent="0.25">
      <c r="A2370" s="1" t="s">
        <v>5788</v>
      </c>
      <c r="B2370" s="2" t="s">
        <v>10</v>
      </c>
      <c r="C2370" s="2" t="s">
        <v>3419</v>
      </c>
      <c r="D2370" s="21">
        <v>277777</v>
      </c>
      <c r="E2370" s="21">
        <v>0</v>
      </c>
      <c r="F2370" s="21">
        <v>277777</v>
      </c>
      <c r="G2370" s="39">
        <v>1.04</v>
      </c>
      <c r="H2370" s="21">
        <v>288888</v>
      </c>
      <c r="I2370" s="21">
        <v>0</v>
      </c>
      <c r="J2370" s="21">
        <v>288888</v>
      </c>
      <c r="K2370" s="21">
        <v>0</v>
      </c>
      <c r="L2370" s="21">
        <v>0</v>
      </c>
      <c r="M2370" s="21">
        <v>0</v>
      </c>
      <c r="N2370" s="21">
        <v>288888</v>
      </c>
    </row>
    <row r="2371" spans="1:14" x14ac:dyDescent="0.25">
      <c r="A2371" s="1" t="s">
        <v>5789</v>
      </c>
      <c r="B2371" s="2" t="s">
        <v>10</v>
      </c>
      <c r="C2371" s="2" t="s">
        <v>3419</v>
      </c>
      <c r="D2371" s="21">
        <v>2060056</v>
      </c>
      <c r="E2371" s="21">
        <v>0</v>
      </c>
      <c r="F2371" s="21">
        <v>2060056</v>
      </c>
      <c r="G2371" s="39">
        <v>1.04</v>
      </c>
      <c r="H2371" s="21">
        <v>2142458</v>
      </c>
      <c r="I2371" s="21">
        <v>0</v>
      </c>
      <c r="J2371" s="21">
        <v>2142458</v>
      </c>
      <c r="K2371" s="21">
        <v>0</v>
      </c>
      <c r="L2371" s="21">
        <v>0</v>
      </c>
      <c r="M2371" s="21">
        <v>0</v>
      </c>
      <c r="N2371" s="21">
        <v>2142458</v>
      </c>
    </row>
    <row r="2372" spans="1:14" x14ac:dyDescent="0.25">
      <c r="A2372" s="1" t="s">
        <v>5790</v>
      </c>
      <c r="B2372" s="2" t="s">
        <v>10</v>
      </c>
      <c r="C2372" s="2" t="s">
        <v>3419</v>
      </c>
      <c r="D2372" s="21">
        <v>92685</v>
      </c>
      <c r="E2372" s="21">
        <v>0</v>
      </c>
      <c r="F2372" s="21">
        <v>92685</v>
      </c>
      <c r="G2372" s="39">
        <v>1.04</v>
      </c>
      <c r="H2372" s="21">
        <v>96392</v>
      </c>
      <c r="I2372" s="21">
        <v>0</v>
      </c>
      <c r="J2372" s="21">
        <v>96392</v>
      </c>
      <c r="K2372" s="21">
        <v>0</v>
      </c>
      <c r="L2372" s="21">
        <v>0</v>
      </c>
      <c r="M2372" s="21">
        <v>0</v>
      </c>
      <c r="N2372" s="21">
        <v>96392</v>
      </c>
    </row>
    <row r="2373" spans="1:14" x14ac:dyDescent="0.25">
      <c r="A2373" s="1" t="s">
        <v>5791</v>
      </c>
      <c r="B2373" s="2" t="s">
        <v>10</v>
      </c>
      <c r="C2373" s="2" t="s">
        <v>3419</v>
      </c>
      <c r="D2373" s="21">
        <v>74090</v>
      </c>
      <c r="E2373" s="21">
        <v>0</v>
      </c>
      <c r="F2373" s="21">
        <v>74090</v>
      </c>
      <c r="G2373" s="39">
        <v>1.04</v>
      </c>
      <c r="H2373" s="21">
        <v>77054</v>
      </c>
      <c r="I2373" s="21">
        <v>0</v>
      </c>
      <c r="J2373" s="21">
        <v>77054</v>
      </c>
      <c r="K2373" s="21">
        <v>0</v>
      </c>
      <c r="L2373" s="21">
        <v>0</v>
      </c>
      <c r="M2373" s="21">
        <v>0</v>
      </c>
      <c r="N2373" s="21">
        <v>77054</v>
      </c>
    </row>
    <row r="2374" spans="1:14" x14ac:dyDescent="0.25">
      <c r="A2374" s="1" t="s">
        <v>5792</v>
      </c>
      <c r="B2374" s="2" t="s">
        <v>10</v>
      </c>
      <c r="C2374" s="2" t="s">
        <v>3419</v>
      </c>
      <c r="D2374" s="21">
        <v>809798</v>
      </c>
      <c r="E2374" s="21">
        <v>0</v>
      </c>
      <c r="F2374" s="21">
        <v>809798</v>
      </c>
      <c r="G2374" s="39">
        <v>1.04</v>
      </c>
      <c r="H2374" s="21">
        <v>842190</v>
      </c>
      <c r="I2374" s="21">
        <v>0</v>
      </c>
      <c r="J2374" s="21">
        <v>842190</v>
      </c>
      <c r="K2374" s="21">
        <v>0</v>
      </c>
      <c r="L2374" s="21">
        <v>0</v>
      </c>
      <c r="M2374" s="21">
        <v>0</v>
      </c>
      <c r="N2374" s="21">
        <v>842190</v>
      </c>
    </row>
    <row r="2375" spans="1:14" x14ac:dyDescent="0.25">
      <c r="A2375" s="1" t="s">
        <v>5793</v>
      </c>
      <c r="B2375" s="2" t="s">
        <v>10</v>
      </c>
      <c r="C2375" s="2" t="s">
        <v>3419</v>
      </c>
      <c r="D2375" s="21">
        <v>4263121</v>
      </c>
      <c r="E2375" s="21">
        <v>0</v>
      </c>
      <c r="F2375" s="21">
        <v>4263121</v>
      </c>
      <c r="G2375" s="39">
        <v>1.04</v>
      </c>
      <c r="H2375" s="21">
        <v>4433646</v>
      </c>
      <c r="I2375" s="21">
        <v>0</v>
      </c>
      <c r="J2375" s="21">
        <v>4433646</v>
      </c>
      <c r="K2375" s="21">
        <v>181702</v>
      </c>
      <c r="L2375" s="21">
        <v>136724.08382176259</v>
      </c>
      <c r="M2375" s="21">
        <v>434602</v>
      </c>
      <c r="N2375" s="21">
        <v>5186674.0838217624</v>
      </c>
    </row>
    <row r="2376" spans="1:14" x14ac:dyDescent="0.25">
      <c r="A2376" s="1" t="s">
        <v>5794</v>
      </c>
      <c r="B2376" s="2" t="s">
        <v>10</v>
      </c>
      <c r="C2376" s="2" t="s">
        <v>3419</v>
      </c>
      <c r="D2376" s="21">
        <v>9859</v>
      </c>
      <c r="E2376" s="21">
        <v>0</v>
      </c>
      <c r="F2376" s="21">
        <v>9859</v>
      </c>
      <c r="G2376" s="39">
        <v>1.04</v>
      </c>
      <c r="H2376" s="21">
        <v>10253</v>
      </c>
      <c r="I2376" s="21">
        <v>0</v>
      </c>
      <c r="J2376" s="21">
        <v>10253</v>
      </c>
      <c r="K2376" s="21">
        <v>0</v>
      </c>
      <c r="L2376" s="21">
        <v>0</v>
      </c>
      <c r="M2376" s="21">
        <v>0</v>
      </c>
      <c r="N2376" s="21">
        <v>10253</v>
      </c>
    </row>
    <row r="2377" spans="1:14" x14ac:dyDescent="0.25">
      <c r="A2377" s="1" t="s">
        <v>5795</v>
      </c>
      <c r="B2377" s="2" t="s">
        <v>10</v>
      </c>
      <c r="C2377" s="2" t="s">
        <v>3419</v>
      </c>
      <c r="D2377" s="21">
        <v>13541</v>
      </c>
      <c r="E2377" s="21">
        <v>0</v>
      </c>
      <c r="F2377" s="21">
        <v>13541</v>
      </c>
      <c r="G2377" s="39">
        <v>1.04</v>
      </c>
      <c r="H2377" s="21">
        <v>14083</v>
      </c>
      <c r="I2377" s="21">
        <v>0</v>
      </c>
      <c r="J2377" s="21">
        <v>14083</v>
      </c>
      <c r="K2377" s="21">
        <v>0</v>
      </c>
      <c r="L2377" s="21">
        <v>0</v>
      </c>
      <c r="M2377" s="21">
        <v>0</v>
      </c>
      <c r="N2377" s="21">
        <v>14083</v>
      </c>
    </row>
    <row r="2378" spans="1:14" x14ac:dyDescent="0.25">
      <c r="A2378" s="1" t="s">
        <v>5796</v>
      </c>
      <c r="B2378" s="2" t="s">
        <v>10</v>
      </c>
      <c r="C2378" s="2" t="s">
        <v>3419</v>
      </c>
      <c r="D2378" s="21">
        <v>19808</v>
      </c>
      <c r="E2378" s="21">
        <v>0</v>
      </c>
      <c r="F2378" s="21">
        <v>19808</v>
      </c>
      <c r="G2378" s="39">
        <v>1.04</v>
      </c>
      <c r="H2378" s="21">
        <v>20600</v>
      </c>
      <c r="I2378" s="21">
        <v>0</v>
      </c>
      <c r="J2378" s="21">
        <v>20600</v>
      </c>
      <c r="K2378" s="21">
        <v>0</v>
      </c>
      <c r="L2378" s="21">
        <v>0</v>
      </c>
      <c r="M2378" s="21">
        <v>0</v>
      </c>
      <c r="N2378" s="21">
        <v>20600</v>
      </c>
    </row>
    <row r="2379" spans="1:14" x14ac:dyDescent="0.25">
      <c r="A2379" s="1" t="s">
        <v>5797</v>
      </c>
      <c r="B2379" s="2" t="s">
        <v>10</v>
      </c>
      <c r="C2379" s="2" t="s">
        <v>3419</v>
      </c>
      <c r="D2379" s="21">
        <v>8399</v>
      </c>
      <c r="E2379" s="21">
        <v>0</v>
      </c>
      <c r="F2379" s="21">
        <v>8399</v>
      </c>
      <c r="G2379" s="39">
        <v>1.04</v>
      </c>
      <c r="H2379" s="21">
        <v>8735</v>
      </c>
      <c r="I2379" s="21">
        <v>0</v>
      </c>
      <c r="J2379" s="21">
        <v>8735</v>
      </c>
      <c r="K2379" s="21">
        <v>0</v>
      </c>
      <c r="L2379" s="21">
        <v>0</v>
      </c>
      <c r="M2379" s="21">
        <v>0</v>
      </c>
      <c r="N2379" s="21">
        <v>8735</v>
      </c>
    </row>
    <row r="2380" spans="1:14" x14ac:dyDescent="0.25">
      <c r="A2380" s="1" t="s">
        <v>5798</v>
      </c>
      <c r="B2380" s="2" t="s">
        <v>10</v>
      </c>
      <c r="C2380" s="2" t="s">
        <v>3419</v>
      </c>
      <c r="D2380" s="21">
        <v>9409</v>
      </c>
      <c r="E2380" s="21">
        <v>0</v>
      </c>
      <c r="F2380" s="21">
        <v>9409</v>
      </c>
      <c r="G2380" s="39">
        <v>1.04</v>
      </c>
      <c r="H2380" s="21">
        <v>9785</v>
      </c>
      <c r="I2380" s="21">
        <v>0</v>
      </c>
      <c r="J2380" s="21">
        <v>9785</v>
      </c>
      <c r="K2380" s="21">
        <v>0</v>
      </c>
      <c r="L2380" s="21">
        <v>0</v>
      </c>
      <c r="M2380" s="21">
        <v>0</v>
      </c>
      <c r="N2380" s="21">
        <v>9785</v>
      </c>
    </row>
    <row r="2381" spans="1:14" x14ac:dyDescent="0.25">
      <c r="A2381" s="1" t="s">
        <v>5799</v>
      </c>
      <c r="B2381" s="2" t="s">
        <v>10</v>
      </c>
      <c r="C2381" s="2" t="s">
        <v>3419</v>
      </c>
      <c r="D2381" s="21">
        <v>7213</v>
      </c>
      <c r="E2381" s="21">
        <v>0</v>
      </c>
      <c r="F2381" s="21">
        <v>7213</v>
      </c>
      <c r="G2381" s="39">
        <v>1.04</v>
      </c>
      <c r="H2381" s="21">
        <v>7502</v>
      </c>
      <c r="I2381" s="21">
        <v>0</v>
      </c>
      <c r="J2381" s="21">
        <v>7502</v>
      </c>
      <c r="K2381" s="21">
        <v>0</v>
      </c>
      <c r="L2381" s="21">
        <v>0</v>
      </c>
      <c r="M2381" s="21">
        <v>0</v>
      </c>
      <c r="N2381" s="21">
        <v>7502</v>
      </c>
    </row>
    <row r="2382" spans="1:14" x14ac:dyDescent="0.25">
      <c r="A2382" s="1" t="s">
        <v>5800</v>
      </c>
      <c r="B2382" s="2" t="s">
        <v>10</v>
      </c>
      <c r="C2382" s="2" t="s">
        <v>3419</v>
      </c>
      <c r="D2382" s="21">
        <v>15896</v>
      </c>
      <c r="E2382" s="21">
        <v>0</v>
      </c>
      <c r="F2382" s="21">
        <v>15896</v>
      </c>
      <c r="G2382" s="39">
        <v>1.04</v>
      </c>
      <c r="H2382" s="21">
        <v>16532</v>
      </c>
      <c r="I2382" s="21">
        <v>0</v>
      </c>
      <c r="J2382" s="21">
        <v>16532</v>
      </c>
      <c r="K2382" s="21">
        <v>0</v>
      </c>
      <c r="L2382" s="21">
        <v>0</v>
      </c>
      <c r="M2382" s="21">
        <v>0</v>
      </c>
      <c r="N2382" s="21">
        <v>16532</v>
      </c>
    </row>
    <row r="2383" spans="1:14" x14ac:dyDescent="0.25">
      <c r="A2383" s="1" t="s">
        <v>5801</v>
      </c>
      <c r="B2383" s="2" t="s">
        <v>10</v>
      </c>
      <c r="C2383" s="2" t="s">
        <v>3419</v>
      </c>
      <c r="D2383" s="21">
        <v>11981</v>
      </c>
      <c r="E2383" s="21">
        <v>0</v>
      </c>
      <c r="F2383" s="21">
        <v>11981</v>
      </c>
      <c r="G2383" s="39">
        <v>1.04</v>
      </c>
      <c r="H2383" s="21">
        <v>12460</v>
      </c>
      <c r="I2383" s="21">
        <v>0</v>
      </c>
      <c r="J2383" s="21">
        <v>12460</v>
      </c>
      <c r="K2383" s="21">
        <v>0</v>
      </c>
      <c r="L2383" s="21">
        <v>0</v>
      </c>
      <c r="M2383" s="21">
        <v>0</v>
      </c>
      <c r="N2383" s="21">
        <v>12460</v>
      </c>
    </row>
    <row r="2384" spans="1:14" x14ac:dyDescent="0.25">
      <c r="A2384" s="1" t="s">
        <v>5802</v>
      </c>
      <c r="B2384" s="2" t="s">
        <v>10</v>
      </c>
      <c r="C2384" s="2" t="s">
        <v>3419</v>
      </c>
      <c r="D2384" s="21">
        <v>8783</v>
      </c>
      <c r="E2384" s="21">
        <v>0</v>
      </c>
      <c r="F2384" s="21">
        <v>8783</v>
      </c>
      <c r="G2384" s="39">
        <v>1.04</v>
      </c>
      <c r="H2384" s="21">
        <v>9134</v>
      </c>
      <c r="I2384" s="21">
        <v>0</v>
      </c>
      <c r="J2384" s="21">
        <v>9134</v>
      </c>
      <c r="K2384" s="21">
        <v>0</v>
      </c>
      <c r="L2384" s="21">
        <v>0</v>
      </c>
      <c r="M2384" s="21">
        <v>0</v>
      </c>
      <c r="N2384" s="21">
        <v>9134</v>
      </c>
    </row>
    <row r="2385" spans="1:14" x14ac:dyDescent="0.25">
      <c r="A2385" s="1" t="s">
        <v>5803</v>
      </c>
      <c r="B2385" s="2" t="s">
        <v>10</v>
      </c>
      <c r="C2385" s="2" t="s">
        <v>3419</v>
      </c>
      <c r="D2385" s="21">
        <v>13042</v>
      </c>
      <c r="E2385" s="21">
        <v>0</v>
      </c>
      <c r="F2385" s="21">
        <v>13042</v>
      </c>
      <c r="G2385" s="39">
        <v>1.04</v>
      </c>
      <c r="H2385" s="21">
        <v>13564</v>
      </c>
      <c r="I2385" s="21">
        <v>0</v>
      </c>
      <c r="J2385" s="21">
        <v>13564</v>
      </c>
      <c r="K2385" s="21">
        <v>0</v>
      </c>
      <c r="L2385" s="21">
        <v>0</v>
      </c>
      <c r="M2385" s="21">
        <v>0</v>
      </c>
      <c r="N2385" s="21">
        <v>13564</v>
      </c>
    </row>
    <row r="2386" spans="1:14" x14ac:dyDescent="0.25">
      <c r="A2386" s="1" t="s">
        <v>5804</v>
      </c>
      <c r="B2386" s="2" t="s">
        <v>10</v>
      </c>
      <c r="C2386" s="2" t="s">
        <v>3419</v>
      </c>
      <c r="D2386" s="21">
        <v>14128</v>
      </c>
      <c r="E2386" s="21">
        <v>0</v>
      </c>
      <c r="F2386" s="21">
        <v>14128</v>
      </c>
      <c r="G2386" s="39">
        <v>1.04</v>
      </c>
      <c r="H2386" s="21">
        <v>14693</v>
      </c>
      <c r="I2386" s="21">
        <v>0</v>
      </c>
      <c r="J2386" s="21">
        <v>14693</v>
      </c>
      <c r="K2386" s="21">
        <v>0</v>
      </c>
      <c r="L2386" s="21">
        <v>0</v>
      </c>
      <c r="M2386" s="21">
        <v>0</v>
      </c>
      <c r="N2386" s="21">
        <v>14693</v>
      </c>
    </row>
    <row r="2387" spans="1:14" x14ac:dyDescent="0.25">
      <c r="A2387" s="1" t="s">
        <v>5805</v>
      </c>
      <c r="B2387" s="2" t="s">
        <v>10</v>
      </c>
      <c r="C2387" s="2" t="s">
        <v>3419</v>
      </c>
      <c r="D2387" s="21">
        <v>5660</v>
      </c>
      <c r="E2387" s="21">
        <v>0</v>
      </c>
      <c r="F2387" s="21">
        <v>5660</v>
      </c>
      <c r="G2387" s="39">
        <v>1.04</v>
      </c>
      <c r="H2387" s="21">
        <v>5886</v>
      </c>
      <c r="I2387" s="21">
        <v>0</v>
      </c>
      <c r="J2387" s="21">
        <v>5886</v>
      </c>
      <c r="K2387" s="21">
        <v>0</v>
      </c>
      <c r="L2387" s="21">
        <v>0</v>
      </c>
      <c r="M2387" s="21">
        <v>0</v>
      </c>
      <c r="N2387" s="21">
        <v>5886</v>
      </c>
    </row>
    <row r="2388" spans="1:14" x14ac:dyDescent="0.25">
      <c r="A2388" s="1" t="s">
        <v>5806</v>
      </c>
      <c r="B2388" s="2" t="s">
        <v>10</v>
      </c>
      <c r="C2388" s="2" t="s">
        <v>3419</v>
      </c>
      <c r="D2388" s="21">
        <v>47334</v>
      </c>
      <c r="E2388" s="21">
        <v>0</v>
      </c>
      <c r="F2388" s="21">
        <v>47334</v>
      </c>
      <c r="G2388" s="39">
        <v>1.04</v>
      </c>
      <c r="H2388" s="21">
        <v>49227</v>
      </c>
      <c r="I2388" s="21">
        <v>0</v>
      </c>
      <c r="J2388" s="21">
        <v>49227</v>
      </c>
      <c r="K2388" s="21">
        <v>0</v>
      </c>
      <c r="L2388" s="21">
        <v>0</v>
      </c>
      <c r="M2388" s="21">
        <v>0</v>
      </c>
      <c r="N2388" s="21">
        <v>49227</v>
      </c>
    </row>
    <row r="2389" spans="1:14" x14ac:dyDescent="0.25">
      <c r="A2389" s="1" t="s">
        <v>5807</v>
      </c>
      <c r="B2389" s="2" t="s">
        <v>10</v>
      </c>
      <c r="C2389" s="2" t="s">
        <v>3419</v>
      </c>
      <c r="D2389" s="21">
        <v>22470</v>
      </c>
      <c r="E2389" s="21">
        <v>0</v>
      </c>
      <c r="F2389" s="21">
        <v>22470</v>
      </c>
      <c r="G2389" s="39">
        <v>1.04</v>
      </c>
      <c r="H2389" s="21">
        <v>23369</v>
      </c>
      <c r="I2389" s="21">
        <v>0</v>
      </c>
      <c r="J2389" s="21">
        <v>23369</v>
      </c>
      <c r="K2389" s="21">
        <v>0</v>
      </c>
      <c r="L2389" s="21">
        <v>0</v>
      </c>
      <c r="M2389" s="21">
        <v>0</v>
      </c>
      <c r="N2389" s="21">
        <v>23369</v>
      </c>
    </row>
    <row r="2390" spans="1:14" x14ac:dyDescent="0.25">
      <c r="A2390" s="1" t="s">
        <v>5808</v>
      </c>
      <c r="B2390" s="2" t="s">
        <v>10</v>
      </c>
      <c r="C2390" s="2" t="s">
        <v>3419</v>
      </c>
      <c r="D2390" s="21">
        <v>23332</v>
      </c>
      <c r="E2390" s="21">
        <v>0</v>
      </c>
      <c r="F2390" s="21">
        <v>23332</v>
      </c>
      <c r="G2390" s="39">
        <v>1.04</v>
      </c>
      <c r="H2390" s="21">
        <v>24265</v>
      </c>
      <c r="I2390" s="21">
        <v>0</v>
      </c>
      <c r="J2390" s="21">
        <v>24265</v>
      </c>
      <c r="K2390" s="21">
        <v>0</v>
      </c>
      <c r="L2390" s="21">
        <v>0</v>
      </c>
      <c r="M2390" s="21">
        <v>0</v>
      </c>
      <c r="N2390" s="21">
        <v>24265</v>
      </c>
    </row>
    <row r="2391" spans="1:14" x14ac:dyDescent="0.25">
      <c r="A2391" s="1" t="s">
        <v>5809</v>
      </c>
      <c r="B2391" s="2" t="s">
        <v>10</v>
      </c>
      <c r="C2391" s="2" t="s">
        <v>3419</v>
      </c>
      <c r="D2391" s="21">
        <v>7388</v>
      </c>
      <c r="E2391" s="21">
        <v>0</v>
      </c>
      <c r="F2391" s="21">
        <v>7388</v>
      </c>
      <c r="G2391" s="39">
        <v>1.04</v>
      </c>
      <c r="H2391" s="21">
        <v>7684</v>
      </c>
      <c r="I2391" s="21">
        <v>0</v>
      </c>
      <c r="J2391" s="21">
        <v>7684</v>
      </c>
      <c r="K2391" s="21">
        <v>0</v>
      </c>
      <c r="L2391" s="21">
        <v>0</v>
      </c>
      <c r="M2391" s="21">
        <v>0</v>
      </c>
      <c r="N2391" s="21">
        <v>7684</v>
      </c>
    </row>
    <row r="2392" spans="1:14" x14ac:dyDescent="0.25">
      <c r="A2392" s="1" t="s">
        <v>5810</v>
      </c>
      <c r="B2392" s="2" t="s">
        <v>10</v>
      </c>
      <c r="C2392" s="2" t="s">
        <v>3419</v>
      </c>
      <c r="D2392" s="21">
        <v>23854</v>
      </c>
      <c r="E2392" s="21">
        <v>0</v>
      </c>
      <c r="F2392" s="21">
        <v>23854</v>
      </c>
      <c r="G2392" s="39">
        <v>1.04</v>
      </c>
      <c r="H2392" s="21">
        <v>24808</v>
      </c>
      <c r="I2392" s="21">
        <v>0</v>
      </c>
      <c r="J2392" s="21">
        <v>24808</v>
      </c>
      <c r="K2392" s="21">
        <v>0</v>
      </c>
      <c r="L2392" s="21">
        <v>0</v>
      </c>
      <c r="M2392" s="21">
        <v>0</v>
      </c>
      <c r="N2392" s="21">
        <v>24808</v>
      </c>
    </row>
    <row r="2393" spans="1:14" x14ac:dyDescent="0.25">
      <c r="A2393" s="1" t="s">
        <v>5811</v>
      </c>
      <c r="B2393" s="2" t="s">
        <v>10</v>
      </c>
      <c r="C2393" s="2" t="s">
        <v>3419</v>
      </c>
      <c r="D2393" s="21">
        <v>43300</v>
      </c>
      <c r="E2393" s="21">
        <v>0</v>
      </c>
      <c r="F2393" s="21">
        <v>43300</v>
      </c>
      <c r="G2393" s="39">
        <v>1.04</v>
      </c>
      <c r="H2393" s="21">
        <v>45032</v>
      </c>
      <c r="I2393" s="21">
        <v>0</v>
      </c>
      <c r="J2393" s="21">
        <v>45032</v>
      </c>
      <c r="K2393" s="21">
        <v>0</v>
      </c>
      <c r="L2393" s="21">
        <v>0</v>
      </c>
      <c r="M2393" s="21">
        <v>0</v>
      </c>
      <c r="N2393" s="21">
        <v>45032</v>
      </c>
    </row>
    <row r="2394" spans="1:14" x14ac:dyDescent="0.25">
      <c r="A2394" s="1" t="s">
        <v>5812</v>
      </c>
      <c r="B2394" s="2" t="s">
        <v>10</v>
      </c>
      <c r="C2394" s="2" t="s">
        <v>3419</v>
      </c>
      <c r="D2394" s="21">
        <v>18036</v>
      </c>
      <c r="E2394" s="21">
        <v>0</v>
      </c>
      <c r="F2394" s="21">
        <v>18036</v>
      </c>
      <c r="G2394" s="39">
        <v>1.04</v>
      </c>
      <c r="H2394" s="21">
        <v>18757</v>
      </c>
      <c r="I2394" s="21">
        <v>0</v>
      </c>
      <c r="J2394" s="21">
        <v>18757</v>
      </c>
      <c r="K2394" s="21">
        <v>0</v>
      </c>
      <c r="L2394" s="21">
        <v>0</v>
      </c>
      <c r="M2394" s="21">
        <v>0</v>
      </c>
      <c r="N2394" s="21">
        <v>18757</v>
      </c>
    </row>
    <row r="2395" spans="1:14" x14ac:dyDescent="0.25">
      <c r="A2395" s="1" t="s">
        <v>5813</v>
      </c>
      <c r="B2395" s="2" t="s">
        <v>10</v>
      </c>
      <c r="C2395" s="2" t="s">
        <v>3419</v>
      </c>
      <c r="D2395" s="21">
        <v>23042</v>
      </c>
      <c r="E2395" s="21">
        <v>0</v>
      </c>
      <c r="F2395" s="21">
        <v>23042</v>
      </c>
      <c r="G2395" s="39">
        <v>1.04</v>
      </c>
      <c r="H2395" s="21">
        <v>23964</v>
      </c>
      <c r="I2395" s="21">
        <v>0</v>
      </c>
      <c r="J2395" s="21">
        <v>23964</v>
      </c>
      <c r="K2395" s="21">
        <v>0</v>
      </c>
      <c r="L2395" s="21">
        <v>0</v>
      </c>
      <c r="M2395" s="21">
        <v>0</v>
      </c>
      <c r="N2395" s="21">
        <v>23964</v>
      </c>
    </row>
    <row r="2396" spans="1:14" x14ac:dyDescent="0.25">
      <c r="A2396" s="1" t="s">
        <v>5814</v>
      </c>
      <c r="B2396" s="2" t="s">
        <v>10</v>
      </c>
      <c r="C2396" s="2" t="s">
        <v>3419</v>
      </c>
      <c r="D2396" s="21">
        <v>53712</v>
      </c>
      <c r="E2396" s="21">
        <v>0</v>
      </c>
      <c r="F2396" s="21">
        <v>53712</v>
      </c>
      <c r="G2396" s="39">
        <v>1.04</v>
      </c>
      <c r="H2396" s="21">
        <v>55860</v>
      </c>
      <c r="I2396" s="21">
        <v>0</v>
      </c>
      <c r="J2396" s="21">
        <v>55860</v>
      </c>
      <c r="K2396" s="21">
        <v>0</v>
      </c>
      <c r="L2396" s="21">
        <v>0</v>
      </c>
      <c r="M2396" s="21">
        <v>0</v>
      </c>
      <c r="N2396" s="21">
        <v>55860</v>
      </c>
    </row>
    <row r="2397" spans="1:14" x14ac:dyDescent="0.25">
      <c r="A2397" s="1" t="s">
        <v>5815</v>
      </c>
      <c r="B2397" s="2" t="s">
        <v>10</v>
      </c>
      <c r="C2397" s="2" t="s">
        <v>3419</v>
      </c>
      <c r="D2397" s="21">
        <v>13021</v>
      </c>
      <c r="E2397" s="21">
        <v>0</v>
      </c>
      <c r="F2397" s="21">
        <v>13021</v>
      </c>
      <c r="G2397" s="39">
        <v>1.04</v>
      </c>
      <c r="H2397" s="21">
        <v>13542</v>
      </c>
      <c r="I2397" s="21">
        <v>0</v>
      </c>
      <c r="J2397" s="21">
        <v>13542</v>
      </c>
      <c r="K2397" s="21">
        <v>0</v>
      </c>
      <c r="L2397" s="21">
        <v>0</v>
      </c>
      <c r="M2397" s="21">
        <v>0</v>
      </c>
      <c r="N2397" s="21">
        <v>13542</v>
      </c>
    </row>
    <row r="2398" spans="1:14" x14ac:dyDescent="0.25">
      <c r="A2398" s="1" t="s">
        <v>5816</v>
      </c>
      <c r="B2398" s="2" t="s">
        <v>10</v>
      </c>
      <c r="C2398" s="2" t="s">
        <v>3419</v>
      </c>
      <c r="D2398" s="21">
        <v>29359</v>
      </c>
      <c r="E2398" s="21">
        <v>0</v>
      </c>
      <c r="F2398" s="21">
        <v>29359</v>
      </c>
      <c r="G2398" s="39">
        <v>1.04</v>
      </c>
      <c r="H2398" s="21">
        <v>30533</v>
      </c>
      <c r="I2398" s="21">
        <v>0</v>
      </c>
      <c r="J2398" s="21">
        <v>30533</v>
      </c>
      <c r="K2398" s="21">
        <v>0</v>
      </c>
      <c r="L2398" s="21">
        <v>0</v>
      </c>
      <c r="M2398" s="21">
        <v>0</v>
      </c>
      <c r="N2398" s="21">
        <v>30533</v>
      </c>
    </row>
    <row r="2399" spans="1:14" x14ac:dyDescent="0.25">
      <c r="A2399" s="1" t="s">
        <v>5817</v>
      </c>
      <c r="B2399" s="2" t="s">
        <v>10</v>
      </c>
      <c r="C2399" s="2" t="s">
        <v>3419</v>
      </c>
      <c r="D2399" s="21">
        <v>33629</v>
      </c>
      <c r="E2399" s="21">
        <v>0</v>
      </c>
      <c r="F2399" s="21">
        <v>33629</v>
      </c>
      <c r="G2399" s="39">
        <v>1.04</v>
      </c>
      <c r="H2399" s="21">
        <v>34974</v>
      </c>
      <c r="I2399" s="21">
        <v>0</v>
      </c>
      <c r="J2399" s="21">
        <v>34974</v>
      </c>
      <c r="K2399" s="21">
        <v>0</v>
      </c>
      <c r="L2399" s="21">
        <v>0</v>
      </c>
      <c r="M2399" s="21">
        <v>0</v>
      </c>
      <c r="N2399" s="21">
        <v>34974</v>
      </c>
    </row>
    <row r="2400" spans="1:14" x14ac:dyDescent="0.25">
      <c r="A2400" s="1" t="s">
        <v>5818</v>
      </c>
      <c r="B2400" s="2" t="s">
        <v>10</v>
      </c>
      <c r="C2400" s="2" t="s">
        <v>3419</v>
      </c>
      <c r="D2400" s="21">
        <v>156238</v>
      </c>
      <c r="E2400" s="21">
        <v>0</v>
      </c>
      <c r="F2400" s="21">
        <v>156238</v>
      </c>
      <c r="G2400" s="39">
        <v>1.04</v>
      </c>
      <c r="H2400" s="21">
        <v>162488</v>
      </c>
      <c r="I2400" s="21">
        <v>0</v>
      </c>
      <c r="J2400" s="21">
        <v>162488</v>
      </c>
      <c r="K2400" s="21">
        <v>13252</v>
      </c>
      <c r="L2400" s="21">
        <v>0</v>
      </c>
      <c r="M2400" s="21">
        <v>0</v>
      </c>
      <c r="N2400" s="21">
        <v>175740</v>
      </c>
    </row>
    <row r="2401" spans="1:14" x14ac:dyDescent="0.25">
      <c r="A2401" s="1" t="s">
        <v>5819</v>
      </c>
      <c r="B2401" s="2" t="s">
        <v>10</v>
      </c>
      <c r="C2401" s="2" t="s">
        <v>3419</v>
      </c>
      <c r="D2401" s="21">
        <v>201706</v>
      </c>
      <c r="E2401" s="21">
        <v>0</v>
      </c>
      <c r="F2401" s="21">
        <v>201706</v>
      </c>
      <c r="G2401" s="39">
        <v>1.04</v>
      </c>
      <c r="H2401" s="21">
        <v>209774</v>
      </c>
      <c r="I2401" s="21">
        <v>0</v>
      </c>
      <c r="J2401" s="21">
        <v>209774</v>
      </c>
      <c r="K2401" s="21">
        <v>0</v>
      </c>
      <c r="L2401" s="21">
        <v>0</v>
      </c>
      <c r="M2401" s="21">
        <v>0</v>
      </c>
      <c r="N2401" s="21">
        <v>209774</v>
      </c>
    </row>
    <row r="2402" spans="1:14" x14ac:dyDescent="0.25">
      <c r="A2402" s="1" t="s">
        <v>5820</v>
      </c>
      <c r="B2402" s="2" t="s">
        <v>10</v>
      </c>
      <c r="C2402" s="2" t="s">
        <v>3419</v>
      </c>
      <c r="D2402" s="21">
        <v>51084</v>
      </c>
      <c r="E2402" s="21">
        <v>0</v>
      </c>
      <c r="F2402" s="21">
        <v>51084</v>
      </c>
      <c r="G2402" s="39">
        <v>1.04</v>
      </c>
      <c r="H2402" s="21">
        <v>53127</v>
      </c>
      <c r="I2402" s="21">
        <v>0</v>
      </c>
      <c r="J2402" s="21">
        <v>53127</v>
      </c>
      <c r="K2402" s="21">
        <v>688</v>
      </c>
      <c r="L2402" s="21">
        <v>0</v>
      </c>
      <c r="M2402" s="21">
        <v>0</v>
      </c>
      <c r="N2402" s="21">
        <v>53815</v>
      </c>
    </row>
    <row r="2403" spans="1:14" x14ac:dyDescent="0.25">
      <c r="A2403" s="1" t="s">
        <v>5821</v>
      </c>
      <c r="B2403" s="2" t="s">
        <v>10</v>
      </c>
      <c r="C2403" s="2" t="s">
        <v>3419</v>
      </c>
      <c r="D2403" s="21">
        <v>569935</v>
      </c>
      <c r="E2403" s="21">
        <v>0</v>
      </c>
      <c r="F2403" s="21">
        <v>569935</v>
      </c>
      <c r="G2403" s="39">
        <v>1.04</v>
      </c>
      <c r="H2403" s="21">
        <v>592732</v>
      </c>
      <c r="I2403" s="21">
        <v>0</v>
      </c>
      <c r="J2403" s="21">
        <v>592732</v>
      </c>
      <c r="K2403" s="21">
        <v>39565</v>
      </c>
      <c r="L2403" s="21">
        <v>0</v>
      </c>
      <c r="M2403" s="21">
        <v>0</v>
      </c>
      <c r="N2403" s="21">
        <v>632297</v>
      </c>
    </row>
    <row r="2404" spans="1:14" x14ac:dyDescent="0.25">
      <c r="A2404" s="1" t="s">
        <v>5822</v>
      </c>
      <c r="B2404" s="2" t="s">
        <v>174</v>
      </c>
      <c r="C2404" s="2" t="s">
        <v>2697</v>
      </c>
      <c r="D2404" s="21">
        <v>2400078</v>
      </c>
      <c r="E2404" s="21">
        <v>0</v>
      </c>
      <c r="F2404" s="21">
        <v>2400078</v>
      </c>
      <c r="G2404" s="39">
        <v>1.04</v>
      </c>
      <c r="H2404" s="21">
        <v>2496081</v>
      </c>
      <c r="I2404" s="21">
        <v>0</v>
      </c>
      <c r="J2404" s="21">
        <v>2496081</v>
      </c>
      <c r="K2404" s="21">
        <v>0</v>
      </c>
      <c r="L2404" s="21">
        <v>0</v>
      </c>
      <c r="M2404" s="21">
        <v>0</v>
      </c>
      <c r="N2404" s="21">
        <v>2496081</v>
      </c>
    </row>
    <row r="2405" spans="1:14" x14ac:dyDescent="0.25">
      <c r="A2405" s="1" t="s">
        <v>5823</v>
      </c>
      <c r="B2405" s="2" t="s">
        <v>10</v>
      </c>
      <c r="C2405" s="2" t="s">
        <v>3419</v>
      </c>
      <c r="D2405" s="21">
        <v>89340</v>
      </c>
      <c r="E2405" s="21">
        <v>0</v>
      </c>
      <c r="F2405" s="21">
        <v>89340</v>
      </c>
      <c r="G2405" s="39">
        <v>1.04</v>
      </c>
      <c r="H2405" s="21">
        <v>92914</v>
      </c>
      <c r="I2405" s="21">
        <v>0</v>
      </c>
      <c r="J2405" s="21">
        <v>92914</v>
      </c>
      <c r="K2405" s="21">
        <v>0</v>
      </c>
      <c r="L2405" s="21">
        <v>0</v>
      </c>
      <c r="M2405" s="21">
        <v>0</v>
      </c>
      <c r="N2405" s="21">
        <v>92914</v>
      </c>
    </row>
    <row r="2406" spans="1:14" x14ac:dyDescent="0.25">
      <c r="A2406" s="1" t="s">
        <v>5824</v>
      </c>
      <c r="B2406" s="2" t="s">
        <v>10</v>
      </c>
      <c r="C2406" s="2" t="s">
        <v>3419</v>
      </c>
      <c r="D2406" s="21">
        <v>65565</v>
      </c>
      <c r="E2406" s="21">
        <v>0</v>
      </c>
      <c r="F2406" s="21">
        <v>65565</v>
      </c>
      <c r="G2406" s="39">
        <v>1.04</v>
      </c>
      <c r="H2406" s="21">
        <v>68188</v>
      </c>
      <c r="I2406" s="21">
        <v>0</v>
      </c>
      <c r="J2406" s="21">
        <v>68188</v>
      </c>
      <c r="K2406" s="21">
        <v>0</v>
      </c>
      <c r="L2406" s="21">
        <v>0</v>
      </c>
      <c r="M2406" s="21">
        <v>0</v>
      </c>
      <c r="N2406" s="21">
        <v>68188</v>
      </c>
    </row>
    <row r="2407" spans="1:14" x14ac:dyDescent="0.25">
      <c r="A2407" s="1" t="s">
        <v>5825</v>
      </c>
      <c r="B2407" s="2" t="s">
        <v>10</v>
      </c>
      <c r="C2407" s="2" t="s">
        <v>3419</v>
      </c>
      <c r="D2407" s="21">
        <v>458464</v>
      </c>
      <c r="E2407" s="21">
        <v>0</v>
      </c>
      <c r="F2407" s="21">
        <v>458464</v>
      </c>
      <c r="G2407" s="39">
        <v>1.04</v>
      </c>
      <c r="H2407" s="21">
        <v>476803</v>
      </c>
      <c r="I2407" s="21">
        <v>0</v>
      </c>
      <c r="J2407" s="21">
        <v>476803</v>
      </c>
      <c r="K2407" s="21">
        <v>0</v>
      </c>
      <c r="L2407" s="21">
        <v>0</v>
      </c>
      <c r="M2407" s="21">
        <v>0</v>
      </c>
      <c r="N2407" s="21">
        <v>476803</v>
      </c>
    </row>
    <row r="2408" spans="1:14" x14ac:dyDescent="0.25">
      <c r="A2408" s="1" t="s">
        <v>5826</v>
      </c>
      <c r="B2408" s="2" t="s">
        <v>10</v>
      </c>
      <c r="C2408" s="2" t="s">
        <v>3419</v>
      </c>
      <c r="D2408" s="21">
        <v>6080759</v>
      </c>
      <c r="E2408" s="21">
        <v>0</v>
      </c>
      <c r="F2408" s="21">
        <v>6080759</v>
      </c>
      <c r="G2408" s="39">
        <v>1.04</v>
      </c>
      <c r="H2408" s="21">
        <v>6323989</v>
      </c>
      <c r="I2408" s="21">
        <v>0</v>
      </c>
      <c r="J2408" s="21">
        <v>6323989</v>
      </c>
      <c r="K2408" s="21">
        <v>266046</v>
      </c>
      <c r="L2408" s="21">
        <v>310581.78535984759</v>
      </c>
      <c r="M2408" s="21">
        <v>754349</v>
      </c>
      <c r="N2408" s="21">
        <v>7654965.7853598474</v>
      </c>
    </row>
    <row r="2409" spans="1:14" x14ac:dyDescent="0.25">
      <c r="A2409" s="1" t="s">
        <v>5827</v>
      </c>
      <c r="B2409" s="2" t="s">
        <v>10</v>
      </c>
      <c r="C2409" s="2" t="s">
        <v>3419</v>
      </c>
      <c r="D2409" s="21">
        <v>23137</v>
      </c>
      <c r="E2409" s="21">
        <v>0</v>
      </c>
      <c r="F2409" s="21">
        <v>23137</v>
      </c>
      <c r="G2409" s="39">
        <v>1.04</v>
      </c>
      <c r="H2409" s="21">
        <v>24062</v>
      </c>
      <c r="I2409" s="21">
        <v>0</v>
      </c>
      <c r="J2409" s="21">
        <v>24062</v>
      </c>
      <c r="K2409" s="21">
        <v>0</v>
      </c>
      <c r="L2409" s="21">
        <v>0</v>
      </c>
      <c r="M2409" s="21">
        <v>0</v>
      </c>
      <c r="N2409" s="21">
        <v>24062</v>
      </c>
    </row>
    <row r="2410" spans="1:14" x14ac:dyDescent="0.25">
      <c r="A2410" s="1" t="s">
        <v>5828</v>
      </c>
      <c r="B2410" s="2" t="s">
        <v>10</v>
      </c>
      <c r="C2410" s="2" t="s">
        <v>3419</v>
      </c>
      <c r="D2410" s="21">
        <v>15617</v>
      </c>
      <c r="E2410" s="21">
        <v>0</v>
      </c>
      <c r="F2410" s="21">
        <v>15617</v>
      </c>
      <c r="G2410" s="39">
        <v>1.04</v>
      </c>
      <c r="H2410" s="21">
        <v>16242</v>
      </c>
      <c r="I2410" s="21">
        <v>0</v>
      </c>
      <c r="J2410" s="21">
        <v>16242</v>
      </c>
      <c r="K2410" s="21">
        <v>0</v>
      </c>
      <c r="L2410" s="21">
        <v>0</v>
      </c>
      <c r="M2410" s="21">
        <v>0</v>
      </c>
      <c r="N2410" s="21">
        <v>16242</v>
      </c>
    </row>
    <row r="2411" spans="1:14" x14ac:dyDescent="0.25">
      <c r="A2411" s="1" t="s">
        <v>5829</v>
      </c>
      <c r="B2411" s="2" t="s">
        <v>10</v>
      </c>
      <c r="C2411" s="2" t="s">
        <v>3419</v>
      </c>
      <c r="D2411" s="21">
        <v>26778</v>
      </c>
      <c r="E2411" s="21">
        <v>0</v>
      </c>
      <c r="F2411" s="21">
        <v>26778</v>
      </c>
      <c r="G2411" s="39">
        <v>1.04</v>
      </c>
      <c r="H2411" s="21">
        <v>27849</v>
      </c>
      <c r="I2411" s="21">
        <v>0</v>
      </c>
      <c r="J2411" s="21">
        <v>27849</v>
      </c>
      <c r="K2411" s="21">
        <v>0</v>
      </c>
      <c r="L2411" s="21">
        <v>0</v>
      </c>
      <c r="M2411" s="21">
        <v>0</v>
      </c>
      <c r="N2411" s="21">
        <v>27849</v>
      </c>
    </row>
    <row r="2412" spans="1:14" x14ac:dyDescent="0.25">
      <c r="A2412" s="1" t="s">
        <v>5830</v>
      </c>
      <c r="B2412" s="2" t="s">
        <v>10</v>
      </c>
      <c r="C2412" s="2" t="s">
        <v>3419</v>
      </c>
      <c r="D2412" s="21">
        <v>40926</v>
      </c>
      <c r="E2412" s="21">
        <v>0</v>
      </c>
      <c r="F2412" s="21">
        <v>40926</v>
      </c>
      <c r="G2412" s="39">
        <v>1.04</v>
      </c>
      <c r="H2412" s="21">
        <v>42563</v>
      </c>
      <c r="I2412" s="21">
        <v>0</v>
      </c>
      <c r="J2412" s="21">
        <v>42563</v>
      </c>
      <c r="K2412" s="21">
        <v>0</v>
      </c>
      <c r="L2412" s="21">
        <v>0</v>
      </c>
      <c r="M2412" s="21">
        <v>0</v>
      </c>
      <c r="N2412" s="21">
        <v>42563</v>
      </c>
    </row>
    <row r="2413" spans="1:14" x14ac:dyDescent="0.25">
      <c r="A2413" s="1" t="s">
        <v>5831</v>
      </c>
      <c r="B2413" s="2" t="s">
        <v>10</v>
      </c>
      <c r="C2413" s="2" t="s">
        <v>3419</v>
      </c>
      <c r="D2413" s="21">
        <v>24746</v>
      </c>
      <c r="E2413" s="21">
        <v>0</v>
      </c>
      <c r="F2413" s="21">
        <v>24746</v>
      </c>
      <c r="G2413" s="39">
        <v>1.04</v>
      </c>
      <c r="H2413" s="21">
        <v>25736</v>
      </c>
      <c r="I2413" s="21">
        <v>0</v>
      </c>
      <c r="J2413" s="21">
        <v>25736</v>
      </c>
      <c r="K2413" s="21">
        <v>0</v>
      </c>
      <c r="L2413" s="21">
        <v>0</v>
      </c>
      <c r="M2413" s="21">
        <v>0</v>
      </c>
      <c r="N2413" s="21">
        <v>25736</v>
      </c>
    </row>
    <row r="2414" spans="1:14" x14ac:dyDescent="0.25">
      <c r="A2414" s="1" t="s">
        <v>5832</v>
      </c>
      <c r="B2414" s="2" t="s">
        <v>10</v>
      </c>
      <c r="C2414" s="2" t="s">
        <v>3419</v>
      </c>
      <c r="D2414" s="21">
        <v>38086</v>
      </c>
      <c r="E2414" s="21">
        <v>0</v>
      </c>
      <c r="F2414" s="21">
        <v>38086</v>
      </c>
      <c r="G2414" s="39">
        <v>1.04</v>
      </c>
      <c r="H2414" s="21">
        <v>39609</v>
      </c>
      <c r="I2414" s="21">
        <v>0</v>
      </c>
      <c r="J2414" s="21">
        <v>39609</v>
      </c>
      <c r="K2414" s="21">
        <v>0</v>
      </c>
      <c r="L2414" s="21">
        <v>0</v>
      </c>
      <c r="M2414" s="21">
        <v>0</v>
      </c>
      <c r="N2414" s="21">
        <v>39609</v>
      </c>
    </row>
    <row r="2415" spans="1:14" x14ac:dyDescent="0.25">
      <c r="A2415" s="1" t="s">
        <v>5833</v>
      </c>
      <c r="B2415" s="2" t="s">
        <v>10</v>
      </c>
      <c r="C2415" s="2" t="s">
        <v>3419</v>
      </c>
      <c r="D2415" s="21">
        <v>77902</v>
      </c>
      <c r="E2415" s="21">
        <v>0</v>
      </c>
      <c r="F2415" s="21">
        <v>77902</v>
      </c>
      <c r="G2415" s="39">
        <v>1.04</v>
      </c>
      <c r="H2415" s="21">
        <v>81018</v>
      </c>
      <c r="I2415" s="21">
        <v>0</v>
      </c>
      <c r="J2415" s="21">
        <v>81018</v>
      </c>
      <c r="K2415" s="21">
        <v>0</v>
      </c>
      <c r="L2415" s="21">
        <v>0</v>
      </c>
      <c r="M2415" s="21">
        <v>0</v>
      </c>
      <c r="N2415" s="21">
        <v>81018</v>
      </c>
    </row>
    <row r="2416" spans="1:14" x14ac:dyDescent="0.25">
      <c r="A2416" s="1" t="s">
        <v>5834</v>
      </c>
      <c r="B2416" s="2" t="s">
        <v>10</v>
      </c>
      <c r="C2416" s="2" t="s">
        <v>3419</v>
      </c>
      <c r="D2416" s="21">
        <v>14103</v>
      </c>
      <c r="E2416" s="21">
        <v>0</v>
      </c>
      <c r="F2416" s="21">
        <v>14103</v>
      </c>
      <c r="G2416" s="39">
        <v>1.04</v>
      </c>
      <c r="H2416" s="21">
        <v>14667</v>
      </c>
      <c r="I2416" s="21">
        <v>0</v>
      </c>
      <c r="J2416" s="21">
        <v>14667</v>
      </c>
      <c r="K2416" s="21">
        <v>0</v>
      </c>
      <c r="L2416" s="21">
        <v>0</v>
      </c>
      <c r="M2416" s="21">
        <v>0</v>
      </c>
      <c r="N2416" s="21">
        <v>14667</v>
      </c>
    </row>
    <row r="2417" spans="1:14" x14ac:dyDescent="0.25">
      <c r="A2417" s="1" t="s">
        <v>5835</v>
      </c>
      <c r="B2417" s="2" t="s">
        <v>10</v>
      </c>
      <c r="C2417" s="2" t="s">
        <v>3419</v>
      </c>
      <c r="D2417" s="21">
        <v>20463</v>
      </c>
      <c r="E2417" s="21">
        <v>0</v>
      </c>
      <c r="F2417" s="21">
        <v>20463</v>
      </c>
      <c r="G2417" s="39">
        <v>1.04</v>
      </c>
      <c r="H2417" s="21">
        <v>21282</v>
      </c>
      <c r="I2417" s="21">
        <v>0</v>
      </c>
      <c r="J2417" s="21">
        <v>21282</v>
      </c>
      <c r="K2417" s="21">
        <v>0</v>
      </c>
      <c r="L2417" s="21">
        <v>0</v>
      </c>
      <c r="M2417" s="21">
        <v>0</v>
      </c>
      <c r="N2417" s="21">
        <v>21282</v>
      </c>
    </row>
    <row r="2418" spans="1:14" x14ac:dyDescent="0.25">
      <c r="A2418" s="1" t="s">
        <v>5836</v>
      </c>
      <c r="B2418" s="2" t="s">
        <v>10</v>
      </c>
      <c r="C2418" s="2" t="s">
        <v>3419</v>
      </c>
      <c r="D2418" s="21">
        <v>19053</v>
      </c>
      <c r="E2418" s="21">
        <v>0</v>
      </c>
      <c r="F2418" s="21">
        <v>19053</v>
      </c>
      <c r="G2418" s="39">
        <v>1.04</v>
      </c>
      <c r="H2418" s="21">
        <v>19815</v>
      </c>
      <c r="I2418" s="21">
        <v>0</v>
      </c>
      <c r="J2418" s="21">
        <v>19815</v>
      </c>
      <c r="K2418" s="21">
        <v>0</v>
      </c>
      <c r="L2418" s="21">
        <v>0</v>
      </c>
      <c r="M2418" s="21">
        <v>0</v>
      </c>
      <c r="N2418" s="21">
        <v>19815</v>
      </c>
    </row>
    <row r="2419" spans="1:14" x14ac:dyDescent="0.25">
      <c r="A2419" s="1" t="s">
        <v>5837</v>
      </c>
      <c r="B2419" s="2" t="s">
        <v>10</v>
      </c>
      <c r="C2419" s="2" t="s">
        <v>3419</v>
      </c>
      <c r="D2419" s="21">
        <v>18676</v>
      </c>
      <c r="E2419" s="21">
        <v>0</v>
      </c>
      <c r="F2419" s="21">
        <v>18676</v>
      </c>
      <c r="G2419" s="39">
        <v>1.04</v>
      </c>
      <c r="H2419" s="21">
        <v>19423</v>
      </c>
      <c r="I2419" s="21">
        <v>0</v>
      </c>
      <c r="J2419" s="21">
        <v>19423</v>
      </c>
      <c r="K2419" s="21">
        <v>0</v>
      </c>
      <c r="L2419" s="21">
        <v>0</v>
      </c>
      <c r="M2419" s="21">
        <v>0</v>
      </c>
      <c r="N2419" s="21">
        <v>19423</v>
      </c>
    </row>
    <row r="2420" spans="1:14" x14ac:dyDescent="0.25">
      <c r="A2420" s="1" t="s">
        <v>5838</v>
      </c>
      <c r="B2420" s="2" t="s">
        <v>10</v>
      </c>
      <c r="C2420" s="2" t="s">
        <v>3419</v>
      </c>
      <c r="D2420" s="21">
        <v>23712</v>
      </c>
      <c r="E2420" s="21">
        <v>0</v>
      </c>
      <c r="F2420" s="21">
        <v>23712</v>
      </c>
      <c r="G2420" s="39">
        <v>1.04</v>
      </c>
      <c r="H2420" s="21">
        <v>24660</v>
      </c>
      <c r="I2420" s="21">
        <v>0</v>
      </c>
      <c r="J2420" s="21">
        <v>24660</v>
      </c>
      <c r="K2420" s="21">
        <v>0</v>
      </c>
      <c r="L2420" s="21">
        <v>0</v>
      </c>
      <c r="M2420" s="21">
        <v>0</v>
      </c>
      <c r="N2420" s="21">
        <v>24660</v>
      </c>
    </row>
    <row r="2421" spans="1:14" x14ac:dyDescent="0.25">
      <c r="A2421" s="1" t="s">
        <v>5839</v>
      </c>
      <c r="B2421" s="2" t="s">
        <v>10</v>
      </c>
      <c r="C2421" s="2" t="s">
        <v>3419</v>
      </c>
      <c r="D2421" s="21">
        <v>32998</v>
      </c>
      <c r="E2421" s="21">
        <v>0</v>
      </c>
      <c r="F2421" s="21">
        <v>32998</v>
      </c>
      <c r="G2421" s="39">
        <v>1.04</v>
      </c>
      <c r="H2421" s="21">
        <v>34318</v>
      </c>
      <c r="I2421" s="21">
        <v>0</v>
      </c>
      <c r="J2421" s="21">
        <v>34318</v>
      </c>
      <c r="K2421" s="21">
        <v>0</v>
      </c>
      <c r="L2421" s="21">
        <v>0</v>
      </c>
      <c r="M2421" s="21">
        <v>0</v>
      </c>
      <c r="N2421" s="21">
        <v>34318</v>
      </c>
    </row>
    <row r="2422" spans="1:14" x14ac:dyDescent="0.25">
      <c r="A2422" s="1" t="s">
        <v>5840</v>
      </c>
      <c r="B2422" s="2" t="s">
        <v>10</v>
      </c>
      <c r="C2422" s="2" t="s">
        <v>3419</v>
      </c>
      <c r="D2422" s="21">
        <v>14543</v>
      </c>
      <c r="E2422" s="21">
        <v>0</v>
      </c>
      <c r="F2422" s="21">
        <v>14543</v>
      </c>
      <c r="G2422" s="39">
        <v>1.04</v>
      </c>
      <c r="H2422" s="21">
        <v>15125</v>
      </c>
      <c r="I2422" s="21">
        <v>0</v>
      </c>
      <c r="J2422" s="21">
        <v>15125</v>
      </c>
      <c r="K2422" s="21">
        <v>0</v>
      </c>
      <c r="L2422" s="21">
        <v>0</v>
      </c>
      <c r="M2422" s="21">
        <v>0</v>
      </c>
      <c r="N2422" s="21">
        <v>15125</v>
      </c>
    </row>
    <row r="2423" spans="1:14" x14ac:dyDescent="0.25">
      <c r="A2423" s="1" t="s">
        <v>5841</v>
      </c>
      <c r="B2423" s="2" t="s">
        <v>10</v>
      </c>
      <c r="C2423" s="2" t="s">
        <v>3419</v>
      </c>
      <c r="D2423" s="21">
        <v>16585</v>
      </c>
      <c r="E2423" s="21">
        <v>0</v>
      </c>
      <c r="F2423" s="21">
        <v>16585</v>
      </c>
      <c r="G2423" s="39">
        <v>1.04</v>
      </c>
      <c r="H2423" s="21">
        <v>17248</v>
      </c>
      <c r="I2423" s="21">
        <v>0</v>
      </c>
      <c r="J2423" s="21">
        <v>17248</v>
      </c>
      <c r="K2423" s="21">
        <v>0</v>
      </c>
      <c r="L2423" s="21">
        <v>0</v>
      </c>
      <c r="M2423" s="21">
        <v>0</v>
      </c>
      <c r="N2423" s="21">
        <v>17248</v>
      </c>
    </row>
    <row r="2424" spans="1:14" x14ac:dyDescent="0.25">
      <c r="A2424" s="1" t="s">
        <v>5842</v>
      </c>
      <c r="B2424" s="2" t="s">
        <v>10</v>
      </c>
      <c r="C2424" s="2" t="s">
        <v>3419</v>
      </c>
      <c r="D2424" s="21">
        <v>14493</v>
      </c>
      <c r="E2424" s="21">
        <v>0</v>
      </c>
      <c r="F2424" s="21">
        <v>14493</v>
      </c>
      <c r="G2424" s="39">
        <v>1.04</v>
      </c>
      <c r="H2424" s="21">
        <v>15073</v>
      </c>
      <c r="I2424" s="21">
        <v>0</v>
      </c>
      <c r="J2424" s="21">
        <v>15073</v>
      </c>
      <c r="K2424" s="21">
        <v>0</v>
      </c>
      <c r="L2424" s="21">
        <v>0</v>
      </c>
      <c r="M2424" s="21">
        <v>0</v>
      </c>
      <c r="N2424" s="21">
        <v>15073</v>
      </c>
    </row>
    <row r="2425" spans="1:14" x14ac:dyDescent="0.25">
      <c r="A2425" s="1" t="s">
        <v>5843</v>
      </c>
      <c r="B2425" s="2" t="s">
        <v>10</v>
      </c>
      <c r="C2425" s="2" t="s">
        <v>3419</v>
      </c>
      <c r="D2425" s="21">
        <v>7402</v>
      </c>
      <c r="E2425" s="21">
        <v>0</v>
      </c>
      <c r="F2425" s="21">
        <v>7402</v>
      </c>
      <c r="G2425" s="39">
        <v>1.04</v>
      </c>
      <c r="H2425" s="21">
        <v>7698</v>
      </c>
      <c r="I2425" s="21">
        <v>0</v>
      </c>
      <c r="J2425" s="21">
        <v>7698</v>
      </c>
      <c r="K2425" s="21">
        <v>0</v>
      </c>
      <c r="L2425" s="21">
        <v>0</v>
      </c>
      <c r="M2425" s="21">
        <v>0</v>
      </c>
      <c r="N2425" s="21">
        <v>7698</v>
      </c>
    </row>
    <row r="2426" spans="1:14" x14ac:dyDescent="0.25">
      <c r="A2426" s="1" t="s">
        <v>5844</v>
      </c>
      <c r="B2426" s="2" t="s">
        <v>10</v>
      </c>
      <c r="C2426" s="2" t="s">
        <v>3419</v>
      </c>
      <c r="D2426" s="21">
        <v>20451</v>
      </c>
      <c r="E2426" s="21">
        <v>0</v>
      </c>
      <c r="F2426" s="21">
        <v>20451</v>
      </c>
      <c r="G2426" s="39">
        <v>1.04</v>
      </c>
      <c r="H2426" s="21">
        <v>21269</v>
      </c>
      <c r="I2426" s="21">
        <v>0</v>
      </c>
      <c r="J2426" s="21">
        <v>21269</v>
      </c>
      <c r="K2426" s="21">
        <v>0</v>
      </c>
      <c r="L2426" s="21">
        <v>0</v>
      </c>
      <c r="M2426" s="21">
        <v>0</v>
      </c>
      <c r="N2426" s="21">
        <v>21269</v>
      </c>
    </row>
    <row r="2427" spans="1:14" x14ac:dyDescent="0.25">
      <c r="A2427" s="1" t="s">
        <v>5845</v>
      </c>
      <c r="B2427" s="2" t="s">
        <v>10</v>
      </c>
      <c r="C2427" s="2" t="s">
        <v>3419</v>
      </c>
      <c r="D2427" s="21">
        <v>21240</v>
      </c>
      <c r="E2427" s="21">
        <v>0</v>
      </c>
      <c r="F2427" s="21">
        <v>21240</v>
      </c>
      <c r="G2427" s="39">
        <v>1.04</v>
      </c>
      <c r="H2427" s="21">
        <v>22090</v>
      </c>
      <c r="I2427" s="21">
        <v>0</v>
      </c>
      <c r="J2427" s="21">
        <v>22090</v>
      </c>
      <c r="K2427" s="21">
        <v>0</v>
      </c>
      <c r="L2427" s="21">
        <v>0</v>
      </c>
      <c r="M2427" s="21">
        <v>0</v>
      </c>
      <c r="N2427" s="21">
        <v>22090</v>
      </c>
    </row>
    <row r="2428" spans="1:14" x14ac:dyDescent="0.25">
      <c r="A2428" s="1" t="s">
        <v>5846</v>
      </c>
      <c r="B2428" s="2" t="s">
        <v>10</v>
      </c>
      <c r="C2428" s="2" t="s">
        <v>3419</v>
      </c>
      <c r="D2428" s="21">
        <v>18807</v>
      </c>
      <c r="E2428" s="21">
        <v>0</v>
      </c>
      <c r="F2428" s="21">
        <v>18807</v>
      </c>
      <c r="G2428" s="39">
        <v>1.04</v>
      </c>
      <c r="H2428" s="21">
        <v>19559</v>
      </c>
      <c r="I2428" s="21">
        <v>0</v>
      </c>
      <c r="J2428" s="21">
        <v>19559</v>
      </c>
      <c r="K2428" s="21">
        <v>0</v>
      </c>
      <c r="L2428" s="21">
        <v>0</v>
      </c>
      <c r="M2428" s="21">
        <v>0</v>
      </c>
      <c r="N2428" s="21">
        <v>19559</v>
      </c>
    </row>
    <row r="2429" spans="1:14" x14ac:dyDescent="0.25">
      <c r="A2429" s="1" t="s">
        <v>5847</v>
      </c>
      <c r="B2429" s="2" t="s">
        <v>10</v>
      </c>
      <c r="C2429" s="2" t="s">
        <v>3419</v>
      </c>
      <c r="D2429" s="21">
        <v>32234</v>
      </c>
      <c r="E2429" s="21">
        <v>0</v>
      </c>
      <c r="F2429" s="21">
        <v>32234</v>
      </c>
      <c r="G2429" s="39">
        <v>1.04</v>
      </c>
      <c r="H2429" s="21">
        <v>33523</v>
      </c>
      <c r="I2429" s="21">
        <v>0</v>
      </c>
      <c r="J2429" s="21">
        <v>33523</v>
      </c>
      <c r="K2429" s="21">
        <v>0</v>
      </c>
      <c r="L2429" s="21">
        <v>0</v>
      </c>
      <c r="M2429" s="21">
        <v>0</v>
      </c>
      <c r="N2429" s="21">
        <v>33523</v>
      </c>
    </row>
    <row r="2430" spans="1:14" x14ac:dyDescent="0.25">
      <c r="A2430" s="1" t="s">
        <v>5848</v>
      </c>
      <c r="B2430" s="2" t="s">
        <v>10</v>
      </c>
      <c r="C2430" s="2" t="s">
        <v>3419</v>
      </c>
      <c r="D2430" s="21">
        <v>4066345</v>
      </c>
      <c r="E2430" s="21">
        <v>0</v>
      </c>
      <c r="F2430" s="21">
        <v>4066345</v>
      </c>
      <c r="G2430" s="39">
        <v>1.04</v>
      </c>
      <c r="H2430" s="21">
        <v>4228999</v>
      </c>
      <c r="I2430" s="21">
        <v>0</v>
      </c>
      <c r="J2430" s="21">
        <v>4228999</v>
      </c>
      <c r="K2430" s="21">
        <v>137555</v>
      </c>
      <c r="L2430" s="21">
        <v>0</v>
      </c>
      <c r="M2430" s="21">
        <v>0</v>
      </c>
      <c r="N2430" s="21">
        <v>4366554</v>
      </c>
    </row>
    <row r="2431" spans="1:14" x14ac:dyDescent="0.25">
      <c r="A2431" s="1" t="s">
        <v>5849</v>
      </c>
      <c r="B2431" s="2" t="s">
        <v>10</v>
      </c>
      <c r="C2431" s="2" t="s">
        <v>3419</v>
      </c>
      <c r="D2431" s="21">
        <v>168601</v>
      </c>
      <c r="E2431" s="21">
        <v>0</v>
      </c>
      <c r="F2431" s="21">
        <v>168601</v>
      </c>
      <c r="G2431" s="39">
        <v>1.04</v>
      </c>
      <c r="H2431" s="21">
        <v>175345</v>
      </c>
      <c r="I2431" s="21">
        <v>0</v>
      </c>
      <c r="J2431" s="21">
        <v>175345</v>
      </c>
      <c r="K2431" s="21">
        <v>0</v>
      </c>
      <c r="L2431" s="21">
        <v>0</v>
      </c>
      <c r="M2431" s="21">
        <v>0</v>
      </c>
      <c r="N2431" s="21">
        <v>175345</v>
      </c>
    </row>
    <row r="2432" spans="1:14" x14ac:dyDescent="0.25">
      <c r="A2432" s="1" t="s">
        <v>5850</v>
      </c>
      <c r="B2432" s="2" t="s">
        <v>10</v>
      </c>
      <c r="C2432" s="2" t="s">
        <v>3419</v>
      </c>
      <c r="D2432" s="21">
        <v>418272</v>
      </c>
      <c r="E2432" s="21">
        <v>0</v>
      </c>
      <c r="F2432" s="21">
        <v>418272</v>
      </c>
      <c r="G2432" s="39">
        <v>1.04</v>
      </c>
      <c r="H2432" s="21">
        <v>435003</v>
      </c>
      <c r="I2432" s="21">
        <v>0</v>
      </c>
      <c r="J2432" s="21">
        <v>435003</v>
      </c>
      <c r="K2432" s="21">
        <v>33280</v>
      </c>
      <c r="L2432" s="21">
        <v>0</v>
      </c>
      <c r="M2432" s="21">
        <v>0</v>
      </c>
      <c r="N2432" s="21">
        <v>468283</v>
      </c>
    </row>
    <row r="2433" spans="1:14" x14ac:dyDescent="0.25">
      <c r="A2433" s="1" t="s">
        <v>5851</v>
      </c>
      <c r="B2433" s="2" t="s">
        <v>10</v>
      </c>
      <c r="C2433" s="2" t="s">
        <v>3419</v>
      </c>
      <c r="D2433" s="21">
        <v>227041</v>
      </c>
      <c r="E2433" s="21">
        <v>0</v>
      </c>
      <c r="F2433" s="21">
        <v>227041</v>
      </c>
      <c r="G2433" s="39">
        <v>1.04</v>
      </c>
      <c r="H2433" s="21">
        <v>236123</v>
      </c>
      <c r="I2433" s="21">
        <v>0</v>
      </c>
      <c r="J2433" s="21">
        <v>236123</v>
      </c>
      <c r="K2433" s="21">
        <v>9620</v>
      </c>
      <c r="L2433" s="21">
        <v>0</v>
      </c>
      <c r="M2433" s="21">
        <v>0</v>
      </c>
      <c r="N2433" s="21">
        <v>245743</v>
      </c>
    </row>
    <row r="2434" spans="1:14" x14ac:dyDescent="0.25">
      <c r="A2434" s="1" t="s">
        <v>5852</v>
      </c>
      <c r="B2434" s="2" t="s">
        <v>10</v>
      </c>
      <c r="C2434" s="2" t="s">
        <v>3419</v>
      </c>
      <c r="D2434" s="21">
        <v>51512</v>
      </c>
      <c r="E2434" s="21">
        <v>0</v>
      </c>
      <c r="F2434" s="21">
        <v>51512</v>
      </c>
      <c r="G2434" s="39">
        <v>1.04</v>
      </c>
      <c r="H2434" s="21">
        <v>53572</v>
      </c>
      <c r="I2434" s="21">
        <v>0</v>
      </c>
      <c r="J2434" s="21">
        <v>53572</v>
      </c>
      <c r="K2434" s="21">
        <v>0</v>
      </c>
      <c r="L2434" s="21">
        <v>0</v>
      </c>
      <c r="M2434" s="21">
        <v>0</v>
      </c>
      <c r="N2434" s="21">
        <v>53572</v>
      </c>
    </row>
    <row r="2435" spans="1:14" x14ac:dyDescent="0.25">
      <c r="A2435" s="1" t="s">
        <v>5853</v>
      </c>
      <c r="B2435" s="2" t="s">
        <v>10</v>
      </c>
      <c r="C2435" s="2" t="s">
        <v>3419</v>
      </c>
      <c r="D2435" s="21">
        <v>60471</v>
      </c>
      <c r="E2435" s="21">
        <v>0</v>
      </c>
      <c r="F2435" s="21">
        <v>60471</v>
      </c>
      <c r="G2435" s="39">
        <v>1.04</v>
      </c>
      <c r="H2435" s="21">
        <v>62890</v>
      </c>
      <c r="I2435" s="21">
        <v>0</v>
      </c>
      <c r="J2435" s="21">
        <v>62890</v>
      </c>
      <c r="K2435" s="21">
        <v>0</v>
      </c>
      <c r="L2435" s="21">
        <v>0</v>
      </c>
      <c r="M2435" s="21">
        <v>0</v>
      </c>
      <c r="N2435" s="21">
        <v>62890</v>
      </c>
    </row>
    <row r="2436" spans="1:14" x14ac:dyDescent="0.25">
      <c r="A2436" s="1" t="s">
        <v>5854</v>
      </c>
      <c r="B2436" s="2" t="s">
        <v>10</v>
      </c>
      <c r="C2436" s="2" t="s">
        <v>3419</v>
      </c>
      <c r="D2436" s="21">
        <v>2712570</v>
      </c>
      <c r="E2436" s="21">
        <v>0</v>
      </c>
      <c r="F2436" s="21">
        <v>2712570</v>
      </c>
      <c r="G2436" s="39">
        <v>1.04</v>
      </c>
      <c r="H2436" s="21">
        <v>2821073</v>
      </c>
      <c r="I2436" s="21">
        <v>0</v>
      </c>
      <c r="J2436" s="21">
        <v>2821073</v>
      </c>
      <c r="K2436" s="21">
        <v>0</v>
      </c>
      <c r="L2436" s="21">
        <v>0</v>
      </c>
      <c r="M2436" s="21">
        <v>0</v>
      </c>
      <c r="N2436" s="21">
        <v>2821073</v>
      </c>
    </row>
    <row r="2437" spans="1:14" x14ac:dyDescent="0.25">
      <c r="A2437" s="1" t="s">
        <v>5855</v>
      </c>
      <c r="B2437" s="2" t="s">
        <v>10</v>
      </c>
      <c r="C2437" s="2" t="s">
        <v>3419</v>
      </c>
      <c r="D2437" s="21">
        <v>3535328</v>
      </c>
      <c r="E2437" s="21">
        <v>0</v>
      </c>
      <c r="F2437" s="21">
        <v>3535328</v>
      </c>
      <c r="G2437" s="39">
        <v>1.04</v>
      </c>
      <c r="H2437" s="21">
        <v>3676741</v>
      </c>
      <c r="I2437" s="21">
        <v>0</v>
      </c>
      <c r="J2437" s="21">
        <v>3676741</v>
      </c>
      <c r="K2437" s="21">
        <v>0</v>
      </c>
      <c r="L2437" s="21">
        <v>0</v>
      </c>
      <c r="M2437" s="21">
        <v>0</v>
      </c>
      <c r="N2437" s="21">
        <v>3676741</v>
      </c>
    </row>
    <row r="2438" spans="1:14" x14ac:dyDescent="0.25">
      <c r="A2438" s="1" t="s">
        <v>5856</v>
      </c>
      <c r="B2438" s="2" t="s">
        <v>10</v>
      </c>
      <c r="C2438" s="2" t="s">
        <v>3419</v>
      </c>
      <c r="D2438" s="21">
        <v>3931914</v>
      </c>
      <c r="E2438" s="21">
        <v>0</v>
      </c>
      <c r="F2438" s="21">
        <v>3931914</v>
      </c>
      <c r="G2438" s="39">
        <v>1.04</v>
      </c>
      <c r="H2438" s="21">
        <v>4089191</v>
      </c>
      <c r="I2438" s="21">
        <v>0</v>
      </c>
      <c r="J2438" s="21">
        <v>4089191</v>
      </c>
      <c r="K2438" s="21">
        <v>0</v>
      </c>
      <c r="L2438" s="21">
        <v>0</v>
      </c>
      <c r="M2438" s="21">
        <v>0</v>
      </c>
      <c r="N2438" s="21">
        <v>4089191</v>
      </c>
    </row>
    <row r="2439" spans="1:14" x14ac:dyDescent="0.25">
      <c r="A2439" s="1" t="s">
        <v>5857</v>
      </c>
      <c r="B2439" s="2" t="s">
        <v>10</v>
      </c>
      <c r="C2439" s="2" t="s">
        <v>3419</v>
      </c>
      <c r="D2439" s="21">
        <v>68144</v>
      </c>
      <c r="E2439" s="21">
        <v>0</v>
      </c>
      <c r="F2439" s="21">
        <v>68144</v>
      </c>
      <c r="G2439" s="39">
        <v>1.04</v>
      </c>
      <c r="H2439" s="21">
        <v>70870</v>
      </c>
      <c r="I2439" s="21">
        <v>0</v>
      </c>
      <c r="J2439" s="21">
        <v>70870</v>
      </c>
      <c r="K2439" s="21">
        <v>0</v>
      </c>
      <c r="L2439" s="21">
        <v>0</v>
      </c>
      <c r="M2439" s="21">
        <v>0</v>
      </c>
      <c r="N2439" s="21">
        <v>70870</v>
      </c>
    </row>
    <row r="2440" spans="1:14" x14ac:dyDescent="0.25">
      <c r="A2440" s="1" t="s">
        <v>5858</v>
      </c>
      <c r="B2440" s="2" t="s">
        <v>10</v>
      </c>
      <c r="C2440" s="2" t="s">
        <v>3419</v>
      </c>
      <c r="D2440" s="21">
        <v>742847</v>
      </c>
      <c r="E2440" s="21">
        <v>0</v>
      </c>
      <c r="F2440" s="21">
        <v>742847</v>
      </c>
      <c r="G2440" s="39">
        <v>1.04</v>
      </c>
      <c r="H2440" s="21">
        <v>772561</v>
      </c>
      <c r="I2440" s="21">
        <v>0</v>
      </c>
      <c r="J2440" s="21">
        <v>772561</v>
      </c>
      <c r="K2440" s="21">
        <v>0</v>
      </c>
      <c r="L2440" s="21">
        <v>0</v>
      </c>
      <c r="M2440" s="21">
        <v>0</v>
      </c>
      <c r="N2440" s="21">
        <v>772561</v>
      </c>
    </row>
    <row r="2441" spans="1:14" x14ac:dyDescent="0.25">
      <c r="A2441" s="1" t="s">
        <v>5859</v>
      </c>
      <c r="B2441" s="2" t="s">
        <v>10</v>
      </c>
      <c r="C2441" s="2" t="s">
        <v>5860</v>
      </c>
      <c r="D2441" s="21">
        <v>568135</v>
      </c>
      <c r="E2441" s="21">
        <v>0</v>
      </c>
      <c r="F2441" s="21">
        <v>568135</v>
      </c>
      <c r="G2441" s="39">
        <v>1.04</v>
      </c>
      <c r="H2441" s="21">
        <v>590860</v>
      </c>
      <c r="I2441" s="21">
        <v>0</v>
      </c>
      <c r="J2441" s="21">
        <v>590860</v>
      </c>
      <c r="K2441" s="21">
        <v>0</v>
      </c>
      <c r="L2441" s="21">
        <v>0</v>
      </c>
      <c r="M2441" s="21">
        <v>0</v>
      </c>
      <c r="N2441" s="21">
        <v>590860</v>
      </c>
    </row>
    <row r="2442" spans="1:14" x14ac:dyDescent="0.25">
      <c r="A2442" s="1" t="s">
        <v>5861</v>
      </c>
      <c r="B2442" s="2" t="s">
        <v>10</v>
      </c>
      <c r="C2442" s="2" t="s">
        <v>3419</v>
      </c>
      <c r="D2442" s="21">
        <v>106239</v>
      </c>
      <c r="E2442" s="21">
        <v>0</v>
      </c>
      <c r="F2442" s="21">
        <v>106239</v>
      </c>
      <c r="G2442" s="39">
        <v>1.04</v>
      </c>
      <c r="H2442" s="21">
        <v>110489</v>
      </c>
      <c r="I2442" s="21">
        <v>0</v>
      </c>
      <c r="J2442" s="21">
        <v>110489</v>
      </c>
      <c r="K2442" s="21">
        <v>0</v>
      </c>
      <c r="L2442" s="21">
        <v>0</v>
      </c>
      <c r="M2442" s="21">
        <v>0</v>
      </c>
      <c r="N2442" s="21">
        <v>110489</v>
      </c>
    </row>
    <row r="2443" spans="1:14" x14ac:dyDescent="0.25">
      <c r="A2443" s="1" t="s">
        <v>5862</v>
      </c>
      <c r="B2443" s="2" t="s">
        <v>10</v>
      </c>
      <c r="C2443" s="2" t="s">
        <v>3419</v>
      </c>
      <c r="D2443" s="21">
        <v>114229</v>
      </c>
      <c r="E2443" s="21">
        <v>0</v>
      </c>
      <c r="F2443" s="21">
        <v>114229</v>
      </c>
      <c r="G2443" s="39">
        <v>1.04</v>
      </c>
      <c r="H2443" s="21">
        <v>118798</v>
      </c>
      <c r="I2443" s="21">
        <v>0</v>
      </c>
      <c r="J2443" s="21">
        <v>118798</v>
      </c>
      <c r="K2443" s="21">
        <v>0</v>
      </c>
      <c r="L2443" s="21">
        <v>0</v>
      </c>
      <c r="M2443" s="21">
        <v>0</v>
      </c>
      <c r="N2443" s="21">
        <v>118798</v>
      </c>
    </row>
    <row r="2444" spans="1:14" x14ac:dyDescent="0.25">
      <c r="A2444" s="1" t="s">
        <v>5863</v>
      </c>
      <c r="B2444" s="2" t="s">
        <v>10</v>
      </c>
      <c r="C2444" s="2" t="s">
        <v>3419</v>
      </c>
      <c r="D2444" s="21">
        <v>93167</v>
      </c>
      <c r="E2444" s="21">
        <v>0</v>
      </c>
      <c r="F2444" s="21">
        <v>93167</v>
      </c>
      <c r="G2444" s="39">
        <v>1.04</v>
      </c>
      <c r="H2444" s="21">
        <v>96894</v>
      </c>
      <c r="I2444" s="21">
        <v>0</v>
      </c>
      <c r="J2444" s="21">
        <v>96894</v>
      </c>
      <c r="K2444" s="21">
        <v>0</v>
      </c>
      <c r="L2444" s="21">
        <v>0</v>
      </c>
      <c r="M2444" s="21">
        <v>0</v>
      </c>
      <c r="N2444" s="21">
        <v>96894</v>
      </c>
    </row>
    <row r="2445" spans="1:14" x14ac:dyDescent="0.25">
      <c r="A2445" s="1" t="s">
        <v>5864</v>
      </c>
      <c r="B2445" s="2" t="s">
        <v>10</v>
      </c>
      <c r="C2445" s="2" t="s">
        <v>3419</v>
      </c>
      <c r="D2445" s="21">
        <v>7168501</v>
      </c>
      <c r="E2445" s="21">
        <v>0</v>
      </c>
      <c r="F2445" s="21">
        <v>7168501</v>
      </c>
      <c r="G2445" s="39">
        <v>1.04</v>
      </c>
      <c r="H2445" s="21">
        <v>7455241</v>
      </c>
      <c r="I2445" s="21">
        <v>0</v>
      </c>
      <c r="J2445" s="21">
        <v>7455241</v>
      </c>
      <c r="K2445" s="21">
        <v>437872</v>
      </c>
      <c r="L2445" s="21">
        <v>198375.73717225212</v>
      </c>
      <c r="M2445" s="21">
        <v>539147</v>
      </c>
      <c r="N2445" s="21">
        <v>8630635.7371722534</v>
      </c>
    </row>
    <row r="2446" spans="1:14" x14ac:dyDescent="0.25">
      <c r="A2446" s="1" t="s">
        <v>5865</v>
      </c>
      <c r="B2446" s="2" t="s">
        <v>10</v>
      </c>
      <c r="C2446" s="2" t="s">
        <v>3419</v>
      </c>
      <c r="D2446" s="21">
        <v>8992</v>
      </c>
      <c r="E2446" s="21">
        <v>0</v>
      </c>
      <c r="F2446" s="21">
        <v>8992</v>
      </c>
      <c r="G2446" s="39">
        <v>1.04</v>
      </c>
      <c r="H2446" s="21">
        <v>9352</v>
      </c>
      <c r="I2446" s="21">
        <v>0</v>
      </c>
      <c r="J2446" s="21">
        <v>9352</v>
      </c>
      <c r="K2446" s="21">
        <v>0</v>
      </c>
      <c r="L2446" s="21">
        <v>0</v>
      </c>
      <c r="M2446" s="21">
        <v>0</v>
      </c>
      <c r="N2446" s="21">
        <v>9352</v>
      </c>
    </row>
    <row r="2447" spans="1:14" x14ac:dyDescent="0.25">
      <c r="A2447" s="1" t="s">
        <v>5866</v>
      </c>
      <c r="B2447" s="2" t="s">
        <v>10</v>
      </c>
      <c r="C2447" s="2" t="s">
        <v>3419</v>
      </c>
      <c r="D2447" s="21">
        <v>37906</v>
      </c>
      <c r="E2447" s="21">
        <v>0</v>
      </c>
      <c r="F2447" s="21">
        <v>37906</v>
      </c>
      <c r="G2447" s="39">
        <v>1.04</v>
      </c>
      <c r="H2447" s="21">
        <v>39422</v>
      </c>
      <c r="I2447" s="21">
        <v>0</v>
      </c>
      <c r="J2447" s="21">
        <v>39422</v>
      </c>
      <c r="K2447" s="21">
        <v>0</v>
      </c>
      <c r="L2447" s="21">
        <v>0</v>
      </c>
      <c r="M2447" s="21">
        <v>0</v>
      </c>
      <c r="N2447" s="21">
        <v>39422</v>
      </c>
    </row>
    <row r="2448" spans="1:14" x14ac:dyDescent="0.25">
      <c r="A2448" s="1" t="s">
        <v>5867</v>
      </c>
      <c r="B2448" s="2" t="s">
        <v>10</v>
      </c>
      <c r="C2448" s="2" t="s">
        <v>3419</v>
      </c>
      <c r="D2448" s="21">
        <v>15772</v>
      </c>
      <c r="E2448" s="21">
        <v>0</v>
      </c>
      <c r="F2448" s="21">
        <v>15772</v>
      </c>
      <c r="G2448" s="39">
        <v>1.04</v>
      </c>
      <c r="H2448" s="21">
        <v>16403</v>
      </c>
      <c r="I2448" s="21">
        <v>0</v>
      </c>
      <c r="J2448" s="21">
        <v>16403</v>
      </c>
      <c r="K2448" s="21">
        <v>0</v>
      </c>
      <c r="L2448" s="21">
        <v>0</v>
      </c>
      <c r="M2448" s="21">
        <v>0</v>
      </c>
      <c r="N2448" s="21">
        <v>16403</v>
      </c>
    </row>
    <row r="2449" spans="1:14" x14ac:dyDescent="0.25">
      <c r="A2449" s="1" t="s">
        <v>5868</v>
      </c>
      <c r="B2449" s="2" t="s">
        <v>10</v>
      </c>
      <c r="C2449" s="2" t="s">
        <v>3419</v>
      </c>
      <c r="D2449" s="21">
        <v>13218</v>
      </c>
      <c r="E2449" s="21">
        <v>0</v>
      </c>
      <c r="F2449" s="21">
        <v>13218</v>
      </c>
      <c r="G2449" s="39">
        <v>1.04</v>
      </c>
      <c r="H2449" s="21">
        <v>13747</v>
      </c>
      <c r="I2449" s="21">
        <v>0</v>
      </c>
      <c r="J2449" s="21">
        <v>13747</v>
      </c>
      <c r="K2449" s="21">
        <v>0</v>
      </c>
      <c r="L2449" s="21">
        <v>0</v>
      </c>
      <c r="M2449" s="21">
        <v>0</v>
      </c>
      <c r="N2449" s="21">
        <v>13747</v>
      </c>
    </row>
    <row r="2450" spans="1:14" x14ac:dyDescent="0.25">
      <c r="A2450" s="1" t="s">
        <v>5869</v>
      </c>
      <c r="B2450" s="2" t="s">
        <v>10</v>
      </c>
      <c r="C2450" s="2" t="s">
        <v>3419</v>
      </c>
      <c r="D2450" s="21">
        <v>17470</v>
      </c>
      <c r="E2450" s="21">
        <v>0</v>
      </c>
      <c r="F2450" s="21">
        <v>17470</v>
      </c>
      <c r="G2450" s="39">
        <v>1.04</v>
      </c>
      <c r="H2450" s="21">
        <v>18169</v>
      </c>
      <c r="I2450" s="21">
        <v>0</v>
      </c>
      <c r="J2450" s="21">
        <v>18169</v>
      </c>
      <c r="K2450" s="21">
        <v>0</v>
      </c>
      <c r="L2450" s="21">
        <v>0</v>
      </c>
      <c r="M2450" s="21">
        <v>0</v>
      </c>
      <c r="N2450" s="21">
        <v>18169</v>
      </c>
    </row>
    <row r="2451" spans="1:14" x14ac:dyDescent="0.25">
      <c r="A2451" s="1" t="s">
        <v>5870</v>
      </c>
      <c r="B2451" s="2" t="s">
        <v>10</v>
      </c>
      <c r="C2451" s="2" t="s">
        <v>3419</v>
      </c>
      <c r="D2451" s="21">
        <v>26957</v>
      </c>
      <c r="E2451" s="21">
        <v>0</v>
      </c>
      <c r="F2451" s="21">
        <v>26957</v>
      </c>
      <c r="G2451" s="39">
        <v>1.04</v>
      </c>
      <c r="H2451" s="21">
        <v>28035</v>
      </c>
      <c r="I2451" s="21">
        <v>0</v>
      </c>
      <c r="J2451" s="21">
        <v>28035</v>
      </c>
      <c r="K2451" s="21">
        <v>0</v>
      </c>
      <c r="L2451" s="21">
        <v>0</v>
      </c>
      <c r="M2451" s="21">
        <v>0</v>
      </c>
      <c r="N2451" s="21">
        <v>28035</v>
      </c>
    </row>
    <row r="2452" spans="1:14" x14ac:dyDescent="0.25">
      <c r="A2452" s="1" t="s">
        <v>5871</v>
      </c>
      <c r="B2452" s="2" t="s">
        <v>10</v>
      </c>
      <c r="C2452" s="2" t="s">
        <v>3419</v>
      </c>
      <c r="D2452" s="21">
        <v>13383</v>
      </c>
      <c r="E2452" s="21">
        <v>0</v>
      </c>
      <c r="F2452" s="21">
        <v>13383</v>
      </c>
      <c r="G2452" s="39">
        <v>1.04</v>
      </c>
      <c r="H2452" s="21">
        <v>13918</v>
      </c>
      <c r="I2452" s="21">
        <v>0</v>
      </c>
      <c r="J2452" s="21">
        <v>13918</v>
      </c>
      <c r="K2452" s="21">
        <v>0</v>
      </c>
      <c r="L2452" s="21">
        <v>0</v>
      </c>
      <c r="M2452" s="21">
        <v>0</v>
      </c>
      <c r="N2452" s="21">
        <v>13918</v>
      </c>
    </row>
    <row r="2453" spans="1:14" x14ac:dyDescent="0.25">
      <c r="A2453" s="1" t="s">
        <v>5872</v>
      </c>
      <c r="B2453" s="2" t="s">
        <v>10</v>
      </c>
      <c r="C2453" s="2" t="s">
        <v>3419</v>
      </c>
      <c r="D2453" s="21">
        <v>36819</v>
      </c>
      <c r="E2453" s="21">
        <v>0</v>
      </c>
      <c r="F2453" s="21">
        <v>36819</v>
      </c>
      <c r="G2453" s="39">
        <v>1.04</v>
      </c>
      <c r="H2453" s="21">
        <v>38292</v>
      </c>
      <c r="I2453" s="21">
        <v>0</v>
      </c>
      <c r="J2453" s="21">
        <v>38292</v>
      </c>
      <c r="K2453" s="21">
        <v>0</v>
      </c>
      <c r="L2453" s="21">
        <v>0</v>
      </c>
      <c r="M2453" s="21">
        <v>0</v>
      </c>
      <c r="N2453" s="21">
        <v>38292</v>
      </c>
    </row>
    <row r="2454" spans="1:14" x14ac:dyDescent="0.25">
      <c r="A2454" s="1" t="s">
        <v>5873</v>
      </c>
      <c r="B2454" s="2" t="s">
        <v>10</v>
      </c>
      <c r="C2454" s="2" t="s">
        <v>3419</v>
      </c>
      <c r="D2454" s="21">
        <v>42350</v>
      </c>
      <c r="E2454" s="21">
        <v>0</v>
      </c>
      <c r="F2454" s="21">
        <v>42350</v>
      </c>
      <c r="G2454" s="39">
        <v>1.04</v>
      </c>
      <c r="H2454" s="21">
        <v>44044</v>
      </c>
      <c r="I2454" s="21">
        <v>0</v>
      </c>
      <c r="J2454" s="21">
        <v>44044</v>
      </c>
      <c r="K2454" s="21">
        <v>0</v>
      </c>
      <c r="L2454" s="21">
        <v>0</v>
      </c>
      <c r="M2454" s="21">
        <v>0</v>
      </c>
      <c r="N2454" s="21">
        <v>44044</v>
      </c>
    </row>
    <row r="2455" spans="1:14" x14ac:dyDescent="0.25">
      <c r="A2455" s="1" t="s">
        <v>5874</v>
      </c>
      <c r="B2455" s="2" t="s">
        <v>10</v>
      </c>
      <c r="C2455" s="2" t="s">
        <v>3419</v>
      </c>
      <c r="D2455" s="21">
        <v>53787</v>
      </c>
      <c r="E2455" s="21">
        <v>0</v>
      </c>
      <c r="F2455" s="21">
        <v>53787</v>
      </c>
      <c r="G2455" s="39">
        <v>1.04</v>
      </c>
      <c r="H2455" s="21">
        <v>55938</v>
      </c>
      <c r="I2455" s="21">
        <v>0</v>
      </c>
      <c r="J2455" s="21">
        <v>55938</v>
      </c>
      <c r="K2455" s="21">
        <v>0</v>
      </c>
      <c r="L2455" s="21">
        <v>0</v>
      </c>
      <c r="M2455" s="21">
        <v>0</v>
      </c>
      <c r="N2455" s="21">
        <v>55938</v>
      </c>
    </row>
    <row r="2456" spans="1:14" x14ac:dyDescent="0.25">
      <c r="A2456" s="1" t="s">
        <v>5875</v>
      </c>
      <c r="B2456" s="2" t="s">
        <v>10</v>
      </c>
      <c r="C2456" s="2" t="s">
        <v>3419</v>
      </c>
      <c r="D2456" s="21">
        <v>11988</v>
      </c>
      <c r="E2456" s="21">
        <v>0</v>
      </c>
      <c r="F2456" s="21">
        <v>11988</v>
      </c>
      <c r="G2456" s="39">
        <v>1.04</v>
      </c>
      <c r="H2456" s="21">
        <v>12468</v>
      </c>
      <c r="I2456" s="21">
        <v>0</v>
      </c>
      <c r="J2456" s="21">
        <v>12468</v>
      </c>
      <c r="K2456" s="21">
        <v>0</v>
      </c>
      <c r="L2456" s="21">
        <v>0</v>
      </c>
      <c r="M2456" s="21">
        <v>0</v>
      </c>
      <c r="N2456" s="21">
        <v>12468</v>
      </c>
    </row>
    <row r="2457" spans="1:14" x14ac:dyDescent="0.25">
      <c r="A2457" s="1" t="s">
        <v>5876</v>
      </c>
      <c r="B2457" s="2" t="s">
        <v>10</v>
      </c>
      <c r="C2457" s="2" t="s">
        <v>3419</v>
      </c>
      <c r="D2457" s="21">
        <v>30404</v>
      </c>
      <c r="E2457" s="21">
        <v>0</v>
      </c>
      <c r="F2457" s="21">
        <v>30404</v>
      </c>
      <c r="G2457" s="39">
        <v>1.04</v>
      </c>
      <c r="H2457" s="21">
        <v>31620</v>
      </c>
      <c r="I2457" s="21">
        <v>0</v>
      </c>
      <c r="J2457" s="21">
        <v>31620</v>
      </c>
      <c r="K2457" s="21">
        <v>0</v>
      </c>
      <c r="L2457" s="21">
        <v>0</v>
      </c>
      <c r="M2457" s="21">
        <v>0</v>
      </c>
      <c r="N2457" s="21">
        <v>31620</v>
      </c>
    </row>
    <row r="2458" spans="1:14" x14ac:dyDescent="0.25">
      <c r="A2458" s="1" t="s">
        <v>5877</v>
      </c>
      <c r="B2458" s="2" t="s">
        <v>10</v>
      </c>
      <c r="C2458" s="2" t="s">
        <v>3419</v>
      </c>
      <c r="D2458" s="21">
        <v>101295</v>
      </c>
      <c r="E2458" s="21">
        <v>0</v>
      </c>
      <c r="F2458" s="21">
        <v>101295</v>
      </c>
      <c r="G2458" s="39">
        <v>1.04</v>
      </c>
      <c r="H2458" s="21">
        <v>105347</v>
      </c>
      <c r="I2458" s="21">
        <v>0</v>
      </c>
      <c r="J2458" s="21">
        <v>105347</v>
      </c>
      <c r="K2458" s="21">
        <v>0</v>
      </c>
      <c r="L2458" s="21">
        <v>0</v>
      </c>
      <c r="M2458" s="21">
        <v>0</v>
      </c>
      <c r="N2458" s="21">
        <v>105347</v>
      </c>
    </row>
    <row r="2459" spans="1:14" x14ac:dyDescent="0.25">
      <c r="A2459" s="1" t="s">
        <v>5878</v>
      </c>
      <c r="B2459" s="2" t="s">
        <v>10</v>
      </c>
      <c r="C2459" s="2" t="s">
        <v>3419</v>
      </c>
      <c r="D2459" s="21">
        <v>30616</v>
      </c>
      <c r="E2459" s="21">
        <v>0</v>
      </c>
      <c r="F2459" s="21">
        <v>30616</v>
      </c>
      <c r="G2459" s="39">
        <v>1.04</v>
      </c>
      <c r="H2459" s="21">
        <v>31841</v>
      </c>
      <c r="I2459" s="21">
        <v>0</v>
      </c>
      <c r="J2459" s="21">
        <v>31841</v>
      </c>
      <c r="K2459" s="21">
        <v>0</v>
      </c>
      <c r="L2459" s="21">
        <v>0</v>
      </c>
      <c r="M2459" s="21">
        <v>0</v>
      </c>
      <c r="N2459" s="21">
        <v>31841</v>
      </c>
    </row>
    <row r="2460" spans="1:14" x14ac:dyDescent="0.25">
      <c r="A2460" s="1" t="s">
        <v>5879</v>
      </c>
      <c r="B2460" s="2" t="s">
        <v>10</v>
      </c>
      <c r="C2460" s="2" t="s">
        <v>3419</v>
      </c>
      <c r="D2460" s="21">
        <v>21892</v>
      </c>
      <c r="E2460" s="21">
        <v>0</v>
      </c>
      <c r="F2460" s="21">
        <v>21892</v>
      </c>
      <c r="G2460" s="39">
        <v>1.04</v>
      </c>
      <c r="H2460" s="21">
        <v>22768</v>
      </c>
      <c r="I2460" s="21">
        <v>0</v>
      </c>
      <c r="J2460" s="21">
        <v>22768</v>
      </c>
      <c r="K2460" s="21">
        <v>0</v>
      </c>
      <c r="L2460" s="21">
        <v>0</v>
      </c>
      <c r="M2460" s="21">
        <v>0</v>
      </c>
      <c r="N2460" s="21">
        <v>22768</v>
      </c>
    </row>
    <row r="2461" spans="1:14" x14ac:dyDescent="0.25">
      <c r="A2461" s="1" t="s">
        <v>5880</v>
      </c>
      <c r="B2461" s="2" t="s">
        <v>10</v>
      </c>
      <c r="C2461" s="2" t="s">
        <v>3419</v>
      </c>
      <c r="D2461" s="21">
        <v>16116</v>
      </c>
      <c r="E2461" s="21">
        <v>0</v>
      </c>
      <c r="F2461" s="21">
        <v>16116</v>
      </c>
      <c r="G2461" s="39">
        <v>1.04</v>
      </c>
      <c r="H2461" s="21">
        <v>16761</v>
      </c>
      <c r="I2461" s="21">
        <v>0</v>
      </c>
      <c r="J2461" s="21">
        <v>16761</v>
      </c>
      <c r="K2461" s="21">
        <v>0</v>
      </c>
      <c r="L2461" s="21">
        <v>0</v>
      </c>
      <c r="M2461" s="21">
        <v>0</v>
      </c>
      <c r="N2461" s="21">
        <v>16761</v>
      </c>
    </row>
    <row r="2462" spans="1:14" x14ac:dyDescent="0.25">
      <c r="A2462" s="1" t="s">
        <v>5881</v>
      </c>
      <c r="B2462" s="2" t="s">
        <v>10</v>
      </c>
      <c r="C2462" s="2" t="s">
        <v>3419</v>
      </c>
      <c r="D2462" s="21">
        <v>47388</v>
      </c>
      <c r="E2462" s="21">
        <v>0</v>
      </c>
      <c r="F2462" s="21">
        <v>47388</v>
      </c>
      <c r="G2462" s="39">
        <v>1.04</v>
      </c>
      <c r="H2462" s="21">
        <v>49284</v>
      </c>
      <c r="I2462" s="21">
        <v>0</v>
      </c>
      <c r="J2462" s="21">
        <v>49284</v>
      </c>
      <c r="K2462" s="21">
        <v>0</v>
      </c>
      <c r="L2462" s="21">
        <v>0</v>
      </c>
      <c r="M2462" s="21">
        <v>0</v>
      </c>
      <c r="N2462" s="21">
        <v>49284</v>
      </c>
    </row>
    <row r="2463" spans="1:14" x14ac:dyDescent="0.25">
      <c r="A2463" s="1" t="s">
        <v>5882</v>
      </c>
      <c r="B2463" s="2" t="s">
        <v>10</v>
      </c>
      <c r="C2463" s="2" t="s">
        <v>3419</v>
      </c>
      <c r="D2463" s="21">
        <v>14504</v>
      </c>
      <c r="E2463" s="21">
        <v>0</v>
      </c>
      <c r="F2463" s="21">
        <v>14504</v>
      </c>
      <c r="G2463" s="39">
        <v>1.04</v>
      </c>
      <c r="H2463" s="21">
        <v>15084</v>
      </c>
      <c r="I2463" s="21">
        <v>0</v>
      </c>
      <c r="J2463" s="21">
        <v>15084</v>
      </c>
      <c r="K2463" s="21">
        <v>0</v>
      </c>
      <c r="L2463" s="21">
        <v>0</v>
      </c>
      <c r="M2463" s="21">
        <v>0</v>
      </c>
      <c r="N2463" s="21">
        <v>15084</v>
      </c>
    </row>
    <row r="2464" spans="1:14" x14ac:dyDescent="0.25">
      <c r="A2464" s="1" t="s">
        <v>5883</v>
      </c>
      <c r="B2464" s="2" t="s">
        <v>10</v>
      </c>
      <c r="C2464" s="2" t="s">
        <v>3419</v>
      </c>
      <c r="D2464" s="21">
        <v>53795</v>
      </c>
      <c r="E2464" s="21">
        <v>0</v>
      </c>
      <c r="F2464" s="21">
        <v>53795</v>
      </c>
      <c r="G2464" s="39">
        <v>1.04</v>
      </c>
      <c r="H2464" s="21">
        <v>55947</v>
      </c>
      <c r="I2464" s="21">
        <v>0</v>
      </c>
      <c r="J2464" s="21">
        <v>55947</v>
      </c>
      <c r="K2464" s="21">
        <v>0</v>
      </c>
      <c r="L2464" s="21">
        <v>0</v>
      </c>
      <c r="M2464" s="21">
        <v>0</v>
      </c>
      <c r="N2464" s="21">
        <v>55947</v>
      </c>
    </row>
    <row r="2465" spans="1:14" x14ac:dyDescent="0.25">
      <c r="A2465" s="1" t="s">
        <v>5884</v>
      </c>
      <c r="B2465" s="2" t="s">
        <v>10</v>
      </c>
      <c r="C2465" s="2" t="s">
        <v>3419</v>
      </c>
      <c r="D2465" s="21">
        <v>142312</v>
      </c>
      <c r="E2465" s="21">
        <v>0</v>
      </c>
      <c r="F2465" s="21">
        <v>142312</v>
      </c>
      <c r="G2465" s="39">
        <v>1.04</v>
      </c>
      <c r="H2465" s="21">
        <v>148004</v>
      </c>
      <c r="I2465" s="21">
        <v>0</v>
      </c>
      <c r="J2465" s="21">
        <v>148004</v>
      </c>
      <c r="K2465" s="21">
        <v>0</v>
      </c>
      <c r="L2465" s="21">
        <v>0</v>
      </c>
      <c r="M2465" s="21">
        <v>0</v>
      </c>
      <c r="N2465" s="21">
        <v>148004</v>
      </c>
    </row>
    <row r="2466" spans="1:14" x14ac:dyDescent="0.25">
      <c r="A2466" s="1" t="s">
        <v>5885</v>
      </c>
      <c r="B2466" s="2" t="s">
        <v>10</v>
      </c>
      <c r="C2466" s="2" t="s">
        <v>3419</v>
      </c>
      <c r="D2466" s="21">
        <v>157633</v>
      </c>
      <c r="E2466" s="21">
        <v>0</v>
      </c>
      <c r="F2466" s="21">
        <v>157633</v>
      </c>
      <c r="G2466" s="39">
        <v>1.04</v>
      </c>
      <c r="H2466" s="21">
        <v>163938</v>
      </c>
      <c r="I2466" s="21">
        <v>0</v>
      </c>
      <c r="J2466" s="21">
        <v>163938</v>
      </c>
      <c r="K2466" s="21">
        <v>0</v>
      </c>
      <c r="L2466" s="21">
        <v>0</v>
      </c>
      <c r="M2466" s="21">
        <v>0</v>
      </c>
      <c r="N2466" s="21">
        <v>163938</v>
      </c>
    </row>
    <row r="2467" spans="1:14" x14ac:dyDescent="0.25">
      <c r="A2467" s="1" t="s">
        <v>5886</v>
      </c>
      <c r="B2467" s="2" t="s">
        <v>10</v>
      </c>
      <c r="C2467" s="2" t="s">
        <v>3419</v>
      </c>
      <c r="D2467" s="21">
        <v>3655922</v>
      </c>
      <c r="E2467" s="21">
        <v>0</v>
      </c>
      <c r="F2467" s="21">
        <v>3655922</v>
      </c>
      <c r="G2467" s="39">
        <v>1.04</v>
      </c>
      <c r="H2467" s="21">
        <v>3802159</v>
      </c>
      <c r="I2467" s="21">
        <v>0</v>
      </c>
      <c r="J2467" s="21">
        <v>3802159</v>
      </c>
      <c r="K2467" s="21">
        <v>79237</v>
      </c>
      <c r="L2467" s="21">
        <v>0</v>
      </c>
      <c r="M2467" s="21">
        <v>0</v>
      </c>
      <c r="N2467" s="21">
        <v>3881396</v>
      </c>
    </row>
    <row r="2468" spans="1:14" x14ac:dyDescent="0.25">
      <c r="A2468" s="1" t="s">
        <v>5887</v>
      </c>
      <c r="B2468" s="2" t="s">
        <v>10</v>
      </c>
      <c r="C2468" s="2" t="s">
        <v>3419</v>
      </c>
      <c r="D2468" s="21">
        <v>3385458</v>
      </c>
      <c r="E2468" s="21">
        <v>0</v>
      </c>
      <c r="F2468" s="21">
        <v>3385458</v>
      </c>
      <c r="G2468" s="39">
        <v>1.04</v>
      </c>
      <c r="H2468" s="21">
        <v>3520876</v>
      </c>
      <c r="I2468" s="21">
        <v>0</v>
      </c>
      <c r="J2468" s="21">
        <v>3520876</v>
      </c>
      <c r="K2468" s="21">
        <v>35223</v>
      </c>
      <c r="L2468" s="21">
        <v>0</v>
      </c>
      <c r="M2468" s="21">
        <v>0</v>
      </c>
      <c r="N2468" s="21">
        <v>3556099</v>
      </c>
    </row>
    <row r="2469" spans="1:14" x14ac:dyDescent="0.25">
      <c r="A2469" s="1" t="s">
        <v>5888</v>
      </c>
      <c r="B2469" s="2" t="s">
        <v>10</v>
      </c>
      <c r="C2469" s="2" t="s">
        <v>3419</v>
      </c>
      <c r="D2469" s="21">
        <v>422961</v>
      </c>
      <c r="E2469" s="21">
        <v>0</v>
      </c>
      <c r="F2469" s="21">
        <v>422961</v>
      </c>
      <c r="G2469" s="39">
        <v>1.04</v>
      </c>
      <c r="H2469" s="21">
        <v>439879</v>
      </c>
      <c r="I2469" s="21">
        <v>0</v>
      </c>
      <c r="J2469" s="21">
        <v>439879</v>
      </c>
      <c r="K2469" s="21">
        <v>10424</v>
      </c>
      <c r="L2469" s="21">
        <v>0</v>
      </c>
      <c r="M2469" s="21">
        <v>0</v>
      </c>
      <c r="N2469" s="21">
        <v>450303</v>
      </c>
    </row>
    <row r="2470" spans="1:14" x14ac:dyDescent="0.25">
      <c r="A2470" s="1" t="s">
        <v>5889</v>
      </c>
      <c r="B2470" s="2" t="s">
        <v>10</v>
      </c>
      <c r="C2470" s="2" t="s">
        <v>3419</v>
      </c>
      <c r="D2470" s="21">
        <v>66336</v>
      </c>
      <c r="E2470" s="21">
        <v>0</v>
      </c>
      <c r="F2470" s="21">
        <v>66336</v>
      </c>
      <c r="G2470" s="39">
        <v>1.04</v>
      </c>
      <c r="H2470" s="21">
        <v>68989</v>
      </c>
      <c r="I2470" s="21">
        <v>0</v>
      </c>
      <c r="J2470" s="21">
        <v>68989</v>
      </c>
      <c r="K2470" s="21">
        <v>0</v>
      </c>
      <c r="L2470" s="21">
        <v>0</v>
      </c>
      <c r="M2470" s="21">
        <v>0</v>
      </c>
      <c r="N2470" s="21">
        <v>68989</v>
      </c>
    </row>
    <row r="2471" spans="1:14" x14ac:dyDescent="0.25">
      <c r="A2471" s="1" t="s">
        <v>5890</v>
      </c>
      <c r="B2471" s="2" t="s">
        <v>10</v>
      </c>
      <c r="C2471" s="2" t="s">
        <v>3419</v>
      </c>
      <c r="D2471" s="21">
        <v>374648</v>
      </c>
      <c r="E2471" s="21">
        <v>0</v>
      </c>
      <c r="F2471" s="21">
        <v>374648</v>
      </c>
      <c r="G2471" s="39">
        <v>1.04</v>
      </c>
      <c r="H2471" s="21">
        <v>389634</v>
      </c>
      <c r="I2471" s="21">
        <v>0</v>
      </c>
      <c r="J2471" s="21">
        <v>389634</v>
      </c>
      <c r="K2471" s="21">
        <v>4873</v>
      </c>
      <c r="L2471" s="21">
        <v>0</v>
      </c>
      <c r="M2471" s="21">
        <v>0</v>
      </c>
      <c r="N2471" s="21">
        <v>394507</v>
      </c>
    </row>
    <row r="2472" spans="1:14" x14ac:dyDescent="0.25">
      <c r="A2472" s="1" t="s">
        <v>5891</v>
      </c>
      <c r="B2472" s="2" t="s">
        <v>10</v>
      </c>
      <c r="C2472" s="2" t="s">
        <v>3419</v>
      </c>
      <c r="D2472" s="21">
        <v>36931</v>
      </c>
      <c r="E2472" s="21">
        <v>0</v>
      </c>
      <c r="F2472" s="21">
        <v>36931</v>
      </c>
      <c r="G2472" s="39">
        <v>1.04</v>
      </c>
      <c r="H2472" s="21">
        <v>38408</v>
      </c>
      <c r="I2472" s="21">
        <v>0</v>
      </c>
      <c r="J2472" s="21">
        <v>38408</v>
      </c>
      <c r="K2472" s="21">
        <v>0</v>
      </c>
      <c r="L2472" s="21">
        <v>0</v>
      </c>
      <c r="M2472" s="21">
        <v>0</v>
      </c>
      <c r="N2472" s="21">
        <v>38408</v>
      </c>
    </row>
    <row r="2473" spans="1:14" x14ac:dyDescent="0.25">
      <c r="A2473" s="1" t="s">
        <v>5892</v>
      </c>
      <c r="B2473" s="2" t="s">
        <v>10</v>
      </c>
      <c r="C2473" s="2" t="s">
        <v>3419</v>
      </c>
      <c r="D2473" s="21">
        <v>311325</v>
      </c>
      <c r="E2473" s="21">
        <v>0</v>
      </c>
      <c r="F2473" s="21">
        <v>311325</v>
      </c>
      <c r="G2473" s="39">
        <v>1.04</v>
      </c>
      <c r="H2473" s="21">
        <v>323778</v>
      </c>
      <c r="I2473" s="21">
        <v>0</v>
      </c>
      <c r="J2473" s="21">
        <v>323778</v>
      </c>
      <c r="K2473" s="21">
        <v>7619</v>
      </c>
      <c r="L2473" s="21">
        <v>0</v>
      </c>
      <c r="M2473" s="21">
        <v>0</v>
      </c>
      <c r="N2473" s="21">
        <v>331397</v>
      </c>
    </row>
    <row r="2474" spans="1:14" x14ac:dyDescent="0.25">
      <c r="A2474" s="1" t="s">
        <v>5893</v>
      </c>
      <c r="B2474" s="2" t="s">
        <v>10</v>
      </c>
      <c r="C2474" s="2" t="s">
        <v>3419</v>
      </c>
      <c r="D2474" s="21">
        <v>250976</v>
      </c>
      <c r="E2474" s="21">
        <v>0</v>
      </c>
      <c r="F2474" s="21">
        <v>250976</v>
      </c>
      <c r="G2474" s="39">
        <v>1.04</v>
      </c>
      <c r="H2474" s="21">
        <v>261015</v>
      </c>
      <c r="I2474" s="21">
        <v>0</v>
      </c>
      <c r="J2474" s="21">
        <v>261015</v>
      </c>
      <c r="K2474" s="21">
        <v>1107</v>
      </c>
      <c r="L2474" s="21">
        <v>0</v>
      </c>
      <c r="M2474" s="21">
        <v>0</v>
      </c>
      <c r="N2474" s="21">
        <v>262122</v>
      </c>
    </row>
    <row r="2475" spans="1:14" x14ac:dyDescent="0.25">
      <c r="A2475" s="1" t="s">
        <v>5894</v>
      </c>
      <c r="B2475" s="2" t="s">
        <v>10</v>
      </c>
      <c r="C2475" s="2" t="s">
        <v>3419</v>
      </c>
      <c r="D2475" s="21">
        <v>189871</v>
      </c>
      <c r="E2475" s="21">
        <v>0</v>
      </c>
      <c r="F2475" s="21">
        <v>189871</v>
      </c>
      <c r="G2475" s="39">
        <v>1.04</v>
      </c>
      <c r="H2475" s="21">
        <v>197466</v>
      </c>
      <c r="I2475" s="21">
        <v>0</v>
      </c>
      <c r="J2475" s="21">
        <v>197466</v>
      </c>
      <c r="K2475" s="21">
        <v>0</v>
      </c>
      <c r="L2475" s="21">
        <v>0</v>
      </c>
      <c r="M2475" s="21">
        <v>0</v>
      </c>
      <c r="N2475" s="21">
        <v>197466</v>
      </c>
    </row>
    <row r="2476" spans="1:14" x14ac:dyDescent="0.25">
      <c r="A2476" s="1" t="s">
        <v>5895</v>
      </c>
      <c r="B2476" s="2" t="s">
        <v>10</v>
      </c>
      <c r="C2476" s="2" t="s">
        <v>3419</v>
      </c>
      <c r="D2476" s="21">
        <v>94376</v>
      </c>
      <c r="E2476" s="21">
        <v>0</v>
      </c>
      <c r="F2476" s="21">
        <v>94376</v>
      </c>
      <c r="G2476" s="39">
        <v>1.04</v>
      </c>
      <c r="H2476" s="21">
        <v>98151</v>
      </c>
      <c r="I2476" s="21">
        <v>0</v>
      </c>
      <c r="J2476" s="21">
        <v>98151</v>
      </c>
      <c r="K2476" s="21">
        <v>826</v>
      </c>
      <c r="L2476" s="21">
        <v>0</v>
      </c>
      <c r="M2476" s="21">
        <v>0</v>
      </c>
      <c r="N2476" s="21">
        <v>98977</v>
      </c>
    </row>
    <row r="2477" spans="1:14" x14ac:dyDescent="0.25">
      <c r="A2477" s="1" t="s">
        <v>5896</v>
      </c>
      <c r="B2477" s="2" t="s">
        <v>10</v>
      </c>
      <c r="C2477" s="2" t="s">
        <v>3419</v>
      </c>
      <c r="D2477" s="21">
        <v>1303372</v>
      </c>
      <c r="E2477" s="21">
        <v>0</v>
      </c>
      <c r="F2477" s="21">
        <v>1303372</v>
      </c>
      <c r="G2477" s="39">
        <v>1.04</v>
      </c>
      <c r="H2477" s="21">
        <v>1355507</v>
      </c>
      <c r="I2477" s="21">
        <v>0</v>
      </c>
      <c r="J2477" s="21">
        <v>1355507</v>
      </c>
      <c r="K2477" s="21">
        <v>0</v>
      </c>
      <c r="L2477" s="21">
        <v>0</v>
      </c>
      <c r="M2477" s="21">
        <v>0</v>
      </c>
      <c r="N2477" s="21">
        <v>1355507</v>
      </c>
    </row>
    <row r="2478" spans="1:14" x14ac:dyDescent="0.25">
      <c r="A2478" s="1" t="s">
        <v>5897</v>
      </c>
      <c r="B2478" s="2" t="s">
        <v>10</v>
      </c>
      <c r="C2478" s="2" t="s">
        <v>3419</v>
      </c>
      <c r="D2478" s="21">
        <v>2141068</v>
      </c>
      <c r="E2478" s="21">
        <v>0</v>
      </c>
      <c r="F2478" s="21">
        <v>2141068</v>
      </c>
      <c r="G2478" s="39">
        <v>1.04</v>
      </c>
      <c r="H2478" s="21">
        <v>2226711</v>
      </c>
      <c r="I2478" s="21">
        <v>0</v>
      </c>
      <c r="J2478" s="21">
        <v>2226711</v>
      </c>
      <c r="K2478" s="21">
        <v>0</v>
      </c>
      <c r="L2478" s="21">
        <v>0</v>
      </c>
      <c r="M2478" s="21">
        <v>0</v>
      </c>
      <c r="N2478" s="21">
        <v>2226711</v>
      </c>
    </row>
    <row r="2479" spans="1:14" x14ac:dyDescent="0.25">
      <c r="A2479" s="1" t="s">
        <v>5898</v>
      </c>
      <c r="B2479" s="2" t="s">
        <v>10</v>
      </c>
      <c r="C2479" s="2" t="s">
        <v>3419</v>
      </c>
      <c r="D2479" s="21">
        <v>3343025</v>
      </c>
      <c r="E2479" s="21">
        <v>0</v>
      </c>
      <c r="F2479" s="21">
        <v>3343025</v>
      </c>
      <c r="G2479" s="39">
        <v>1.04</v>
      </c>
      <c r="H2479" s="21">
        <v>3476746</v>
      </c>
      <c r="I2479" s="21">
        <v>0</v>
      </c>
      <c r="J2479" s="21">
        <v>3476746</v>
      </c>
      <c r="K2479" s="21">
        <v>0</v>
      </c>
      <c r="L2479" s="21">
        <v>0</v>
      </c>
      <c r="M2479" s="21">
        <v>0</v>
      </c>
      <c r="N2479" s="21">
        <v>3476746</v>
      </c>
    </row>
    <row r="2480" spans="1:14" x14ac:dyDescent="0.25">
      <c r="A2480" s="1" t="s">
        <v>5899</v>
      </c>
      <c r="B2480" s="2" t="s">
        <v>10</v>
      </c>
      <c r="C2480" s="2" t="s">
        <v>3419</v>
      </c>
      <c r="D2480" s="21">
        <v>1712421</v>
      </c>
      <c r="E2480" s="21">
        <v>0</v>
      </c>
      <c r="F2480" s="21">
        <v>1712421</v>
      </c>
      <c r="G2480" s="39">
        <v>1.04</v>
      </c>
      <c r="H2480" s="21">
        <v>1780918</v>
      </c>
      <c r="I2480" s="21">
        <v>0</v>
      </c>
      <c r="J2480" s="21">
        <v>1780918</v>
      </c>
      <c r="K2480" s="21">
        <v>0</v>
      </c>
      <c r="L2480" s="21">
        <v>0</v>
      </c>
      <c r="M2480" s="21">
        <v>0</v>
      </c>
      <c r="N2480" s="21">
        <v>1780918</v>
      </c>
    </row>
    <row r="2481" spans="1:14" x14ac:dyDescent="0.25">
      <c r="A2481" s="1" t="s">
        <v>5900</v>
      </c>
      <c r="B2481" s="2" t="s">
        <v>10</v>
      </c>
      <c r="C2481" s="2" t="s">
        <v>3419</v>
      </c>
      <c r="D2481" s="21">
        <v>45514</v>
      </c>
      <c r="E2481" s="21">
        <v>0</v>
      </c>
      <c r="F2481" s="21">
        <v>45514</v>
      </c>
      <c r="G2481" s="39">
        <v>1.04</v>
      </c>
      <c r="H2481" s="21">
        <v>47335</v>
      </c>
      <c r="I2481" s="21">
        <v>0</v>
      </c>
      <c r="J2481" s="21">
        <v>47335</v>
      </c>
      <c r="K2481" s="21">
        <v>0</v>
      </c>
      <c r="L2481" s="21">
        <v>0</v>
      </c>
      <c r="M2481" s="21">
        <v>0</v>
      </c>
      <c r="N2481" s="21">
        <v>47335</v>
      </c>
    </row>
    <row r="2482" spans="1:14" x14ac:dyDescent="0.25">
      <c r="A2482" s="1" t="s">
        <v>5901</v>
      </c>
      <c r="B2482" s="2" t="s">
        <v>10</v>
      </c>
      <c r="C2482" s="2" t="s">
        <v>3419</v>
      </c>
      <c r="D2482" s="21">
        <v>26885</v>
      </c>
      <c r="E2482" s="21">
        <v>0</v>
      </c>
      <c r="F2482" s="21">
        <v>26885</v>
      </c>
      <c r="G2482" s="39">
        <v>1.04</v>
      </c>
      <c r="H2482" s="21">
        <v>27960</v>
      </c>
      <c r="I2482" s="21">
        <v>0</v>
      </c>
      <c r="J2482" s="21">
        <v>27960</v>
      </c>
      <c r="K2482" s="21">
        <v>0</v>
      </c>
      <c r="L2482" s="21">
        <v>0</v>
      </c>
      <c r="M2482" s="21">
        <v>0</v>
      </c>
      <c r="N2482" s="21">
        <v>27960</v>
      </c>
    </row>
    <row r="2483" spans="1:14" x14ac:dyDescent="0.25">
      <c r="A2483" s="1" t="s">
        <v>5902</v>
      </c>
      <c r="B2483" s="2" t="s">
        <v>10</v>
      </c>
      <c r="C2483" s="2" t="s">
        <v>3419</v>
      </c>
      <c r="D2483" s="21">
        <v>223214</v>
      </c>
      <c r="E2483" s="21">
        <v>0</v>
      </c>
      <c r="F2483" s="21">
        <v>223214</v>
      </c>
      <c r="G2483" s="39">
        <v>1.04</v>
      </c>
      <c r="H2483" s="21">
        <v>232143</v>
      </c>
      <c r="I2483" s="21">
        <v>0</v>
      </c>
      <c r="J2483" s="21">
        <v>232143</v>
      </c>
      <c r="K2483" s="21">
        <v>0</v>
      </c>
      <c r="L2483" s="21">
        <v>0</v>
      </c>
      <c r="M2483" s="21">
        <v>0</v>
      </c>
      <c r="N2483" s="21">
        <v>232143</v>
      </c>
    </row>
    <row r="2484" spans="1:14" x14ac:dyDescent="0.25">
      <c r="A2484" s="1" t="s">
        <v>5903</v>
      </c>
      <c r="B2484" s="2" t="s">
        <v>10</v>
      </c>
      <c r="C2484" s="2" t="s">
        <v>3419</v>
      </c>
      <c r="D2484" s="21">
        <v>409994</v>
      </c>
      <c r="E2484" s="21">
        <v>0</v>
      </c>
      <c r="F2484" s="21">
        <v>409994</v>
      </c>
      <c r="G2484" s="39">
        <v>1.04</v>
      </c>
      <c r="H2484" s="21">
        <v>426394</v>
      </c>
      <c r="I2484" s="21">
        <v>0</v>
      </c>
      <c r="J2484" s="21">
        <v>426394</v>
      </c>
      <c r="K2484" s="21">
        <v>0</v>
      </c>
      <c r="L2484" s="21">
        <v>0</v>
      </c>
      <c r="M2484" s="21">
        <v>0</v>
      </c>
      <c r="N2484" s="21">
        <v>426394</v>
      </c>
    </row>
    <row r="2485" spans="1:14" x14ac:dyDescent="0.25">
      <c r="A2485" s="1" t="s">
        <v>5904</v>
      </c>
      <c r="B2485" s="2" t="s">
        <v>10</v>
      </c>
      <c r="C2485" s="2" t="s">
        <v>3419</v>
      </c>
      <c r="D2485" s="21">
        <v>86615</v>
      </c>
      <c r="E2485" s="21">
        <v>0</v>
      </c>
      <c r="F2485" s="21">
        <v>86615</v>
      </c>
      <c r="G2485" s="39">
        <v>1.04</v>
      </c>
      <c r="H2485" s="21">
        <v>90080</v>
      </c>
      <c r="I2485" s="21">
        <v>0</v>
      </c>
      <c r="J2485" s="21">
        <v>90080</v>
      </c>
      <c r="K2485" s="21">
        <v>0</v>
      </c>
      <c r="L2485" s="21">
        <v>0</v>
      </c>
      <c r="M2485" s="21">
        <v>0</v>
      </c>
      <c r="N2485" s="21">
        <v>90080</v>
      </c>
    </row>
    <row r="2486" spans="1:14" x14ac:dyDescent="0.25">
      <c r="A2486" s="1" t="s">
        <v>5905</v>
      </c>
      <c r="B2486" s="2" t="s">
        <v>10</v>
      </c>
      <c r="C2486" s="2" t="s">
        <v>3419</v>
      </c>
      <c r="D2486" s="21">
        <v>0</v>
      </c>
      <c r="E2486" s="21">
        <v>0</v>
      </c>
      <c r="F2486" s="21">
        <v>0</v>
      </c>
      <c r="G2486" s="39">
        <v>1.04</v>
      </c>
      <c r="H2486" s="21">
        <v>0</v>
      </c>
      <c r="I2486" s="21">
        <v>0</v>
      </c>
      <c r="J2486" s="21">
        <v>0</v>
      </c>
      <c r="K2486" s="21">
        <v>0</v>
      </c>
      <c r="L2486" s="21">
        <v>0</v>
      </c>
      <c r="M2486" s="21">
        <v>0</v>
      </c>
      <c r="N2486" s="21">
        <v>0</v>
      </c>
    </row>
    <row r="2487" spans="1:14" x14ac:dyDescent="0.25">
      <c r="A2487" s="1" t="s">
        <v>5906</v>
      </c>
      <c r="B2487" s="2" t="s">
        <v>10</v>
      </c>
      <c r="C2487" s="2" t="s">
        <v>3419</v>
      </c>
      <c r="D2487" s="21">
        <v>4552291</v>
      </c>
      <c r="E2487" s="21">
        <v>0</v>
      </c>
      <c r="F2487" s="21">
        <v>4552291</v>
      </c>
      <c r="G2487" s="39">
        <v>1.04</v>
      </c>
      <c r="H2487" s="21">
        <v>4734383</v>
      </c>
      <c r="I2487" s="21">
        <v>0</v>
      </c>
      <c r="J2487" s="21">
        <v>4734383</v>
      </c>
      <c r="K2487" s="21">
        <v>252368</v>
      </c>
      <c r="L2487" s="21">
        <v>225144.65350848789</v>
      </c>
      <c r="M2487" s="21">
        <v>630430</v>
      </c>
      <c r="N2487" s="21">
        <v>5842325.6535084881</v>
      </c>
    </row>
    <row r="2488" spans="1:14" x14ac:dyDescent="0.25">
      <c r="A2488" s="1" t="s">
        <v>5907</v>
      </c>
      <c r="B2488" s="2" t="s">
        <v>10</v>
      </c>
      <c r="C2488" s="2" t="s">
        <v>3419</v>
      </c>
      <c r="D2488" s="21">
        <v>44970</v>
      </c>
      <c r="E2488" s="21">
        <v>0</v>
      </c>
      <c r="F2488" s="21">
        <v>44970</v>
      </c>
      <c r="G2488" s="39">
        <v>1.04</v>
      </c>
      <c r="H2488" s="21">
        <v>46769</v>
      </c>
      <c r="I2488" s="21">
        <v>0</v>
      </c>
      <c r="J2488" s="21">
        <v>46769</v>
      </c>
      <c r="K2488" s="21">
        <v>0</v>
      </c>
      <c r="L2488" s="21">
        <v>0</v>
      </c>
      <c r="M2488" s="21">
        <v>0</v>
      </c>
      <c r="N2488" s="21">
        <v>46769</v>
      </c>
    </row>
    <row r="2489" spans="1:14" x14ac:dyDescent="0.25">
      <c r="A2489" s="1" t="s">
        <v>5908</v>
      </c>
      <c r="B2489" s="2" t="s">
        <v>10</v>
      </c>
      <c r="C2489" s="2" t="s">
        <v>3419</v>
      </c>
      <c r="D2489" s="21">
        <v>30496</v>
      </c>
      <c r="E2489" s="21">
        <v>0</v>
      </c>
      <c r="F2489" s="21">
        <v>30496</v>
      </c>
      <c r="G2489" s="39">
        <v>1.04</v>
      </c>
      <c r="H2489" s="21">
        <v>31716</v>
      </c>
      <c r="I2489" s="21">
        <v>0</v>
      </c>
      <c r="J2489" s="21">
        <v>31716</v>
      </c>
      <c r="K2489" s="21">
        <v>0</v>
      </c>
      <c r="L2489" s="21">
        <v>0</v>
      </c>
      <c r="M2489" s="21">
        <v>0</v>
      </c>
      <c r="N2489" s="21">
        <v>31716</v>
      </c>
    </row>
    <row r="2490" spans="1:14" x14ac:dyDescent="0.25">
      <c r="A2490" s="1" t="s">
        <v>5909</v>
      </c>
      <c r="B2490" s="2" t="s">
        <v>10</v>
      </c>
      <c r="C2490" s="2" t="s">
        <v>3419</v>
      </c>
      <c r="D2490" s="21">
        <v>14611</v>
      </c>
      <c r="E2490" s="21">
        <v>0</v>
      </c>
      <c r="F2490" s="21">
        <v>14611</v>
      </c>
      <c r="G2490" s="39">
        <v>1.04</v>
      </c>
      <c r="H2490" s="21">
        <v>15195</v>
      </c>
      <c r="I2490" s="21">
        <v>0</v>
      </c>
      <c r="J2490" s="21">
        <v>15195</v>
      </c>
      <c r="K2490" s="21">
        <v>0</v>
      </c>
      <c r="L2490" s="21">
        <v>0</v>
      </c>
      <c r="M2490" s="21">
        <v>0</v>
      </c>
      <c r="N2490" s="21">
        <v>15195</v>
      </c>
    </row>
    <row r="2491" spans="1:14" x14ac:dyDescent="0.25">
      <c r="A2491" s="1" t="s">
        <v>5910</v>
      </c>
      <c r="B2491" s="2" t="s">
        <v>10</v>
      </c>
      <c r="C2491" s="2" t="s">
        <v>3419</v>
      </c>
      <c r="D2491" s="21">
        <v>19515</v>
      </c>
      <c r="E2491" s="21">
        <v>0</v>
      </c>
      <c r="F2491" s="21">
        <v>19515</v>
      </c>
      <c r="G2491" s="39">
        <v>1.04</v>
      </c>
      <c r="H2491" s="21">
        <v>20296</v>
      </c>
      <c r="I2491" s="21">
        <v>0</v>
      </c>
      <c r="J2491" s="21">
        <v>20296</v>
      </c>
      <c r="K2491" s="21">
        <v>0</v>
      </c>
      <c r="L2491" s="21">
        <v>0</v>
      </c>
      <c r="M2491" s="21">
        <v>0</v>
      </c>
      <c r="N2491" s="21">
        <v>20296</v>
      </c>
    </row>
    <row r="2492" spans="1:14" x14ac:dyDescent="0.25">
      <c r="A2492" s="1" t="s">
        <v>5911</v>
      </c>
      <c r="B2492" s="2" t="s">
        <v>10</v>
      </c>
      <c r="C2492" s="2" t="s">
        <v>3419</v>
      </c>
      <c r="D2492" s="21">
        <v>101054</v>
      </c>
      <c r="E2492" s="21">
        <v>0</v>
      </c>
      <c r="F2492" s="21">
        <v>101054</v>
      </c>
      <c r="G2492" s="39">
        <v>1.04</v>
      </c>
      <c r="H2492" s="21">
        <v>105096</v>
      </c>
      <c r="I2492" s="21">
        <v>0</v>
      </c>
      <c r="J2492" s="21">
        <v>105096</v>
      </c>
      <c r="K2492" s="21">
        <v>0</v>
      </c>
      <c r="L2492" s="21">
        <v>0</v>
      </c>
      <c r="M2492" s="21">
        <v>0</v>
      </c>
      <c r="N2492" s="21">
        <v>105096</v>
      </c>
    </row>
    <row r="2493" spans="1:14" x14ac:dyDescent="0.25">
      <c r="A2493" s="1" t="s">
        <v>5912</v>
      </c>
      <c r="B2493" s="2" t="s">
        <v>10</v>
      </c>
      <c r="C2493" s="2" t="s">
        <v>3419</v>
      </c>
      <c r="D2493" s="21">
        <v>35472</v>
      </c>
      <c r="E2493" s="21">
        <v>0</v>
      </c>
      <c r="F2493" s="21">
        <v>35472</v>
      </c>
      <c r="G2493" s="39">
        <v>1.04</v>
      </c>
      <c r="H2493" s="21">
        <v>36891</v>
      </c>
      <c r="I2493" s="21">
        <v>0</v>
      </c>
      <c r="J2493" s="21">
        <v>36891</v>
      </c>
      <c r="K2493" s="21">
        <v>0</v>
      </c>
      <c r="L2493" s="21">
        <v>0</v>
      </c>
      <c r="M2493" s="21">
        <v>0</v>
      </c>
      <c r="N2493" s="21">
        <v>36891</v>
      </c>
    </row>
    <row r="2494" spans="1:14" x14ac:dyDescent="0.25">
      <c r="A2494" s="1" t="s">
        <v>5913</v>
      </c>
      <c r="B2494" s="2" t="s">
        <v>10</v>
      </c>
      <c r="C2494" s="2" t="s">
        <v>3419</v>
      </c>
      <c r="D2494" s="21">
        <v>28602</v>
      </c>
      <c r="E2494" s="21">
        <v>0</v>
      </c>
      <c r="F2494" s="21">
        <v>28602</v>
      </c>
      <c r="G2494" s="39">
        <v>1.04</v>
      </c>
      <c r="H2494" s="21">
        <v>29746</v>
      </c>
      <c r="I2494" s="21">
        <v>0</v>
      </c>
      <c r="J2494" s="21">
        <v>29746</v>
      </c>
      <c r="K2494" s="21">
        <v>0</v>
      </c>
      <c r="L2494" s="21">
        <v>0</v>
      </c>
      <c r="M2494" s="21">
        <v>0</v>
      </c>
      <c r="N2494" s="21">
        <v>29746</v>
      </c>
    </row>
    <row r="2495" spans="1:14" x14ac:dyDescent="0.25">
      <c r="A2495" s="1" t="s">
        <v>5914</v>
      </c>
      <c r="B2495" s="2" t="s">
        <v>10</v>
      </c>
      <c r="C2495" s="2" t="s">
        <v>3419</v>
      </c>
      <c r="D2495" s="21">
        <v>16733</v>
      </c>
      <c r="E2495" s="21">
        <v>0</v>
      </c>
      <c r="F2495" s="21">
        <v>16733</v>
      </c>
      <c r="G2495" s="39">
        <v>1.04</v>
      </c>
      <c r="H2495" s="21">
        <v>17402</v>
      </c>
      <c r="I2495" s="21">
        <v>0</v>
      </c>
      <c r="J2495" s="21">
        <v>17402</v>
      </c>
      <c r="K2495" s="21">
        <v>0</v>
      </c>
      <c r="L2495" s="21">
        <v>0</v>
      </c>
      <c r="M2495" s="21">
        <v>0</v>
      </c>
      <c r="N2495" s="21">
        <v>17402</v>
      </c>
    </row>
    <row r="2496" spans="1:14" x14ac:dyDescent="0.25">
      <c r="A2496" s="1" t="s">
        <v>5915</v>
      </c>
      <c r="B2496" s="2" t="s">
        <v>10</v>
      </c>
      <c r="C2496" s="2" t="s">
        <v>3419</v>
      </c>
      <c r="D2496" s="21">
        <v>23162</v>
      </c>
      <c r="E2496" s="21">
        <v>0</v>
      </c>
      <c r="F2496" s="21">
        <v>23162</v>
      </c>
      <c r="G2496" s="39">
        <v>1.04</v>
      </c>
      <c r="H2496" s="21">
        <v>24088</v>
      </c>
      <c r="I2496" s="21">
        <v>0</v>
      </c>
      <c r="J2496" s="21">
        <v>24088</v>
      </c>
      <c r="K2496" s="21">
        <v>0</v>
      </c>
      <c r="L2496" s="21">
        <v>0</v>
      </c>
      <c r="M2496" s="21">
        <v>0</v>
      </c>
      <c r="N2496" s="21">
        <v>24088</v>
      </c>
    </row>
    <row r="2497" spans="1:14" x14ac:dyDescent="0.25">
      <c r="A2497" s="1" t="s">
        <v>5916</v>
      </c>
      <c r="B2497" s="2" t="s">
        <v>10</v>
      </c>
      <c r="C2497" s="2" t="s">
        <v>3419</v>
      </c>
      <c r="D2497" s="21">
        <v>19261</v>
      </c>
      <c r="E2497" s="21">
        <v>0</v>
      </c>
      <c r="F2497" s="21">
        <v>19261</v>
      </c>
      <c r="G2497" s="39">
        <v>1.04</v>
      </c>
      <c r="H2497" s="21">
        <v>20031</v>
      </c>
      <c r="I2497" s="21">
        <v>0</v>
      </c>
      <c r="J2497" s="21">
        <v>20031</v>
      </c>
      <c r="K2497" s="21">
        <v>0</v>
      </c>
      <c r="L2497" s="21">
        <v>0</v>
      </c>
      <c r="M2497" s="21">
        <v>0</v>
      </c>
      <c r="N2497" s="21">
        <v>20031</v>
      </c>
    </row>
    <row r="2498" spans="1:14" x14ac:dyDescent="0.25">
      <c r="A2498" s="1" t="s">
        <v>5917</v>
      </c>
      <c r="B2498" s="2" t="s">
        <v>10</v>
      </c>
      <c r="C2498" s="2" t="s">
        <v>3419</v>
      </c>
      <c r="D2498" s="21">
        <v>12944</v>
      </c>
      <c r="E2498" s="21">
        <v>0</v>
      </c>
      <c r="F2498" s="21">
        <v>12944</v>
      </c>
      <c r="G2498" s="39">
        <v>1.04</v>
      </c>
      <c r="H2498" s="21">
        <v>13462</v>
      </c>
      <c r="I2498" s="21">
        <v>0</v>
      </c>
      <c r="J2498" s="21">
        <v>13462</v>
      </c>
      <c r="K2498" s="21">
        <v>0</v>
      </c>
      <c r="L2498" s="21">
        <v>0</v>
      </c>
      <c r="M2498" s="21">
        <v>0</v>
      </c>
      <c r="N2498" s="21">
        <v>13462</v>
      </c>
    </row>
    <row r="2499" spans="1:14" x14ac:dyDescent="0.25">
      <c r="A2499" s="1" t="s">
        <v>5918</v>
      </c>
      <c r="B2499" s="2" t="s">
        <v>10</v>
      </c>
      <c r="C2499" s="2" t="s">
        <v>3419</v>
      </c>
      <c r="D2499" s="21">
        <v>52502</v>
      </c>
      <c r="E2499" s="21">
        <v>0</v>
      </c>
      <c r="F2499" s="21">
        <v>52502</v>
      </c>
      <c r="G2499" s="39">
        <v>1.04</v>
      </c>
      <c r="H2499" s="21">
        <v>54602</v>
      </c>
      <c r="I2499" s="21">
        <v>0</v>
      </c>
      <c r="J2499" s="21">
        <v>54602</v>
      </c>
      <c r="K2499" s="21">
        <v>0</v>
      </c>
      <c r="L2499" s="21">
        <v>0</v>
      </c>
      <c r="M2499" s="21">
        <v>0</v>
      </c>
      <c r="N2499" s="21">
        <v>54602</v>
      </c>
    </row>
    <row r="2500" spans="1:14" x14ac:dyDescent="0.25">
      <c r="A2500" s="1" t="s">
        <v>5919</v>
      </c>
      <c r="B2500" s="2" t="s">
        <v>10</v>
      </c>
      <c r="C2500" s="2" t="s">
        <v>3419</v>
      </c>
      <c r="D2500" s="21">
        <v>20297</v>
      </c>
      <c r="E2500" s="21">
        <v>0</v>
      </c>
      <c r="F2500" s="21">
        <v>20297</v>
      </c>
      <c r="G2500" s="39">
        <v>1.04</v>
      </c>
      <c r="H2500" s="21">
        <v>21109</v>
      </c>
      <c r="I2500" s="21">
        <v>0</v>
      </c>
      <c r="J2500" s="21">
        <v>21109</v>
      </c>
      <c r="K2500" s="21">
        <v>0</v>
      </c>
      <c r="L2500" s="21">
        <v>0</v>
      </c>
      <c r="M2500" s="21">
        <v>0</v>
      </c>
      <c r="N2500" s="21">
        <v>21109</v>
      </c>
    </row>
    <row r="2501" spans="1:14" x14ac:dyDescent="0.25">
      <c r="A2501" s="1" t="s">
        <v>5920</v>
      </c>
      <c r="B2501" s="2" t="s">
        <v>10</v>
      </c>
      <c r="C2501" s="2" t="s">
        <v>3419</v>
      </c>
      <c r="D2501" s="21">
        <v>20020</v>
      </c>
      <c r="E2501" s="21">
        <v>0</v>
      </c>
      <c r="F2501" s="21">
        <v>20020</v>
      </c>
      <c r="G2501" s="39">
        <v>1.04</v>
      </c>
      <c r="H2501" s="21">
        <v>20821</v>
      </c>
      <c r="I2501" s="21">
        <v>0</v>
      </c>
      <c r="J2501" s="21">
        <v>20821</v>
      </c>
      <c r="K2501" s="21">
        <v>0</v>
      </c>
      <c r="L2501" s="21">
        <v>0</v>
      </c>
      <c r="M2501" s="21">
        <v>0</v>
      </c>
      <c r="N2501" s="21">
        <v>20821</v>
      </c>
    </row>
    <row r="2502" spans="1:14" x14ac:dyDescent="0.25">
      <c r="A2502" s="1" t="s">
        <v>5921</v>
      </c>
      <c r="B2502" s="2" t="s">
        <v>10</v>
      </c>
      <c r="C2502" s="2" t="s">
        <v>3419</v>
      </c>
      <c r="D2502" s="21">
        <v>17694</v>
      </c>
      <c r="E2502" s="21">
        <v>0</v>
      </c>
      <c r="F2502" s="21">
        <v>17694</v>
      </c>
      <c r="G2502" s="39">
        <v>1.04</v>
      </c>
      <c r="H2502" s="21">
        <v>18402</v>
      </c>
      <c r="I2502" s="21">
        <v>0</v>
      </c>
      <c r="J2502" s="21">
        <v>18402</v>
      </c>
      <c r="K2502" s="21">
        <v>0</v>
      </c>
      <c r="L2502" s="21">
        <v>0</v>
      </c>
      <c r="M2502" s="21">
        <v>0</v>
      </c>
      <c r="N2502" s="21">
        <v>18402</v>
      </c>
    </row>
    <row r="2503" spans="1:14" x14ac:dyDescent="0.25">
      <c r="A2503" s="1" t="s">
        <v>5922</v>
      </c>
      <c r="B2503" s="2" t="s">
        <v>10</v>
      </c>
      <c r="C2503" s="2" t="s">
        <v>3419</v>
      </c>
      <c r="D2503" s="21">
        <v>24918</v>
      </c>
      <c r="E2503" s="21">
        <v>0</v>
      </c>
      <c r="F2503" s="21">
        <v>24918</v>
      </c>
      <c r="G2503" s="39">
        <v>1.04</v>
      </c>
      <c r="H2503" s="21">
        <v>25915</v>
      </c>
      <c r="I2503" s="21">
        <v>0</v>
      </c>
      <c r="J2503" s="21">
        <v>25915</v>
      </c>
      <c r="K2503" s="21">
        <v>0</v>
      </c>
      <c r="L2503" s="21">
        <v>0</v>
      </c>
      <c r="M2503" s="21">
        <v>0</v>
      </c>
      <c r="N2503" s="21">
        <v>25915</v>
      </c>
    </row>
    <row r="2504" spans="1:14" x14ac:dyDescent="0.25">
      <c r="A2504" s="1" t="s">
        <v>5923</v>
      </c>
      <c r="B2504" s="2" t="s">
        <v>10</v>
      </c>
      <c r="C2504" s="2" t="s">
        <v>3419</v>
      </c>
      <c r="D2504" s="21">
        <v>14734</v>
      </c>
      <c r="E2504" s="21">
        <v>0</v>
      </c>
      <c r="F2504" s="21">
        <v>14734</v>
      </c>
      <c r="G2504" s="39">
        <v>1.04</v>
      </c>
      <c r="H2504" s="21">
        <v>15323</v>
      </c>
      <c r="I2504" s="21">
        <v>0</v>
      </c>
      <c r="J2504" s="21">
        <v>15323</v>
      </c>
      <c r="K2504" s="21">
        <v>0</v>
      </c>
      <c r="L2504" s="21">
        <v>0</v>
      </c>
      <c r="M2504" s="21">
        <v>0</v>
      </c>
      <c r="N2504" s="21">
        <v>15323</v>
      </c>
    </row>
    <row r="2505" spans="1:14" x14ac:dyDescent="0.25">
      <c r="A2505" s="1" t="s">
        <v>5924</v>
      </c>
      <c r="B2505" s="2" t="s">
        <v>10</v>
      </c>
      <c r="C2505" s="2" t="s">
        <v>3419</v>
      </c>
      <c r="D2505" s="21">
        <v>12692</v>
      </c>
      <c r="E2505" s="21">
        <v>0</v>
      </c>
      <c r="F2505" s="21">
        <v>12692</v>
      </c>
      <c r="G2505" s="39">
        <v>1.04</v>
      </c>
      <c r="H2505" s="21">
        <v>13200</v>
      </c>
      <c r="I2505" s="21">
        <v>0</v>
      </c>
      <c r="J2505" s="21">
        <v>13200</v>
      </c>
      <c r="K2505" s="21">
        <v>0</v>
      </c>
      <c r="L2505" s="21">
        <v>0</v>
      </c>
      <c r="M2505" s="21">
        <v>0</v>
      </c>
      <c r="N2505" s="21">
        <v>13200</v>
      </c>
    </row>
    <row r="2506" spans="1:14" x14ac:dyDescent="0.25">
      <c r="A2506" s="1" t="s">
        <v>5925</v>
      </c>
      <c r="B2506" s="2" t="s">
        <v>10</v>
      </c>
      <c r="C2506" s="2" t="s">
        <v>3419</v>
      </c>
      <c r="D2506" s="21">
        <v>22439</v>
      </c>
      <c r="E2506" s="21">
        <v>84235</v>
      </c>
      <c r="F2506" s="21">
        <v>106674</v>
      </c>
      <c r="G2506" s="39">
        <v>1.04</v>
      </c>
      <c r="H2506" s="21">
        <v>110941</v>
      </c>
      <c r="I2506" s="21">
        <v>0</v>
      </c>
      <c r="J2506" s="21">
        <v>110941</v>
      </c>
      <c r="K2506" s="21">
        <v>0</v>
      </c>
      <c r="L2506" s="21">
        <v>0</v>
      </c>
      <c r="M2506" s="21">
        <v>0</v>
      </c>
      <c r="N2506" s="21">
        <v>110941</v>
      </c>
    </row>
    <row r="2507" spans="1:14" x14ac:dyDescent="0.25">
      <c r="A2507" s="1" t="s">
        <v>5926</v>
      </c>
      <c r="B2507" s="2" t="s">
        <v>10</v>
      </c>
      <c r="C2507" s="2" t="s">
        <v>3419</v>
      </c>
      <c r="D2507" s="21">
        <v>23906</v>
      </c>
      <c r="E2507" s="21">
        <v>0</v>
      </c>
      <c r="F2507" s="21">
        <v>23906</v>
      </c>
      <c r="G2507" s="39">
        <v>1.04</v>
      </c>
      <c r="H2507" s="21">
        <v>24862</v>
      </c>
      <c r="I2507" s="21">
        <v>0</v>
      </c>
      <c r="J2507" s="21">
        <v>24862</v>
      </c>
      <c r="K2507" s="21">
        <v>0</v>
      </c>
      <c r="L2507" s="21">
        <v>0</v>
      </c>
      <c r="M2507" s="21">
        <v>0</v>
      </c>
      <c r="N2507" s="21">
        <v>24862</v>
      </c>
    </row>
    <row r="2508" spans="1:14" x14ac:dyDescent="0.25">
      <c r="A2508" s="1" t="s">
        <v>5927</v>
      </c>
      <c r="B2508" s="2" t="s">
        <v>10</v>
      </c>
      <c r="C2508" s="2" t="s">
        <v>3419</v>
      </c>
      <c r="D2508" s="21">
        <v>239600</v>
      </c>
      <c r="E2508" s="21">
        <v>0</v>
      </c>
      <c r="F2508" s="21">
        <v>239600</v>
      </c>
      <c r="G2508" s="39">
        <v>1.04</v>
      </c>
      <c r="H2508" s="21">
        <v>249184</v>
      </c>
      <c r="I2508" s="21">
        <v>0</v>
      </c>
      <c r="J2508" s="21">
        <v>249184</v>
      </c>
      <c r="K2508" s="21">
        <v>0</v>
      </c>
      <c r="L2508" s="21">
        <v>0</v>
      </c>
      <c r="M2508" s="21">
        <v>0</v>
      </c>
      <c r="N2508" s="21">
        <v>249184</v>
      </c>
    </row>
    <row r="2509" spans="1:14" x14ac:dyDescent="0.25">
      <c r="A2509" s="1" t="s">
        <v>5928</v>
      </c>
      <c r="B2509" s="2" t="s">
        <v>10</v>
      </c>
      <c r="C2509" s="2" t="s">
        <v>3419</v>
      </c>
      <c r="D2509" s="21">
        <v>16073</v>
      </c>
      <c r="E2509" s="21">
        <v>0</v>
      </c>
      <c r="F2509" s="21">
        <v>16073</v>
      </c>
      <c r="G2509" s="39">
        <v>1.04</v>
      </c>
      <c r="H2509" s="21">
        <v>16716</v>
      </c>
      <c r="I2509" s="21">
        <v>0</v>
      </c>
      <c r="J2509" s="21">
        <v>16716</v>
      </c>
      <c r="K2509" s="21">
        <v>0</v>
      </c>
      <c r="L2509" s="21">
        <v>0</v>
      </c>
      <c r="M2509" s="21">
        <v>0</v>
      </c>
      <c r="N2509" s="21">
        <v>16716</v>
      </c>
    </row>
    <row r="2510" spans="1:14" x14ac:dyDescent="0.25">
      <c r="A2510" s="1" t="s">
        <v>5929</v>
      </c>
      <c r="B2510" s="2" t="s">
        <v>10</v>
      </c>
      <c r="C2510" s="2" t="s">
        <v>3419</v>
      </c>
      <c r="D2510" s="21">
        <v>312288</v>
      </c>
      <c r="E2510" s="21">
        <v>0</v>
      </c>
      <c r="F2510" s="21">
        <v>312288</v>
      </c>
      <c r="G2510" s="39">
        <v>1.04</v>
      </c>
      <c r="H2510" s="21">
        <v>324780</v>
      </c>
      <c r="I2510" s="21">
        <v>0</v>
      </c>
      <c r="J2510" s="21">
        <v>324780</v>
      </c>
      <c r="K2510" s="21">
        <v>27078</v>
      </c>
      <c r="L2510" s="21">
        <v>0</v>
      </c>
      <c r="M2510" s="21">
        <v>0</v>
      </c>
      <c r="N2510" s="21">
        <v>351858</v>
      </c>
    </row>
    <row r="2511" spans="1:14" x14ac:dyDescent="0.25">
      <c r="A2511" s="1" t="s">
        <v>5930</v>
      </c>
      <c r="B2511" s="2" t="s">
        <v>10</v>
      </c>
      <c r="C2511" s="2" t="s">
        <v>3419</v>
      </c>
      <c r="D2511" s="21">
        <v>197129</v>
      </c>
      <c r="E2511" s="21">
        <v>0</v>
      </c>
      <c r="F2511" s="21">
        <v>197129</v>
      </c>
      <c r="G2511" s="39">
        <v>1.04</v>
      </c>
      <c r="H2511" s="21">
        <v>205014</v>
      </c>
      <c r="I2511" s="21">
        <v>0</v>
      </c>
      <c r="J2511" s="21">
        <v>205014</v>
      </c>
      <c r="K2511" s="21">
        <v>17341</v>
      </c>
      <c r="L2511" s="21">
        <v>0</v>
      </c>
      <c r="M2511" s="21">
        <v>0</v>
      </c>
      <c r="N2511" s="21">
        <v>222355</v>
      </c>
    </row>
    <row r="2512" spans="1:14" x14ac:dyDescent="0.25">
      <c r="A2512" s="1" t="s">
        <v>5931</v>
      </c>
      <c r="B2512" s="2" t="s">
        <v>10</v>
      </c>
      <c r="C2512" s="2" t="s">
        <v>3419</v>
      </c>
      <c r="D2512" s="21">
        <v>440934</v>
      </c>
      <c r="E2512" s="21">
        <v>0</v>
      </c>
      <c r="F2512" s="21">
        <v>440934</v>
      </c>
      <c r="G2512" s="39">
        <v>1.04</v>
      </c>
      <c r="H2512" s="21">
        <v>458571</v>
      </c>
      <c r="I2512" s="21">
        <v>0</v>
      </c>
      <c r="J2512" s="21">
        <v>458571</v>
      </c>
      <c r="K2512" s="21">
        <v>0</v>
      </c>
      <c r="L2512" s="21">
        <v>0</v>
      </c>
      <c r="M2512" s="21">
        <v>0</v>
      </c>
      <c r="N2512" s="21">
        <v>458571</v>
      </c>
    </row>
    <row r="2513" spans="1:14" x14ac:dyDescent="0.25">
      <c r="A2513" s="1" t="s">
        <v>5932</v>
      </c>
      <c r="B2513" s="2" t="s">
        <v>10</v>
      </c>
      <c r="C2513" s="2" t="s">
        <v>3419</v>
      </c>
      <c r="D2513" s="21">
        <v>79003</v>
      </c>
      <c r="E2513" s="21">
        <v>0</v>
      </c>
      <c r="F2513" s="21">
        <v>79003</v>
      </c>
      <c r="G2513" s="39">
        <v>1.04</v>
      </c>
      <c r="H2513" s="21">
        <v>82163</v>
      </c>
      <c r="I2513" s="21">
        <v>0</v>
      </c>
      <c r="J2513" s="21">
        <v>82163</v>
      </c>
      <c r="K2513" s="21">
        <v>0</v>
      </c>
      <c r="L2513" s="21">
        <v>0</v>
      </c>
      <c r="M2513" s="21">
        <v>0</v>
      </c>
      <c r="N2513" s="21">
        <v>82163</v>
      </c>
    </row>
    <row r="2514" spans="1:14" x14ac:dyDescent="0.25">
      <c r="A2514" s="1" t="s">
        <v>5933</v>
      </c>
      <c r="B2514" s="2" t="s">
        <v>10</v>
      </c>
      <c r="C2514" s="2" t="s">
        <v>3419</v>
      </c>
      <c r="D2514" s="21">
        <v>2964798</v>
      </c>
      <c r="E2514" s="21">
        <v>0</v>
      </c>
      <c r="F2514" s="21">
        <v>2964798</v>
      </c>
      <c r="G2514" s="39">
        <v>1.04</v>
      </c>
      <c r="H2514" s="21">
        <v>3083390</v>
      </c>
      <c r="I2514" s="21">
        <v>0</v>
      </c>
      <c r="J2514" s="21">
        <v>3083390</v>
      </c>
      <c r="K2514" s="21">
        <v>0</v>
      </c>
      <c r="L2514" s="21">
        <v>0</v>
      </c>
      <c r="M2514" s="21">
        <v>0</v>
      </c>
      <c r="N2514" s="21">
        <v>3083390</v>
      </c>
    </row>
    <row r="2515" spans="1:14" x14ac:dyDescent="0.25">
      <c r="A2515" s="1" t="s">
        <v>5934</v>
      </c>
      <c r="B2515" s="2" t="s">
        <v>10</v>
      </c>
      <c r="C2515" s="2" t="s">
        <v>3419</v>
      </c>
      <c r="D2515" s="21">
        <v>1608522</v>
      </c>
      <c r="E2515" s="21">
        <v>0</v>
      </c>
      <c r="F2515" s="21">
        <v>1608522</v>
      </c>
      <c r="G2515" s="39">
        <v>1.04</v>
      </c>
      <c r="H2515" s="21">
        <v>1672863</v>
      </c>
      <c r="I2515" s="21">
        <v>0</v>
      </c>
      <c r="J2515" s="21">
        <v>1672863</v>
      </c>
      <c r="K2515" s="21">
        <v>0</v>
      </c>
      <c r="L2515" s="21">
        <v>0</v>
      </c>
      <c r="M2515" s="21">
        <v>0</v>
      </c>
      <c r="N2515" s="21">
        <v>1672863</v>
      </c>
    </row>
    <row r="2516" spans="1:14" x14ac:dyDescent="0.25">
      <c r="A2516" s="1" t="s">
        <v>5935</v>
      </c>
      <c r="B2516" s="2" t="s">
        <v>10</v>
      </c>
      <c r="C2516" s="2" t="s">
        <v>3419</v>
      </c>
      <c r="D2516" s="21">
        <v>2167146</v>
      </c>
      <c r="E2516" s="21">
        <v>0</v>
      </c>
      <c r="F2516" s="21">
        <v>2167146</v>
      </c>
      <c r="G2516" s="39">
        <v>1.04</v>
      </c>
      <c r="H2516" s="21">
        <v>2253832</v>
      </c>
      <c r="I2516" s="21">
        <v>0</v>
      </c>
      <c r="J2516" s="21">
        <v>2253832</v>
      </c>
      <c r="K2516" s="21">
        <v>0</v>
      </c>
      <c r="L2516" s="21">
        <v>0</v>
      </c>
      <c r="M2516" s="21">
        <v>0</v>
      </c>
      <c r="N2516" s="21">
        <v>2253832</v>
      </c>
    </row>
    <row r="2517" spans="1:14" x14ac:dyDescent="0.25">
      <c r="A2517" s="1" t="s">
        <v>5936</v>
      </c>
      <c r="B2517" s="2" t="s">
        <v>10</v>
      </c>
      <c r="C2517" s="2" t="s">
        <v>3419</v>
      </c>
      <c r="D2517" s="21">
        <v>345974</v>
      </c>
      <c r="E2517" s="21">
        <v>0</v>
      </c>
      <c r="F2517" s="21">
        <v>345974</v>
      </c>
      <c r="G2517" s="39">
        <v>1.04</v>
      </c>
      <c r="H2517" s="21">
        <v>359813</v>
      </c>
      <c r="I2517" s="21">
        <v>0</v>
      </c>
      <c r="J2517" s="21">
        <v>359813</v>
      </c>
      <c r="K2517" s="21">
        <v>0</v>
      </c>
      <c r="L2517" s="21">
        <v>0</v>
      </c>
      <c r="M2517" s="21">
        <v>0</v>
      </c>
      <c r="N2517" s="21">
        <v>359813</v>
      </c>
    </row>
    <row r="2518" spans="1:14" x14ac:dyDescent="0.25">
      <c r="A2518" s="1" t="s">
        <v>5937</v>
      </c>
      <c r="B2518" s="2" t="s">
        <v>10</v>
      </c>
      <c r="C2518" s="2" t="s">
        <v>3419</v>
      </c>
      <c r="D2518" s="21">
        <v>6205842</v>
      </c>
      <c r="E2518" s="21">
        <v>0</v>
      </c>
      <c r="F2518" s="21">
        <v>6205842</v>
      </c>
      <c r="G2518" s="39">
        <v>1.04</v>
      </c>
      <c r="H2518" s="21">
        <v>6454076</v>
      </c>
      <c r="I2518" s="21">
        <v>0</v>
      </c>
      <c r="J2518" s="21">
        <v>6454076</v>
      </c>
      <c r="K2518" s="21">
        <v>429096</v>
      </c>
      <c r="L2518" s="21">
        <v>160991.69458171914</v>
      </c>
      <c r="M2518" s="21">
        <v>490872</v>
      </c>
      <c r="N2518" s="21">
        <v>7535035.6945817191</v>
      </c>
    </row>
    <row r="2519" spans="1:14" x14ac:dyDescent="0.25">
      <c r="A2519" s="1" t="s">
        <v>5938</v>
      </c>
      <c r="B2519" s="2" t="s">
        <v>10</v>
      </c>
      <c r="C2519" s="2" t="s">
        <v>3419</v>
      </c>
      <c r="D2519" s="21">
        <v>52245</v>
      </c>
      <c r="E2519" s="21">
        <v>0</v>
      </c>
      <c r="F2519" s="21">
        <v>52245</v>
      </c>
      <c r="G2519" s="39">
        <v>1.04</v>
      </c>
      <c r="H2519" s="21">
        <v>54335</v>
      </c>
      <c r="I2519" s="21">
        <v>0</v>
      </c>
      <c r="J2519" s="21">
        <v>54335</v>
      </c>
      <c r="K2519" s="21">
        <v>0</v>
      </c>
      <c r="L2519" s="21">
        <v>0</v>
      </c>
      <c r="M2519" s="21">
        <v>0</v>
      </c>
      <c r="N2519" s="21">
        <v>54335</v>
      </c>
    </row>
    <row r="2520" spans="1:14" x14ac:dyDescent="0.25">
      <c r="A2520" s="1" t="s">
        <v>5939</v>
      </c>
      <c r="B2520" s="2" t="s">
        <v>10</v>
      </c>
      <c r="C2520" s="2" t="s">
        <v>3419</v>
      </c>
      <c r="D2520" s="21">
        <v>11100</v>
      </c>
      <c r="E2520" s="21">
        <v>0</v>
      </c>
      <c r="F2520" s="21">
        <v>11100</v>
      </c>
      <c r="G2520" s="39">
        <v>1.04</v>
      </c>
      <c r="H2520" s="21">
        <v>11544</v>
      </c>
      <c r="I2520" s="21">
        <v>0</v>
      </c>
      <c r="J2520" s="21">
        <v>11544</v>
      </c>
      <c r="K2520" s="21">
        <v>0</v>
      </c>
      <c r="L2520" s="21">
        <v>0</v>
      </c>
      <c r="M2520" s="21">
        <v>0</v>
      </c>
      <c r="N2520" s="21">
        <v>11544</v>
      </c>
    </row>
    <row r="2521" spans="1:14" x14ac:dyDescent="0.25">
      <c r="A2521" s="1" t="s">
        <v>5940</v>
      </c>
      <c r="B2521" s="2" t="s">
        <v>10</v>
      </c>
      <c r="C2521" s="2" t="s">
        <v>3419</v>
      </c>
      <c r="D2521" s="21">
        <v>33691</v>
      </c>
      <c r="E2521" s="21">
        <v>0</v>
      </c>
      <c r="F2521" s="21">
        <v>33691</v>
      </c>
      <c r="G2521" s="39">
        <v>1.04</v>
      </c>
      <c r="H2521" s="21">
        <v>35039</v>
      </c>
      <c r="I2521" s="21">
        <v>0</v>
      </c>
      <c r="J2521" s="21">
        <v>35039</v>
      </c>
      <c r="K2521" s="21">
        <v>0</v>
      </c>
      <c r="L2521" s="21">
        <v>0</v>
      </c>
      <c r="M2521" s="21">
        <v>0</v>
      </c>
      <c r="N2521" s="21">
        <v>35039</v>
      </c>
    </row>
    <row r="2522" spans="1:14" x14ac:dyDescent="0.25">
      <c r="A2522" s="1" t="s">
        <v>5941</v>
      </c>
      <c r="B2522" s="2" t="s">
        <v>10</v>
      </c>
      <c r="C2522" s="2" t="s">
        <v>3419</v>
      </c>
      <c r="D2522" s="21">
        <v>18077</v>
      </c>
      <c r="E2522" s="21">
        <v>0</v>
      </c>
      <c r="F2522" s="21">
        <v>18077</v>
      </c>
      <c r="G2522" s="39">
        <v>1.04</v>
      </c>
      <c r="H2522" s="21">
        <v>18800</v>
      </c>
      <c r="I2522" s="21">
        <v>0</v>
      </c>
      <c r="J2522" s="21">
        <v>18800</v>
      </c>
      <c r="K2522" s="21">
        <v>0</v>
      </c>
      <c r="L2522" s="21">
        <v>0</v>
      </c>
      <c r="M2522" s="21">
        <v>0</v>
      </c>
      <c r="N2522" s="21">
        <v>18800</v>
      </c>
    </row>
    <row r="2523" spans="1:14" x14ac:dyDescent="0.25">
      <c r="A2523" s="1" t="s">
        <v>5942</v>
      </c>
      <c r="B2523" s="2" t="s">
        <v>10</v>
      </c>
      <c r="C2523" s="2" t="s">
        <v>3419</v>
      </c>
      <c r="D2523" s="21">
        <v>38199</v>
      </c>
      <c r="E2523" s="21">
        <v>0</v>
      </c>
      <c r="F2523" s="21">
        <v>38199</v>
      </c>
      <c r="G2523" s="39">
        <v>1.04</v>
      </c>
      <c r="H2523" s="21">
        <v>39727</v>
      </c>
      <c r="I2523" s="21">
        <v>0</v>
      </c>
      <c r="J2523" s="21">
        <v>39727</v>
      </c>
      <c r="K2523" s="21">
        <v>0</v>
      </c>
      <c r="L2523" s="21">
        <v>0</v>
      </c>
      <c r="M2523" s="21">
        <v>0</v>
      </c>
      <c r="N2523" s="21">
        <v>39727</v>
      </c>
    </row>
    <row r="2524" spans="1:14" x14ac:dyDescent="0.25">
      <c r="A2524" s="1" t="s">
        <v>5943</v>
      </c>
      <c r="B2524" s="2" t="s">
        <v>10</v>
      </c>
      <c r="C2524" s="2" t="s">
        <v>3419</v>
      </c>
      <c r="D2524" s="21">
        <v>20732</v>
      </c>
      <c r="E2524" s="21">
        <v>0</v>
      </c>
      <c r="F2524" s="21">
        <v>20732</v>
      </c>
      <c r="G2524" s="39">
        <v>1.04</v>
      </c>
      <c r="H2524" s="21">
        <v>21561</v>
      </c>
      <c r="I2524" s="21">
        <v>0</v>
      </c>
      <c r="J2524" s="21">
        <v>21561</v>
      </c>
      <c r="K2524" s="21">
        <v>0</v>
      </c>
      <c r="L2524" s="21">
        <v>0</v>
      </c>
      <c r="M2524" s="21">
        <v>0</v>
      </c>
      <c r="N2524" s="21">
        <v>21561</v>
      </c>
    </row>
    <row r="2525" spans="1:14" x14ac:dyDescent="0.25">
      <c r="A2525" s="1" t="s">
        <v>5944</v>
      </c>
      <c r="B2525" s="2" t="s">
        <v>10</v>
      </c>
      <c r="C2525" s="2" t="s">
        <v>3419</v>
      </c>
      <c r="D2525" s="21">
        <v>1565</v>
      </c>
      <c r="E2525" s="21">
        <v>0</v>
      </c>
      <c r="F2525" s="21">
        <v>1565</v>
      </c>
      <c r="G2525" s="39">
        <v>1.04</v>
      </c>
      <c r="H2525" s="21">
        <v>1628</v>
      </c>
      <c r="I2525" s="21">
        <v>0</v>
      </c>
      <c r="J2525" s="21">
        <v>1628</v>
      </c>
      <c r="K2525" s="21">
        <v>0</v>
      </c>
      <c r="L2525" s="21">
        <v>0</v>
      </c>
      <c r="M2525" s="21">
        <v>0</v>
      </c>
      <c r="N2525" s="21">
        <v>1628</v>
      </c>
    </row>
    <row r="2526" spans="1:14" x14ac:dyDescent="0.25">
      <c r="A2526" s="1" t="s">
        <v>5945</v>
      </c>
      <c r="B2526" s="2" t="s">
        <v>10</v>
      </c>
      <c r="C2526" s="2" t="s">
        <v>3419</v>
      </c>
      <c r="D2526" s="21">
        <v>19292</v>
      </c>
      <c r="E2526" s="21">
        <v>0</v>
      </c>
      <c r="F2526" s="21">
        <v>19292</v>
      </c>
      <c r="G2526" s="39">
        <v>1.04</v>
      </c>
      <c r="H2526" s="21">
        <v>20064</v>
      </c>
      <c r="I2526" s="21">
        <v>0</v>
      </c>
      <c r="J2526" s="21">
        <v>20064</v>
      </c>
      <c r="K2526" s="21">
        <v>0</v>
      </c>
      <c r="L2526" s="21">
        <v>0</v>
      </c>
      <c r="M2526" s="21">
        <v>0</v>
      </c>
      <c r="N2526" s="21">
        <v>20064</v>
      </c>
    </row>
    <row r="2527" spans="1:14" x14ac:dyDescent="0.25">
      <c r="A2527" s="1" t="s">
        <v>5946</v>
      </c>
      <c r="B2527" s="2" t="s">
        <v>10</v>
      </c>
      <c r="C2527" s="2" t="s">
        <v>3419</v>
      </c>
      <c r="D2527" s="21">
        <v>5917</v>
      </c>
      <c r="E2527" s="21">
        <v>0</v>
      </c>
      <c r="F2527" s="21">
        <v>5917</v>
      </c>
      <c r="G2527" s="39">
        <v>1.04</v>
      </c>
      <c r="H2527" s="21">
        <v>6154</v>
      </c>
      <c r="I2527" s="21">
        <v>0</v>
      </c>
      <c r="J2527" s="21">
        <v>6154</v>
      </c>
      <c r="K2527" s="21">
        <v>0</v>
      </c>
      <c r="L2527" s="21">
        <v>0</v>
      </c>
      <c r="M2527" s="21">
        <v>0</v>
      </c>
      <c r="N2527" s="21">
        <v>6154</v>
      </c>
    </row>
    <row r="2528" spans="1:14" x14ac:dyDescent="0.25">
      <c r="A2528" s="1" t="s">
        <v>5947</v>
      </c>
      <c r="B2528" s="2" t="s">
        <v>10</v>
      </c>
      <c r="C2528" s="2" t="s">
        <v>3419</v>
      </c>
      <c r="D2528" s="21">
        <v>5747</v>
      </c>
      <c r="E2528" s="21">
        <v>0</v>
      </c>
      <c r="F2528" s="21">
        <v>5747</v>
      </c>
      <c r="G2528" s="39">
        <v>1.04</v>
      </c>
      <c r="H2528" s="21">
        <v>5977</v>
      </c>
      <c r="I2528" s="21">
        <v>0</v>
      </c>
      <c r="J2528" s="21">
        <v>5977</v>
      </c>
      <c r="K2528" s="21">
        <v>0</v>
      </c>
      <c r="L2528" s="21">
        <v>0</v>
      </c>
      <c r="M2528" s="21">
        <v>0</v>
      </c>
      <c r="N2528" s="21">
        <v>5977</v>
      </c>
    </row>
    <row r="2529" spans="1:14" x14ac:dyDescent="0.25">
      <c r="A2529" s="1" t="s">
        <v>5948</v>
      </c>
      <c r="B2529" s="2" t="s">
        <v>10</v>
      </c>
      <c r="C2529" s="2" t="s">
        <v>3419</v>
      </c>
      <c r="D2529" s="21">
        <v>61719</v>
      </c>
      <c r="E2529" s="21">
        <v>0</v>
      </c>
      <c r="F2529" s="21">
        <v>61719</v>
      </c>
      <c r="G2529" s="39">
        <v>1.04</v>
      </c>
      <c r="H2529" s="21">
        <v>64188</v>
      </c>
      <c r="I2529" s="21">
        <v>0</v>
      </c>
      <c r="J2529" s="21">
        <v>64188</v>
      </c>
      <c r="K2529" s="21">
        <v>0</v>
      </c>
      <c r="L2529" s="21">
        <v>0</v>
      </c>
      <c r="M2529" s="21">
        <v>0</v>
      </c>
      <c r="N2529" s="21">
        <v>64188</v>
      </c>
    </row>
    <row r="2530" spans="1:14" x14ac:dyDescent="0.25">
      <c r="A2530" s="1" t="s">
        <v>5949</v>
      </c>
      <c r="B2530" s="2" t="s">
        <v>10</v>
      </c>
      <c r="C2530" s="2" t="s">
        <v>3419</v>
      </c>
      <c r="D2530" s="21">
        <v>8315</v>
      </c>
      <c r="E2530" s="21">
        <v>0</v>
      </c>
      <c r="F2530" s="21">
        <v>8315</v>
      </c>
      <c r="G2530" s="39">
        <v>1.04</v>
      </c>
      <c r="H2530" s="21">
        <v>8648</v>
      </c>
      <c r="I2530" s="21">
        <v>0</v>
      </c>
      <c r="J2530" s="21">
        <v>8648</v>
      </c>
      <c r="K2530" s="21">
        <v>0</v>
      </c>
      <c r="L2530" s="21">
        <v>0</v>
      </c>
      <c r="M2530" s="21">
        <v>0</v>
      </c>
      <c r="N2530" s="21">
        <v>8648</v>
      </c>
    </row>
    <row r="2531" spans="1:14" x14ac:dyDescent="0.25">
      <c r="A2531" s="1" t="s">
        <v>5950</v>
      </c>
      <c r="B2531" s="2" t="s">
        <v>10</v>
      </c>
      <c r="C2531" s="2" t="s">
        <v>3419</v>
      </c>
      <c r="D2531" s="21">
        <v>5417</v>
      </c>
      <c r="E2531" s="21">
        <v>0</v>
      </c>
      <c r="F2531" s="21">
        <v>5417</v>
      </c>
      <c r="G2531" s="39">
        <v>1.04</v>
      </c>
      <c r="H2531" s="21">
        <v>5634</v>
      </c>
      <c r="I2531" s="21">
        <v>0</v>
      </c>
      <c r="J2531" s="21">
        <v>5634</v>
      </c>
      <c r="K2531" s="21">
        <v>0</v>
      </c>
      <c r="L2531" s="21">
        <v>0</v>
      </c>
      <c r="M2531" s="21">
        <v>0</v>
      </c>
      <c r="N2531" s="21">
        <v>5634</v>
      </c>
    </row>
    <row r="2532" spans="1:14" x14ac:dyDescent="0.25">
      <c r="A2532" s="1" t="s">
        <v>5951</v>
      </c>
      <c r="B2532" s="2" t="s">
        <v>10</v>
      </c>
      <c r="C2532" s="2" t="s">
        <v>3419</v>
      </c>
      <c r="D2532" s="21">
        <v>16963</v>
      </c>
      <c r="E2532" s="21">
        <v>0</v>
      </c>
      <c r="F2532" s="21">
        <v>16963</v>
      </c>
      <c r="G2532" s="39">
        <v>1.04</v>
      </c>
      <c r="H2532" s="21">
        <v>17642</v>
      </c>
      <c r="I2532" s="21">
        <v>0</v>
      </c>
      <c r="J2532" s="21">
        <v>17642</v>
      </c>
      <c r="K2532" s="21">
        <v>0</v>
      </c>
      <c r="L2532" s="21">
        <v>0</v>
      </c>
      <c r="M2532" s="21">
        <v>0</v>
      </c>
      <c r="N2532" s="21">
        <v>17642</v>
      </c>
    </row>
    <row r="2533" spans="1:14" x14ac:dyDescent="0.25">
      <c r="A2533" s="1" t="s">
        <v>5952</v>
      </c>
      <c r="B2533" s="2" t="s">
        <v>10</v>
      </c>
      <c r="C2533" s="2" t="s">
        <v>3419</v>
      </c>
      <c r="D2533" s="21">
        <v>36016</v>
      </c>
      <c r="E2533" s="21">
        <v>0</v>
      </c>
      <c r="F2533" s="21">
        <v>36016</v>
      </c>
      <c r="G2533" s="39">
        <v>1.04</v>
      </c>
      <c r="H2533" s="21">
        <v>37457</v>
      </c>
      <c r="I2533" s="21">
        <v>0</v>
      </c>
      <c r="J2533" s="21">
        <v>37457</v>
      </c>
      <c r="K2533" s="21">
        <v>0</v>
      </c>
      <c r="L2533" s="21">
        <v>0</v>
      </c>
      <c r="M2533" s="21">
        <v>0</v>
      </c>
      <c r="N2533" s="21">
        <v>37457</v>
      </c>
    </row>
    <row r="2534" spans="1:14" x14ac:dyDescent="0.25">
      <c r="A2534" s="1" t="s">
        <v>5953</v>
      </c>
      <c r="B2534" s="2" t="s">
        <v>10</v>
      </c>
      <c r="C2534" s="2" t="s">
        <v>3419</v>
      </c>
      <c r="D2534" s="21">
        <v>95483</v>
      </c>
      <c r="E2534" s="21">
        <v>0</v>
      </c>
      <c r="F2534" s="21">
        <v>95483</v>
      </c>
      <c r="G2534" s="39">
        <v>1.04</v>
      </c>
      <c r="H2534" s="21">
        <v>99302</v>
      </c>
      <c r="I2534" s="21">
        <v>0</v>
      </c>
      <c r="J2534" s="21">
        <v>99302</v>
      </c>
      <c r="K2534" s="21">
        <v>0</v>
      </c>
      <c r="L2534" s="21">
        <v>0</v>
      </c>
      <c r="M2534" s="21">
        <v>0</v>
      </c>
      <c r="N2534" s="21">
        <v>99302</v>
      </c>
    </row>
    <row r="2535" spans="1:14" x14ac:dyDescent="0.25">
      <c r="A2535" s="1" t="s">
        <v>5954</v>
      </c>
      <c r="B2535" s="2" t="s">
        <v>10</v>
      </c>
      <c r="C2535" s="2" t="s">
        <v>3419</v>
      </c>
      <c r="D2535" s="21">
        <v>52668</v>
      </c>
      <c r="E2535" s="21">
        <v>0</v>
      </c>
      <c r="F2535" s="21">
        <v>52668</v>
      </c>
      <c r="G2535" s="39">
        <v>1.04</v>
      </c>
      <c r="H2535" s="21">
        <v>54775</v>
      </c>
      <c r="I2535" s="21">
        <v>0</v>
      </c>
      <c r="J2535" s="21">
        <v>54775</v>
      </c>
      <c r="K2535" s="21">
        <v>0</v>
      </c>
      <c r="L2535" s="21">
        <v>0</v>
      </c>
      <c r="M2535" s="21">
        <v>0</v>
      </c>
      <c r="N2535" s="21">
        <v>54775</v>
      </c>
    </row>
    <row r="2536" spans="1:14" x14ac:dyDescent="0.25">
      <c r="A2536" s="1" t="s">
        <v>5955</v>
      </c>
      <c r="B2536" s="2" t="s">
        <v>10</v>
      </c>
      <c r="C2536" s="2" t="s">
        <v>3419</v>
      </c>
      <c r="D2536" s="21">
        <v>57106</v>
      </c>
      <c r="E2536" s="21">
        <v>0</v>
      </c>
      <c r="F2536" s="21">
        <v>57106</v>
      </c>
      <c r="G2536" s="39">
        <v>1.04</v>
      </c>
      <c r="H2536" s="21">
        <v>59390</v>
      </c>
      <c r="I2536" s="21">
        <v>0</v>
      </c>
      <c r="J2536" s="21">
        <v>59390</v>
      </c>
      <c r="K2536" s="21">
        <v>0</v>
      </c>
      <c r="L2536" s="21">
        <v>0</v>
      </c>
      <c r="M2536" s="21">
        <v>0</v>
      </c>
      <c r="N2536" s="21">
        <v>59390</v>
      </c>
    </row>
    <row r="2537" spans="1:14" x14ac:dyDescent="0.25">
      <c r="A2537" s="1" t="s">
        <v>5956</v>
      </c>
      <c r="B2537" s="2" t="s">
        <v>10</v>
      </c>
      <c r="C2537" s="2" t="s">
        <v>3419</v>
      </c>
      <c r="D2537" s="21">
        <v>5805</v>
      </c>
      <c r="E2537" s="21">
        <v>0</v>
      </c>
      <c r="F2537" s="21">
        <v>5805</v>
      </c>
      <c r="G2537" s="39">
        <v>1.04</v>
      </c>
      <c r="H2537" s="21">
        <v>6037</v>
      </c>
      <c r="I2537" s="21">
        <v>0</v>
      </c>
      <c r="J2537" s="21">
        <v>6037</v>
      </c>
      <c r="K2537" s="21">
        <v>0</v>
      </c>
      <c r="L2537" s="21">
        <v>0</v>
      </c>
      <c r="M2537" s="21">
        <v>0</v>
      </c>
      <c r="N2537" s="21">
        <v>6037</v>
      </c>
    </row>
    <row r="2538" spans="1:14" x14ac:dyDescent="0.25">
      <c r="A2538" s="1" t="s">
        <v>5957</v>
      </c>
      <c r="B2538" s="2" t="s">
        <v>10</v>
      </c>
      <c r="C2538" s="2" t="s">
        <v>3419</v>
      </c>
      <c r="D2538" s="21">
        <v>15324</v>
      </c>
      <c r="E2538" s="21">
        <v>0</v>
      </c>
      <c r="F2538" s="21">
        <v>15324</v>
      </c>
      <c r="G2538" s="39">
        <v>1.04</v>
      </c>
      <c r="H2538" s="21">
        <v>15937</v>
      </c>
      <c r="I2538" s="21">
        <v>0</v>
      </c>
      <c r="J2538" s="21">
        <v>15937</v>
      </c>
      <c r="K2538" s="21">
        <v>0</v>
      </c>
      <c r="L2538" s="21">
        <v>0</v>
      </c>
      <c r="M2538" s="21">
        <v>0</v>
      </c>
      <c r="N2538" s="21">
        <v>15937</v>
      </c>
    </row>
    <row r="2539" spans="1:14" x14ac:dyDescent="0.25">
      <c r="A2539" s="1" t="s">
        <v>5958</v>
      </c>
      <c r="B2539" s="2" t="s">
        <v>10</v>
      </c>
      <c r="C2539" s="2" t="s">
        <v>3419</v>
      </c>
      <c r="D2539" s="21">
        <v>12327</v>
      </c>
      <c r="E2539" s="21">
        <v>0</v>
      </c>
      <c r="F2539" s="21">
        <v>12327</v>
      </c>
      <c r="G2539" s="39">
        <v>1.04</v>
      </c>
      <c r="H2539" s="21">
        <v>12820</v>
      </c>
      <c r="I2539" s="21">
        <v>0</v>
      </c>
      <c r="J2539" s="21">
        <v>12820</v>
      </c>
      <c r="K2539" s="21">
        <v>0</v>
      </c>
      <c r="L2539" s="21">
        <v>0</v>
      </c>
      <c r="M2539" s="21">
        <v>0</v>
      </c>
      <c r="N2539" s="21">
        <v>12820</v>
      </c>
    </row>
    <row r="2540" spans="1:14" x14ac:dyDescent="0.25">
      <c r="A2540" s="1" t="s">
        <v>5959</v>
      </c>
      <c r="B2540" s="2" t="s">
        <v>10</v>
      </c>
      <c r="C2540" s="2" t="s">
        <v>3419</v>
      </c>
      <c r="D2540" s="21">
        <v>8493</v>
      </c>
      <c r="E2540" s="21">
        <v>0</v>
      </c>
      <c r="F2540" s="21">
        <v>8493</v>
      </c>
      <c r="G2540" s="39">
        <v>1.04</v>
      </c>
      <c r="H2540" s="21">
        <v>8833</v>
      </c>
      <c r="I2540" s="21">
        <v>0</v>
      </c>
      <c r="J2540" s="21">
        <v>8833</v>
      </c>
      <c r="K2540" s="21">
        <v>0</v>
      </c>
      <c r="L2540" s="21">
        <v>0</v>
      </c>
      <c r="M2540" s="21">
        <v>0</v>
      </c>
      <c r="N2540" s="21">
        <v>8833</v>
      </c>
    </row>
    <row r="2541" spans="1:14" x14ac:dyDescent="0.25">
      <c r="A2541" s="1" t="s">
        <v>5960</v>
      </c>
      <c r="B2541" s="2" t="s">
        <v>10</v>
      </c>
      <c r="C2541" s="2" t="s">
        <v>3419</v>
      </c>
      <c r="D2541" s="21">
        <v>37779</v>
      </c>
      <c r="E2541" s="21">
        <v>0</v>
      </c>
      <c r="F2541" s="21">
        <v>37779</v>
      </c>
      <c r="G2541" s="39">
        <v>1.04</v>
      </c>
      <c r="H2541" s="21">
        <v>39290</v>
      </c>
      <c r="I2541" s="21">
        <v>0</v>
      </c>
      <c r="J2541" s="21">
        <v>39290</v>
      </c>
      <c r="K2541" s="21">
        <v>0</v>
      </c>
      <c r="L2541" s="21">
        <v>0</v>
      </c>
      <c r="M2541" s="21">
        <v>0</v>
      </c>
      <c r="N2541" s="21">
        <v>39290</v>
      </c>
    </row>
    <row r="2542" spans="1:14" x14ac:dyDescent="0.25">
      <c r="A2542" s="1" t="s">
        <v>5961</v>
      </c>
      <c r="B2542" s="2" t="s">
        <v>10</v>
      </c>
      <c r="C2542" s="2" t="s">
        <v>3419</v>
      </c>
      <c r="D2542" s="21">
        <v>21158</v>
      </c>
      <c r="E2542" s="21">
        <v>0</v>
      </c>
      <c r="F2542" s="21">
        <v>21158</v>
      </c>
      <c r="G2542" s="39">
        <v>1.04</v>
      </c>
      <c r="H2542" s="21">
        <v>22004</v>
      </c>
      <c r="I2542" s="21">
        <v>0</v>
      </c>
      <c r="J2542" s="21">
        <v>22004</v>
      </c>
      <c r="K2542" s="21">
        <v>0</v>
      </c>
      <c r="L2542" s="21">
        <v>0</v>
      </c>
      <c r="M2542" s="21">
        <v>0</v>
      </c>
      <c r="N2542" s="21">
        <v>22004</v>
      </c>
    </row>
    <row r="2543" spans="1:14" x14ac:dyDescent="0.25">
      <c r="A2543" s="1" t="s">
        <v>5962</v>
      </c>
      <c r="B2543" s="2" t="s">
        <v>10</v>
      </c>
      <c r="C2543" s="2" t="s">
        <v>3419</v>
      </c>
      <c r="D2543" s="21">
        <v>5773219</v>
      </c>
      <c r="E2543" s="21">
        <v>0</v>
      </c>
      <c r="F2543" s="21">
        <v>5773219</v>
      </c>
      <c r="G2543" s="39">
        <v>1.04</v>
      </c>
      <c r="H2543" s="21">
        <v>6004148</v>
      </c>
      <c r="I2543" s="21">
        <v>0</v>
      </c>
      <c r="J2543" s="21">
        <v>6004148</v>
      </c>
      <c r="K2543" s="21">
        <v>111664</v>
      </c>
      <c r="L2543" s="21">
        <v>0</v>
      </c>
      <c r="M2543" s="21">
        <v>0</v>
      </c>
      <c r="N2543" s="21">
        <v>6115812</v>
      </c>
    </row>
    <row r="2544" spans="1:14" x14ac:dyDescent="0.25">
      <c r="A2544" s="1" t="s">
        <v>5963</v>
      </c>
      <c r="B2544" s="2" t="s">
        <v>10</v>
      </c>
      <c r="C2544" s="2" t="s">
        <v>3419</v>
      </c>
      <c r="D2544" s="21">
        <v>252727</v>
      </c>
      <c r="E2544" s="21">
        <v>0</v>
      </c>
      <c r="F2544" s="21">
        <v>252727</v>
      </c>
      <c r="G2544" s="39">
        <v>1.04</v>
      </c>
      <c r="H2544" s="21">
        <v>262836</v>
      </c>
      <c r="I2544" s="21">
        <v>0</v>
      </c>
      <c r="J2544" s="21">
        <v>262836</v>
      </c>
      <c r="K2544" s="21">
        <v>0</v>
      </c>
      <c r="L2544" s="21">
        <v>0</v>
      </c>
      <c r="M2544" s="21">
        <v>0</v>
      </c>
      <c r="N2544" s="21">
        <v>262836</v>
      </c>
    </row>
    <row r="2545" spans="1:14" x14ac:dyDescent="0.25">
      <c r="A2545" s="1" t="s">
        <v>5964</v>
      </c>
      <c r="B2545" s="2" t="s">
        <v>10</v>
      </c>
      <c r="C2545" s="2" t="s">
        <v>3419</v>
      </c>
      <c r="D2545" s="21">
        <v>6055400</v>
      </c>
      <c r="E2545" s="21">
        <v>0</v>
      </c>
      <c r="F2545" s="21">
        <v>6055400</v>
      </c>
      <c r="G2545" s="39">
        <v>1.04</v>
      </c>
      <c r="H2545" s="21">
        <v>6297616</v>
      </c>
      <c r="I2545" s="21">
        <v>0</v>
      </c>
      <c r="J2545" s="21">
        <v>6297616</v>
      </c>
      <c r="K2545" s="21">
        <v>0</v>
      </c>
      <c r="L2545" s="21">
        <v>0</v>
      </c>
      <c r="M2545" s="21">
        <v>0</v>
      </c>
      <c r="N2545" s="21">
        <v>6297616</v>
      </c>
    </row>
    <row r="2546" spans="1:14" x14ac:dyDescent="0.25">
      <c r="A2546" s="1" t="s">
        <v>5965</v>
      </c>
      <c r="B2546" s="2" t="s">
        <v>10</v>
      </c>
      <c r="C2546" s="2" t="s">
        <v>3419</v>
      </c>
      <c r="D2546" s="21">
        <v>3160</v>
      </c>
      <c r="E2546" s="21">
        <v>0</v>
      </c>
      <c r="F2546" s="21">
        <v>3160</v>
      </c>
      <c r="G2546" s="39">
        <v>1.04</v>
      </c>
      <c r="H2546" s="21">
        <v>3286</v>
      </c>
      <c r="I2546" s="21">
        <v>0</v>
      </c>
      <c r="J2546" s="21">
        <v>3286</v>
      </c>
      <c r="K2546" s="21">
        <v>0</v>
      </c>
      <c r="L2546" s="21">
        <v>0</v>
      </c>
      <c r="M2546" s="21">
        <v>0</v>
      </c>
      <c r="N2546" s="21">
        <v>3286</v>
      </c>
    </row>
    <row r="2547" spans="1:14" x14ac:dyDescent="0.25">
      <c r="A2547" s="1" t="s">
        <v>5966</v>
      </c>
      <c r="B2547" s="2" t="s">
        <v>10</v>
      </c>
      <c r="C2547" s="2" t="s">
        <v>3419</v>
      </c>
      <c r="D2547" s="21">
        <v>387903</v>
      </c>
      <c r="E2547" s="21">
        <v>0</v>
      </c>
      <c r="F2547" s="21">
        <v>387903</v>
      </c>
      <c r="G2547" s="39">
        <v>1.04</v>
      </c>
      <c r="H2547" s="21">
        <v>403419</v>
      </c>
      <c r="I2547" s="21">
        <v>0</v>
      </c>
      <c r="J2547" s="21">
        <v>403419</v>
      </c>
      <c r="K2547" s="21">
        <v>0</v>
      </c>
      <c r="L2547" s="21">
        <v>0</v>
      </c>
      <c r="M2547" s="21">
        <v>0</v>
      </c>
      <c r="N2547" s="21">
        <v>403419</v>
      </c>
    </row>
    <row r="2548" spans="1:14" x14ac:dyDescent="0.25">
      <c r="A2548" s="1" t="s">
        <v>5967</v>
      </c>
      <c r="B2548" s="2" t="s">
        <v>10</v>
      </c>
      <c r="C2548" s="2" t="s">
        <v>3419</v>
      </c>
      <c r="D2548" s="21">
        <v>161453</v>
      </c>
      <c r="E2548" s="21">
        <v>0</v>
      </c>
      <c r="F2548" s="21">
        <v>161453</v>
      </c>
      <c r="G2548" s="39">
        <v>1.04</v>
      </c>
      <c r="H2548" s="21">
        <v>167911</v>
      </c>
      <c r="I2548" s="21">
        <v>0</v>
      </c>
      <c r="J2548" s="21">
        <v>167911</v>
      </c>
      <c r="K2548" s="21">
        <v>0</v>
      </c>
      <c r="L2548" s="21">
        <v>0</v>
      </c>
      <c r="M2548" s="21">
        <v>0</v>
      </c>
      <c r="N2548" s="21">
        <v>167911</v>
      </c>
    </row>
    <row r="2549" spans="1:14" x14ac:dyDescent="0.25">
      <c r="A2549" s="1" t="s">
        <v>5968</v>
      </c>
      <c r="B2549" s="2" t="s">
        <v>10</v>
      </c>
      <c r="C2549" s="2" t="s">
        <v>3419</v>
      </c>
      <c r="D2549" s="21">
        <v>63106601</v>
      </c>
      <c r="E2549" s="21">
        <v>0</v>
      </c>
      <c r="F2549" s="21">
        <v>63106601</v>
      </c>
      <c r="G2549" s="39">
        <v>1.04</v>
      </c>
      <c r="H2549" s="21">
        <v>65630865</v>
      </c>
      <c r="I2549" s="21">
        <v>0</v>
      </c>
      <c r="J2549" s="21">
        <v>65630865</v>
      </c>
      <c r="K2549" s="21">
        <v>4150007</v>
      </c>
      <c r="L2549" s="21">
        <v>3555305.8553601103</v>
      </c>
      <c r="M2549" s="21">
        <v>3754416</v>
      </c>
      <c r="N2549" s="21">
        <v>77090593.855360106</v>
      </c>
    </row>
    <row r="2550" spans="1:14" x14ac:dyDescent="0.25">
      <c r="A2550" s="1" t="s">
        <v>5969</v>
      </c>
      <c r="B2550" s="2" t="s">
        <v>10</v>
      </c>
      <c r="C2550" s="2" t="s">
        <v>3419</v>
      </c>
      <c r="D2550" s="21">
        <v>2205220</v>
      </c>
      <c r="E2550" s="21">
        <v>0</v>
      </c>
      <c r="F2550" s="21">
        <v>2205220</v>
      </c>
      <c r="G2550" s="39">
        <v>1.04</v>
      </c>
      <c r="H2550" s="21">
        <v>2293429</v>
      </c>
      <c r="I2550" s="21">
        <v>0</v>
      </c>
      <c r="J2550" s="21">
        <v>2293429</v>
      </c>
      <c r="K2550" s="21">
        <v>0</v>
      </c>
      <c r="L2550" s="21">
        <v>0</v>
      </c>
      <c r="M2550" s="21">
        <v>0</v>
      </c>
      <c r="N2550" s="21">
        <v>2293429</v>
      </c>
    </row>
    <row r="2551" spans="1:14" x14ac:dyDescent="0.25">
      <c r="A2551" s="1" t="s">
        <v>5970</v>
      </c>
      <c r="B2551" s="2" t="s">
        <v>10</v>
      </c>
      <c r="C2551" s="2" t="s">
        <v>3419</v>
      </c>
      <c r="D2551" s="21">
        <v>90454</v>
      </c>
      <c r="E2551" s="21">
        <v>0</v>
      </c>
      <c r="F2551" s="21">
        <v>90454</v>
      </c>
      <c r="G2551" s="39">
        <v>1.04</v>
      </c>
      <c r="H2551" s="21">
        <v>94072</v>
      </c>
      <c r="I2551" s="21">
        <v>0</v>
      </c>
      <c r="J2551" s="21">
        <v>94072</v>
      </c>
      <c r="K2551" s="21">
        <v>0</v>
      </c>
      <c r="L2551" s="21">
        <v>0</v>
      </c>
      <c r="M2551" s="21">
        <v>0</v>
      </c>
      <c r="N2551" s="21">
        <v>94072</v>
      </c>
    </row>
    <row r="2552" spans="1:14" x14ac:dyDescent="0.25">
      <c r="A2552" s="1" t="s">
        <v>5971</v>
      </c>
      <c r="B2552" s="2" t="s">
        <v>10</v>
      </c>
      <c r="C2552" s="2" t="s">
        <v>3419</v>
      </c>
      <c r="D2552" s="21">
        <v>8773705</v>
      </c>
      <c r="E2552" s="21">
        <v>0</v>
      </c>
      <c r="F2552" s="21">
        <v>8773705</v>
      </c>
      <c r="G2552" s="39">
        <v>1.04</v>
      </c>
      <c r="H2552" s="21">
        <v>9124653</v>
      </c>
      <c r="I2552" s="21">
        <v>0</v>
      </c>
      <c r="J2552" s="21">
        <v>9124653</v>
      </c>
      <c r="K2552" s="21">
        <v>0</v>
      </c>
      <c r="L2552" s="21">
        <v>0</v>
      </c>
      <c r="M2552" s="21">
        <v>0</v>
      </c>
      <c r="N2552" s="21">
        <v>9124653</v>
      </c>
    </row>
    <row r="2553" spans="1:14" x14ac:dyDescent="0.25">
      <c r="A2553" s="1" t="s">
        <v>5972</v>
      </c>
      <c r="B2553" s="2" t="s">
        <v>10</v>
      </c>
      <c r="C2553" s="2" t="s">
        <v>3419</v>
      </c>
      <c r="D2553" s="21">
        <v>541820</v>
      </c>
      <c r="E2553" s="21">
        <v>0</v>
      </c>
      <c r="F2553" s="21">
        <v>541820</v>
      </c>
      <c r="G2553" s="39">
        <v>1.04</v>
      </c>
      <c r="H2553" s="21">
        <v>563493</v>
      </c>
      <c r="I2553" s="21">
        <v>0</v>
      </c>
      <c r="J2553" s="21">
        <v>563493</v>
      </c>
      <c r="K2553" s="21">
        <v>0</v>
      </c>
      <c r="L2553" s="21">
        <v>0</v>
      </c>
      <c r="M2553" s="21">
        <v>0</v>
      </c>
      <c r="N2553" s="21">
        <v>563493</v>
      </c>
    </row>
    <row r="2554" spans="1:14" x14ac:dyDescent="0.25">
      <c r="A2554" s="1" t="s">
        <v>5973</v>
      </c>
      <c r="B2554" s="2" t="s">
        <v>10</v>
      </c>
      <c r="C2554" s="2" t="s">
        <v>3419</v>
      </c>
      <c r="D2554" s="21">
        <v>122307</v>
      </c>
      <c r="E2554" s="21">
        <v>0</v>
      </c>
      <c r="F2554" s="21">
        <v>122307</v>
      </c>
      <c r="G2554" s="39">
        <v>1.04</v>
      </c>
      <c r="H2554" s="21">
        <v>127199</v>
      </c>
      <c r="I2554" s="21">
        <v>0</v>
      </c>
      <c r="J2554" s="21">
        <v>127199</v>
      </c>
      <c r="K2554" s="21">
        <v>0</v>
      </c>
      <c r="L2554" s="21">
        <v>0</v>
      </c>
      <c r="M2554" s="21">
        <v>0</v>
      </c>
      <c r="N2554" s="21">
        <v>127199</v>
      </c>
    </row>
    <row r="2555" spans="1:14" x14ac:dyDescent="0.25">
      <c r="A2555" s="1" t="s">
        <v>5974</v>
      </c>
      <c r="B2555" s="2" t="s">
        <v>10</v>
      </c>
      <c r="C2555" s="2" t="s">
        <v>3419</v>
      </c>
      <c r="D2555" s="21">
        <v>59792</v>
      </c>
      <c r="E2555" s="21">
        <v>0</v>
      </c>
      <c r="F2555" s="21">
        <v>59792</v>
      </c>
      <c r="G2555" s="39">
        <v>1.04</v>
      </c>
      <c r="H2555" s="21">
        <v>62184</v>
      </c>
      <c r="I2555" s="21">
        <v>0</v>
      </c>
      <c r="J2555" s="21">
        <v>62184</v>
      </c>
      <c r="K2555" s="21">
        <v>0</v>
      </c>
      <c r="L2555" s="21">
        <v>0</v>
      </c>
      <c r="M2555" s="21">
        <v>0</v>
      </c>
      <c r="N2555" s="21">
        <v>62184</v>
      </c>
    </row>
    <row r="2556" spans="1:14" x14ac:dyDescent="0.25">
      <c r="A2556" s="1" t="s">
        <v>5975</v>
      </c>
      <c r="B2556" s="2" t="s">
        <v>10</v>
      </c>
      <c r="C2556" s="2" t="s">
        <v>3419</v>
      </c>
      <c r="D2556" s="21">
        <v>140558</v>
      </c>
      <c r="E2556" s="21">
        <v>0</v>
      </c>
      <c r="F2556" s="21">
        <v>140558</v>
      </c>
      <c r="G2556" s="39">
        <v>1.04</v>
      </c>
      <c r="H2556" s="21">
        <v>146180</v>
      </c>
      <c r="I2556" s="21">
        <v>0</v>
      </c>
      <c r="J2556" s="21">
        <v>146180</v>
      </c>
      <c r="K2556" s="21">
        <v>0</v>
      </c>
      <c r="L2556" s="21">
        <v>0</v>
      </c>
      <c r="M2556" s="21">
        <v>0</v>
      </c>
      <c r="N2556" s="21">
        <v>146180</v>
      </c>
    </row>
    <row r="2557" spans="1:14" x14ac:dyDescent="0.25">
      <c r="A2557" s="1" t="s">
        <v>5976</v>
      </c>
      <c r="B2557" s="2" t="s">
        <v>10</v>
      </c>
      <c r="C2557" s="2" t="s">
        <v>3419</v>
      </c>
      <c r="D2557" s="21">
        <v>1250189</v>
      </c>
      <c r="E2557" s="21">
        <v>0</v>
      </c>
      <c r="F2557" s="21">
        <v>1250189</v>
      </c>
      <c r="G2557" s="39">
        <v>1.04</v>
      </c>
      <c r="H2557" s="21">
        <v>1300197</v>
      </c>
      <c r="I2557" s="21">
        <v>0</v>
      </c>
      <c r="J2557" s="21">
        <v>1300197</v>
      </c>
      <c r="K2557" s="21">
        <v>0</v>
      </c>
      <c r="L2557" s="21">
        <v>0</v>
      </c>
      <c r="M2557" s="21">
        <v>0</v>
      </c>
      <c r="N2557" s="21">
        <v>1300197</v>
      </c>
    </row>
    <row r="2558" spans="1:14" x14ac:dyDescent="0.25">
      <c r="A2558" s="1" t="s">
        <v>5977</v>
      </c>
      <c r="B2558" s="2" t="s">
        <v>10</v>
      </c>
      <c r="C2558" s="2" t="s">
        <v>3419</v>
      </c>
      <c r="D2558" s="21">
        <v>162005</v>
      </c>
      <c r="E2558" s="21">
        <v>0</v>
      </c>
      <c r="F2558" s="21">
        <v>162005</v>
      </c>
      <c r="G2558" s="39">
        <v>1.04</v>
      </c>
      <c r="H2558" s="21">
        <v>168485</v>
      </c>
      <c r="I2558" s="21">
        <v>0</v>
      </c>
      <c r="J2558" s="21">
        <v>168485</v>
      </c>
      <c r="K2558" s="21">
        <v>0</v>
      </c>
      <c r="L2558" s="21">
        <v>0</v>
      </c>
      <c r="M2558" s="21">
        <v>0</v>
      </c>
      <c r="N2558" s="21">
        <v>168485</v>
      </c>
    </row>
    <row r="2559" spans="1:14" x14ac:dyDescent="0.25">
      <c r="A2559" s="1" t="s">
        <v>5978</v>
      </c>
      <c r="B2559" s="2" t="s">
        <v>10</v>
      </c>
      <c r="C2559" s="2" t="s">
        <v>3419</v>
      </c>
      <c r="D2559" s="21">
        <v>98298</v>
      </c>
      <c r="E2559" s="21">
        <v>0</v>
      </c>
      <c r="F2559" s="21">
        <v>98298</v>
      </c>
      <c r="G2559" s="39">
        <v>1.04</v>
      </c>
      <c r="H2559" s="21">
        <v>102230</v>
      </c>
      <c r="I2559" s="21">
        <v>0</v>
      </c>
      <c r="J2559" s="21">
        <v>102230</v>
      </c>
      <c r="K2559" s="21">
        <v>0</v>
      </c>
      <c r="L2559" s="21">
        <v>0</v>
      </c>
      <c r="M2559" s="21">
        <v>0</v>
      </c>
      <c r="N2559" s="21">
        <v>102230</v>
      </c>
    </row>
    <row r="2560" spans="1:14" x14ac:dyDescent="0.25">
      <c r="A2560" s="1" t="s">
        <v>5979</v>
      </c>
      <c r="B2560" s="2" t="s">
        <v>10</v>
      </c>
      <c r="C2560" s="2" t="s">
        <v>3419</v>
      </c>
      <c r="D2560" s="21">
        <v>134565</v>
      </c>
      <c r="E2560" s="21">
        <v>0</v>
      </c>
      <c r="F2560" s="21">
        <v>134565</v>
      </c>
      <c r="G2560" s="39">
        <v>1.04</v>
      </c>
      <c r="H2560" s="21">
        <v>139948</v>
      </c>
      <c r="I2560" s="21">
        <v>0</v>
      </c>
      <c r="J2560" s="21">
        <v>139948</v>
      </c>
      <c r="K2560" s="21">
        <v>0</v>
      </c>
      <c r="L2560" s="21">
        <v>0</v>
      </c>
      <c r="M2560" s="21">
        <v>0</v>
      </c>
      <c r="N2560" s="21">
        <v>139948</v>
      </c>
    </row>
    <row r="2561" spans="1:14" x14ac:dyDescent="0.25">
      <c r="A2561" s="1" t="s">
        <v>5980</v>
      </c>
      <c r="B2561" s="2" t="s">
        <v>10</v>
      </c>
      <c r="C2561" s="2" t="s">
        <v>3419</v>
      </c>
      <c r="D2561" s="21">
        <v>21609</v>
      </c>
      <c r="E2561" s="21">
        <v>0</v>
      </c>
      <c r="F2561" s="21">
        <v>21609</v>
      </c>
      <c r="G2561" s="39">
        <v>1.04</v>
      </c>
      <c r="H2561" s="21">
        <v>22473</v>
      </c>
      <c r="I2561" s="21">
        <v>0</v>
      </c>
      <c r="J2561" s="21">
        <v>22473</v>
      </c>
      <c r="K2561" s="21">
        <v>0</v>
      </c>
      <c r="L2561" s="21">
        <v>0</v>
      </c>
      <c r="M2561" s="21">
        <v>0</v>
      </c>
      <c r="N2561" s="21">
        <v>22473</v>
      </c>
    </row>
    <row r="2562" spans="1:14" x14ac:dyDescent="0.25">
      <c r="A2562" s="1" t="s">
        <v>5981</v>
      </c>
      <c r="B2562" s="2" t="s">
        <v>10</v>
      </c>
      <c r="C2562" s="2" t="s">
        <v>3419</v>
      </c>
      <c r="D2562" s="21">
        <v>226226</v>
      </c>
      <c r="E2562" s="21">
        <v>0</v>
      </c>
      <c r="F2562" s="21">
        <v>226226</v>
      </c>
      <c r="G2562" s="39">
        <v>1.04</v>
      </c>
      <c r="H2562" s="21">
        <v>235275</v>
      </c>
      <c r="I2562" s="21">
        <v>0</v>
      </c>
      <c r="J2562" s="21">
        <v>235275</v>
      </c>
      <c r="K2562" s="21">
        <v>0</v>
      </c>
      <c r="L2562" s="21">
        <v>0</v>
      </c>
      <c r="M2562" s="21">
        <v>0</v>
      </c>
      <c r="N2562" s="21">
        <v>235275</v>
      </c>
    </row>
    <row r="2563" spans="1:14" x14ac:dyDescent="0.25">
      <c r="A2563" s="1" t="s">
        <v>5982</v>
      </c>
      <c r="B2563" s="2" t="s">
        <v>10</v>
      </c>
      <c r="C2563" s="2" t="s">
        <v>3419</v>
      </c>
      <c r="D2563" s="21">
        <v>2578421</v>
      </c>
      <c r="E2563" s="21">
        <v>0</v>
      </c>
      <c r="F2563" s="21">
        <v>2578421</v>
      </c>
      <c r="G2563" s="39">
        <v>1.04</v>
      </c>
      <c r="H2563" s="21">
        <v>2681558</v>
      </c>
      <c r="I2563" s="21">
        <v>0</v>
      </c>
      <c r="J2563" s="21">
        <v>2681558</v>
      </c>
      <c r="K2563" s="21">
        <v>0</v>
      </c>
      <c r="L2563" s="21">
        <v>0</v>
      </c>
      <c r="M2563" s="21">
        <v>0</v>
      </c>
      <c r="N2563" s="21">
        <v>2681558</v>
      </c>
    </row>
    <row r="2564" spans="1:14" x14ac:dyDescent="0.25">
      <c r="A2564" s="1" t="s">
        <v>5983</v>
      </c>
      <c r="B2564" s="2" t="s">
        <v>10</v>
      </c>
      <c r="C2564" s="2" t="s">
        <v>3419</v>
      </c>
      <c r="D2564" s="21">
        <v>929208</v>
      </c>
      <c r="E2564" s="21">
        <v>0</v>
      </c>
      <c r="F2564" s="21">
        <v>929208</v>
      </c>
      <c r="G2564" s="39">
        <v>1.04</v>
      </c>
      <c r="H2564" s="21">
        <v>966376</v>
      </c>
      <c r="I2564" s="21">
        <v>0</v>
      </c>
      <c r="J2564" s="21">
        <v>966376</v>
      </c>
      <c r="K2564" s="21">
        <v>0</v>
      </c>
      <c r="L2564" s="21">
        <v>0</v>
      </c>
      <c r="M2564" s="21">
        <v>0</v>
      </c>
      <c r="N2564" s="21">
        <v>966376</v>
      </c>
    </row>
    <row r="2565" spans="1:14" x14ac:dyDescent="0.25">
      <c r="A2565" s="1" t="s">
        <v>5984</v>
      </c>
      <c r="B2565" s="2" t="s">
        <v>10</v>
      </c>
      <c r="C2565" s="2" t="s">
        <v>3419</v>
      </c>
      <c r="D2565" s="21">
        <v>1154264</v>
      </c>
      <c r="E2565" s="21">
        <v>0</v>
      </c>
      <c r="F2565" s="21">
        <v>1154264</v>
      </c>
      <c r="G2565" s="39">
        <v>1.04</v>
      </c>
      <c r="H2565" s="21">
        <v>1200435</v>
      </c>
      <c r="I2565" s="21">
        <v>0</v>
      </c>
      <c r="J2565" s="21">
        <v>1200435</v>
      </c>
      <c r="K2565" s="21">
        <v>0</v>
      </c>
      <c r="L2565" s="21">
        <v>0</v>
      </c>
      <c r="M2565" s="21">
        <v>0</v>
      </c>
      <c r="N2565" s="21">
        <v>1200435</v>
      </c>
    </row>
    <row r="2566" spans="1:14" x14ac:dyDescent="0.25">
      <c r="A2566" s="1" t="s">
        <v>5985</v>
      </c>
      <c r="B2566" s="2" t="s">
        <v>10</v>
      </c>
      <c r="C2566" s="2" t="s">
        <v>3419</v>
      </c>
      <c r="D2566" s="21">
        <v>190947</v>
      </c>
      <c r="E2566" s="21">
        <v>0</v>
      </c>
      <c r="F2566" s="21">
        <v>190947</v>
      </c>
      <c r="G2566" s="39">
        <v>1.04</v>
      </c>
      <c r="H2566" s="21">
        <v>198585</v>
      </c>
      <c r="I2566" s="21">
        <v>0</v>
      </c>
      <c r="J2566" s="21">
        <v>198585</v>
      </c>
      <c r="K2566" s="21">
        <v>0</v>
      </c>
      <c r="L2566" s="21">
        <v>0</v>
      </c>
      <c r="M2566" s="21">
        <v>0</v>
      </c>
      <c r="N2566" s="21">
        <v>198585</v>
      </c>
    </row>
    <row r="2567" spans="1:14" x14ac:dyDescent="0.25">
      <c r="A2567" s="1" t="s">
        <v>5986</v>
      </c>
      <c r="B2567" s="2" t="s">
        <v>10</v>
      </c>
      <c r="C2567" s="2" t="s">
        <v>3419</v>
      </c>
      <c r="D2567" s="21">
        <v>163464</v>
      </c>
      <c r="E2567" s="21">
        <v>0</v>
      </c>
      <c r="F2567" s="21">
        <v>163464</v>
      </c>
      <c r="G2567" s="39">
        <v>1.04</v>
      </c>
      <c r="H2567" s="21">
        <v>170003</v>
      </c>
      <c r="I2567" s="21">
        <v>0</v>
      </c>
      <c r="J2567" s="21">
        <v>170003</v>
      </c>
      <c r="K2567" s="21">
        <v>0</v>
      </c>
      <c r="L2567" s="21">
        <v>0</v>
      </c>
      <c r="M2567" s="21">
        <v>0</v>
      </c>
      <c r="N2567" s="21">
        <v>170003</v>
      </c>
    </row>
    <row r="2568" spans="1:14" x14ac:dyDescent="0.25">
      <c r="A2568" s="1" t="s">
        <v>5987</v>
      </c>
      <c r="B2568" s="2" t="s">
        <v>10</v>
      </c>
      <c r="C2568" s="2" t="s">
        <v>3419</v>
      </c>
      <c r="D2568" s="21">
        <v>1080890</v>
      </c>
      <c r="E2568" s="21">
        <v>118066</v>
      </c>
      <c r="F2568" s="21">
        <v>1198956</v>
      </c>
      <c r="G2568" s="39">
        <v>1.04</v>
      </c>
      <c r="H2568" s="21">
        <v>1246914</v>
      </c>
      <c r="I2568" s="21">
        <v>0</v>
      </c>
      <c r="J2568" s="21">
        <v>1246914</v>
      </c>
      <c r="K2568" s="21">
        <v>0</v>
      </c>
      <c r="L2568" s="21">
        <v>0</v>
      </c>
      <c r="M2568" s="21">
        <v>0</v>
      </c>
      <c r="N2568" s="21">
        <v>1246914</v>
      </c>
    </row>
    <row r="2569" spans="1:14" x14ac:dyDescent="0.25">
      <c r="A2569" s="1" t="s">
        <v>5988</v>
      </c>
      <c r="B2569" s="2" t="s">
        <v>10</v>
      </c>
      <c r="C2569" s="2" t="s">
        <v>3419</v>
      </c>
      <c r="D2569" s="21">
        <v>148073</v>
      </c>
      <c r="E2569" s="21">
        <v>0</v>
      </c>
      <c r="F2569" s="21">
        <v>148073</v>
      </c>
      <c r="G2569" s="39">
        <v>1.04</v>
      </c>
      <c r="H2569" s="21">
        <v>153996</v>
      </c>
      <c r="I2569" s="21">
        <v>0</v>
      </c>
      <c r="J2569" s="21">
        <v>153996</v>
      </c>
      <c r="K2569" s="21">
        <v>0</v>
      </c>
      <c r="L2569" s="21">
        <v>0</v>
      </c>
      <c r="M2569" s="21">
        <v>0</v>
      </c>
      <c r="N2569" s="21">
        <v>153996</v>
      </c>
    </row>
    <row r="2570" spans="1:14" x14ac:dyDescent="0.25">
      <c r="A2570" s="1" t="s">
        <v>5989</v>
      </c>
      <c r="B2570" s="2" t="s">
        <v>10</v>
      </c>
      <c r="C2570" s="2" t="s">
        <v>3419</v>
      </c>
      <c r="D2570" s="21">
        <v>106724299</v>
      </c>
      <c r="E2570" s="21">
        <v>0</v>
      </c>
      <c r="F2570" s="21">
        <v>106724299</v>
      </c>
      <c r="G2570" s="39">
        <v>1.04</v>
      </c>
      <c r="H2570" s="21">
        <v>110993271</v>
      </c>
      <c r="I2570" s="21">
        <v>0</v>
      </c>
      <c r="J2570" s="21">
        <v>110993271</v>
      </c>
      <c r="K2570" s="21">
        <v>1028023</v>
      </c>
      <c r="L2570" s="21">
        <v>0</v>
      </c>
      <c r="M2570" s="21">
        <v>0</v>
      </c>
      <c r="N2570" s="21">
        <v>112021294</v>
      </c>
    </row>
    <row r="2571" spans="1:14" x14ac:dyDescent="0.25">
      <c r="A2571" s="1" t="s">
        <v>5990</v>
      </c>
      <c r="B2571" s="2" t="s">
        <v>10</v>
      </c>
      <c r="C2571" s="2" t="s">
        <v>3419</v>
      </c>
      <c r="D2571" s="21">
        <v>36075910</v>
      </c>
      <c r="E2571" s="21">
        <v>0</v>
      </c>
      <c r="F2571" s="21">
        <v>36075910</v>
      </c>
      <c r="G2571" s="39">
        <v>1.04</v>
      </c>
      <c r="H2571" s="21">
        <v>37518946</v>
      </c>
      <c r="I2571" s="21">
        <v>0</v>
      </c>
      <c r="J2571" s="21">
        <v>37518946</v>
      </c>
      <c r="K2571" s="21">
        <v>922777</v>
      </c>
      <c r="L2571" s="21">
        <v>0</v>
      </c>
      <c r="M2571" s="21">
        <v>0</v>
      </c>
      <c r="N2571" s="21">
        <v>38441723</v>
      </c>
    </row>
    <row r="2572" spans="1:14" x14ac:dyDescent="0.25">
      <c r="A2572" s="1" t="s">
        <v>5991</v>
      </c>
      <c r="B2572" s="2" t="s">
        <v>10</v>
      </c>
      <c r="C2572" s="2" t="s">
        <v>3419</v>
      </c>
      <c r="D2572" s="21">
        <v>394</v>
      </c>
      <c r="E2572" s="21">
        <v>0</v>
      </c>
      <c r="F2572" s="21">
        <v>394</v>
      </c>
      <c r="G2572" s="39">
        <v>1.04</v>
      </c>
      <c r="H2572" s="21">
        <v>410</v>
      </c>
      <c r="I2572" s="21">
        <v>0</v>
      </c>
      <c r="J2572" s="21">
        <v>410</v>
      </c>
      <c r="K2572" s="21">
        <v>0</v>
      </c>
      <c r="L2572" s="21">
        <v>0</v>
      </c>
      <c r="M2572" s="21">
        <v>0</v>
      </c>
      <c r="N2572" s="21">
        <v>410</v>
      </c>
    </row>
    <row r="2573" spans="1:14" x14ac:dyDescent="0.25">
      <c r="A2573" s="1" t="s">
        <v>5992</v>
      </c>
      <c r="B2573" s="2" t="s">
        <v>10</v>
      </c>
      <c r="C2573" s="2" t="s">
        <v>3419</v>
      </c>
      <c r="D2573" s="21">
        <v>252606</v>
      </c>
      <c r="E2573" s="21">
        <v>0</v>
      </c>
      <c r="F2573" s="21">
        <v>252606</v>
      </c>
      <c r="G2573" s="39">
        <v>1.04</v>
      </c>
      <c r="H2573" s="21">
        <v>262710</v>
      </c>
      <c r="I2573" s="21">
        <v>0</v>
      </c>
      <c r="J2573" s="21">
        <v>262710</v>
      </c>
      <c r="K2573" s="21">
        <v>11551</v>
      </c>
      <c r="L2573" s="21">
        <v>0</v>
      </c>
      <c r="M2573" s="21">
        <v>0</v>
      </c>
      <c r="N2573" s="21">
        <v>274261</v>
      </c>
    </row>
    <row r="2574" spans="1:14" x14ac:dyDescent="0.25">
      <c r="A2574" s="1" t="s">
        <v>5993</v>
      </c>
      <c r="B2574" s="2" t="s">
        <v>10</v>
      </c>
      <c r="C2574" s="2" t="s">
        <v>3419</v>
      </c>
      <c r="D2574" s="21">
        <v>1732489</v>
      </c>
      <c r="E2574" s="21">
        <v>0</v>
      </c>
      <c r="F2574" s="21">
        <v>1732489</v>
      </c>
      <c r="G2574" s="39">
        <v>1.04</v>
      </c>
      <c r="H2574" s="21">
        <v>1801789</v>
      </c>
      <c r="I2574" s="21">
        <v>0</v>
      </c>
      <c r="J2574" s="21">
        <v>1801789</v>
      </c>
      <c r="K2574" s="21">
        <v>79152</v>
      </c>
      <c r="L2574" s="21">
        <v>0</v>
      </c>
      <c r="M2574" s="21">
        <v>0</v>
      </c>
      <c r="N2574" s="21">
        <v>1880941</v>
      </c>
    </row>
    <row r="2575" spans="1:14" x14ac:dyDescent="0.25">
      <c r="A2575" s="1" t="s">
        <v>5994</v>
      </c>
      <c r="B2575" s="2" t="s">
        <v>10</v>
      </c>
      <c r="C2575" s="2" t="s">
        <v>3419</v>
      </c>
      <c r="D2575" s="21">
        <v>694721</v>
      </c>
      <c r="E2575" s="21">
        <v>74526</v>
      </c>
      <c r="F2575" s="21">
        <v>769247</v>
      </c>
      <c r="G2575" s="39">
        <v>1.04</v>
      </c>
      <c r="H2575" s="21">
        <v>800017</v>
      </c>
      <c r="I2575" s="21">
        <v>0</v>
      </c>
      <c r="J2575" s="21">
        <v>800017</v>
      </c>
      <c r="K2575" s="21">
        <v>30635</v>
      </c>
      <c r="L2575" s="21">
        <v>0</v>
      </c>
      <c r="M2575" s="21">
        <v>0</v>
      </c>
      <c r="N2575" s="21">
        <v>830652</v>
      </c>
    </row>
    <row r="2576" spans="1:14" x14ac:dyDescent="0.25">
      <c r="A2576" s="1" t="s">
        <v>5995</v>
      </c>
      <c r="B2576" s="2" t="s">
        <v>10</v>
      </c>
      <c r="C2576" s="2" t="s">
        <v>3419</v>
      </c>
      <c r="D2576" s="21">
        <v>282215</v>
      </c>
      <c r="E2576" s="21">
        <v>0</v>
      </c>
      <c r="F2576" s="21">
        <v>282215</v>
      </c>
      <c r="G2576" s="39">
        <v>1.04</v>
      </c>
      <c r="H2576" s="21">
        <v>293504</v>
      </c>
      <c r="I2576" s="21">
        <v>0</v>
      </c>
      <c r="J2576" s="21">
        <v>293504</v>
      </c>
      <c r="K2576" s="21">
        <v>56110</v>
      </c>
      <c r="L2576" s="21">
        <v>0</v>
      </c>
      <c r="M2576" s="21">
        <v>0</v>
      </c>
      <c r="N2576" s="21">
        <v>349614</v>
      </c>
    </row>
    <row r="2577" spans="1:14" x14ac:dyDescent="0.25">
      <c r="A2577" s="1" t="s">
        <v>5996</v>
      </c>
      <c r="B2577" s="2" t="s">
        <v>10</v>
      </c>
      <c r="C2577" s="2" t="s">
        <v>3419</v>
      </c>
      <c r="D2577" s="21">
        <v>386692</v>
      </c>
      <c r="E2577" s="21">
        <v>0</v>
      </c>
      <c r="F2577" s="21">
        <v>386692</v>
      </c>
      <c r="G2577" s="39">
        <v>1.04</v>
      </c>
      <c r="H2577" s="21">
        <v>402160</v>
      </c>
      <c r="I2577" s="21">
        <v>0</v>
      </c>
      <c r="J2577" s="21">
        <v>402160</v>
      </c>
      <c r="K2577" s="21">
        <v>35629</v>
      </c>
      <c r="L2577" s="21">
        <v>0</v>
      </c>
      <c r="M2577" s="21">
        <v>0</v>
      </c>
      <c r="N2577" s="21">
        <v>437789</v>
      </c>
    </row>
    <row r="2578" spans="1:14" x14ac:dyDescent="0.25">
      <c r="A2578" s="1" t="s">
        <v>5997</v>
      </c>
      <c r="B2578" s="2" t="s">
        <v>10</v>
      </c>
      <c r="C2578" s="2" t="s">
        <v>3419</v>
      </c>
      <c r="D2578" s="21">
        <v>528657</v>
      </c>
      <c r="E2578" s="21">
        <v>0</v>
      </c>
      <c r="F2578" s="21">
        <v>528657</v>
      </c>
      <c r="G2578" s="39">
        <v>1.04</v>
      </c>
      <c r="H2578" s="21">
        <v>549803</v>
      </c>
      <c r="I2578" s="21">
        <v>0</v>
      </c>
      <c r="J2578" s="21">
        <v>549803</v>
      </c>
      <c r="K2578" s="21">
        <v>0</v>
      </c>
      <c r="L2578" s="21">
        <v>0</v>
      </c>
      <c r="M2578" s="21">
        <v>0</v>
      </c>
      <c r="N2578" s="21">
        <v>549803</v>
      </c>
    </row>
    <row r="2579" spans="1:14" x14ac:dyDescent="0.25">
      <c r="A2579" s="1" t="s">
        <v>5998</v>
      </c>
      <c r="B2579" s="2" t="s">
        <v>10</v>
      </c>
      <c r="C2579" s="2" t="s">
        <v>3419</v>
      </c>
      <c r="D2579" s="21">
        <v>1156104</v>
      </c>
      <c r="E2579" s="21">
        <v>0</v>
      </c>
      <c r="F2579" s="21">
        <v>1156104</v>
      </c>
      <c r="G2579" s="39">
        <v>1.04</v>
      </c>
      <c r="H2579" s="21">
        <v>1202348</v>
      </c>
      <c r="I2579" s="21">
        <v>0</v>
      </c>
      <c r="J2579" s="21">
        <v>1202348</v>
      </c>
      <c r="K2579" s="21">
        <v>43220</v>
      </c>
      <c r="L2579" s="21">
        <v>0</v>
      </c>
      <c r="M2579" s="21">
        <v>0</v>
      </c>
      <c r="N2579" s="21">
        <v>1245568</v>
      </c>
    </row>
    <row r="2580" spans="1:14" x14ac:dyDescent="0.25">
      <c r="A2580" s="1" t="s">
        <v>5999</v>
      </c>
      <c r="B2580" s="2" t="s">
        <v>10</v>
      </c>
      <c r="C2580" s="2" t="s">
        <v>3419</v>
      </c>
      <c r="D2580" s="21">
        <v>18879121</v>
      </c>
      <c r="E2580" s="21">
        <v>0</v>
      </c>
      <c r="F2580" s="21">
        <v>18879121</v>
      </c>
      <c r="G2580" s="39">
        <v>1.04</v>
      </c>
      <c r="H2580" s="21">
        <v>19634286</v>
      </c>
      <c r="I2580" s="21">
        <v>0</v>
      </c>
      <c r="J2580" s="21">
        <v>19634286</v>
      </c>
      <c r="K2580" s="21">
        <v>0</v>
      </c>
      <c r="L2580" s="21">
        <v>0</v>
      </c>
      <c r="M2580" s="21">
        <v>0</v>
      </c>
      <c r="N2580" s="21">
        <v>19634286</v>
      </c>
    </row>
    <row r="2581" spans="1:14" x14ac:dyDescent="0.25">
      <c r="A2581" s="1" t="s">
        <v>6000</v>
      </c>
      <c r="B2581" s="2" t="s">
        <v>10</v>
      </c>
      <c r="C2581" s="2" t="s">
        <v>3419</v>
      </c>
      <c r="D2581" s="21">
        <v>3952775</v>
      </c>
      <c r="E2581" s="21">
        <v>0</v>
      </c>
      <c r="F2581" s="21">
        <v>3952775</v>
      </c>
      <c r="G2581" s="39">
        <v>1.04</v>
      </c>
      <c r="H2581" s="21">
        <v>4110886</v>
      </c>
      <c r="I2581" s="21">
        <v>0</v>
      </c>
      <c r="J2581" s="21">
        <v>4110886</v>
      </c>
      <c r="K2581" s="21">
        <v>0</v>
      </c>
      <c r="L2581" s="21">
        <v>0</v>
      </c>
      <c r="M2581" s="21">
        <v>0</v>
      </c>
      <c r="N2581" s="21">
        <v>4110886</v>
      </c>
    </row>
    <row r="2582" spans="1:14" x14ac:dyDescent="0.25">
      <c r="A2582" s="1" t="s">
        <v>6001</v>
      </c>
      <c r="B2582" s="2" t="s">
        <v>10</v>
      </c>
      <c r="C2582" s="2" t="s">
        <v>3419</v>
      </c>
      <c r="D2582" s="21">
        <v>44078715</v>
      </c>
      <c r="E2582" s="21">
        <v>0</v>
      </c>
      <c r="F2582" s="21">
        <v>44078715</v>
      </c>
      <c r="G2582" s="39">
        <v>1.04</v>
      </c>
      <c r="H2582" s="21">
        <v>45841864</v>
      </c>
      <c r="I2582" s="21">
        <v>0</v>
      </c>
      <c r="J2582" s="21">
        <v>45841864</v>
      </c>
      <c r="K2582" s="21">
        <v>0</v>
      </c>
      <c r="L2582" s="21">
        <v>0</v>
      </c>
      <c r="M2582" s="21">
        <v>0</v>
      </c>
      <c r="N2582" s="21">
        <v>45841864</v>
      </c>
    </row>
    <row r="2583" spans="1:14" x14ac:dyDescent="0.25">
      <c r="A2583" s="1" t="s">
        <v>6002</v>
      </c>
      <c r="B2583" s="2" t="s">
        <v>10</v>
      </c>
      <c r="C2583" s="2" t="s">
        <v>3419</v>
      </c>
      <c r="D2583" s="21">
        <v>5488198</v>
      </c>
      <c r="E2583" s="21">
        <v>0</v>
      </c>
      <c r="F2583" s="21">
        <v>5488198</v>
      </c>
      <c r="G2583" s="39">
        <v>1.04</v>
      </c>
      <c r="H2583" s="21">
        <v>5707726</v>
      </c>
      <c r="I2583" s="21">
        <v>0</v>
      </c>
      <c r="J2583" s="21">
        <v>5707726</v>
      </c>
      <c r="K2583" s="21">
        <v>0</v>
      </c>
      <c r="L2583" s="21">
        <v>0</v>
      </c>
      <c r="M2583" s="21">
        <v>0</v>
      </c>
      <c r="N2583" s="21">
        <v>5707726</v>
      </c>
    </row>
    <row r="2584" spans="1:14" x14ac:dyDescent="0.25">
      <c r="A2584" s="1" t="s">
        <v>6003</v>
      </c>
      <c r="B2584" s="2" t="s">
        <v>10</v>
      </c>
      <c r="C2584" s="2" t="s">
        <v>3419</v>
      </c>
      <c r="D2584" s="21">
        <v>1002540</v>
      </c>
      <c r="E2584" s="21">
        <v>0</v>
      </c>
      <c r="F2584" s="21">
        <v>1002540</v>
      </c>
      <c r="G2584" s="39">
        <v>1.04</v>
      </c>
      <c r="H2584" s="21">
        <v>1042642</v>
      </c>
      <c r="I2584" s="21">
        <v>0</v>
      </c>
      <c r="J2584" s="21">
        <v>1042642</v>
      </c>
      <c r="K2584" s="21">
        <v>0</v>
      </c>
      <c r="L2584" s="21">
        <v>0</v>
      </c>
      <c r="M2584" s="21">
        <v>0</v>
      </c>
      <c r="N2584" s="21">
        <v>1042642</v>
      </c>
    </row>
    <row r="2585" spans="1:14" x14ac:dyDescent="0.25">
      <c r="A2585" s="1" t="s">
        <v>6004</v>
      </c>
      <c r="B2585" s="2" t="s">
        <v>10</v>
      </c>
      <c r="C2585" s="2" t="s">
        <v>3419</v>
      </c>
      <c r="D2585" s="21">
        <v>125549</v>
      </c>
      <c r="E2585" s="21">
        <v>0</v>
      </c>
      <c r="F2585" s="21">
        <v>125549</v>
      </c>
      <c r="G2585" s="39">
        <v>1.04</v>
      </c>
      <c r="H2585" s="21">
        <v>130571</v>
      </c>
      <c r="I2585" s="21">
        <v>0</v>
      </c>
      <c r="J2585" s="21">
        <v>130571</v>
      </c>
      <c r="K2585" s="21">
        <v>0</v>
      </c>
      <c r="L2585" s="21">
        <v>0</v>
      </c>
      <c r="M2585" s="21">
        <v>0</v>
      </c>
      <c r="N2585" s="21">
        <v>130571</v>
      </c>
    </row>
    <row r="2586" spans="1:14" x14ac:dyDescent="0.25">
      <c r="A2586" s="1" t="s">
        <v>6005</v>
      </c>
      <c r="B2586" s="2" t="s">
        <v>10</v>
      </c>
      <c r="C2586" s="2" t="s">
        <v>3419</v>
      </c>
      <c r="D2586" s="21">
        <v>18156433</v>
      </c>
      <c r="E2586" s="21">
        <v>0</v>
      </c>
      <c r="F2586" s="21">
        <v>18156433</v>
      </c>
      <c r="G2586" s="39">
        <v>1.04</v>
      </c>
      <c r="H2586" s="21">
        <v>18882690</v>
      </c>
      <c r="I2586" s="21">
        <v>0</v>
      </c>
      <c r="J2586" s="21">
        <v>18882690</v>
      </c>
      <c r="K2586" s="21">
        <v>0</v>
      </c>
      <c r="L2586" s="21">
        <v>0</v>
      </c>
      <c r="M2586" s="21">
        <v>0</v>
      </c>
      <c r="N2586" s="21">
        <v>18882690</v>
      </c>
    </row>
    <row r="2587" spans="1:14" x14ac:dyDescent="0.25">
      <c r="A2587" s="1" t="s">
        <v>6006</v>
      </c>
      <c r="B2587" s="2" t="s">
        <v>10</v>
      </c>
      <c r="C2587" s="2" t="s">
        <v>3419</v>
      </c>
      <c r="D2587" s="21">
        <v>3388865</v>
      </c>
      <c r="E2587" s="21">
        <v>0</v>
      </c>
      <c r="F2587" s="21">
        <v>3388865</v>
      </c>
      <c r="G2587" s="39">
        <v>1.04</v>
      </c>
      <c r="H2587" s="21">
        <v>3524420</v>
      </c>
      <c r="I2587" s="21">
        <v>0</v>
      </c>
      <c r="J2587" s="21">
        <v>3524420</v>
      </c>
      <c r="K2587" s="21">
        <v>0</v>
      </c>
      <c r="L2587" s="21">
        <v>0</v>
      </c>
      <c r="M2587" s="21">
        <v>0</v>
      </c>
      <c r="N2587" s="21">
        <v>3524420</v>
      </c>
    </row>
    <row r="2588" spans="1:14" x14ac:dyDescent="0.25">
      <c r="A2588" s="1" t="s">
        <v>6007</v>
      </c>
      <c r="B2588" s="2" t="s">
        <v>10</v>
      </c>
      <c r="C2588" s="2" t="s">
        <v>3419</v>
      </c>
      <c r="D2588" s="21">
        <v>5691370</v>
      </c>
      <c r="E2588" s="21">
        <v>0</v>
      </c>
      <c r="F2588" s="21">
        <v>5691370</v>
      </c>
      <c r="G2588" s="39">
        <v>1.04</v>
      </c>
      <c r="H2588" s="21">
        <v>5919025</v>
      </c>
      <c r="I2588" s="21">
        <v>0</v>
      </c>
      <c r="J2588" s="21">
        <v>5919025</v>
      </c>
      <c r="K2588" s="21">
        <v>0</v>
      </c>
      <c r="L2588" s="21">
        <v>0</v>
      </c>
      <c r="M2588" s="21">
        <v>0</v>
      </c>
      <c r="N2588" s="21">
        <v>5919025</v>
      </c>
    </row>
    <row r="2589" spans="1:14" x14ac:dyDescent="0.25">
      <c r="A2589" s="1" t="s">
        <v>6008</v>
      </c>
      <c r="B2589" s="2" t="s">
        <v>10</v>
      </c>
      <c r="C2589" s="2" t="s">
        <v>3419</v>
      </c>
      <c r="D2589" s="21">
        <v>0</v>
      </c>
      <c r="E2589" s="21">
        <v>0</v>
      </c>
      <c r="F2589" s="21">
        <v>0</v>
      </c>
      <c r="G2589" s="39">
        <v>1.04</v>
      </c>
      <c r="H2589" s="21">
        <v>0</v>
      </c>
      <c r="I2589" s="21">
        <v>0</v>
      </c>
      <c r="J2589" s="21">
        <v>0</v>
      </c>
      <c r="K2589" s="21">
        <v>0</v>
      </c>
      <c r="L2589" s="21">
        <v>0</v>
      </c>
      <c r="M2589" s="21">
        <v>0</v>
      </c>
      <c r="N2589" s="21">
        <v>0</v>
      </c>
    </row>
    <row r="2590" spans="1:14" x14ac:dyDescent="0.25">
      <c r="A2590" s="1" t="s">
        <v>6009</v>
      </c>
      <c r="B2590" s="2" t="s">
        <v>10</v>
      </c>
      <c r="C2590" s="2" t="s">
        <v>3419</v>
      </c>
      <c r="D2590" s="21">
        <v>5286652</v>
      </c>
      <c r="E2590" s="21">
        <v>0</v>
      </c>
      <c r="F2590" s="21">
        <v>5286652</v>
      </c>
      <c r="G2590" s="39">
        <v>1.04</v>
      </c>
      <c r="H2590" s="21">
        <v>5498118</v>
      </c>
      <c r="I2590" s="21">
        <v>0</v>
      </c>
      <c r="J2590" s="21">
        <v>5498118</v>
      </c>
      <c r="K2590" s="21">
        <v>166854</v>
      </c>
      <c r="L2590" s="21">
        <v>149654.88866217094</v>
      </c>
      <c r="M2590" s="21">
        <v>327738</v>
      </c>
      <c r="N2590" s="21">
        <v>6142364.8886621706</v>
      </c>
    </row>
    <row r="2591" spans="1:14" x14ac:dyDescent="0.25">
      <c r="A2591" s="1" t="s">
        <v>6010</v>
      </c>
      <c r="B2591" s="2" t="s">
        <v>10</v>
      </c>
      <c r="C2591" s="2" t="s">
        <v>3419</v>
      </c>
      <c r="D2591" s="21">
        <v>19641</v>
      </c>
      <c r="E2591" s="21">
        <v>0</v>
      </c>
      <c r="F2591" s="21">
        <v>19641</v>
      </c>
      <c r="G2591" s="39">
        <v>1.04</v>
      </c>
      <c r="H2591" s="21">
        <v>20427</v>
      </c>
      <c r="I2591" s="21">
        <v>0</v>
      </c>
      <c r="J2591" s="21">
        <v>20427</v>
      </c>
      <c r="K2591" s="21">
        <v>0</v>
      </c>
      <c r="L2591" s="21">
        <v>0</v>
      </c>
      <c r="M2591" s="21">
        <v>0</v>
      </c>
      <c r="N2591" s="21">
        <v>20427</v>
      </c>
    </row>
    <row r="2592" spans="1:14" x14ac:dyDescent="0.25">
      <c r="A2592" s="1" t="s">
        <v>6011</v>
      </c>
      <c r="B2592" s="2" t="s">
        <v>10</v>
      </c>
      <c r="C2592" s="2" t="s">
        <v>3419</v>
      </c>
      <c r="D2592" s="21">
        <v>17553</v>
      </c>
      <c r="E2592" s="21">
        <v>0</v>
      </c>
      <c r="F2592" s="21">
        <v>17553</v>
      </c>
      <c r="G2592" s="39">
        <v>1.04</v>
      </c>
      <c r="H2592" s="21">
        <v>18255</v>
      </c>
      <c r="I2592" s="21">
        <v>0</v>
      </c>
      <c r="J2592" s="21">
        <v>18255</v>
      </c>
      <c r="K2592" s="21">
        <v>0</v>
      </c>
      <c r="L2592" s="21">
        <v>0</v>
      </c>
      <c r="M2592" s="21">
        <v>0</v>
      </c>
      <c r="N2592" s="21">
        <v>18255</v>
      </c>
    </row>
    <row r="2593" spans="1:14" x14ac:dyDescent="0.25">
      <c r="A2593" s="1" t="s">
        <v>6012</v>
      </c>
      <c r="B2593" s="2" t="s">
        <v>10</v>
      </c>
      <c r="C2593" s="2" t="s">
        <v>3419</v>
      </c>
      <c r="D2593" s="21">
        <v>58462</v>
      </c>
      <c r="E2593" s="21">
        <v>0</v>
      </c>
      <c r="F2593" s="21">
        <v>58462</v>
      </c>
      <c r="G2593" s="39">
        <v>1.04</v>
      </c>
      <c r="H2593" s="21">
        <v>60800</v>
      </c>
      <c r="I2593" s="21">
        <v>0</v>
      </c>
      <c r="J2593" s="21">
        <v>60800</v>
      </c>
      <c r="K2593" s="21">
        <v>0</v>
      </c>
      <c r="L2593" s="21">
        <v>0</v>
      </c>
      <c r="M2593" s="21">
        <v>0</v>
      </c>
      <c r="N2593" s="21">
        <v>60800</v>
      </c>
    </row>
    <row r="2594" spans="1:14" x14ac:dyDescent="0.25">
      <c r="A2594" s="1" t="s">
        <v>6013</v>
      </c>
      <c r="B2594" s="2" t="s">
        <v>10</v>
      </c>
      <c r="C2594" s="2" t="s">
        <v>3419</v>
      </c>
      <c r="D2594" s="21">
        <v>147088</v>
      </c>
      <c r="E2594" s="21">
        <v>0</v>
      </c>
      <c r="F2594" s="21">
        <v>147088</v>
      </c>
      <c r="G2594" s="39">
        <v>1.04</v>
      </c>
      <c r="H2594" s="21">
        <v>152972</v>
      </c>
      <c r="I2594" s="21">
        <v>0</v>
      </c>
      <c r="J2594" s="21">
        <v>152972</v>
      </c>
      <c r="K2594" s="21">
        <v>0</v>
      </c>
      <c r="L2594" s="21">
        <v>0</v>
      </c>
      <c r="M2594" s="21">
        <v>0</v>
      </c>
      <c r="N2594" s="21">
        <v>152972</v>
      </c>
    </row>
    <row r="2595" spans="1:14" x14ac:dyDescent="0.25">
      <c r="A2595" s="1" t="s">
        <v>6014</v>
      </c>
      <c r="B2595" s="2" t="s">
        <v>10</v>
      </c>
      <c r="C2595" s="2" t="s">
        <v>3419</v>
      </c>
      <c r="D2595" s="21">
        <v>49482</v>
      </c>
      <c r="E2595" s="21">
        <v>0</v>
      </c>
      <c r="F2595" s="21">
        <v>49482</v>
      </c>
      <c r="G2595" s="39">
        <v>1.04</v>
      </c>
      <c r="H2595" s="21">
        <v>51461</v>
      </c>
      <c r="I2595" s="21">
        <v>0</v>
      </c>
      <c r="J2595" s="21">
        <v>51461</v>
      </c>
      <c r="K2595" s="21">
        <v>0</v>
      </c>
      <c r="L2595" s="21">
        <v>0</v>
      </c>
      <c r="M2595" s="21">
        <v>0</v>
      </c>
      <c r="N2595" s="21">
        <v>51461</v>
      </c>
    </row>
    <row r="2596" spans="1:14" x14ac:dyDescent="0.25">
      <c r="A2596" s="1" t="s">
        <v>6015</v>
      </c>
      <c r="B2596" s="2" t="s">
        <v>10</v>
      </c>
      <c r="C2596" s="2" t="s">
        <v>3419</v>
      </c>
      <c r="D2596" s="21">
        <v>24462</v>
      </c>
      <c r="E2596" s="21">
        <v>0</v>
      </c>
      <c r="F2596" s="21">
        <v>24462</v>
      </c>
      <c r="G2596" s="39">
        <v>1.04</v>
      </c>
      <c r="H2596" s="21">
        <v>25440</v>
      </c>
      <c r="I2596" s="21">
        <v>0</v>
      </c>
      <c r="J2596" s="21">
        <v>25440</v>
      </c>
      <c r="K2596" s="21">
        <v>0</v>
      </c>
      <c r="L2596" s="21">
        <v>0</v>
      </c>
      <c r="M2596" s="21">
        <v>0</v>
      </c>
      <c r="N2596" s="21">
        <v>25440</v>
      </c>
    </row>
    <row r="2597" spans="1:14" x14ac:dyDescent="0.25">
      <c r="A2597" s="1" t="s">
        <v>6016</v>
      </c>
      <c r="B2597" s="2" t="s">
        <v>10</v>
      </c>
      <c r="C2597" s="2" t="s">
        <v>3419</v>
      </c>
      <c r="D2597" s="21">
        <v>26443</v>
      </c>
      <c r="E2597" s="21">
        <v>0</v>
      </c>
      <c r="F2597" s="21">
        <v>26443</v>
      </c>
      <c r="G2597" s="39">
        <v>1.04</v>
      </c>
      <c r="H2597" s="21">
        <v>27501</v>
      </c>
      <c r="I2597" s="21">
        <v>0</v>
      </c>
      <c r="J2597" s="21">
        <v>27501</v>
      </c>
      <c r="K2597" s="21">
        <v>0</v>
      </c>
      <c r="L2597" s="21">
        <v>0</v>
      </c>
      <c r="M2597" s="21">
        <v>0</v>
      </c>
      <c r="N2597" s="21">
        <v>27501</v>
      </c>
    </row>
    <row r="2598" spans="1:14" x14ac:dyDescent="0.25">
      <c r="A2598" s="1" t="s">
        <v>6017</v>
      </c>
      <c r="B2598" s="2" t="s">
        <v>10</v>
      </c>
      <c r="C2598" s="2" t="s">
        <v>3419</v>
      </c>
      <c r="D2598" s="21">
        <v>37541</v>
      </c>
      <c r="E2598" s="21">
        <v>0</v>
      </c>
      <c r="F2598" s="21">
        <v>37541</v>
      </c>
      <c r="G2598" s="39">
        <v>1.04</v>
      </c>
      <c r="H2598" s="21">
        <v>39043</v>
      </c>
      <c r="I2598" s="21">
        <v>0</v>
      </c>
      <c r="J2598" s="21">
        <v>39043</v>
      </c>
      <c r="K2598" s="21">
        <v>0</v>
      </c>
      <c r="L2598" s="21">
        <v>0</v>
      </c>
      <c r="M2598" s="21">
        <v>0</v>
      </c>
      <c r="N2598" s="21">
        <v>39043</v>
      </c>
    </row>
    <row r="2599" spans="1:14" x14ac:dyDescent="0.25">
      <c r="A2599" s="1" t="s">
        <v>6018</v>
      </c>
      <c r="B2599" s="2" t="s">
        <v>10</v>
      </c>
      <c r="C2599" s="2" t="s">
        <v>3419</v>
      </c>
      <c r="D2599" s="21">
        <v>56856</v>
      </c>
      <c r="E2599" s="21">
        <v>0</v>
      </c>
      <c r="F2599" s="21">
        <v>56856</v>
      </c>
      <c r="G2599" s="39">
        <v>1.04</v>
      </c>
      <c r="H2599" s="21">
        <v>59130</v>
      </c>
      <c r="I2599" s="21">
        <v>0</v>
      </c>
      <c r="J2599" s="21">
        <v>59130</v>
      </c>
      <c r="K2599" s="21">
        <v>0</v>
      </c>
      <c r="L2599" s="21">
        <v>0</v>
      </c>
      <c r="M2599" s="21">
        <v>0</v>
      </c>
      <c r="N2599" s="21">
        <v>59130</v>
      </c>
    </row>
    <row r="2600" spans="1:14" x14ac:dyDescent="0.25">
      <c r="A2600" s="1" t="s">
        <v>6019</v>
      </c>
      <c r="B2600" s="2" t="s">
        <v>10</v>
      </c>
      <c r="C2600" s="2" t="s">
        <v>3419</v>
      </c>
      <c r="D2600" s="21">
        <v>101712</v>
      </c>
      <c r="E2600" s="21">
        <v>0</v>
      </c>
      <c r="F2600" s="21">
        <v>101712</v>
      </c>
      <c r="G2600" s="39">
        <v>1.04</v>
      </c>
      <c r="H2600" s="21">
        <v>105780</v>
      </c>
      <c r="I2600" s="21">
        <v>0</v>
      </c>
      <c r="J2600" s="21">
        <v>105780</v>
      </c>
      <c r="K2600" s="21">
        <v>0</v>
      </c>
      <c r="L2600" s="21">
        <v>0</v>
      </c>
      <c r="M2600" s="21">
        <v>0</v>
      </c>
      <c r="N2600" s="21">
        <v>105780</v>
      </c>
    </row>
    <row r="2601" spans="1:14" x14ac:dyDescent="0.25">
      <c r="A2601" s="1" t="s">
        <v>6020</v>
      </c>
      <c r="B2601" s="2" t="s">
        <v>10</v>
      </c>
      <c r="C2601" s="2" t="s">
        <v>3419</v>
      </c>
      <c r="D2601" s="21">
        <v>2697152</v>
      </c>
      <c r="E2601" s="21">
        <v>0</v>
      </c>
      <c r="F2601" s="21">
        <v>2697152</v>
      </c>
      <c r="G2601" s="39">
        <v>1.04</v>
      </c>
      <c r="H2601" s="21">
        <v>2805038</v>
      </c>
      <c r="I2601" s="21">
        <v>0</v>
      </c>
      <c r="J2601" s="21">
        <v>2805038</v>
      </c>
      <c r="K2601" s="21">
        <v>85100</v>
      </c>
      <c r="L2601" s="21">
        <v>0</v>
      </c>
      <c r="M2601" s="21">
        <v>0</v>
      </c>
      <c r="N2601" s="21">
        <v>2890138</v>
      </c>
    </row>
    <row r="2602" spans="1:14" x14ac:dyDescent="0.25">
      <c r="A2602" s="1" t="s">
        <v>6021</v>
      </c>
      <c r="B2602" s="2" t="s">
        <v>10</v>
      </c>
      <c r="C2602" s="2" t="s">
        <v>3419</v>
      </c>
      <c r="D2602" s="21">
        <v>766528</v>
      </c>
      <c r="E2602" s="21">
        <v>0</v>
      </c>
      <c r="F2602" s="21">
        <v>766528</v>
      </c>
      <c r="G2602" s="39">
        <v>1.04</v>
      </c>
      <c r="H2602" s="21">
        <v>797189</v>
      </c>
      <c r="I2602" s="21">
        <v>0</v>
      </c>
      <c r="J2602" s="21">
        <v>797189</v>
      </c>
      <c r="K2602" s="21">
        <v>30205</v>
      </c>
      <c r="L2602" s="21">
        <v>0</v>
      </c>
      <c r="M2602" s="21">
        <v>0</v>
      </c>
      <c r="N2602" s="21">
        <v>827394</v>
      </c>
    </row>
    <row r="2603" spans="1:14" x14ac:dyDescent="0.25">
      <c r="A2603" s="1" t="s">
        <v>6022</v>
      </c>
      <c r="B2603" s="2" t="s">
        <v>10</v>
      </c>
      <c r="C2603" s="2" t="s">
        <v>3419</v>
      </c>
      <c r="D2603" s="21">
        <v>1533732</v>
      </c>
      <c r="E2603" s="21">
        <v>0</v>
      </c>
      <c r="F2603" s="21">
        <v>1533732</v>
      </c>
      <c r="G2603" s="39">
        <v>1.04</v>
      </c>
      <c r="H2603" s="21">
        <v>1595081</v>
      </c>
      <c r="I2603" s="21">
        <v>0</v>
      </c>
      <c r="J2603" s="21">
        <v>1595081</v>
      </c>
      <c r="K2603" s="21">
        <v>0</v>
      </c>
      <c r="L2603" s="21">
        <v>0</v>
      </c>
      <c r="M2603" s="21">
        <v>0</v>
      </c>
      <c r="N2603" s="21">
        <v>1595081</v>
      </c>
    </row>
    <row r="2604" spans="1:14" x14ac:dyDescent="0.25">
      <c r="A2604" s="1" t="s">
        <v>6023</v>
      </c>
      <c r="B2604" s="2" t="s">
        <v>10</v>
      </c>
      <c r="C2604" s="2" t="s">
        <v>3419</v>
      </c>
      <c r="D2604" s="21">
        <v>5074595</v>
      </c>
      <c r="E2604" s="21">
        <v>0</v>
      </c>
      <c r="F2604" s="21">
        <v>5074595</v>
      </c>
      <c r="G2604" s="39">
        <v>1.04</v>
      </c>
      <c r="H2604" s="21">
        <v>5277579</v>
      </c>
      <c r="I2604" s="21">
        <v>0</v>
      </c>
      <c r="J2604" s="21">
        <v>5277579</v>
      </c>
      <c r="K2604" s="21">
        <v>0</v>
      </c>
      <c r="L2604" s="21">
        <v>0</v>
      </c>
      <c r="M2604" s="21">
        <v>0</v>
      </c>
      <c r="N2604" s="21">
        <v>5277579</v>
      </c>
    </row>
    <row r="2605" spans="1:14" x14ac:dyDescent="0.25">
      <c r="A2605" s="1" t="s">
        <v>6024</v>
      </c>
      <c r="B2605" s="2" t="s">
        <v>10</v>
      </c>
      <c r="C2605" s="2" t="s">
        <v>3419</v>
      </c>
      <c r="D2605" s="21">
        <v>709959</v>
      </c>
      <c r="E2605" s="21">
        <v>0</v>
      </c>
      <c r="F2605" s="21">
        <v>709959</v>
      </c>
      <c r="G2605" s="39">
        <v>1.04</v>
      </c>
      <c r="H2605" s="21">
        <v>738357</v>
      </c>
      <c r="I2605" s="21">
        <v>0</v>
      </c>
      <c r="J2605" s="21">
        <v>738357</v>
      </c>
      <c r="K2605" s="21">
        <v>0</v>
      </c>
      <c r="L2605" s="21">
        <v>0</v>
      </c>
      <c r="M2605" s="21">
        <v>0</v>
      </c>
      <c r="N2605" s="21">
        <v>738357</v>
      </c>
    </row>
    <row r="2606" spans="1:14" x14ac:dyDescent="0.25">
      <c r="A2606" s="1" t="s">
        <v>6025</v>
      </c>
      <c r="B2606" s="2" t="s">
        <v>10</v>
      </c>
      <c r="C2606" s="2" t="s">
        <v>3419</v>
      </c>
      <c r="D2606" s="21">
        <v>9027492</v>
      </c>
      <c r="E2606" s="21">
        <v>0</v>
      </c>
      <c r="F2606" s="21">
        <v>9027492</v>
      </c>
      <c r="G2606" s="39">
        <v>1.04</v>
      </c>
      <c r="H2606" s="21">
        <v>9388592</v>
      </c>
      <c r="I2606" s="21">
        <v>0</v>
      </c>
      <c r="J2606" s="21">
        <v>9388592</v>
      </c>
      <c r="K2606" s="21">
        <v>982611</v>
      </c>
      <c r="L2606" s="21">
        <v>416862.4466508723</v>
      </c>
      <c r="M2606" s="21">
        <v>1051640</v>
      </c>
      <c r="N2606" s="21">
        <v>11839705.446650872</v>
      </c>
    </row>
    <row r="2607" spans="1:14" x14ac:dyDescent="0.25">
      <c r="A2607" s="1" t="s">
        <v>6026</v>
      </c>
      <c r="B2607" s="2" t="s">
        <v>10</v>
      </c>
      <c r="C2607" s="2" t="s">
        <v>3419</v>
      </c>
      <c r="D2607" s="21">
        <v>46225</v>
      </c>
      <c r="E2607" s="21">
        <v>0</v>
      </c>
      <c r="F2607" s="21">
        <v>46225</v>
      </c>
      <c r="G2607" s="39">
        <v>1.04</v>
      </c>
      <c r="H2607" s="21">
        <v>48074</v>
      </c>
      <c r="I2607" s="21">
        <v>0</v>
      </c>
      <c r="J2607" s="21">
        <v>48074</v>
      </c>
      <c r="K2607" s="21">
        <v>0</v>
      </c>
      <c r="L2607" s="21">
        <v>0</v>
      </c>
      <c r="M2607" s="21">
        <v>0</v>
      </c>
      <c r="N2607" s="21">
        <v>48074</v>
      </c>
    </row>
    <row r="2608" spans="1:14" x14ac:dyDescent="0.25">
      <c r="A2608" s="1" t="s">
        <v>6027</v>
      </c>
      <c r="B2608" s="2" t="s">
        <v>10</v>
      </c>
      <c r="C2608" s="2" t="s">
        <v>3419</v>
      </c>
      <c r="D2608" s="21">
        <v>73914</v>
      </c>
      <c r="E2608" s="21">
        <v>0</v>
      </c>
      <c r="F2608" s="21">
        <v>73914</v>
      </c>
      <c r="G2608" s="39">
        <v>1.04</v>
      </c>
      <c r="H2608" s="21">
        <v>76871</v>
      </c>
      <c r="I2608" s="21">
        <v>0</v>
      </c>
      <c r="J2608" s="21">
        <v>76871</v>
      </c>
      <c r="K2608" s="21">
        <v>0</v>
      </c>
      <c r="L2608" s="21">
        <v>0</v>
      </c>
      <c r="M2608" s="21">
        <v>0</v>
      </c>
      <c r="N2608" s="21">
        <v>76871</v>
      </c>
    </row>
    <row r="2609" spans="1:14" x14ac:dyDescent="0.25">
      <c r="A2609" s="1" t="s">
        <v>6028</v>
      </c>
      <c r="B2609" s="2" t="s">
        <v>10</v>
      </c>
      <c r="C2609" s="2" t="s">
        <v>3419</v>
      </c>
      <c r="D2609" s="21">
        <v>30092</v>
      </c>
      <c r="E2609" s="21">
        <v>0</v>
      </c>
      <c r="F2609" s="21">
        <v>30092</v>
      </c>
      <c r="G2609" s="39">
        <v>1.04</v>
      </c>
      <c r="H2609" s="21">
        <v>31296</v>
      </c>
      <c r="I2609" s="21">
        <v>0</v>
      </c>
      <c r="J2609" s="21">
        <v>31296</v>
      </c>
      <c r="K2609" s="21">
        <v>0</v>
      </c>
      <c r="L2609" s="21">
        <v>0</v>
      </c>
      <c r="M2609" s="21">
        <v>0</v>
      </c>
      <c r="N2609" s="21">
        <v>31296</v>
      </c>
    </row>
    <row r="2610" spans="1:14" x14ac:dyDescent="0.25">
      <c r="A2610" s="1" t="s">
        <v>6029</v>
      </c>
      <c r="B2610" s="2" t="s">
        <v>10</v>
      </c>
      <c r="C2610" s="2" t="s">
        <v>3419</v>
      </c>
      <c r="D2610" s="21">
        <v>46372</v>
      </c>
      <c r="E2610" s="21">
        <v>0</v>
      </c>
      <c r="F2610" s="21">
        <v>46372</v>
      </c>
      <c r="G2610" s="39">
        <v>1.04</v>
      </c>
      <c r="H2610" s="21">
        <v>48227</v>
      </c>
      <c r="I2610" s="21">
        <v>0</v>
      </c>
      <c r="J2610" s="21">
        <v>48227</v>
      </c>
      <c r="K2610" s="21">
        <v>0</v>
      </c>
      <c r="L2610" s="21">
        <v>0</v>
      </c>
      <c r="M2610" s="21">
        <v>0</v>
      </c>
      <c r="N2610" s="21">
        <v>48227</v>
      </c>
    </row>
    <row r="2611" spans="1:14" x14ac:dyDescent="0.25">
      <c r="A2611" s="1" t="s">
        <v>6030</v>
      </c>
      <c r="B2611" s="2" t="s">
        <v>10</v>
      </c>
      <c r="C2611" s="2" t="s">
        <v>3419</v>
      </c>
      <c r="D2611" s="21">
        <v>67641</v>
      </c>
      <c r="E2611" s="21">
        <v>0</v>
      </c>
      <c r="F2611" s="21">
        <v>67641</v>
      </c>
      <c r="G2611" s="39">
        <v>1.04</v>
      </c>
      <c r="H2611" s="21">
        <v>70347</v>
      </c>
      <c r="I2611" s="21">
        <v>0</v>
      </c>
      <c r="J2611" s="21">
        <v>70347</v>
      </c>
      <c r="K2611" s="21">
        <v>0</v>
      </c>
      <c r="L2611" s="21">
        <v>0</v>
      </c>
      <c r="M2611" s="21">
        <v>0</v>
      </c>
      <c r="N2611" s="21">
        <v>70347</v>
      </c>
    </row>
    <row r="2612" spans="1:14" x14ac:dyDescent="0.25">
      <c r="A2612" s="1" t="s">
        <v>6031</v>
      </c>
      <c r="B2612" s="2" t="s">
        <v>10</v>
      </c>
      <c r="C2612" s="2" t="s">
        <v>3419</v>
      </c>
      <c r="D2612" s="21">
        <v>15382</v>
      </c>
      <c r="E2612" s="21">
        <v>0</v>
      </c>
      <c r="F2612" s="21">
        <v>15382</v>
      </c>
      <c r="G2612" s="39">
        <v>1.04</v>
      </c>
      <c r="H2612" s="21">
        <v>15997</v>
      </c>
      <c r="I2612" s="21">
        <v>0</v>
      </c>
      <c r="J2612" s="21">
        <v>15997</v>
      </c>
      <c r="K2612" s="21">
        <v>0</v>
      </c>
      <c r="L2612" s="21">
        <v>0</v>
      </c>
      <c r="M2612" s="21">
        <v>0</v>
      </c>
      <c r="N2612" s="21">
        <v>15997</v>
      </c>
    </row>
    <row r="2613" spans="1:14" x14ac:dyDescent="0.25">
      <c r="A2613" s="1" t="s">
        <v>6032</v>
      </c>
      <c r="B2613" s="2" t="s">
        <v>10</v>
      </c>
      <c r="C2613" s="2" t="s">
        <v>3419</v>
      </c>
      <c r="D2613" s="21">
        <v>12289</v>
      </c>
      <c r="E2613" s="21">
        <v>0</v>
      </c>
      <c r="F2613" s="21">
        <v>12289</v>
      </c>
      <c r="G2613" s="39">
        <v>1.04</v>
      </c>
      <c r="H2613" s="21">
        <v>12781</v>
      </c>
      <c r="I2613" s="21">
        <v>0</v>
      </c>
      <c r="J2613" s="21">
        <v>12781</v>
      </c>
      <c r="K2613" s="21">
        <v>0</v>
      </c>
      <c r="L2613" s="21">
        <v>0</v>
      </c>
      <c r="M2613" s="21">
        <v>0</v>
      </c>
      <c r="N2613" s="21">
        <v>12781</v>
      </c>
    </row>
    <row r="2614" spans="1:14" x14ac:dyDescent="0.25">
      <c r="A2614" s="1" t="s">
        <v>6033</v>
      </c>
      <c r="B2614" s="2" t="s">
        <v>10</v>
      </c>
      <c r="C2614" s="2" t="s">
        <v>3419</v>
      </c>
      <c r="D2614" s="21">
        <v>20899</v>
      </c>
      <c r="E2614" s="21">
        <v>0</v>
      </c>
      <c r="F2614" s="21">
        <v>20899</v>
      </c>
      <c r="G2614" s="39">
        <v>1.04</v>
      </c>
      <c r="H2614" s="21">
        <v>21735</v>
      </c>
      <c r="I2614" s="21">
        <v>0</v>
      </c>
      <c r="J2614" s="21">
        <v>21735</v>
      </c>
      <c r="K2614" s="21">
        <v>0</v>
      </c>
      <c r="L2614" s="21">
        <v>0</v>
      </c>
      <c r="M2614" s="21">
        <v>0</v>
      </c>
      <c r="N2614" s="21">
        <v>21735</v>
      </c>
    </row>
    <row r="2615" spans="1:14" x14ac:dyDescent="0.25">
      <c r="A2615" s="1" t="s">
        <v>6034</v>
      </c>
      <c r="B2615" s="2" t="s">
        <v>10</v>
      </c>
      <c r="C2615" s="2" t="s">
        <v>3419</v>
      </c>
      <c r="D2615" s="21">
        <v>13133</v>
      </c>
      <c r="E2615" s="21">
        <v>0</v>
      </c>
      <c r="F2615" s="21">
        <v>13133</v>
      </c>
      <c r="G2615" s="39">
        <v>1.04</v>
      </c>
      <c r="H2615" s="21">
        <v>13658</v>
      </c>
      <c r="I2615" s="21">
        <v>0</v>
      </c>
      <c r="J2615" s="21">
        <v>13658</v>
      </c>
      <c r="K2615" s="21">
        <v>0</v>
      </c>
      <c r="L2615" s="21">
        <v>0</v>
      </c>
      <c r="M2615" s="21">
        <v>0</v>
      </c>
      <c r="N2615" s="21">
        <v>13658</v>
      </c>
    </row>
    <row r="2616" spans="1:14" x14ac:dyDescent="0.25">
      <c r="A2616" s="1" t="s">
        <v>6035</v>
      </c>
      <c r="B2616" s="2" t="s">
        <v>10</v>
      </c>
      <c r="C2616" s="2" t="s">
        <v>3419</v>
      </c>
      <c r="D2616" s="21">
        <v>17041</v>
      </c>
      <c r="E2616" s="21">
        <v>0</v>
      </c>
      <c r="F2616" s="21">
        <v>17041</v>
      </c>
      <c r="G2616" s="39">
        <v>1.04</v>
      </c>
      <c r="H2616" s="21">
        <v>17723</v>
      </c>
      <c r="I2616" s="21">
        <v>0</v>
      </c>
      <c r="J2616" s="21">
        <v>17723</v>
      </c>
      <c r="K2616" s="21">
        <v>0</v>
      </c>
      <c r="L2616" s="21">
        <v>0</v>
      </c>
      <c r="M2616" s="21">
        <v>0</v>
      </c>
      <c r="N2616" s="21">
        <v>17723</v>
      </c>
    </row>
    <row r="2617" spans="1:14" x14ac:dyDescent="0.25">
      <c r="A2617" s="1" t="s">
        <v>6036</v>
      </c>
      <c r="B2617" s="2" t="s">
        <v>10</v>
      </c>
      <c r="C2617" s="2" t="s">
        <v>3419</v>
      </c>
      <c r="D2617" s="21">
        <v>10832</v>
      </c>
      <c r="E2617" s="21">
        <v>0</v>
      </c>
      <c r="F2617" s="21">
        <v>10832</v>
      </c>
      <c r="G2617" s="39">
        <v>1.04</v>
      </c>
      <c r="H2617" s="21">
        <v>11265</v>
      </c>
      <c r="I2617" s="21">
        <v>0</v>
      </c>
      <c r="J2617" s="21">
        <v>11265</v>
      </c>
      <c r="K2617" s="21">
        <v>0</v>
      </c>
      <c r="L2617" s="21">
        <v>0</v>
      </c>
      <c r="M2617" s="21">
        <v>0</v>
      </c>
      <c r="N2617" s="21">
        <v>11265</v>
      </c>
    </row>
    <row r="2618" spans="1:14" x14ac:dyDescent="0.25">
      <c r="A2618" s="1" t="s">
        <v>6037</v>
      </c>
      <c r="B2618" s="2" t="s">
        <v>10</v>
      </c>
      <c r="C2618" s="2" t="s">
        <v>3419</v>
      </c>
      <c r="D2618" s="21">
        <v>22735</v>
      </c>
      <c r="E2618" s="21">
        <v>0</v>
      </c>
      <c r="F2618" s="21">
        <v>22735</v>
      </c>
      <c r="G2618" s="39">
        <v>1.04</v>
      </c>
      <c r="H2618" s="21">
        <v>23644</v>
      </c>
      <c r="I2618" s="21">
        <v>0</v>
      </c>
      <c r="J2618" s="21">
        <v>23644</v>
      </c>
      <c r="K2618" s="21">
        <v>0</v>
      </c>
      <c r="L2618" s="21">
        <v>0</v>
      </c>
      <c r="M2618" s="21">
        <v>0</v>
      </c>
      <c r="N2618" s="21">
        <v>23644</v>
      </c>
    </row>
    <row r="2619" spans="1:14" x14ac:dyDescent="0.25">
      <c r="A2619" s="1" t="s">
        <v>6038</v>
      </c>
      <c r="B2619" s="2" t="s">
        <v>10</v>
      </c>
      <c r="C2619" s="2" t="s">
        <v>3419</v>
      </c>
      <c r="D2619" s="21">
        <v>34135</v>
      </c>
      <c r="E2619" s="21">
        <v>0</v>
      </c>
      <c r="F2619" s="21">
        <v>34135</v>
      </c>
      <c r="G2619" s="39">
        <v>1.04</v>
      </c>
      <c r="H2619" s="21">
        <v>35500</v>
      </c>
      <c r="I2619" s="21">
        <v>0</v>
      </c>
      <c r="J2619" s="21">
        <v>35500</v>
      </c>
      <c r="K2619" s="21">
        <v>0</v>
      </c>
      <c r="L2619" s="21">
        <v>0</v>
      </c>
      <c r="M2619" s="21">
        <v>0</v>
      </c>
      <c r="N2619" s="21">
        <v>35500</v>
      </c>
    </row>
    <row r="2620" spans="1:14" x14ac:dyDescent="0.25">
      <c r="A2620" s="1" t="s">
        <v>6039</v>
      </c>
      <c r="B2620" s="2" t="s">
        <v>10</v>
      </c>
      <c r="C2620" s="2" t="s">
        <v>3419</v>
      </c>
      <c r="D2620" s="21">
        <v>25295</v>
      </c>
      <c r="E2620" s="21">
        <v>0</v>
      </c>
      <c r="F2620" s="21">
        <v>25295</v>
      </c>
      <c r="G2620" s="39">
        <v>1.04</v>
      </c>
      <c r="H2620" s="21">
        <v>26307</v>
      </c>
      <c r="I2620" s="21">
        <v>0</v>
      </c>
      <c r="J2620" s="21">
        <v>26307</v>
      </c>
      <c r="K2620" s="21">
        <v>0</v>
      </c>
      <c r="L2620" s="21">
        <v>0</v>
      </c>
      <c r="M2620" s="21">
        <v>0</v>
      </c>
      <c r="N2620" s="21">
        <v>26307</v>
      </c>
    </row>
    <row r="2621" spans="1:14" x14ac:dyDescent="0.25">
      <c r="A2621" s="1" t="s">
        <v>6040</v>
      </c>
      <c r="B2621" s="2" t="s">
        <v>10</v>
      </c>
      <c r="C2621" s="2" t="s">
        <v>3419</v>
      </c>
      <c r="D2621" s="21">
        <v>80612</v>
      </c>
      <c r="E2621" s="21">
        <v>0</v>
      </c>
      <c r="F2621" s="21">
        <v>80612</v>
      </c>
      <c r="G2621" s="39">
        <v>1.04</v>
      </c>
      <c r="H2621" s="21">
        <v>83836</v>
      </c>
      <c r="I2621" s="21">
        <v>0</v>
      </c>
      <c r="J2621" s="21">
        <v>83836</v>
      </c>
      <c r="K2621" s="21">
        <v>0</v>
      </c>
      <c r="L2621" s="21">
        <v>0</v>
      </c>
      <c r="M2621" s="21">
        <v>0</v>
      </c>
      <c r="N2621" s="21">
        <v>83836</v>
      </c>
    </row>
    <row r="2622" spans="1:14" x14ac:dyDescent="0.25">
      <c r="A2622" s="1" t="s">
        <v>6041</v>
      </c>
      <c r="B2622" s="2" t="s">
        <v>10</v>
      </c>
      <c r="C2622" s="2" t="s">
        <v>3419</v>
      </c>
      <c r="D2622" s="21">
        <v>28267</v>
      </c>
      <c r="E2622" s="21">
        <v>0</v>
      </c>
      <c r="F2622" s="21">
        <v>28267</v>
      </c>
      <c r="G2622" s="39">
        <v>1.04</v>
      </c>
      <c r="H2622" s="21">
        <v>29398</v>
      </c>
      <c r="I2622" s="21">
        <v>0</v>
      </c>
      <c r="J2622" s="21">
        <v>29398</v>
      </c>
      <c r="K2622" s="21">
        <v>0</v>
      </c>
      <c r="L2622" s="21">
        <v>0</v>
      </c>
      <c r="M2622" s="21">
        <v>0</v>
      </c>
      <c r="N2622" s="21">
        <v>29398</v>
      </c>
    </row>
    <row r="2623" spans="1:14" x14ac:dyDescent="0.25">
      <c r="A2623" s="1" t="s">
        <v>6042</v>
      </c>
      <c r="B2623" s="2" t="s">
        <v>10</v>
      </c>
      <c r="C2623" s="2" t="s">
        <v>3419</v>
      </c>
      <c r="D2623" s="21">
        <v>10807</v>
      </c>
      <c r="E2623" s="21">
        <v>0</v>
      </c>
      <c r="F2623" s="21">
        <v>10807</v>
      </c>
      <c r="G2623" s="39">
        <v>1.04</v>
      </c>
      <c r="H2623" s="21">
        <v>11239</v>
      </c>
      <c r="I2623" s="21">
        <v>0</v>
      </c>
      <c r="J2623" s="21">
        <v>11239</v>
      </c>
      <c r="K2623" s="21">
        <v>0</v>
      </c>
      <c r="L2623" s="21">
        <v>0</v>
      </c>
      <c r="M2623" s="21">
        <v>0</v>
      </c>
      <c r="N2623" s="21">
        <v>11239</v>
      </c>
    </row>
    <row r="2624" spans="1:14" x14ac:dyDescent="0.25">
      <c r="A2624" s="1" t="s">
        <v>6043</v>
      </c>
      <c r="B2624" s="2" t="s">
        <v>10</v>
      </c>
      <c r="C2624" s="2" t="s">
        <v>3419</v>
      </c>
      <c r="D2624" s="21">
        <v>24378</v>
      </c>
      <c r="E2624" s="21">
        <v>0</v>
      </c>
      <c r="F2624" s="21">
        <v>24378</v>
      </c>
      <c r="G2624" s="39">
        <v>1.04</v>
      </c>
      <c r="H2624" s="21">
        <v>25353</v>
      </c>
      <c r="I2624" s="21">
        <v>0</v>
      </c>
      <c r="J2624" s="21">
        <v>25353</v>
      </c>
      <c r="K2624" s="21">
        <v>0</v>
      </c>
      <c r="L2624" s="21">
        <v>0</v>
      </c>
      <c r="M2624" s="21">
        <v>0</v>
      </c>
      <c r="N2624" s="21">
        <v>25353</v>
      </c>
    </row>
    <row r="2625" spans="1:14" x14ac:dyDescent="0.25">
      <c r="A2625" s="1" t="s">
        <v>6044</v>
      </c>
      <c r="B2625" s="2" t="s">
        <v>10</v>
      </c>
      <c r="C2625" s="2" t="s">
        <v>3419</v>
      </c>
      <c r="D2625" s="21">
        <v>57778</v>
      </c>
      <c r="E2625" s="21">
        <v>0</v>
      </c>
      <c r="F2625" s="21">
        <v>57778</v>
      </c>
      <c r="G2625" s="39">
        <v>1.04</v>
      </c>
      <c r="H2625" s="21">
        <v>60089</v>
      </c>
      <c r="I2625" s="21">
        <v>0</v>
      </c>
      <c r="J2625" s="21">
        <v>60089</v>
      </c>
      <c r="K2625" s="21">
        <v>0</v>
      </c>
      <c r="L2625" s="21">
        <v>0</v>
      </c>
      <c r="M2625" s="21">
        <v>0</v>
      </c>
      <c r="N2625" s="21">
        <v>60089</v>
      </c>
    </row>
    <row r="2626" spans="1:14" x14ac:dyDescent="0.25">
      <c r="A2626" s="1" t="s">
        <v>6045</v>
      </c>
      <c r="B2626" s="2" t="s">
        <v>10</v>
      </c>
      <c r="C2626" s="2" t="s">
        <v>3419</v>
      </c>
      <c r="D2626" s="21">
        <v>22457</v>
      </c>
      <c r="E2626" s="21">
        <v>0</v>
      </c>
      <c r="F2626" s="21">
        <v>22457</v>
      </c>
      <c r="G2626" s="39">
        <v>1.04</v>
      </c>
      <c r="H2626" s="21">
        <v>23355</v>
      </c>
      <c r="I2626" s="21">
        <v>0</v>
      </c>
      <c r="J2626" s="21">
        <v>23355</v>
      </c>
      <c r="K2626" s="21">
        <v>0</v>
      </c>
      <c r="L2626" s="21">
        <v>0</v>
      </c>
      <c r="M2626" s="21">
        <v>0</v>
      </c>
      <c r="N2626" s="21">
        <v>23355</v>
      </c>
    </row>
    <row r="2627" spans="1:14" x14ac:dyDescent="0.25">
      <c r="A2627" s="1" t="s">
        <v>6046</v>
      </c>
      <c r="B2627" s="2" t="s">
        <v>10</v>
      </c>
      <c r="C2627" s="2" t="s">
        <v>3419</v>
      </c>
      <c r="D2627" s="21">
        <v>33290</v>
      </c>
      <c r="E2627" s="21">
        <v>0</v>
      </c>
      <c r="F2627" s="21">
        <v>33290</v>
      </c>
      <c r="G2627" s="39">
        <v>1.04</v>
      </c>
      <c r="H2627" s="21">
        <v>34622</v>
      </c>
      <c r="I2627" s="21">
        <v>0</v>
      </c>
      <c r="J2627" s="21">
        <v>34622</v>
      </c>
      <c r="K2627" s="21">
        <v>0</v>
      </c>
      <c r="L2627" s="21">
        <v>0</v>
      </c>
      <c r="M2627" s="21">
        <v>0</v>
      </c>
      <c r="N2627" s="21">
        <v>34622</v>
      </c>
    </row>
    <row r="2628" spans="1:14" x14ac:dyDescent="0.25">
      <c r="A2628" s="1" t="s">
        <v>6047</v>
      </c>
      <c r="B2628" s="2" t="s">
        <v>10</v>
      </c>
      <c r="C2628" s="2" t="s">
        <v>3419</v>
      </c>
      <c r="D2628" s="21">
        <v>14837</v>
      </c>
      <c r="E2628" s="21">
        <v>0</v>
      </c>
      <c r="F2628" s="21">
        <v>14837</v>
      </c>
      <c r="G2628" s="39">
        <v>1.04</v>
      </c>
      <c r="H2628" s="21">
        <v>15430</v>
      </c>
      <c r="I2628" s="21">
        <v>0</v>
      </c>
      <c r="J2628" s="21">
        <v>15430</v>
      </c>
      <c r="K2628" s="21">
        <v>0</v>
      </c>
      <c r="L2628" s="21">
        <v>0</v>
      </c>
      <c r="M2628" s="21">
        <v>0</v>
      </c>
      <c r="N2628" s="21">
        <v>15430</v>
      </c>
    </row>
    <row r="2629" spans="1:14" x14ac:dyDescent="0.25">
      <c r="A2629" s="1" t="s">
        <v>6048</v>
      </c>
      <c r="B2629" s="2" t="s">
        <v>10</v>
      </c>
      <c r="C2629" s="2" t="s">
        <v>3419</v>
      </c>
      <c r="D2629" s="21">
        <v>14770</v>
      </c>
      <c r="E2629" s="21">
        <v>0</v>
      </c>
      <c r="F2629" s="21">
        <v>14770</v>
      </c>
      <c r="G2629" s="39">
        <v>1.04</v>
      </c>
      <c r="H2629" s="21">
        <v>15361</v>
      </c>
      <c r="I2629" s="21">
        <v>0</v>
      </c>
      <c r="J2629" s="21">
        <v>15361</v>
      </c>
      <c r="K2629" s="21">
        <v>0</v>
      </c>
      <c r="L2629" s="21">
        <v>0</v>
      </c>
      <c r="M2629" s="21">
        <v>0</v>
      </c>
      <c r="N2629" s="21">
        <v>15361</v>
      </c>
    </row>
    <row r="2630" spans="1:14" x14ac:dyDescent="0.25">
      <c r="A2630" s="1" t="s">
        <v>6049</v>
      </c>
      <c r="B2630" s="2" t="s">
        <v>10</v>
      </c>
      <c r="C2630" s="2" t="s">
        <v>3419</v>
      </c>
      <c r="D2630" s="21">
        <v>25208</v>
      </c>
      <c r="E2630" s="21">
        <v>0</v>
      </c>
      <c r="F2630" s="21">
        <v>25208</v>
      </c>
      <c r="G2630" s="39">
        <v>1.04</v>
      </c>
      <c r="H2630" s="21">
        <v>26216</v>
      </c>
      <c r="I2630" s="21">
        <v>0</v>
      </c>
      <c r="J2630" s="21">
        <v>26216</v>
      </c>
      <c r="K2630" s="21">
        <v>0</v>
      </c>
      <c r="L2630" s="21">
        <v>0</v>
      </c>
      <c r="M2630" s="21">
        <v>0</v>
      </c>
      <c r="N2630" s="21">
        <v>26216</v>
      </c>
    </row>
    <row r="2631" spans="1:14" x14ac:dyDescent="0.25">
      <c r="A2631" s="1" t="s">
        <v>6050</v>
      </c>
      <c r="B2631" s="2" t="s">
        <v>10</v>
      </c>
      <c r="C2631" s="2" t="s">
        <v>3419</v>
      </c>
      <c r="D2631" s="21">
        <v>73138</v>
      </c>
      <c r="E2631" s="21">
        <v>0</v>
      </c>
      <c r="F2631" s="21">
        <v>73138</v>
      </c>
      <c r="G2631" s="39">
        <v>1.04</v>
      </c>
      <c r="H2631" s="21">
        <v>76064</v>
      </c>
      <c r="I2631" s="21">
        <v>0</v>
      </c>
      <c r="J2631" s="21">
        <v>76064</v>
      </c>
      <c r="K2631" s="21">
        <v>0</v>
      </c>
      <c r="L2631" s="21">
        <v>0</v>
      </c>
      <c r="M2631" s="21">
        <v>0</v>
      </c>
      <c r="N2631" s="21">
        <v>76064</v>
      </c>
    </row>
    <row r="2632" spans="1:14" x14ac:dyDescent="0.25">
      <c r="A2632" s="1" t="s">
        <v>6051</v>
      </c>
      <c r="B2632" s="2" t="s">
        <v>10</v>
      </c>
      <c r="C2632" s="2" t="s">
        <v>3419</v>
      </c>
      <c r="D2632" s="21">
        <v>16908</v>
      </c>
      <c r="E2632" s="21">
        <v>0</v>
      </c>
      <c r="F2632" s="21">
        <v>16908</v>
      </c>
      <c r="G2632" s="39">
        <v>1.04</v>
      </c>
      <c r="H2632" s="21">
        <v>17584</v>
      </c>
      <c r="I2632" s="21">
        <v>0</v>
      </c>
      <c r="J2632" s="21">
        <v>17584</v>
      </c>
      <c r="K2632" s="21">
        <v>0</v>
      </c>
      <c r="L2632" s="21">
        <v>0</v>
      </c>
      <c r="M2632" s="21">
        <v>0</v>
      </c>
      <c r="N2632" s="21">
        <v>17584</v>
      </c>
    </row>
    <row r="2633" spans="1:14" x14ac:dyDescent="0.25">
      <c r="A2633" s="1" t="s">
        <v>6052</v>
      </c>
      <c r="B2633" s="2" t="s">
        <v>10</v>
      </c>
      <c r="C2633" s="2" t="s">
        <v>3419</v>
      </c>
      <c r="D2633" s="21">
        <v>17891</v>
      </c>
      <c r="E2633" s="21">
        <v>0</v>
      </c>
      <c r="F2633" s="21">
        <v>17891</v>
      </c>
      <c r="G2633" s="39">
        <v>1.04</v>
      </c>
      <c r="H2633" s="21">
        <v>18607</v>
      </c>
      <c r="I2633" s="21">
        <v>0</v>
      </c>
      <c r="J2633" s="21">
        <v>18607</v>
      </c>
      <c r="K2633" s="21">
        <v>0</v>
      </c>
      <c r="L2633" s="21">
        <v>0</v>
      </c>
      <c r="M2633" s="21">
        <v>0</v>
      </c>
      <c r="N2633" s="21">
        <v>18607</v>
      </c>
    </row>
    <row r="2634" spans="1:14" x14ac:dyDescent="0.25">
      <c r="A2634" s="1" t="s">
        <v>6053</v>
      </c>
      <c r="B2634" s="2" t="s">
        <v>10</v>
      </c>
      <c r="C2634" s="2" t="s">
        <v>3419</v>
      </c>
      <c r="D2634" s="21">
        <v>24958</v>
      </c>
      <c r="E2634" s="21">
        <v>0</v>
      </c>
      <c r="F2634" s="21">
        <v>24958</v>
      </c>
      <c r="G2634" s="39">
        <v>1.04</v>
      </c>
      <c r="H2634" s="21">
        <v>25956</v>
      </c>
      <c r="I2634" s="21">
        <v>0</v>
      </c>
      <c r="J2634" s="21">
        <v>25956</v>
      </c>
      <c r="K2634" s="21">
        <v>0</v>
      </c>
      <c r="L2634" s="21">
        <v>0</v>
      </c>
      <c r="M2634" s="21">
        <v>0</v>
      </c>
      <c r="N2634" s="21">
        <v>25956</v>
      </c>
    </row>
    <row r="2635" spans="1:14" x14ac:dyDescent="0.25">
      <c r="A2635" s="1" t="s">
        <v>6054</v>
      </c>
      <c r="B2635" s="2" t="s">
        <v>10</v>
      </c>
      <c r="C2635" s="2" t="s">
        <v>3419</v>
      </c>
      <c r="D2635" s="21">
        <v>13002992</v>
      </c>
      <c r="E2635" s="21">
        <v>0</v>
      </c>
      <c r="F2635" s="21">
        <v>13002992</v>
      </c>
      <c r="G2635" s="39">
        <v>1.04</v>
      </c>
      <c r="H2635" s="21">
        <v>13523112</v>
      </c>
      <c r="I2635" s="21">
        <v>0</v>
      </c>
      <c r="J2635" s="21">
        <v>13523112</v>
      </c>
      <c r="K2635" s="21">
        <v>556907</v>
      </c>
      <c r="L2635" s="21">
        <v>0</v>
      </c>
      <c r="M2635" s="21">
        <v>0</v>
      </c>
      <c r="N2635" s="21">
        <v>14080019</v>
      </c>
    </row>
    <row r="2636" spans="1:14" x14ac:dyDescent="0.25">
      <c r="A2636" s="1" t="s">
        <v>6055</v>
      </c>
      <c r="B2636" s="2" t="s">
        <v>10</v>
      </c>
      <c r="C2636" s="2" t="s">
        <v>3419</v>
      </c>
      <c r="D2636" s="21">
        <v>497237</v>
      </c>
      <c r="E2636" s="21">
        <v>0</v>
      </c>
      <c r="F2636" s="21">
        <v>497237</v>
      </c>
      <c r="G2636" s="39">
        <v>1.04</v>
      </c>
      <c r="H2636" s="21">
        <v>517126</v>
      </c>
      <c r="I2636" s="21">
        <v>0</v>
      </c>
      <c r="J2636" s="21">
        <v>517126</v>
      </c>
      <c r="K2636" s="21">
        <v>10970</v>
      </c>
      <c r="L2636" s="21">
        <v>0</v>
      </c>
      <c r="M2636" s="21">
        <v>0</v>
      </c>
      <c r="N2636" s="21">
        <v>528096</v>
      </c>
    </row>
    <row r="2637" spans="1:14" x14ac:dyDescent="0.25">
      <c r="A2637" s="1" t="s">
        <v>6056</v>
      </c>
      <c r="B2637" s="2" t="s">
        <v>10</v>
      </c>
      <c r="C2637" s="2" t="s">
        <v>3419</v>
      </c>
      <c r="D2637" s="21">
        <v>219246</v>
      </c>
      <c r="E2637" s="21">
        <v>0</v>
      </c>
      <c r="F2637" s="21">
        <v>219246</v>
      </c>
      <c r="G2637" s="39">
        <v>1.04</v>
      </c>
      <c r="H2637" s="21">
        <v>228016</v>
      </c>
      <c r="I2637" s="21">
        <v>0</v>
      </c>
      <c r="J2637" s="21">
        <v>228016</v>
      </c>
      <c r="K2637" s="21">
        <v>0</v>
      </c>
      <c r="L2637" s="21">
        <v>0</v>
      </c>
      <c r="M2637" s="21">
        <v>0</v>
      </c>
      <c r="N2637" s="21">
        <v>228016</v>
      </c>
    </row>
    <row r="2638" spans="1:14" x14ac:dyDescent="0.25">
      <c r="A2638" s="1" t="s">
        <v>6057</v>
      </c>
      <c r="B2638" s="2" t="s">
        <v>10</v>
      </c>
      <c r="C2638" s="2" t="s">
        <v>3419</v>
      </c>
      <c r="D2638" s="21">
        <v>3139858</v>
      </c>
      <c r="E2638" s="21">
        <v>0</v>
      </c>
      <c r="F2638" s="21">
        <v>3139858</v>
      </c>
      <c r="G2638" s="39">
        <v>1.04</v>
      </c>
      <c r="H2638" s="21">
        <v>3265452</v>
      </c>
      <c r="I2638" s="21">
        <v>0</v>
      </c>
      <c r="J2638" s="21">
        <v>3265452</v>
      </c>
      <c r="K2638" s="21">
        <v>0</v>
      </c>
      <c r="L2638" s="21">
        <v>0</v>
      </c>
      <c r="M2638" s="21">
        <v>0</v>
      </c>
      <c r="N2638" s="21">
        <v>3265452</v>
      </c>
    </row>
    <row r="2639" spans="1:14" x14ac:dyDescent="0.25">
      <c r="A2639" s="1" t="s">
        <v>6058</v>
      </c>
      <c r="B2639" s="2" t="s">
        <v>10</v>
      </c>
      <c r="C2639" s="2" t="s">
        <v>3419</v>
      </c>
      <c r="D2639" s="21">
        <v>2598402</v>
      </c>
      <c r="E2639" s="21">
        <v>0</v>
      </c>
      <c r="F2639" s="21">
        <v>2598402</v>
      </c>
      <c r="G2639" s="39">
        <v>1.04</v>
      </c>
      <c r="H2639" s="21">
        <v>2702338</v>
      </c>
      <c r="I2639" s="21">
        <v>0</v>
      </c>
      <c r="J2639" s="21">
        <v>2702338</v>
      </c>
      <c r="K2639" s="21">
        <v>0</v>
      </c>
      <c r="L2639" s="21">
        <v>0</v>
      </c>
      <c r="M2639" s="21">
        <v>0</v>
      </c>
      <c r="N2639" s="21">
        <v>2702338</v>
      </c>
    </row>
    <row r="2640" spans="1:14" x14ac:dyDescent="0.25">
      <c r="A2640" s="1" t="s">
        <v>6059</v>
      </c>
      <c r="B2640" s="2" t="s">
        <v>10</v>
      </c>
      <c r="C2640" s="2" t="s">
        <v>3419</v>
      </c>
      <c r="D2640" s="21">
        <v>1819344</v>
      </c>
      <c r="E2640" s="21">
        <v>0</v>
      </c>
      <c r="F2640" s="21">
        <v>1819344</v>
      </c>
      <c r="G2640" s="39">
        <v>1.04</v>
      </c>
      <c r="H2640" s="21">
        <v>1892118</v>
      </c>
      <c r="I2640" s="21">
        <v>0</v>
      </c>
      <c r="J2640" s="21">
        <v>1892118</v>
      </c>
      <c r="K2640" s="21">
        <v>0</v>
      </c>
      <c r="L2640" s="21">
        <v>0</v>
      </c>
      <c r="M2640" s="21">
        <v>0</v>
      </c>
      <c r="N2640" s="21">
        <v>1892118</v>
      </c>
    </row>
    <row r="2641" spans="1:14" x14ac:dyDescent="0.25">
      <c r="A2641" s="1" t="s">
        <v>6060</v>
      </c>
      <c r="B2641" s="2" t="s">
        <v>10</v>
      </c>
      <c r="C2641" s="2" t="s">
        <v>3419</v>
      </c>
      <c r="D2641" s="21">
        <v>6924757</v>
      </c>
      <c r="E2641" s="21">
        <v>0</v>
      </c>
      <c r="F2641" s="21">
        <v>6924757</v>
      </c>
      <c r="G2641" s="39">
        <v>1.04</v>
      </c>
      <c r="H2641" s="21">
        <v>7201747</v>
      </c>
      <c r="I2641" s="21">
        <v>0</v>
      </c>
      <c r="J2641" s="21">
        <v>7201747</v>
      </c>
      <c r="K2641" s="21">
        <v>0</v>
      </c>
      <c r="L2641" s="21">
        <v>0</v>
      </c>
      <c r="M2641" s="21">
        <v>0</v>
      </c>
      <c r="N2641" s="21">
        <v>7201747</v>
      </c>
    </row>
    <row r="2642" spans="1:14" x14ac:dyDescent="0.25">
      <c r="A2642" s="1" t="s">
        <v>6061</v>
      </c>
      <c r="B2642" s="2" t="s">
        <v>10</v>
      </c>
      <c r="C2642" s="2" t="s">
        <v>3419</v>
      </c>
      <c r="D2642" s="21">
        <v>939320</v>
      </c>
      <c r="E2642" s="21">
        <v>0</v>
      </c>
      <c r="F2642" s="21">
        <v>939320</v>
      </c>
      <c r="G2642" s="39">
        <v>1.04</v>
      </c>
      <c r="H2642" s="21">
        <v>976893</v>
      </c>
      <c r="I2642" s="21">
        <v>0</v>
      </c>
      <c r="J2642" s="21">
        <v>976893</v>
      </c>
      <c r="K2642" s="21">
        <v>0</v>
      </c>
      <c r="L2642" s="21">
        <v>0</v>
      </c>
      <c r="M2642" s="21">
        <v>0</v>
      </c>
      <c r="N2642" s="21">
        <v>976893</v>
      </c>
    </row>
    <row r="2643" spans="1:14" x14ac:dyDescent="0.25">
      <c r="A2643" s="1" t="s">
        <v>6062</v>
      </c>
      <c r="B2643" s="2" t="s">
        <v>10</v>
      </c>
      <c r="C2643" s="2" t="s">
        <v>3419</v>
      </c>
      <c r="D2643" s="21">
        <v>265114</v>
      </c>
      <c r="E2643" s="21">
        <v>0</v>
      </c>
      <c r="F2643" s="21">
        <v>265114</v>
      </c>
      <c r="G2643" s="39">
        <v>1.04</v>
      </c>
      <c r="H2643" s="21">
        <v>275719</v>
      </c>
      <c r="I2643" s="21">
        <v>0</v>
      </c>
      <c r="J2643" s="21">
        <v>275719</v>
      </c>
      <c r="K2643" s="21">
        <v>0</v>
      </c>
      <c r="L2643" s="21">
        <v>0</v>
      </c>
      <c r="M2643" s="21">
        <v>0</v>
      </c>
      <c r="N2643" s="21">
        <v>275719</v>
      </c>
    </row>
    <row r="2644" spans="1:14" x14ac:dyDescent="0.25">
      <c r="A2644" s="1" t="s">
        <v>6063</v>
      </c>
      <c r="B2644" s="2" t="s">
        <v>10</v>
      </c>
      <c r="C2644" s="2" t="s">
        <v>3419</v>
      </c>
      <c r="D2644" s="21">
        <v>9558581</v>
      </c>
      <c r="E2644" s="21">
        <v>0</v>
      </c>
      <c r="F2644" s="21">
        <v>9558581</v>
      </c>
      <c r="G2644" s="39">
        <v>1.04</v>
      </c>
      <c r="H2644" s="21">
        <v>9940924</v>
      </c>
      <c r="I2644" s="21">
        <v>0</v>
      </c>
      <c r="J2644" s="21">
        <v>9940924</v>
      </c>
      <c r="K2644" s="21">
        <v>240898</v>
      </c>
      <c r="L2644" s="21">
        <v>326726.89723447344</v>
      </c>
      <c r="M2644" s="21">
        <v>678918</v>
      </c>
      <c r="N2644" s="21">
        <v>11187466.897234473</v>
      </c>
    </row>
    <row r="2645" spans="1:14" x14ac:dyDescent="0.25">
      <c r="A2645" s="1" t="s">
        <v>6064</v>
      </c>
      <c r="B2645" s="2" t="s">
        <v>10</v>
      </c>
      <c r="C2645" s="2" t="s">
        <v>3419</v>
      </c>
      <c r="D2645" s="21">
        <v>41818</v>
      </c>
      <c r="E2645" s="21">
        <v>0</v>
      </c>
      <c r="F2645" s="21">
        <v>41818</v>
      </c>
      <c r="G2645" s="39">
        <v>1.04</v>
      </c>
      <c r="H2645" s="21">
        <v>43491</v>
      </c>
      <c r="I2645" s="21">
        <v>0</v>
      </c>
      <c r="J2645" s="21">
        <v>43491</v>
      </c>
      <c r="K2645" s="21">
        <v>0</v>
      </c>
      <c r="L2645" s="21">
        <v>0</v>
      </c>
      <c r="M2645" s="21">
        <v>0</v>
      </c>
      <c r="N2645" s="21">
        <v>43491</v>
      </c>
    </row>
    <row r="2646" spans="1:14" x14ac:dyDescent="0.25">
      <c r="A2646" s="1" t="s">
        <v>6065</v>
      </c>
      <c r="B2646" s="2" t="s">
        <v>10</v>
      </c>
      <c r="C2646" s="2" t="s">
        <v>3419</v>
      </c>
      <c r="D2646" s="21">
        <v>20057</v>
      </c>
      <c r="E2646" s="21">
        <v>0</v>
      </c>
      <c r="F2646" s="21">
        <v>20057</v>
      </c>
      <c r="G2646" s="39">
        <v>1.04</v>
      </c>
      <c r="H2646" s="21">
        <v>20859</v>
      </c>
      <c r="I2646" s="21">
        <v>0</v>
      </c>
      <c r="J2646" s="21">
        <v>20859</v>
      </c>
      <c r="K2646" s="21">
        <v>0</v>
      </c>
      <c r="L2646" s="21">
        <v>0</v>
      </c>
      <c r="M2646" s="21">
        <v>0</v>
      </c>
      <c r="N2646" s="21">
        <v>20859</v>
      </c>
    </row>
    <row r="2647" spans="1:14" x14ac:dyDescent="0.25">
      <c r="A2647" s="1" t="s">
        <v>6066</v>
      </c>
      <c r="B2647" s="2" t="s">
        <v>10</v>
      </c>
      <c r="C2647" s="2" t="s">
        <v>3419</v>
      </c>
      <c r="D2647" s="21">
        <v>46451</v>
      </c>
      <c r="E2647" s="21">
        <v>0</v>
      </c>
      <c r="F2647" s="21">
        <v>46451</v>
      </c>
      <c r="G2647" s="39">
        <v>1.04</v>
      </c>
      <c r="H2647" s="21">
        <v>48309</v>
      </c>
      <c r="I2647" s="21">
        <v>0</v>
      </c>
      <c r="J2647" s="21">
        <v>48309</v>
      </c>
      <c r="K2647" s="21">
        <v>0</v>
      </c>
      <c r="L2647" s="21">
        <v>0</v>
      </c>
      <c r="M2647" s="21">
        <v>0</v>
      </c>
      <c r="N2647" s="21">
        <v>48309</v>
      </c>
    </row>
    <row r="2648" spans="1:14" x14ac:dyDescent="0.25">
      <c r="A2648" s="1" t="s">
        <v>6067</v>
      </c>
      <c r="B2648" s="2" t="s">
        <v>10</v>
      </c>
      <c r="C2648" s="2" t="s">
        <v>3419</v>
      </c>
      <c r="D2648" s="21">
        <v>20089</v>
      </c>
      <c r="E2648" s="21">
        <v>0</v>
      </c>
      <c r="F2648" s="21">
        <v>20089</v>
      </c>
      <c r="G2648" s="39">
        <v>1.04</v>
      </c>
      <c r="H2648" s="21">
        <v>20893</v>
      </c>
      <c r="I2648" s="21">
        <v>0</v>
      </c>
      <c r="J2648" s="21">
        <v>20893</v>
      </c>
      <c r="K2648" s="21">
        <v>0</v>
      </c>
      <c r="L2648" s="21">
        <v>0</v>
      </c>
      <c r="M2648" s="21">
        <v>0</v>
      </c>
      <c r="N2648" s="21">
        <v>20893</v>
      </c>
    </row>
    <row r="2649" spans="1:14" x14ac:dyDescent="0.25">
      <c r="A2649" s="1" t="s">
        <v>6068</v>
      </c>
      <c r="B2649" s="2" t="s">
        <v>10</v>
      </c>
      <c r="C2649" s="2" t="s">
        <v>3419</v>
      </c>
      <c r="D2649" s="21">
        <v>37028</v>
      </c>
      <c r="E2649" s="21">
        <v>0</v>
      </c>
      <c r="F2649" s="21">
        <v>37028</v>
      </c>
      <c r="G2649" s="39">
        <v>1.04</v>
      </c>
      <c r="H2649" s="21">
        <v>38509</v>
      </c>
      <c r="I2649" s="21">
        <v>0</v>
      </c>
      <c r="J2649" s="21">
        <v>38509</v>
      </c>
      <c r="K2649" s="21">
        <v>0</v>
      </c>
      <c r="L2649" s="21">
        <v>0</v>
      </c>
      <c r="M2649" s="21">
        <v>0</v>
      </c>
      <c r="N2649" s="21">
        <v>38509</v>
      </c>
    </row>
    <row r="2650" spans="1:14" x14ac:dyDescent="0.25">
      <c r="A2650" s="1" t="s">
        <v>6069</v>
      </c>
      <c r="B2650" s="2" t="s">
        <v>10</v>
      </c>
      <c r="C2650" s="2" t="s">
        <v>3419</v>
      </c>
      <c r="D2650" s="21">
        <v>13488</v>
      </c>
      <c r="E2650" s="21">
        <v>0</v>
      </c>
      <c r="F2650" s="21">
        <v>13488</v>
      </c>
      <c r="G2650" s="39">
        <v>1.04</v>
      </c>
      <c r="H2650" s="21">
        <v>14028</v>
      </c>
      <c r="I2650" s="21">
        <v>0</v>
      </c>
      <c r="J2650" s="21">
        <v>14028</v>
      </c>
      <c r="K2650" s="21">
        <v>0</v>
      </c>
      <c r="L2650" s="21">
        <v>0</v>
      </c>
      <c r="M2650" s="21">
        <v>0</v>
      </c>
      <c r="N2650" s="21">
        <v>14028</v>
      </c>
    </row>
    <row r="2651" spans="1:14" x14ac:dyDescent="0.25">
      <c r="A2651" s="1" t="s">
        <v>6070</v>
      </c>
      <c r="B2651" s="2" t="s">
        <v>10</v>
      </c>
      <c r="C2651" s="2" t="s">
        <v>3419</v>
      </c>
      <c r="D2651" s="21">
        <v>40110</v>
      </c>
      <c r="E2651" s="21">
        <v>0</v>
      </c>
      <c r="F2651" s="21">
        <v>40110</v>
      </c>
      <c r="G2651" s="39">
        <v>1.04</v>
      </c>
      <c r="H2651" s="21">
        <v>41714</v>
      </c>
      <c r="I2651" s="21">
        <v>0</v>
      </c>
      <c r="J2651" s="21">
        <v>41714</v>
      </c>
      <c r="K2651" s="21">
        <v>0</v>
      </c>
      <c r="L2651" s="21">
        <v>0</v>
      </c>
      <c r="M2651" s="21">
        <v>0</v>
      </c>
      <c r="N2651" s="21">
        <v>41714</v>
      </c>
    </row>
    <row r="2652" spans="1:14" x14ac:dyDescent="0.25">
      <c r="A2652" s="1" t="s">
        <v>6071</v>
      </c>
      <c r="B2652" s="2" t="s">
        <v>10</v>
      </c>
      <c r="C2652" s="2" t="s">
        <v>3419</v>
      </c>
      <c r="D2652" s="21">
        <v>11752</v>
      </c>
      <c r="E2652" s="21">
        <v>0</v>
      </c>
      <c r="F2652" s="21">
        <v>11752</v>
      </c>
      <c r="G2652" s="39">
        <v>1.04</v>
      </c>
      <c r="H2652" s="21">
        <v>12222</v>
      </c>
      <c r="I2652" s="21">
        <v>0</v>
      </c>
      <c r="J2652" s="21">
        <v>12222</v>
      </c>
      <c r="K2652" s="21">
        <v>0</v>
      </c>
      <c r="L2652" s="21">
        <v>0</v>
      </c>
      <c r="M2652" s="21">
        <v>0</v>
      </c>
      <c r="N2652" s="21">
        <v>12222</v>
      </c>
    </row>
    <row r="2653" spans="1:14" x14ac:dyDescent="0.25">
      <c r="A2653" s="1" t="s">
        <v>6072</v>
      </c>
      <c r="B2653" s="2" t="s">
        <v>10</v>
      </c>
      <c r="C2653" s="2" t="s">
        <v>3419</v>
      </c>
      <c r="D2653" s="21">
        <v>33680</v>
      </c>
      <c r="E2653" s="21">
        <v>0</v>
      </c>
      <c r="F2653" s="21">
        <v>33680</v>
      </c>
      <c r="G2653" s="39">
        <v>1.04</v>
      </c>
      <c r="H2653" s="21">
        <v>35027</v>
      </c>
      <c r="I2653" s="21">
        <v>0</v>
      </c>
      <c r="J2653" s="21">
        <v>35027</v>
      </c>
      <c r="K2653" s="21">
        <v>0</v>
      </c>
      <c r="L2653" s="21">
        <v>0</v>
      </c>
      <c r="M2653" s="21">
        <v>0</v>
      </c>
      <c r="N2653" s="21">
        <v>35027</v>
      </c>
    </row>
    <row r="2654" spans="1:14" x14ac:dyDescent="0.25">
      <c r="A2654" s="1" t="s">
        <v>6073</v>
      </c>
      <c r="B2654" s="2" t="s">
        <v>10</v>
      </c>
      <c r="C2654" s="2" t="s">
        <v>3419</v>
      </c>
      <c r="D2654" s="21">
        <v>10340</v>
      </c>
      <c r="E2654" s="21">
        <v>0</v>
      </c>
      <c r="F2654" s="21">
        <v>10340</v>
      </c>
      <c r="G2654" s="39">
        <v>1.04</v>
      </c>
      <c r="H2654" s="21">
        <v>10754</v>
      </c>
      <c r="I2654" s="21">
        <v>0</v>
      </c>
      <c r="J2654" s="21">
        <v>10754</v>
      </c>
      <c r="K2654" s="21">
        <v>0</v>
      </c>
      <c r="L2654" s="21">
        <v>0</v>
      </c>
      <c r="M2654" s="21">
        <v>0</v>
      </c>
      <c r="N2654" s="21">
        <v>10754</v>
      </c>
    </row>
    <row r="2655" spans="1:14" x14ac:dyDescent="0.25">
      <c r="A2655" s="1" t="s">
        <v>6074</v>
      </c>
      <c r="B2655" s="2" t="s">
        <v>10</v>
      </c>
      <c r="C2655" s="2" t="s">
        <v>3419</v>
      </c>
      <c r="D2655" s="21">
        <v>16037</v>
      </c>
      <c r="E2655" s="21">
        <v>0</v>
      </c>
      <c r="F2655" s="21">
        <v>16037</v>
      </c>
      <c r="G2655" s="39">
        <v>1.04</v>
      </c>
      <c r="H2655" s="21">
        <v>16678</v>
      </c>
      <c r="I2655" s="21">
        <v>0</v>
      </c>
      <c r="J2655" s="21">
        <v>16678</v>
      </c>
      <c r="K2655" s="21">
        <v>0</v>
      </c>
      <c r="L2655" s="21">
        <v>0</v>
      </c>
      <c r="M2655" s="21">
        <v>0</v>
      </c>
      <c r="N2655" s="21">
        <v>16678</v>
      </c>
    </row>
    <row r="2656" spans="1:14" x14ac:dyDescent="0.25">
      <c r="A2656" s="1" t="s">
        <v>6075</v>
      </c>
      <c r="B2656" s="2" t="s">
        <v>10</v>
      </c>
      <c r="C2656" s="2" t="s">
        <v>3419</v>
      </c>
      <c r="D2656" s="21">
        <v>9567</v>
      </c>
      <c r="E2656" s="21">
        <v>0</v>
      </c>
      <c r="F2656" s="21">
        <v>9567</v>
      </c>
      <c r="G2656" s="39">
        <v>1.04</v>
      </c>
      <c r="H2656" s="21">
        <v>9950</v>
      </c>
      <c r="I2656" s="21">
        <v>0</v>
      </c>
      <c r="J2656" s="21">
        <v>9950</v>
      </c>
      <c r="K2656" s="21">
        <v>0</v>
      </c>
      <c r="L2656" s="21">
        <v>0</v>
      </c>
      <c r="M2656" s="21">
        <v>0</v>
      </c>
      <c r="N2656" s="21">
        <v>9950</v>
      </c>
    </row>
    <row r="2657" spans="1:14" x14ac:dyDescent="0.25">
      <c r="A2657" s="1" t="s">
        <v>6076</v>
      </c>
      <c r="B2657" s="2" t="s">
        <v>10</v>
      </c>
      <c r="C2657" s="2" t="s">
        <v>3419</v>
      </c>
      <c r="D2657" s="21">
        <v>22542</v>
      </c>
      <c r="E2657" s="21">
        <v>0</v>
      </c>
      <c r="F2657" s="21">
        <v>22542</v>
      </c>
      <c r="G2657" s="39">
        <v>1.04</v>
      </c>
      <c r="H2657" s="21">
        <v>23444</v>
      </c>
      <c r="I2657" s="21">
        <v>0</v>
      </c>
      <c r="J2657" s="21">
        <v>23444</v>
      </c>
      <c r="K2657" s="21">
        <v>0</v>
      </c>
      <c r="L2657" s="21">
        <v>0</v>
      </c>
      <c r="M2657" s="21">
        <v>0</v>
      </c>
      <c r="N2657" s="21">
        <v>23444</v>
      </c>
    </row>
    <row r="2658" spans="1:14" x14ac:dyDescent="0.25">
      <c r="A2658" s="1" t="s">
        <v>6077</v>
      </c>
      <c r="B2658" s="2" t="s">
        <v>10</v>
      </c>
      <c r="C2658" s="2" t="s">
        <v>3419</v>
      </c>
      <c r="D2658" s="21">
        <v>169899</v>
      </c>
      <c r="E2658" s="21">
        <v>72299</v>
      </c>
      <c r="F2658" s="21">
        <v>242198</v>
      </c>
      <c r="G2658" s="39">
        <v>1.04</v>
      </c>
      <c r="H2658" s="21">
        <v>251886</v>
      </c>
      <c r="I2658" s="21">
        <v>0</v>
      </c>
      <c r="J2658" s="21">
        <v>251886</v>
      </c>
      <c r="K2658" s="21">
        <v>0</v>
      </c>
      <c r="L2658" s="21">
        <v>0</v>
      </c>
      <c r="M2658" s="21">
        <v>0</v>
      </c>
      <c r="N2658" s="21">
        <v>251886</v>
      </c>
    </row>
    <row r="2659" spans="1:14" x14ac:dyDescent="0.25">
      <c r="A2659" s="1" t="s">
        <v>6078</v>
      </c>
      <c r="B2659" s="2" t="s">
        <v>10</v>
      </c>
      <c r="C2659" s="2" t="s">
        <v>3419</v>
      </c>
      <c r="D2659" s="21">
        <v>131639</v>
      </c>
      <c r="E2659" s="21">
        <v>0</v>
      </c>
      <c r="F2659" s="21">
        <v>131639</v>
      </c>
      <c r="G2659" s="39">
        <v>1.04</v>
      </c>
      <c r="H2659" s="21">
        <v>136905</v>
      </c>
      <c r="I2659" s="21">
        <v>0</v>
      </c>
      <c r="J2659" s="21">
        <v>136905</v>
      </c>
      <c r="K2659" s="21">
        <v>0</v>
      </c>
      <c r="L2659" s="21">
        <v>0</v>
      </c>
      <c r="M2659" s="21">
        <v>0</v>
      </c>
      <c r="N2659" s="21">
        <v>136905</v>
      </c>
    </row>
    <row r="2660" spans="1:14" x14ac:dyDescent="0.25">
      <c r="A2660" s="1" t="s">
        <v>6079</v>
      </c>
      <c r="B2660" s="2" t="s">
        <v>10</v>
      </c>
      <c r="C2660" s="2" t="s">
        <v>3419</v>
      </c>
      <c r="D2660" s="21">
        <v>231894</v>
      </c>
      <c r="E2660" s="21">
        <v>0</v>
      </c>
      <c r="F2660" s="21">
        <v>231894</v>
      </c>
      <c r="G2660" s="39">
        <v>1.04</v>
      </c>
      <c r="H2660" s="21">
        <v>241170</v>
      </c>
      <c r="I2660" s="21">
        <v>0</v>
      </c>
      <c r="J2660" s="21">
        <v>241170</v>
      </c>
      <c r="K2660" s="21">
        <v>0</v>
      </c>
      <c r="L2660" s="21">
        <v>0</v>
      </c>
      <c r="M2660" s="21">
        <v>0</v>
      </c>
      <c r="N2660" s="21">
        <v>241170</v>
      </c>
    </row>
    <row r="2661" spans="1:14" x14ac:dyDescent="0.25">
      <c r="A2661" s="1" t="s">
        <v>6080</v>
      </c>
      <c r="B2661" s="2" t="s">
        <v>10</v>
      </c>
      <c r="C2661" s="2" t="s">
        <v>3419</v>
      </c>
      <c r="D2661" s="21">
        <v>177235</v>
      </c>
      <c r="E2661" s="21">
        <v>0</v>
      </c>
      <c r="F2661" s="21">
        <v>177235</v>
      </c>
      <c r="G2661" s="39">
        <v>1.04</v>
      </c>
      <c r="H2661" s="21">
        <v>184324</v>
      </c>
      <c r="I2661" s="21">
        <v>0</v>
      </c>
      <c r="J2661" s="21">
        <v>184324</v>
      </c>
      <c r="K2661" s="21">
        <v>0</v>
      </c>
      <c r="L2661" s="21">
        <v>0</v>
      </c>
      <c r="M2661" s="21">
        <v>0</v>
      </c>
      <c r="N2661" s="21">
        <v>184324</v>
      </c>
    </row>
    <row r="2662" spans="1:14" x14ac:dyDescent="0.25">
      <c r="A2662" s="1" t="s">
        <v>6081</v>
      </c>
      <c r="B2662" s="2" t="s">
        <v>10</v>
      </c>
      <c r="C2662" s="2" t="s">
        <v>3419</v>
      </c>
      <c r="D2662" s="21">
        <v>775233</v>
      </c>
      <c r="E2662" s="21">
        <v>0</v>
      </c>
      <c r="F2662" s="21">
        <v>775233</v>
      </c>
      <c r="G2662" s="39">
        <v>1.04</v>
      </c>
      <c r="H2662" s="21">
        <v>806242</v>
      </c>
      <c r="I2662" s="21">
        <v>0</v>
      </c>
      <c r="J2662" s="21">
        <v>806242</v>
      </c>
      <c r="K2662" s="21">
        <v>23917</v>
      </c>
      <c r="L2662" s="21">
        <v>0</v>
      </c>
      <c r="M2662" s="21">
        <v>0</v>
      </c>
      <c r="N2662" s="21">
        <v>830159</v>
      </c>
    </row>
    <row r="2663" spans="1:14" x14ac:dyDescent="0.25">
      <c r="A2663" s="1" t="s">
        <v>6082</v>
      </c>
      <c r="B2663" s="2" t="s">
        <v>10</v>
      </c>
      <c r="C2663" s="2" t="s">
        <v>3419</v>
      </c>
      <c r="D2663" s="21">
        <v>70119</v>
      </c>
      <c r="E2663" s="21">
        <v>0</v>
      </c>
      <c r="F2663" s="21">
        <v>70119</v>
      </c>
      <c r="G2663" s="39">
        <v>1.04</v>
      </c>
      <c r="H2663" s="21">
        <v>72924</v>
      </c>
      <c r="I2663" s="21">
        <v>0</v>
      </c>
      <c r="J2663" s="21">
        <v>72924</v>
      </c>
      <c r="K2663" s="21">
        <v>0</v>
      </c>
      <c r="L2663" s="21">
        <v>0</v>
      </c>
      <c r="M2663" s="21">
        <v>0</v>
      </c>
      <c r="N2663" s="21">
        <v>72924</v>
      </c>
    </row>
    <row r="2664" spans="1:14" x14ac:dyDescent="0.25">
      <c r="A2664" s="1" t="s">
        <v>6083</v>
      </c>
      <c r="B2664" s="2" t="s">
        <v>10</v>
      </c>
      <c r="C2664" s="2" t="s">
        <v>3419</v>
      </c>
      <c r="D2664" s="21">
        <v>425047</v>
      </c>
      <c r="E2664" s="21">
        <v>0</v>
      </c>
      <c r="F2664" s="21">
        <v>425047</v>
      </c>
      <c r="G2664" s="39">
        <v>1.04</v>
      </c>
      <c r="H2664" s="21">
        <v>442049</v>
      </c>
      <c r="I2664" s="21">
        <v>0</v>
      </c>
      <c r="J2664" s="21">
        <v>442049</v>
      </c>
      <c r="K2664" s="21">
        <v>33973</v>
      </c>
      <c r="L2664" s="21">
        <v>0</v>
      </c>
      <c r="M2664" s="21">
        <v>0</v>
      </c>
      <c r="N2664" s="21">
        <v>476022</v>
      </c>
    </row>
    <row r="2665" spans="1:14" x14ac:dyDescent="0.25">
      <c r="A2665" s="1" t="s">
        <v>6084</v>
      </c>
      <c r="B2665" s="2" t="s">
        <v>10</v>
      </c>
      <c r="C2665" s="2" t="s">
        <v>3419</v>
      </c>
      <c r="D2665" s="21">
        <v>35000</v>
      </c>
      <c r="E2665" s="21">
        <v>0</v>
      </c>
      <c r="F2665" s="21">
        <v>35000</v>
      </c>
      <c r="G2665" s="39">
        <v>1.04</v>
      </c>
      <c r="H2665" s="21">
        <v>36400</v>
      </c>
      <c r="I2665" s="21">
        <v>0</v>
      </c>
      <c r="J2665" s="21">
        <v>36400</v>
      </c>
      <c r="K2665" s="21">
        <v>1971</v>
      </c>
      <c r="L2665" s="21">
        <v>0</v>
      </c>
      <c r="M2665" s="21">
        <v>0</v>
      </c>
      <c r="N2665" s="21">
        <v>38371</v>
      </c>
    </row>
    <row r="2666" spans="1:14" x14ac:dyDescent="0.25">
      <c r="A2666" s="1" t="s">
        <v>6085</v>
      </c>
      <c r="B2666" s="2" t="s">
        <v>10</v>
      </c>
      <c r="C2666" s="2" t="s">
        <v>3419</v>
      </c>
      <c r="D2666" s="21">
        <v>123828</v>
      </c>
      <c r="E2666" s="21">
        <v>0</v>
      </c>
      <c r="F2666" s="21">
        <v>123828</v>
      </c>
      <c r="G2666" s="39">
        <v>1.04</v>
      </c>
      <c r="H2666" s="21">
        <v>128781</v>
      </c>
      <c r="I2666" s="21">
        <v>0</v>
      </c>
      <c r="J2666" s="21">
        <v>128781</v>
      </c>
      <c r="K2666" s="21">
        <v>0</v>
      </c>
      <c r="L2666" s="21">
        <v>0</v>
      </c>
      <c r="M2666" s="21">
        <v>0</v>
      </c>
      <c r="N2666" s="21">
        <v>128781</v>
      </c>
    </row>
    <row r="2667" spans="1:14" x14ac:dyDescent="0.25">
      <c r="A2667" s="1" t="s">
        <v>6086</v>
      </c>
      <c r="B2667" s="2" t="s">
        <v>10</v>
      </c>
      <c r="C2667" s="2" t="s">
        <v>3419</v>
      </c>
      <c r="D2667" s="21">
        <v>910777</v>
      </c>
      <c r="E2667" s="21">
        <v>0</v>
      </c>
      <c r="F2667" s="21">
        <v>910777</v>
      </c>
      <c r="G2667" s="39">
        <v>1.04</v>
      </c>
      <c r="H2667" s="21">
        <v>947208</v>
      </c>
      <c r="I2667" s="21">
        <v>0</v>
      </c>
      <c r="J2667" s="21">
        <v>947208</v>
      </c>
      <c r="K2667" s="21">
        <v>111960</v>
      </c>
      <c r="L2667" s="21">
        <v>0</v>
      </c>
      <c r="M2667" s="21">
        <v>0</v>
      </c>
      <c r="N2667" s="21">
        <v>1059168</v>
      </c>
    </row>
    <row r="2668" spans="1:14" x14ac:dyDescent="0.25">
      <c r="A2668" s="1" t="s">
        <v>6087</v>
      </c>
      <c r="B2668" s="2" t="s">
        <v>10</v>
      </c>
      <c r="C2668" s="2" t="s">
        <v>3419</v>
      </c>
      <c r="D2668" s="21">
        <v>96990</v>
      </c>
      <c r="E2668" s="21">
        <v>0</v>
      </c>
      <c r="F2668" s="21">
        <v>96990</v>
      </c>
      <c r="G2668" s="39">
        <v>1.04</v>
      </c>
      <c r="H2668" s="21">
        <v>100870</v>
      </c>
      <c r="I2668" s="21">
        <v>0</v>
      </c>
      <c r="J2668" s="21">
        <v>100870</v>
      </c>
      <c r="K2668" s="21">
        <v>4787</v>
      </c>
      <c r="L2668" s="21">
        <v>0</v>
      </c>
      <c r="M2668" s="21">
        <v>0</v>
      </c>
      <c r="N2668" s="21">
        <v>105657</v>
      </c>
    </row>
    <row r="2669" spans="1:14" x14ac:dyDescent="0.25">
      <c r="A2669" s="1" t="s">
        <v>6088</v>
      </c>
      <c r="B2669" s="2" t="s">
        <v>10</v>
      </c>
      <c r="C2669" s="2" t="s">
        <v>3419</v>
      </c>
      <c r="D2669" s="21">
        <v>5915716</v>
      </c>
      <c r="E2669" s="21">
        <v>0</v>
      </c>
      <c r="F2669" s="21">
        <v>5915716</v>
      </c>
      <c r="G2669" s="39">
        <v>1.04</v>
      </c>
      <c r="H2669" s="21">
        <v>6152345</v>
      </c>
      <c r="I2669" s="21">
        <v>0</v>
      </c>
      <c r="J2669" s="21">
        <v>6152345</v>
      </c>
      <c r="K2669" s="21">
        <v>0</v>
      </c>
      <c r="L2669" s="21">
        <v>0</v>
      </c>
      <c r="M2669" s="21">
        <v>0</v>
      </c>
      <c r="N2669" s="21">
        <v>6152345</v>
      </c>
    </row>
    <row r="2670" spans="1:14" x14ac:dyDescent="0.25">
      <c r="A2670" s="1" t="s">
        <v>6089</v>
      </c>
      <c r="B2670" s="2" t="s">
        <v>10</v>
      </c>
      <c r="C2670" s="2" t="s">
        <v>3419</v>
      </c>
      <c r="D2670" s="21">
        <v>4404296</v>
      </c>
      <c r="E2670" s="21">
        <v>0</v>
      </c>
      <c r="F2670" s="21">
        <v>4404296</v>
      </c>
      <c r="G2670" s="39">
        <v>1.04</v>
      </c>
      <c r="H2670" s="21">
        <v>4580468</v>
      </c>
      <c r="I2670" s="21">
        <v>0</v>
      </c>
      <c r="J2670" s="21">
        <v>4580468</v>
      </c>
      <c r="K2670" s="21">
        <v>0</v>
      </c>
      <c r="L2670" s="21">
        <v>0</v>
      </c>
      <c r="M2670" s="21">
        <v>0</v>
      </c>
      <c r="N2670" s="21">
        <v>4580468</v>
      </c>
    </row>
    <row r="2671" spans="1:14" x14ac:dyDescent="0.25">
      <c r="A2671" s="1" t="s">
        <v>6090</v>
      </c>
      <c r="B2671" s="2" t="s">
        <v>10</v>
      </c>
      <c r="C2671" s="2" t="s">
        <v>3419</v>
      </c>
      <c r="D2671" s="21">
        <v>1458234</v>
      </c>
      <c r="E2671" s="21">
        <v>0</v>
      </c>
      <c r="F2671" s="21">
        <v>1458234</v>
      </c>
      <c r="G2671" s="39">
        <v>1.04</v>
      </c>
      <c r="H2671" s="21">
        <v>1516563</v>
      </c>
      <c r="I2671" s="21">
        <v>0</v>
      </c>
      <c r="J2671" s="21">
        <v>1516563</v>
      </c>
      <c r="K2671" s="21">
        <v>0</v>
      </c>
      <c r="L2671" s="21">
        <v>0</v>
      </c>
      <c r="M2671" s="21">
        <v>0</v>
      </c>
      <c r="N2671" s="21">
        <v>1516563</v>
      </c>
    </row>
    <row r="2672" spans="1:14" x14ac:dyDescent="0.25">
      <c r="A2672" s="1" t="s">
        <v>6091</v>
      </c>
      <c r="B2672" s="2" t="s">
        <v>10</v>
      </c>
      <c r="C2672" s="2" t="s">
        <v>3419</v>
      </c>
      <c r="D2672" s="21">
        <v>513180</v>
      </c>
      <c r="E2672" s="21">
        <v>0</v>
      </c>
      <c r="F2672" s="21">
        <v>513180</v>
      </c>
      <c r="G2672" s="39">
        <v>1.04</v>
      </c>
      <c r="H2672" s="21">
        <v>533707</v>
      </c>
      <c r="I2672" s="21">
        <v>0</v>
      </c>
      <c r="J2672" s="21">
        <v>533707</v>
      </c>
      <c r="K2672" s="21">
        <v>0</v>
      </c>
      <c r="L2672" s="21">
        <v>0</v>
      </c>
      <c r="M2672" s="21">
        <v>0</v>
      </c>
      <c r="N2672" s="21">
        <v>533707</v>
      </c>
    </row>
    <row r="2673" spans="1:14" x14ac:dyDescent="0.25">
      <c r="A2673" s="1" t="s">
        <v>6092</v>
      </c>
      <c r="B2673" s="2" t="s">
        <v>10</v>
      </c>
      <c r="C2673" s="2" t="s">
        <v>3419</v>
      </c>
      <c r="D2673" s="21">
        <v>155165</v>
      </c>
      <c r="E2673" s="21">
        <v>0</v>
      </c>
      <c r="F2673" s="21">
        <v>155165</v>
      </c>
      <c r="G2673" s="39">
        <v>1.04</v>
      </c>
      <c r="H2673" s="21">
        <v>161372</v>
      </c>
      <c r="I2673" s="21">
        <v>0</v>
      </c>
      <c r="J2673" s="21">
        <v>161372</v>
      </c>
      <c r="K2673" s="21">
        <v>0</v>
      </c>
      <c r="L2673" s="21">
        <v>0</v>
      </c>
      <c r="M2673" s="21">
        <v>0</v>
      </c>
      <c r="N2673" s="21">
        <v>161372</v>
      </c>
    </row>
    <row r="2674" spans="1:14" x14ac:dyDescent="0.25">
      <c r="A2674" s="1" t="s">
        <v>6093</v>
      </c>
      <c r="B2674" s="2" t="s">
        <v>10</v>
      </c>
      <c r="C2674" s="2" t="s">
        <v>3419</v>
      </c>
      <c r="D2674" s="21">
        <v>518133</v>
      </c>
      <c r="E2674" s="21">
        <v>0</v>
      </c>
      <c r="F2674" s="21">
        <v>518133</v>
      </c>
      <c r="G2674" s="39">
        <v>1.04</v>
      </c>
      <c r="H2674" s="21">
        <v>538858</v>
      </c>
      <c r="I2674" s="21">
        <v>0</v>
      </c>
      <c r="J2674" s="21">
        <v>538858</v>
      </c>
      <c r="K2674" s="21">
        <v>0</v>
      </c>
      <c r="L2674" s="21">
        <v>0</v>
      </c>
      <c r="M2674" s="21">
        <v>0</v>
      </c>
      <c r="N2674" s="21">
        <v>538858</v>
      </c>
    </row>
    <row r="2675" spans="1:14" x14ac:dyDescent="0.25">
      <c r="A2675" s="1" t="s">
        <v>6094</v>
      </c>
      <c r="B2675" s="2" t="s">
        <v>10</v>
      </c>
      <c r="C2675" s="2" t="s">
        <v>3419</v>
      </c>
      <c r="D2675" s="21">
        <v>5478244</v>
      </c>
      <c r="E2675" s="21">
        <v>0</v>
      </c>
      <c r="F2675" s="21">
        <v>5478244</v>
      </c>
      <c r="G2675" s="39">
        <v>1.04</v>
      </c>
      <c r="H2675" s="21">
        <v>5697374</v>
      </c>
      <c r="I2675" s="21">
        <v>0</v>
      </c>
      <c r="J2675" s="21">
        <v>5697374</v>
      </c>
      <c r="K2675" s="21">
        <v>398221</v>
      </c>
      <c r="L2675" s="21">
        <v>162601.58280639269</v>
      </c>
      <c r="M2675" s="21">
        <v>468517</v>
      </c>
      <c r="N2675" s="21">
        <v>6726713.5828063926</v>
      </c>
    </row>
    <row r="2676" spans="1:14" x14ac:dyDescent="0.25">
      <c r="A2676" s="1" t="s">
        <v>6095</v>
      </c>
      <c r="B2676" s="2" t="s">
        <v>10</v>
      </c>
      <c r="C2676" s="2" t="s">
        <v>3419</v>
      </c>
      <c r="D2676" s="21">
        <v>356809</v>
      </c>
      <c r="E2676" s="21">
        <v>0</v>
      </c>
      <c r="F2676" s="21">
        <v>356809</v>
      </c>
      <c r="G2676" s="39">
        <v>1.04</v>
      </c>
      <c r="H2676" s="21">
        <v>371081</v>
      </c>
      <c r="I2676" s="21">
        <v>0</v>
      </c>
      <c r="J2676" s="21">
        <v>371081</v>
      </c>
      <c r="K2676" s="21">
        <v>0</v>
      </c>
      <c r="L2676" s="21">
        <v>0</v>
      </c>
      <c r="M2676" s="21">
        <v>0</v>
      </c>
      <c r="N2676" s="21">
        <v>371081</v>
      </c>
    </row>
    <row r="2677" spans="1:14" x14ac:dyDescent="0.25">
      <c r="A2677" s="1" t="s">
        <v>6096</v>
      </c>
      <c r="B2677" s="2" t="s">
        <v>10</v>
      </c>
      <c r="C2677" s="2" t="s">
        <v>3419</v>
      </c>
      <c r="D2677" s="21">
        <v>94200</v>
      </c>
      <c r="E2677" s="21">
        <v>0</v>
      </c>
      <c r="F2677" s="21">
        <v>94200</v>
      </c>
      <c r="G2677" s="39">
        <v>1.04</v>
      </c>
      <c r="H2677" s="21">
        <v>97968</v>
      </c>
      <c r="I2677" s="21">
        <v>0</v>
      </c>
      <c r="J2677" s="21">
        <v>97968</v>
      </c>
      <c r="K2677" s="21">
        <v>0</v>
      </c>
      <c r="L2677" s="21">
        <v>0</v>
      </c>
      <c r="M2677" s="21">
        <v>0</v>
      </c>
      <c r="N2677" s="21">
        <v>97968</v>
      </c>
    </row>
    <row r="2678" spans="1:14" x14ac:dyDescent="0.25">
      <c r="A2678" s="1" t="s">
        <v>6097</v>
      </c>
      <c r="B2678" s="2" t="s">
        <v>10</v>
      </c>
      <c r="C2678" s="2" t="s">
        <v>3419</v>
      </c>
      <c r="D2678" s="21">
        <v>52319</v>
      </c>
      <c r="E2678" s="21">
        <v>0</v>
      </c>
      <c r="F2678" s="21">
        <v>52319</v>
      </c>
      <c r="G2678" s="39">
        <v>1.04</v>
      </c>
      <c r="H2678" s="21">
        <v>54412</v>
      </c>
      <c r="I2678" s="21">
        <v>0</v>
      </c>
      <c r="J2678" s="21">
        <v>54412</v>
      </c>
      <c r="K2678" s="21">
        <v>0</v>
      </c>
      <c r="L2678" s="21">
        <v>0</v>
      </c>
      <c r="M2678" s="21">
        <v>0</v>
      </c>
      <c r="N2678" s="21">
        <v>54412</v>
      </c>
    </row>
    <row r="2679" spans="1:14" x14ac:dyDescent="0.25">
      <c r="A2679" s="1" t="s">
        <v>6098</v>
      </c>
      <c r="B2679" s="2" t="s">
        <v>10</v>
      </c>
      <c r="C2679" s="2" t="s">
        <v>3419</v>
      </c>
      <c r="D2679" s="21">
        <v>22036</v>
      </c>
      <c r="E2679" s="21">
        <v>0</v>
      </c>
      <c r="F2679" s="21">
        <v>22036</v>
      </c>
      <c r="G2679" s="39">
        <v>1.04</v>
      </c>
      <c r="H2679" s="21">
        <v>22917</v>
      </c>
      <c r="I2679" s="21">
        <v>0</v>
      </c>
      <c r="J2679" s="21">
        <v>22917</v>
      </c>
      <c r="K2679" s="21">
        <v>0</v>
      </c>
      <c r="L2679" s="21">
        <v>0</v>
      </c>
      <c r="M2679" s="21">
        <v>0</v>
      </c>
      <c r="N2679" s="21">
        <v>22917</v>
      </c>
    </row>
    <row r="2680" spans="1:14" x14ac:dyDescent="0.25">
      <c r="A2680" s="1" t="s">
        <v>6099</v>
      </c>
      <c r="B2680" s="2" t="s">
        <v>10</v>
      </c>
      <c r="C2680" s="2" t="s">
        <v>3419</v>
      </c>
      <c r="D2680" s="21">
        <v>18515</v>
      </c>
      <c r="E2680" s="21">
        <v>0</v>
      </c>
      <c r="F2680" s="21">
        <v>18515</v>
      </c>
      <c r="G2680" s="39">
        <v>1.04</v>
      </c>
      <c r="H2680" s="21">
        <v>19256</v>
      </c>
      <c r="I2680" s="21">
        <v>0</v>
      </c>
      <c r="J2680" s="21">
        <v>19256</v>
      </c>
      <c r="K2680" s="21">
        <v>0</v>
      </c>
      <c r="L2680" s="21">
        <v>0</v>
      </c>
      <c r="M2680" s="21">
        <v>0</v>
      </c>
      <c r="N2680" s="21">
        <v>19256</v>
      </c>
    </row>
    <row r="2681" spans="1:14" x14ac:dyDescent="0.25">
      <c r="A2681" s="1" t="s">
        <v>6100</v>
      </c>
      <c r="B2681" s="2" t="s">
        <v>10</v>
      </c>
      <c r="C2681" s="2" t="s">
        <v>3419</v>
      </c>
      <c r="D2681" s="21">
        <v>14531</v>
      </c>
      <c r="E2681" s="21">
        <v>0</v>
      </c>
      <c r="F2681" s="21">
        <v>14531</v>
      </c>
      <c r="G2681" s="39">
        <v>1.04</v>
      </c>
      <c r="H2681" s="21">
        <v>15112</v>
      </c>
      <c r="I2681" s="21">
        <v>0</v>
      </c>
      <c r="J2681" s="21">
        <v>15112</v>
      </c>
      <c r="K2681" s="21">
        <v>0</v>
      </c>
      <c r="L2681" s="21">
        <v>0</v>
      </c>
      <c r="M2681" s="21">
        <v>0</v>
      </c>
      <c r="N2681" s="21">
        <v>15112</v>
      </c>
    </row>
    <row r="2682" spans="1:14" x14ac:dyDescent="0.25">
      <c r="A2682" s="1" t="s">
        <v>6101</v>
      </c>
      <c r="B2682" s="2" t="s">
        <v>10</v>
      </c>
      <c r="C2682" s="2" t="s">
        <v>3419</v>
      </c>
      <c r="D2682" s="21">
        <v>12778</v>
      </c>
      <c r="E2682" s="21">
        <v>0</v>
      </c>
      <c r="F2682" s="21">
        <v>12778</v>
      </c>
      <c r="G2682" s="39">
        <v>1.04</v>
      </c>
      <c r="H2682" s="21">
        <v>13289</v>
      </c>
      <c r="I2682" s="21">
        <v>0</v>
      </c>
      <c r="J2682" s="21">
        <v>13289</v>
      </c>
      <c r="K2682" s="21">
        <v>0</v>
      </c>
      <c r="L2682" s="21">
        <v>0</v>
      </c>
      <c r="M2682" s="21">
        <v>0</v>
      </c>
      <c r="N2682" s="21">
        <v>13289</v>
      </c>
    </row>
    <row r="2683" spans="1:14" x14ac:dyDescent="0.25">
      <c r="A2683" s="1" t="s">
        <v>6102</v>
      </c>
      <c r="B2683" s="2" t="s">
        <v>10</v>
      </c>
      <c r="C2683" s="2" t="s">
        <v>3419</v>
      </c>
      <c r="D2683" s="21">
        <v>80238</v>
      </c>
      <c r="E2683" s="21">
        <v>0</v>
      </c>
      <c r="F2683" s="21">
        <v>80238</v>
      </c>
      <c r="G2683" s="39">
        <v>1.04</v>
      </c>
      <c r="H2683" s="21">
        <v>83448</v>
      </c>
      <c r="I2683" s="21">
        <v>0</v>
      </c>
      <c r="J2683" s="21">
        <v>83448</v>
      </c>
      <c r="K2683" s="21">
        <v>0</v>
      </c>
      <c r="L2683" s="21">
        <v>0</v>
      </c>
      <c r="M2683" s="21">
        <v>0</v>
      </c>
      <c r="N2683" s="21">
        <v>83448</v>
      </c>
    </row>
    <row r="2684" spans="1:14" x14ac:dyDescent="0.25">
      <c r="A2684" s="1" t="s">
        <v>6103</v>
      </c>
      <c r="B2684" s="2" t="s">
        <v>10</v>
      </c>
      <c r="C2684" s="2" t="s">
        <v>3419</v>
      </c>
      <c r="D2684" s="21">
        <v>41766</v>
      </c>
      <c r="E2684" s="21">
        <v>0</v>
      </c>
      <c r="F2684" s="21">
        <v>41766</v>
      </c>
      <c r="G2684" s="39">
        <v>1.04</v>
      </c>
      <c r="H2684" s="21">
        <v>43437</v>
      </c>
      <c r="I2684" s="21">
        <v>0</v>
      </c>
      <c r="J2684" s="21">
        <v>43437</v>
      </c>
      <c r="K2684" s="21">
        <v>0</v>
      </c>
      <c r="L2684" s="21">
        <v>0</v>
      </c>
      <c r="M2684" s="21">
        <v>0</v>
      </c>
      <c r="N2684" s="21">
        <v>43437</v>
      </c>
    </row>
    <row r="2685" spans="1:14" x14ac:dyDescent="0.25">
      <c r="A2685" s="1" t="s">
        <v>6104</v>
      </c>
      <c r="B2685" s="2" t="s">
        <v>10</v>
      </c>
      <c r="C2685" s="2" t="s">
        <v>3419</v>
      </c>
      <c r="D2685" s="21">
        <v>94200</v>
      </c>
      <c r="E2685" s="21">
        <v>0</v>
      </c>
      <c r="F2685" s="21">
        <v>94200</v>
      </c>
      <c r="G2685" s="39">
        <v>1.04</v>
      </c>
      <c r="H2685" s="21">
        <v>97968</v>
      </c>
      <c r="I2685" s="21">
        <v>0</v>
      </c>
      <c r="J2685" s="21">
        <v>97968</v>
      </c>
      <c r="K2685" s="21">
        <v>0</v>
      </c>
      <c r="L2685" s="21">
        <v>0</v>
      </c>
      <c r="M2685" s="21">
        <v>0</v>
      </c>
      <c r="N2685" s="21">
        <v>97968</v>
      </c>
    </row>
    <row r="2686" spans="1:14" x14ac:dyDescent="0.25">
      <c r="A2686" s="1" t="s">
        <v>6105</v>
      </c>
      <c r="B2686" s="2" t="s">
        <v>10</v>
      </c>
      <c r="C2686" s="2" t="s">
        <v>3419</v>
      </c>
      <c r="D2686" s="21">
        <v>49070</v>
      </c>
      <c r="E2686" s="21">
        <v>0</v>
      </c>
      <c r="F2686" s="21">
        <v>49070</v>
      </c>
      <c r="G2686" s="39">
        <v>1.04</v>
      </c>
      <c r="H2686" s="21">
        <v>51033</v>
      </c>
      <c r="I2686" s="21">
        <v>0</v>
      </c>
      <c r="J2686" s="21">
        <v>51033</v>
      </c>
      <c r="K2686" s="21">
        <v>0</v>
      </c>
      <c r="L2686" s="21">
        <v>0</v>
      </c>
      <c r="M2686" s="21">
        <v>0</v>
      </c>
      <c r="N2686" s="21">
        <v>51033</v>
      </c>
    </row>
    <row r="2687" spans="1:14" x14ac:dyDescent="0.25">
      <c r="A2687" s="1" t="s">
        <v>6106</v>
      </c>
      <c r="B2687" s="2" t="s">
        <v>10</v>
      </c>
      <c r="C2687" s="2" t="s">
        <v>3419</v>
      </c>
      <c r="D2687" s="21">
        <v>103142</v>
      </c>
      <c r="E2687" s="21">
        <v>0</v>
      </c>
      <c r="F2687" s="21">
        <v>103142</v>
      </c>
      <c r="G2687" s="39">
        <v>1.04</v>
      </c>
      <c r="H2687" s="21">
        <v>107268</v>
      </c>
      <c r="I2687" s="21">
        <v>0</v>
      </c>
      <c r="J2687" s="21">
        <v>107268</v>
      </c>
      <c r="K2687" s="21">
        <v>0</v>
      </c>
      <c r="L2687" s="21">
        <v>0</v>
      </c>
      <c r="M2687" s="21">
        <v>0</v>
      </c>
      <c r="N2687" s="21">
        <v>107268</v>
      </c>
    </row>
    <row r="2688" spans="1:14" x14ac:dyDescent="0.25">
      <c r="A2688" s="1" t="s">
        <v>6107</v>
      </c>
      <c r="B2688" s="2" t="s">
        <v>10</v>
      </c>
      <c r="C2688" s="2" t="s">
        <v>3419</v>
      </c>
      <c r="D2688" s="21">
        <v>44559</v>
      </c>
      <c r="E2688" s="21">
        <v>0</v>
      </c>
      <c r="F2688" s="21">
        <v>44559</v>
      </c>
      <c r="G2688" s="39">
        <v>1.04</v>
      </c>
      <c r="H2688" s="21">
        <v>46341</v>
      </c>
      <c r="I2688" s="21">
        <v>0</v>
      </c>
      <c r="J2688" s="21">
        <v>46341</v>
      </c>
      <c r="K2688" s="21">
        <v>0</v>
      </c>
      <c r="L2688" s="21">
        <v>0</v>
      </c>
      <c r="M2688" s="21">
        <v>0</v>
      </c>
      <c r="N2688" s="21">
        <v>46341</v>
      </c>
    </row>
    <row r="2689" spans="1:14" x14ac:dyDescent="0.25">
      <c r="A2689" s="1" t="s">
        <v>6108</v>
      </c>
      <c r="B2689" s="2" t="s">
        <v>10</v>
      </c>
      <c r="C2689" s="2" t="s">
        <v>3419</v>
      </c>
      <c r="D2689" s="21">
        <v>79524</v>
      </c>
      <c r="E2689" s="21">
        <v>0</v>
      </c>
      <c r="F2689" s="21">
        <v>79524</v>
      </c>
      <c r="G2689" s="39">
        <v>1.04</v>
      </c>
      <c r="H2689" s="21">
        <v>82705</v>
      </c>
      <c r="I2689" s="21">
        <v>0</v>
      </c>
      <c r="J2689" s="21">
        <v>82705</v>
      </c>
      <c r="K2689" s="21">
        <v>0</v>
      </c>
      <c r="L2689" s="21">
        <v>0</v>
      </c>
      <c r="M2689" s="21">
        <v>0</v>
      </c>
      <c r="N2689" s="21">
        <v>82705</v>
      </c>
    </row>
    <row r="2690" spans="1:14" x14ac:dyDescent="0.25">
      <c r="A2690" s="1" t="s">
        <v>6109</v>
      </c>
      <c r="B2690" s="2" t="s">
        <v>10</v>
      </c>
      <c r="C2690" s="2" t="s">
        <v>3419</v>
      </c>
      <c r="D2690" s="21">
        <v>38594</v>
      </c>
      <c r="E2690" s="21">
        <v>0</v>
      </c>
      <c r="F2690" s="21">
        <v>38594</v>
      </c>
      <c r="G2690" s="39">
        <v>1.04</v>
      </c>
      <c r="H2690" s="21">
        <v>40138</v>
      </c>
      <c r="I2690" s="21">
        <v>0</v>
      </c>
      <c r="J2690" s="21">
        <v>40138</v>
      </c>
      <c r="K2690" s="21">
        <v>0</v>
      </c>
      <c r="L2690" s="21">
        <v>0</v>
      </c>
      <c r="M2690" s="21">
        <v>0</v>
      </c>
      <c r="N2690" s="21">
        <v>40138</v>
      </c>
    </row>
    <row r="2691" spans="1:14" x14ac:dyDescent="0.25">
      <c r="A2691" s="1" t="s">
        <v>6110</v>
      </c>
      <c r="B2691" s="2" t="s">
        <v>10</v>
      </c>
      <c r="C2691" s="2" t="s">
        <v>3419</v>
      </c>
      <c r="D2691" s="21">
        <v>33904</v>
      </c>
      <c r="E2691" s="21">
        <v>0</v>
      </c>
      <c r="F2691" s="21">
        <v>33904</v>
      </c>
      <c r="G2691" s="39">
        <v>1.04</v>
      </c>
      <c r="H2691" s="21">
        <v>35260</v>
      </c>
      <c r="I2691" s="21">
        <v>0</v>
      </c>
      <c r="J2691" s="21">
        <v>35260</v>
      </c>
      <c r="K2691" s="21">
        <v>0</v>
      </c>
      <c r="L2691" s="21">
        <v>0</v>
      </c>
      <c r="M2691" s="21">
        <v>0</v>
      </c>
      <c r="N2691" s="21">
        <v>35260</v>
      </c>
    </row>
    <row r="2692" spans="1:14" x14ac:dyDescent="0.25">
      <c r="A2692" s="1" t="s">
        <v>6111</v>
      </c>
      <c r="B2692" s="2" t="s">
        <v>10</v>
      </c>
      <c r="C2692" s="2" t="s">
        <v>3419</v>
      </c>
      <c r="D2692" s="21">
        <v>47061</v>
      </c>
      <c r="E2692" s="21">
        <v>0</v>
      </c>
      <c r="F2692" s="21">
        <v>47061</v>
      </c>
      <c r="G2692" s="39">
        <v>1.04</v>
      </c>
      <c r="H2692" s="21">
        <v>48943</v>
      </c>
      <c r="I2692" s="21">
        <v>0</v>
      </c>
      <c r="J2692" s="21">
        <v>48943</v>
      </c>
      <c r="K2692" s="21">
        <v>0</v>
      </c>
      <c r="L2692" s="21">
        <v>0</v>
      </c>
      <c r="M2692" s="21">
        <v>0</v>
      </c>
      <c r="N2692" s="21">
        <v>48943</v>
      </c>
    </row>
    <row r="2693" spans="1:14" x14ac:dyDescent="0.25">
      <c r="A2693" s="1" t="s">
        <v>6112</v>
      </c>
      <c r="B2693" s="2" t="s">
        <v>10</v>
      </c>
      <c r="C2693" s="2" t="s">
        <v>3419</v>
      </c>
      <c r="D2693" s="21">
        <v>1926656</v>
      </c>
      <c r="E2693" s="21">
        <v>0</v>
      </c>
      <c r="F2693" s="21">
        <v>1926656</v>
      </c>
      <c r="G2693" s="39">
        <v>1.04</v>
      </c>
      <c r="H2693" s="21">
        <v>2003722</v>
      </c>
      <c r="I2693" s="21">
        <v>0</v>
      </c>
      <c r="J2693" s="21">
        <v>2003722</v>
      </c>
      <c r="K2693" s="21">
        <v>61700</v>
      </c>
      <c r="L2693" s="21">
        <v>0</v>
      </c>
      <c r="M2693" s="21">
        <v>0</v>
      </c>
      <c r="N2693" s="21">
        <v>2065422</v>
      </c>
    </row>
    <row r="2694" spans="1:14" x14ac:dyDescent="0.25">
      <c r="A2694" s="1" t="s">
        <v>6113</v>
      </c>
      <c r="B2694" s="2" t="s">
        <v>10</v>
      </c>
      <c r="C2694" s="2" t="s">
        <v>3419</v>
      </c>
      <c r="D2694" s="21">
        <v>102960</v>
      </c>
      <c r="E2694" s="21">
        <v>0</v>
      </c>
      <c r="F2694" s="21">
        <v>102960</v>
      </c>
      <c r="G2694" s="39">
        <v>1.04</v>
      </c>
      <c r="H2694" s="21">
        <v>107078</v>
      </c>
      <c r="I2694" s="21">
        <v>0</v>
      </c>
      <c r="J2694" s="21">
        <v>107078</v>
      </c>
      <c r="K2694" s="21">
        <v>0</v>
      </c>
      <c r="L2694" s="21">
        <v>0</v>
      </c>
      <c r="M2694" s="21">
        <v>0</v>
      </c>
      <c r="N2694" s="21">
        <v>107078</v>
      </c>
    </row>
    <row r="2695" spans="1:14" x14ac:dyDescent="0.25">
      <c r="A2695" s="1" t="s">
        <v>6114</v>
      </c>
      <c r="B2695" s="2" t="s">
        <v>10</v>
      </c>
      <c r="C2695" s="2" t="s">
        <v>3419</v>
      </c>
      <c r="D2695" s="21">
        <v>291180</v>
      </c>
      <c r="E2695" s="21">
        <v>0</v>
      </c>
      <c r="F2695" s="21">
        <v>291180</v>
      </c>
      <c r="G2695" s="39">
        <v>1.04</v>
      </c>
      <c r="H2695" s="21">
        <v>302827</v>
      </c>
      <c r="I2695" s="21">
        <v>0</v>
      </c>
      <c r="J2695" s="21">
        <v>302827</v>
      </c>
      <c r="K2695" s="21">
        <v>11438</v>
      </c>
      <c r="L2695" s="21">
        <v>0</v>
      </c>
      <c r="M2695" s="21">
        <v>0</v>
      </c>
      <c r="N2695" s="21">
        <v>314265</v>
      </c>
    </row>
    <row r="2696" spans="1:14" x14ac:dyDescent="0.25">
      <c r="A2696" s="1" t="s">
        <v>6115</v>
      </c>
      <c r="B2696" s="2" t="s">
        <v>10</v>
      </c>
      <c r="C2696" s="2" t="s">
        <v>3419</v>
      </c>
      <c r="D2696" s="21">
        <v>644806</v>
      </c>
      <c r="E2696" s="21">
        <v>0</v>
      </c>
      <c r="F2696" s="21">
        <v>644806</v>
      </c>
      <c r="G2696" s="39">
        <v>1.04</v>
      </c>
      <c r="H2696" s="21">
        <v>670598</v>
      </c>
      <c r="I2696" s="21">
        <v>0</v>
      </c>
      <c r="J2696" s="21">
        <v>670598</v>
      </c>
      <c r="K2696" s="21">
        <v>25530</v>
      </c>
      <c r="L2696" s="21">
        <v>0</v>
      </c>
      <c r="M2696" s="21">
        <v>0</v>
      </c>
      <c r="N2696" s="21">
        <v>696128</v>
      </c>
    </row>
    <row r="2697" spans="1:14" x14ac:dyDescent="0.25">
      <c r="A2697" s="1" t="s">
        <v>6116</v>
      </c>
      <c r="B2697" s="2" t="s">
        <v>10</v>
      </c>
      <c r="C2697" s="2" t="s">
        <v>3419</v>
      </c>
      <c r="D2697" s="21">
        <v>1278396</v>
      </c>
      <c r="E2697" s="21">
        <v>0</v>
      </c>
      <c r="F2697" s="21">
        <v>1278396</v>
      </c>
      <c r="G2697" s="39">
        <v>1.04</v>
      </c>
      <c r="H2697" s="21">
        <v>1329532</v>
      </c>
      <c r="I2697" s="21">
        <v>0</v>
      </c>
      <c r="J2697" s="21">
        <v>1329532</v>
      </c>
      <c r="K2697" s="21">
        <v>0</v>
      </c>
      <c r="L2697" s="21">
        <v>0</v>
      </c>
      <c r="M2697" s="21">
        <v>0</v>
      </c>
      <c r="N2697" s="21">
        <v>1329532</v>
      </c>
    </row>
    <row r="2698" spans="1:14" x14ac:dyDescent="0.25">
      <c r="A2698" s="1" t="s">
        <v>6117</v>
      </c>
      <c r="B2698" s="2" t="s">
        <v>10</v>
      </c>
      <c r="C2698" s="2" t="s">
        <v>3419</v>
      </c>
      <c r="D2698" s="21">
        <v>3200186</v>
      </c>
      <c r="E2698" s="21">
        <v>0</v>
      </c>
      <c r="F2698" s="21">
        <v>3200186</v>
      </c>
      <c r="G2698" s="39">
        <v>1.04</v>
      </c>
      <c r="H2698" s="21">
        <v>3328193</v>
      </c>
      <c r="I2698" s="21">
        <v>0</v>
      </c>
      <c r="J2698" s="21">
        <v>3328193</v>
      </c>
      <c r="K2698" s="21">
        <v>0</v>
      </c>
      <c r="L2698" s="21">
        <v>0</v>
      </c>
      <c r="M2698" s="21">
        <v>0</v>
      </c>
      <c r="N2698" s="21">
        <v>3328193</v>
      </c>
    </row>
    <row r="2699" spans="1:14" x14ac:dyDescent="0.25">
      <c r="A2699" s="1" t="s">
        <v>6118</v>
      </c>
      <c r="B2699" s="2" t="s">
        <v>10</v>
      </c>
      <c r="C2699" s="2" t="s">
        <v>3419</v>
      </c>
      <c r="D2699" s="21">
        <v>251402</v>
      </c>
      <c r="E2699" s="21">
        <v>0</v>
      </c>
      <c r="F2699" s="21">
        <v>251402</v>
      </c>
      <c r="G2699" s="39">
        <v>1.04</v>
      </c>
      <c r="H2699" s="21">
        <v>261458</v>
      </c>
      <c r="I2699" s="21">
        <v>0</v>
      </c>
      <c r="J2699" s="21">
        <v>261458</v>
      </c>
      <c r="K2699" s="21">
        <v>0</v>
      </c>
      <c r="L2699" s="21">
        <v>0</v>
      </c>
      <c r="M2699" s="21">
        <v>0</v>
      </c>
      <c r="N2699" s="21">
        <v>261458</v>
      </c>
    </row>
    <row r="2700" spans="1:14" x14ac:dyDescent="0.25">
      <c r="A2700" s="1" t="s">
        <v>6119</v>
      </c>
      <c r="B2700" s="2" t="s">
        <v>10</v>
      </c>
      <c r="C2700" s="2" t="s">
        <v>3419</v>
      </c>
      <c r="D2700" s="21">
        <v>1246873</v>
      </c>
      <c r="E2700" s="21">
        <v>0</v>
      </c>
      <c r="F2700" s="21">
        <v>1246873</v>
      </c>
      <c r="G2700" s="39">
        <v>1.04</v>
      </c>
      <c r="H2700" s="21">
        <v>1296748</v>
      </c>
      <c r="I2700" s="21">
        <v>0</v>
      </c>
      <c r="J2700" s="21">
        <v>1296748</v>
      </c>
      <c r="K2700" s="21">
        <v>0</v>
      </c>
      <c r="L2700" s="21">
        <v>0</v>
      </c>
      <c r="M2700" s="21">
        <v>0</v>
      </c>
      <c r="N2700" s="21">
        <v>1296748</v>
      </c>
    </row>
    <row r="2701" spans="1:14" x14ac:dyDescent="0.25">
      <c r="A2701" s="1" t="s">
        <v>6120</v>
      </c>
      <c r="B2701" s="2" t="s">
        <v>10</v>
      </c>
      <c r="C2701" s="2" t="s">
        <v>3419</v>
      </c>
      <c r="D2701" s="21">
        <v>384405</v>
      </c>
      <c r="E2701" s="21">
        <v>0</v>
      </c>
      <c r="F2701" s="21">
        <v>384405</v>
      </c>
      <c r="G2701" s="39">
        <v>1.04</v>
      </c>
      <c r="H2701" s="21">
        <v>399781</v>
      </c>
      <c r="I2701" s="21">
        <v>0</v>
      </c>
      <c r="J2701" s="21">
        <v>399781</v>
      </c>
      <c r="K2701" s="21">
        <v>0</v>
      </c>
      <c r="L2701" s="21">
        <v>0</v>
      </c>
      <c r="M2701" s="21">
        <v>0</v>
      </c>
      <c r="N2701" s="21">
        <v>399781</v>
      </c>
    </row>
    <row r="2702" spans="1:14" x14ac:dyDescent="0.25">
      <c r="A2702" s="1" t="s">
        <v>6121</v>
      </c>
      <c r="B2702" s="2" t="s">
        <v>10</v>
      </c>
      <c r="C2702" s="2" t="s">
        <v>3419</v>
      </c>
      <c r="D2702" s="21">
        <v>0</v>
      </c>
      <c r="E2702" s="21">
        <v>0</v>
      </c>
      <c r="F2702" s="21">
        <v>0</v>
      </c>
      <c r="G2702" s="39">
        <v>1.04</v>
      </c>
      <c r="H2702" s="21">
        <v>0</v>
      </c>
      <c r="I2702" s="21">
        <v>0</v>
      </c>
      <c r="J2702" s="21">
        <v>0</v>
      </c>
      <c r="K2702" s="21">
        <v>0</v>
      </c>
      <c r="L2702" s="21">
        <v>0</v>
      </c>
      <c r="M2702" s="21">
        <v>0</v>
      </c>
      <c r="N2702" s="21">
        <v>0</v>
      </c>
    </row>
    <row r="2703" spans="1:14" x14ac:dyDescent="0.25">
      <c r="A2703" s="1" t="s">
        <v>6122</v>
      </c>
      <c r="B2703" s="2" t="s">
        <v>10</v>
      </c>
      <c r="C2703" s="2" t="s">
        <v>3419</v>
      </c>
      <c r="D2703" s="21">
        <v>7766245</v>
      </c>
      <c r="E2703" s="21">
        <v>0</v>
      </c>
      <c r="F2703" s="21">
        <v>7766245</v>
      </c>
      <c r="G2703" s="39">
        <v>1.04</v>
      </c>
      <c r="H2703" s="21">
        <v>8076895</v>
      </c>
      <c r="I2703" s="21">
        <v>0</v>
      </c>
      <c r="J2703" s="21">
        <v>8076895</v>
      </c>
      <c r="K2703" s="21">
        <v>1288929</v>
      </c>
      <c r="L2703" s="21">
        <v>412625.79659858398</v>
      </c>
      <c r="M2703" s="21">
        <v>1409305</v>
      </c>
      <c r="N2703" s="21">
        <v>11187754.796598583</v>
      </c>
    </row>
    <row r="2704" spans="1:14" x14ac:dyDescent="0.25">
      <c r="A2704" s="1" t="s">
        <v>6123</v>
      </c>
      <c r="B2704" s="2" t="s">
        <v>10</v>
      </c>
      <c r="C2704" s="2" t="s">
        <v>3419</v>
      </c>
      <c r="D2704" s="21">
        <v>21506</v>
      </c>
      <c r="E2704" s="21">
        <v>0</v>
      </c>
      <c r="F2704" s="21">
        <v>21506</v>
      </c>
      <c r="G2704" s="39">
        <v>1.04</v>
      </c>
      <c r="H2704" s="21">
        <v>22366</v>
      </c>
      <c r="I2704" s="21">
        <v>0</v>
      </c>
      <c r="J2704" s="21">
        <v>22366</v>
      </c>
      <c r="K2704" s="21">
        <v>0</v>
      </c>
      <c r="L2704" s="21">
        <v>0</v>
      </c>
      <c r="M2704" s="21">
        <v>0</v>
      </c>
      <c r="N2704" s="21">
        <v>22366</v>
      </c>
    </row>
    <row r="2705" spans="1:14" x14ac:dyDescent="0.25">
      <c r="A2705" s="1" t="s">
        <v>6124</v>
      </c>
      <c r="B2705" s="2" t="s">
        <v>10</v>
      </c>
      <c r="C2705" s="2" t="s">
        <v>3419</v>
      </c>
      <c r="D2705" s="21">
        <v>35888</v>
      </c>
      <c r="E2705" s="21">
        <v>0</v>
      </c>
      <c r="F2705" s="21">
        <v>35888</v>
      </c>
      <c r="G2705" s="39">
        <v>1.04</v>
      </c>
      <c r="H2705" s="21">
        <v>37324</v>
      </c>
      <c r="I2705" s="21">
        <v>0</v>
      </c>
      <c r="J2705" s="21">
        <v>37324</v>
      </c>
      <c r="K2705" s="21">
        <v>0</v>
      </c>
      <c r="L2705" s="21">
        <v>0</v>
      </c>
      <c r="M2705" s="21">
        <v>0</v>
      </c>
      <c r="N2705" s="21">
        <v>37324</v>
      </c>
    </row>
    <row r="2706" spans="1:14" x14ac:dyDescent="0.25">
      <c r="A2706" s="1" t="s">
        <v>6125</v>
      </c>
      <c r="B2706" s="2" t="s">
        <v>10</v>
      </c>
      <c r="C2706" s="2" t="s">
        <v>3419</v>
      </c>
      <c r="D2706" s="21">
        <v>27866</v>
      </c>
      <c r="E2706" s="21">
        <v>0</v>
      </c>
      <c r="F2706" s="21">
        <v>27866</v>
      </c>
      <c r="G2706" s="39">
        <v>1.04</v>
      </c>
      <c r="H2706" s="21">
        <v>28981</v>
      </c>
      <c r="I2706" s="21">
        <v>0</v>
      </c>
      <c r="J2706" s="21">
        <v>28981</v>
      </c>
      <c r="K2706" s="21">
        <v>0</v>
      </c>
      <c r="L2706" s="21">
        <v>0</v>
      </c>
      <c r="M2706" s="21">
        <v>0</v>
      </c>
      <c r="N2706" s="21">
        <v>28981</v>
      </c>
    </row>
    <row r="2707" spans="1:14" x14ac:dyDescent="0.25">
      <c r="A2707" s="1" t="s">
        <v>6126</v>
      </c>
      <c r="B2707" s="2" t="s">
        <v>10</v>
      </c>
      <c r="C2707" s="2" t="s">
        <v>3419</v>
      </c>
      <c r="D2707" s="21">
        <v>20280</v>
      </c>
      <c r="E2707" s="21">
        <v>0</v>
      </c>
      <c r="F2707" s="21">
        <v>20280</v>
      </c>
      <c r="G2707" s="39">
        <v>1.04</v>
      </c>
      <c r="H2707" s="21">
        <v>21091</v>
      </c>
      <c r="I2707" s="21">
        <v>0</v>
      </c>
      <c r="J2707" s="21">
        <v>21091</v>
      </c>
      <c r="K2707" s="21">
        <v>0</v>
      </c>
      <c r="L2707" s="21">
        <v>0</v>
      </c>
      <c r="M2707" s="21">
        <v>0</v>
      </c>
      <c r="N2707" s="21">
        <v>21091</v>
      </c>
    </row>
    <row r="2708" spans="1:14" x14ac:dyDescent="0.25">
      <c r="A2708" s="1" t="s">
        <v>6127</v>
      </c>
      <c r="B2708" s="2" t="s">
        <v>10</v>
      </c>
      <c r="C2708" s="2" t="s">
        <v>3419</v>
      </c>
      <c r="D2708" s="21">
        <v>29271</v>
      </c>
      <c r="E2708" s="21">
        <v>0</v>
      </c>
      <c r="F2708" s="21">
        <v>29271</v>
      </c>
      <c r="G2708" s="39">
        <v>1.04</v>
      </c>
      <c r="H2708" s="21">
        <v>30442</v>
      </c>
      <c r="I2708" s="21">
        <v>0</v>
      </c>
      <c r="J2708" s="21">
        <v>30442</v>
      </c>
      <c r="K2708" s="21">
        <v>0</v>
      </c>
      <c r="L2708" s="21">
        <v>0</v>
      </c>
      <c r="M2708" s="21">
        <v>0</v>
      </c>
      <c r="N2708" s="21">
        <v>30442</v>
      </c>
    </row>
    <row r="2709" spans="1:14" x14ac:dyDescent="0.25">
      <c r="A2709" s="1" t="s">
        <v>6128</v>
      </c>
      <c r="B2709" s="2" t="s">
        <v>10</v>
      </c>
      <c r="C2709" s="2" t="s">
        <v>3419</v>
      </c>
      <c r="D2709" s="21">
        <v>29823</v>
      </c>
      <c r="E2709" s="21">
        <v>0</v>
      </c>
      <c r="F2709" s="21">
        <v>29823</v>
      </c>
      <c r="G2709" s="39">
        <v>1.04</v>
      </c>
      <c r="H2709" s="21">
        <v>31016</v>
      </c>
      <c r="I2709" s="21">
        <v>0</v>
      </c>
      <c r="J2709" s="21">
        <v>31016</v>
      </c>
      <c r="K2709" s="21">
        <v>0</v>
      </c>
      <c r="L2709" s="21">
        <v>0</v>
      </c>
      <c r="M2709" s="21">
        <v>0</v>
      </c>
      <c r="N2709" s="21">
        <v>31016</v>
      </c>
    </row>
    <row r="2710" spans="1:14" x14ac:dyDescent="0.25">
      <c r="A2710" s="1" t="s">
        <v>6129</v>
      </c>
      <c r="B2710" s="2" t="s">
        <v>10</v>
      </c>
      <c r="C2710" s="2" t="s">
        <v>3419</v>
      </c>
      <c r="D2710" s="21">
        <v>333536</v>
      </c>
      <c r="E2710" s="21">
        <v>0</v>
      </c>
      <c r="F2710" s="21">
        <v>333536</v>
      </c>
      <c r="G2710" s="39">
        <v>1.04</v>
      </c>
      <c r="H2710" s="21">
        <v>346877</v>
      </c>
      <c r="I2710" s="21">
        <v>0</v>
      </c>
      <c r="J2710" s="21">
        <v>346877</v>
      </c>
      <c r="K2710" s="21">
        <v>0</v>
      </c>
      <c r="L2710" s="21">
        <v>0</v>
      </c>
      <c r="M2710" s="21">
        <v>0</v>
      </c>
      <c r="N2710" s="21">
        <v>346877</v>
      </c>
    </row>
    <row r="2711" spans="1:14" x14ac:dyDescent="0.25">
      <c r="A2711" s="1" t="s">
        <v>6130</v>
      </c>
      <c r="B2711" s="2" t="s">
        <v>10</v>
      </c>
      <c r="C2711" s="2" t="s">
        <v>3419</v>
      </c>
      <c r="D2711" s="21">
        <v>38615</v>
      </c>
      <c r="E2711" s="21">
        <v>0</v>
      </c>
      <c r="F2711" s="21">
        <v>38615</v>
      </c>
      <c r="G2711" s="39">
        <v>1.04</v>
      </c>
      <c r="H2711" s="21">
        <v>40160</v>
      </c>
      <c r="I2711" s="21">
        <v>0</v>
      </c>
      <c r="J2711" s="21">
        <v>40160</v>
      </c>
      <c r="K2711" s="21">
        <v>0</v>
      </c>
      <c r="L2711" s="21">
        <v>0</v>
      </c>
      <c r="M2711" s="21">
        <v>0</v>
      </c>
      <c r="N2711" s="21">
        <v>40160</v>
      </c>
    </row>
    <row r="2712" spans="1:14" x14ac:dyDescent="0.25">
      <c r="A2712" s="1" t="s">
        <v>6131</v>
      </c>
      <c r="B2712" s="2" t="s">
        <v>10</v>
      </c>
      <c r="C2712" s="2" t="s">
        <v>3419</v>
      </c>
      <c r="D2712" s="21">
        <v>183845</v>
      </c>
      <c r="E2712" s="21">
        <v>0</v>
      </c>
      <c r="F2712" s="21">
        <v>183845</v>
      </c>
      <c r="G2712" s="39">
        <v>1.04</v>
      </c>
      <c r="H2712" s="21">
        <v>191199</v>
      </c>
      <c r="I2712" s="21">
        <v>0</v>
      </c>
      <c r="J2712" s="21">
        <v>191199</v>
      </c>
      <c r="K2712" s="21">
        <v>0</v>
      </c>
      <c r="L2712" s="21">
        <v>0</v>
      </c>
      <c r="M2712" s="21">
        <v>0</v>
      </c>
      <c r="N2712" s="21">
        <v>191199</v>
      </c>
    </row>
    <row r="2713" spans="1:14" x14ac:dyDescent="0.25">
      <c r="A2713" s="1" t="s">
        <v>6132</v>
      </c>
      <c r="B2713" s="2" t="s">
        <v>10</v>
      </c>
      <c r="C2713" s="2" t="s">
        <v>3419</v>
      </c>
      <c r="D2713" s="21">
        <v>32339</v>
      </c>
      <c r="E2713" s="21">
        <v>0</v>
      </c>
      <c r="F2713" s="21">
        <v>32339</v>
      </c>
      <c r="G2713" s="39">
        <v>1.04</v>
      </c>
      <c r="H2713" s="21">
        <v>33633</v>
      </c>
      <c r="I2713" s="21">
        <v>0</v>
      </c>
      <c r="J2713" s="21">
        <v>33633</v>
      </c>
      <c r="K2713" s="21">
        <v>0</v>
      </c>
      <c r="L2713" s="21">
        <v>0</v>
      </c>
      <c r="M2713" s="21">
        <v>0</v>
      </c>
      <c r="N2713" s="21">
        <v>33633</v>
      </c>
    </row>
    <row r="2714" spans="1:14" x14ac:dyDescent="0.25">
      <c r="A2714" s="1" t="s">
        <v>6133</v>
      </c>
      <c r="B2714" s="2" t="s">
        <v>10</v>
      </c>
      <c r="C2714" s="2" t="s">
        <v>3419</v>
      </c>
      <c r="D2714" s="21">
        <v>43113</v>
      </c>
      <c r="E2714" s="21">
        <v>0</v>
      </c>
      <c r="F2714" s="21">
        <v>43113</v>
      </c>
      <c r="G2714" s="39">
        <v>1.04</v>
      </c>
      <c r="H2714" s="21">
        <v>44838</v>
      </c>
      <c r="I2714" s="21">
        <v>0</v>
      </c>
      <c r="J2714" s="21">
        <v>44838</v>
      </c>
      <c r="K2714" s="21">
        <v>0</v>
      </c>
      <c r="L2714" s="21">
        <v>0</v>
      </c>
      <c r="M2714" s="21">
        <v>0</v>
      </c>
      <c r="N2714" s="21">
        <v>44838</v>
      </c>
    </row>
    <row r="2715" spans="1:14" x14ac:dyDescent="0.25">
      <c r="A2715" s="1" t="s">
        <v>6134</v>
      </c>
      <c r="B2715" s="2" t="s">
        <v>10</v>
      </c>
      <c r="C2715" s="2" t="s">
        <v>3419</v>
      </c>
      <c r="D2715" s="21">
        <v>41430</v>
      </c>
      <c r="E2715" s="21">
        <v>0</v>
      </c>
      <c r="F2715" s="21">
        <v>41430</v>
      </c>
      <c r="G2715" s="39">
        <v>1.04</v>
      </c>
      <c r="H2715" s="21">
        <v>43087</v>
      </c>
      <c r="I2715" s="21">
        <v>0</v>
      </c>
      <c r="J2715" s="21">
        <v>43087</v>
      </c>
      <c r="K2715" s="21">
        <v>0</v>
      </c>
      <c r="L2715" s="21">
        <v>0</v>
      </c>
      <c r="M2715" s="21">
        <v>0</v>
      </c>
      <c r="N2715" s="21">
        <v>43087</v>
      </c>
    </row>
    <row r="2716" spans="1:14" x14ac:dyDescent="0.25">
      <c r="A2716" s="1" t="s">
        <v>6135</v>
      </c>
      <c r="B2716" s="2" t="s">
        <v>10</v>
      </c>
      <c r="C2716" s="2" t="s">
        <v>3419</v>
      </c>
      <c r="D2716" s="21">
        <v>643932</v>
      </c>
      <c r="E2716" s="21">
        <v>0</v>
      </c>
      <c r="F2716" s="21">
        <v>643932</v>
      </c>
      <c r="G2716" s="39">
        <v>1.04</v>
      </c>
      <c r="H2716" s="21">
        <v>669689</v>
      </c>
      <c r="I2716" s="21">
        <v>0</v>
      </c>
      <c r="J2716" s="21">
        <v>669689</v>
      </c>
      <c r="K2716" s="21">
        <v>0</v>
      </c>
      <c r="L2716" s="21">
        <v>0</v>
      </c>
      <c r="M2716" s="21">
        <v>0</v>
      </c>
      <c r="N2716" s="21">
        <v>669689</v>
      </c>
    </row>
    <row r="2717" spans="1:14" x14ac:dyDescent="0.25">
      <c r="A2717" s="1" t="s">
        <v>6136</v>
      </c>
      <c r="B2717" s="2" t="s">
        <v>10</v>
      </c>
      <c r="C2717" s="2" t="s">
        <v>3419</v>
      </c>
      <c r="D2717" s="21">
        <v>262304</v>
      </c>
      <c r="E2717" s="21">
        <v>0</v>
      </c>
      <c r="F2717" s="21">
        <v>262304</v>
      </c>
      <c r="G2717" s="39">
        <v>1.04</v>
      </c>
      <c r="H2717" s="21">
        <v>272796</v>
      </c>
      <c r="I2717" s="21">
        <v>0</v>
      </c>
      <c r="J2717" s="21">
        <v>272796</v>
      </c>
      <c r="K2717" s="21">
        <v>0</v>
      </c>
      <c r="L2717" s="21">
        <v>0</v>
      </c>
      <c r="M2717" s="21">
        <v>0</v>
      </c>
      <c r="N2717" s="21">
        <v>272796</v>
      </c>
    </row>
    <row r="2718" spans="1:14" x14ac:dyDescent="0.25">
      <c r="A2718" s="1" t="s">
        <v>6137</v>
      </c>
      <c r="B2718" s="2" t="s">
        <v>10</v>
      </c>
      <c r="C2718" s="2" t="s">
        <v>3419</v>
      </c>
      <c r="D2718" s="21">
        <v>27230</v>
      </c>
      <c r="E2718" s="21">
        <v>0</v>
      </c>
      <c r="F2718" s="21">
        <v>27230</v>
      </c>
      <c r="G2718" s="39">
        <v>1.04</v>
      </c>
      <c r="H2718" s="21">
        <v>28319</v>
      </c>
      <c r="I2718" s="21">
        <v>0</v>
      </c>
      <c r="J2718" s="21">
        <v>28319</v>
      </c>
      <c r="K2718" s="21">
        <v>0</v>
      </c>
      <c r="L2718" s="21">
        <v>0</v>
      </c>
      <c r="M2718" s="21">
        <v>0</v>
      </c>
      <c r="N2718" s="21">
        <v>28319</v>
      </c>
    </row>
    <row r="2719" spans="1:14" x14ac:dyDescent="0.25">
      <c r="A2719" s="1" t="s">
        <v>6138</v>
      </c>
      <c r="B2719" s="2" t="s">
        <v>10</v>
      </c>
      <c r="C2719" s="2" t="s">
        <v>3419</v>
      </c>
      <c r="D2719" s="21">
        <v>14463</v>
      </c>
      <c r="E2719" s="21">
        <v>0</v>
      </c>
      <c r="F2719" s="21">
        <v>14463</v>
      </c>
      <c r="G2719" s="39">
        <v>1.04</v>
      </c>
      <c r="H2719" s="21">
        <v>15042</v>
      </c>
      <c r="I2719" s="21">
        <v>0</v>
      </c>
      <c r="J2719" s="21">
        <v>15042</v>
      </c>
      <c r="K2719" s="21">
        <v>0</v>
      </c>
      <c r="L2719" s="21">
        <v>0</v>
      </c>
      <c r="M2719" s="21">
        <v>0</v>
      </c>
      <c r="N2719" s="21">
        <v>15042</v>
      </c>
    </row>
    <row r="2720" spans="1:14" x14ac:dyDescent="0.25">
      <c r="A2720" s="1" t="s">
        <v>6139</v>
      </c>
      <c r="B2720" s="2" t="s">
        <v>10</v>
      </c>
      <c r="C2720" s="2" t="s">
        <v>3419</v>
      </c>
      <c r="D2720" s="21">
        <v>54310</v>
      </c>
      <c r="E2720" s="21">
        <v>0</v>
      </c>
      <c r="F2720" s="21">
        <v>54310</v>
      </c>
      <c r="G2720" s="39">
        <v>1.04</v>
      </c>
      <c r="H2720" s="21">
        <v>56482</v>
      </c>
      <c r="I2720" s="21">
        <v>0</v>
      </c>
      <c r="J2720" s="21">
        <v>56482</v>
      </c>
      <c r="K2720" s="21">
        <v>0</v>
      </c>
      <c r="L2720" s="21">
        <v>0</v>
      </c>
      <c r="M2720" s="21">
        <v>0</v>
      </c>
      <c r="N2720" s="21">
        <v>56482</v>
      </c>
    </row>
    <row r="2721" spans="1:14" x14ac:dyDescent="0.25">
      <c r="A2721" s="1" t="s">
        <v>6140</v>
      </c>
      <c r="B2721" s="2" t="s">
        <v>10</v>
      </c>
      <c r="C2721" s="2" t="s">
        <v>3419</v>
      </c>
      <c r="D2721" s="21">
        <v>48304</v>
      </c>
      <c r="E2721" s="21">
        <v>0</v>
      </c>
      <c r="F2721" s="21">
        <v>48304</v>
      </c>
      <c r="G2721" s="39">
        <v>1.04</v>
      </c>
      <c r="H2721" s="21">
        <v>50236</v>
      </c>
      <c r="I2721" s="21">
        <v>0</v>
      </c>
      <c r="J2721" s="21">
        <v>50236</v>
      </c>
      <c r="K2721" s="21">
        <v>0</v>
      </c>
      <c r="L2721" s="21">
        <v>0</v>
      </c>
      <c r="M2721" s="21">
        <v>0</v>
      </c>
      <c r="N2721" s="21">
        <v>50236</v>
      </c>
    </row>
    <row r="2722" spans="1:14" x14ac:dyDescent="0.25">
      <c r="A2722" s="1" t="s">
        <v>6141</v>
      </c>
      <c r="B2722" s="2" t="s">
        <v>10</v>
      </c>
      <c r="C2722" s="2" t="s">
        <v>3419</v>
      </c>
      <c r="D2722" s="21">
        <v>13021</v>
      </c>
      <c r="E2722" s="21">
        <v>0</v>
      </c>
      <c r="F2722" s="21">
        <v>13021</v>
      </c>
      <c r="G2722" s="39">
        <v>1.04</v>
      </c>
      <c r="H2722" s="21">
        <v>13542</v>
      </c>
      <c r="I2722" s="21">
        <v>0</v>
      </c>
      <c r="J2722" s="21">
        <v>13542</v>
      </c>
      <c r="K2722" s="21">
        <v>0</v>
      </c>
      <c r="L2722" s="21">
        <v>0</v>
      </c>
      <c r="M2722" s="21">
        <v>0</v>
      </c>
      <c r="N2722" s="21">
        <v>13542</v>
      </c>
    </row>
    <row r="2723" spans="1:14" x14ac:dyDescent="0.25">
      <c r="A2723" s="1" t="s">
        <v>6142</v>
      </c>
      <c r="B2723" s="2" t="s">
        <v>10</v>
      </c>
      <c r="C2723" s="2" t="s">
        <v>3419</v>
      </c>
      <c r="D2723" s="21">
        <v>12557</v>
      </c>
      <c r="E2723" s="21">
        <v>0</v>
      </c>
      <c r="F2723" s="21">
        <v>12557</v>
      </c>
      <c r="G2723" s="39">
        <v>1.04</v>
      </c>
      <c r="H2723" s="21">
        <v>13059</v>
      </c>
      <c r="I2723" s="21">
        <v>0</v>
      </c>
      <c r="J2723" s="21">
        <v>13059</v>
      </c>
      <c r="K2723" s="21">
        <v>0</v>
      </c>
      <c r="L2723" s="21">
        <v>0</v>
      </c>
      <c r="M2723" s="21">
        <v>0</v>
      </c>
      <c r="N2723" s="21">
        <v>13059</v>
      </c>
    </row>
    <row r="2724" spans="1:14" x14ac:dyDescent="0.25">
      <c r="A2724" s="1" t="s">
        <v>6143</v>
      </c>
      <c r="B2724" s="2" t="s">
        <v>10</v>
      </c>
      <c r="C2724" s="2" t="s">
        <v>3419</v>
      </c>
      <c r="D2724" s="21">
        <v>33152</v>
      </c>
      <c r="E2724" s="21">
        <v>0</v>
      </c>
      <c r="F2724" s="21">
        <v>33152</v>
      </c>
      <c r="G2724" s="39">
        <v>1.04</v>
      </c>
      <c r="H2724" s="21">
        <v>34478</v>
      </c>
      <c r="I2724" s="21">
        <v>0</v>
      </c>
      <c r="J2724" s="21">
        <v>34478</v>
      </c>
      <c r="K2724" s="21">
        <v>0</v>
      </c>
      <c r="L2724" s="21">
        <v>0</v>
      </c>
      <c r="M2724" s="21">
        <v>0</v>
      </c>
      <c r="N2724" s="21">
        <v>34478</v>
      </c>
    </row>
    <row r="2725" spans="1:14" x14ac:dyDescent="0.25">
      <c r="A2725" s="1" t="s">
        <v>6144</v>
      </c>
      <c r="B2725" s="2" t="s">
        <v>10</v>
      </c>
      <c r="C2725" s="2" t="s">
        <v>3419</v>
      </c>
      <c r="D2725" s="21">
        <v>45153</v>
      </c>
      <c r="E2725" s="21">
        <v>0</v>
      </c>
      <c r="F2725" s="21">
        <v>45153</v>
      </c>
      <c r="G2725" s="39">
        <v>1.04</v>
      </c>
      <c r="H2725" s="21">
        <v>46959</v>
      </c>
      <c r="I2725" s="21">
        <v>0</v>
      </c>
      <c r="J2725" s="21">
        <v>46959</v>
      </c>
      <c r="K2725" s="21">
        <v>0</v>
      </c>
      <c r="L2725" s="21">
        <v>0</v>
      </c>
      <c r="M2725" s="21">
        <v>0</v>
      </c>
      <c r="N2725" s="21">
        <v>46959</v>
      </c>
    </row>
    <row r="2726" spans="1:14" x14ac:dyDescent="0.25">
      <c r="A2726" s="1" t="s">
        <v>6145</v>
      </c>
      <c r="B2726" s="2" t="s">
        <v>10</v>
      </c>
      <c r="C2726" s="2" t="s">
        <v>3419</v>
      </c>
      <c r="D2726" s="21">
        <v>15441</v>
      </c>
      <c r="E2726" s="21">
        <v>0</v>
      </c>
      <c r="F2726" s="21">
        <v>15441</v>
      </c>
      <c r="G2726" s="39">
        <v>1.04</v>
      </c>
      <c r="H2726" s="21">
        <v>16059</v>
      </c>
      <c r="I2726" s="21">
        <v>0</v>
      </c>
      <c r="J2726" s="21">
        <v>16059</v>
      </c>
      <c r="K2726" s="21">
        <v>0</v>
      </c>
      <c r="L2726" s="21">
        <v>0</v>
      </c>
      <c r="M2726" s="21">
        <v>0</v>
      </c>
      <c r="N2726" s="21">
        <v>16059</v>
      </c>
    </row>
    <row r="2727" spans="1:14" x14ac:dyDescent="0.25">
      <c r="A2727" s="1" t="s">
        <v>6146</v>
      </c>
      <c r="B2727" s="2" t="s">
        <v>10</v>
      </c>
      <c r="C2727" s="2" t="s">
        <v>3419</v>
      </c>
      <c r="D2727" s="21">
        <v>10906</v>
      </c>
      <c r="E2727" s="21">
        <v>0</v>
      </c>
      <c r="F2727" s="21">
        <v>10906</v>
      </c>
      <c r="G2727" s="39">
        <v>1.04</v>
      </c>
      <c r="H2727" s="21">
        <v>11342</v>
      </c>
      <c r="I2727" s="21">
        <v>0</v>
      </c>
      <c r="J2727" s="21">
        <v>11342</v>
      </c>
      <c r="K2727" s="21">
        <v>0</v>
      </c>
      <c r="L2727" s="21">
        <v>0</v>
      </c>
      <c r="M2727" s="21">
        <v>0</v>
      </c>
      <c r="N2727" s="21">
        <v>11342</v>
      </c>
    </row>
    <row r="2728" spans="1:14" x14ac:dyDescent="0.25">
      <c r="A2728" s="1" t="s">
        <v>6147</v>
      </c>
      <c r="B2728" s="2" t="s">
        <v>10</v>
      </c>
      <c r="C2728" s="2" t="s">
        <v>3419</v>
      </c>
      <c r="D2728" s="21">
        <v>6262030</v>
      </c>
      <c r="E2728" s="21">
        <v>0</v>
      </c>
      <c r="F2728" s="21">
        <v>6262030</v>
      </c>
      <c r="G2728" s="39">
        <v>1.04</v>
      </c>
      <c r="H2728" s="21">
        <v>6512511</v>
      </c>
      <c r="I2728" s="21">
        <v>0</v>
      </c>
      <c r="J2728" s="21">
        <v>6512511</v>
      </c>
      <c r="K2728" s="21">
        <v>296560</v>
      </c>
      <c r="L2728" s="21">
        <v>0</v>
      </c>
      <c r="M2728" s="21">
        <v>0</v>
      </c>
      <c r="N2728" s="21">
        <v>6809071</v>
      </c>
    </row>
    <row r="2729" spans="1:14" x14ac:dyDescent="0.25">
      <c r="A2729" s="1" t="s">
        <v>6148</v>
      </c>
      <c r="B2729" s="2" t="s">
        <v>10</v>
      </c>
      <c r="C2729" s="2" t="s">
        <v>3419</v>
      </c>
      <c r="D2729" s="21">
        <v>288178</v>
      </c>
      <c r="E2729" s="21">
        <v>0</v>
      </c>
      <c r="F2729" s="21">
        <v>288178</v>
      </c>
      <c r="G2729" s="39">
        <v>1.04</v>
      </c>
      <c r="H2729" s="21">
        <v>299705</v>
      </c>
      <c r="I2729" s="21">
        <v>0</v>
      </c>
      <c r="J2729" s="21">
        <v>299705</v>
      </c>
      <c r="K2729" s="21">
        <v>179439</v>
      </c>
      <c r="L2729" s="21">
        <v>0</v>
      </c>
      <c r="M2729" s="21">
        <v>0</v>
      </c>
      <c r="N2729" s="21">
        <v>479144</v>
      </c>
    </row>
    <row r="2730" spans="1:14" x14ac:dyDescent="0.25">
      <c r="A2730" s="1" t="s">
        <v>6149</v>
      </c>
      <c r="B2730" s="2" t="s">
        <v>10</v>
      </c>
      <c r="C2730" s="2" t="s">
        <v>3419</v>
      </c>
      <c r="D2730" s="21">
        <v>953818</v>
      </c>
      <c r="E2730" s="21">
        <v>0</v>
      </c>
      <c r="F2730" s="21">
        <v>953818</v>
      </c>
      <c r="G2730" s="39">
        <v>1.04</v>
      </c>
      <c r="H2730" s="21">
        <v>991971</v>
      </c>
      <c r="I2730" s="21">
        <v>0</v>
      </c>
      <c r="J2730" s="21">
        <v>991971</v>
      </c>
      <c r="K2730" s="21">
        <v>76157</v>
      </c>
      <c r="L2730" s="21">
        <v>0</v>
      </c>
      <c r="M2730" s="21">
        <v>0</v>
      </c>
      <c r="N2730" s="21">
        <v>1068128</v>
      </c>
    </row>
    <row r="2731" spans="1:14" x14ac:dyDescent="0.25">
      <c r="A2731" s="1" t="s">
        <v>6150</v>
      </c>
      <c r="B2731" s="2" t="s">
        <v>10</v>
      </c>
      <c r="C2731" s="2" t="s">
        <v>3419</v>
      </c>
      <c r="D2731" s="21">
        <v>167002</v>
      </c>
      <c r="E2731" s="21">
        <v>0</v>
      </c>
      <c r="F2731" s="21">
        <v>167002</v>
      </c>
      <c r="G2731" s="39">
        <v>1.04</v>
      </c>
      <c r="H2731" s="21">
        <v>173682</v>
      </c>
      <c r="I2731" s="21">
        <v>0</v>
      </c>
      <c r="J2731" s="21">
        <v>173682</v>
      </c>
      <c r="K2731" s="21">
        <v>13370</v>
      </c>
      <c r="L2731" s="21">
        <v>0</v>
      </c>
      <c r="M2731" s="21">
        <v>0</v>
      </c>
      <c r="N2731" s="21">
        <v>187052</v>
      </c>
    </row>
    <row r="2732" spans="1:14" x14ac:dyDescent="0.25">
      <c r="A2732" s="1" t="s">
        <v>6151</v>
      </c>
      <c r="B2732" s="2" t="s">
        <v>10</v>
      </c>
      <c r="C2732" s="2" t="s">
        <v>3419</v>
      </c>
      <c r="D2732" s="21">
        <v>195205</v>
      </c>
      <c r="E2732" s="21">
        <v>0</v>
      </c>
      <c r="F2732" s="21">
        <v>195205</v>
      </c>
      <c r="G2732" s="39">
        <v>1.04</v>
      </c>
      <c r="H2732" s="21">
        <v>203013</v>
      </c>
      <c r="I2732" s="21">
        <v>0</v>
      </c>
      <c r="J2732" s="21">
        <v>203013</v>
      </c>
      <c r="K2732" s="21">
        <v>9713</v>
      </c>
      <c r="L2732" s="21">
        <v>0</v>
      </c>
      <c r="M2732" s="21">
        <v>0</v>
      </c>
      <c r="N2732" s="21">
        <v>212726</v>
      </c>
    </row>
    <row r="2733" spans="1:14" x14ac:dyDescent="0.25">
      <c r="A2733" s="1" t="s">
        <v>6152</v>
      </c>
      <c r="B2733" s="2" t="s">
        <v>10</v>
      </c>
      <c r="C2733" s="2" t="s">
        <v>3419</v>
      </c>
      <c r="D2733" s="21">
        <v>3883954</v>
      </c>
      <c r="E2733" s="21">
        <v>0</v>
      </c>
      <c r="F2733" s="21">
        <v>3883954</v>
      </c>
      <c r="G2733" s="39">
        <v>1.04</v>
      </c>
      <c r="H2733" s="21">
        <v>4039312</v>
      </c>
      <c r="I2733" s="21">
        <v>0</v>
      </c>
      <c r="J2733" s="21">
        <v>4039312</v>
      </c>
      <c r="K2733" s="21">
        <v>0</v>
      </c>
      <c r="L2733" s="21">
        <v>0</v>
      </c>
      <c r="M2733" s="21">
        <v>0</v>
      </c>
      <c r="N2733" s="21">
        <v>4039312</v>
      </c>
    </row>
    <row r="2734" spans="1:14" x14ac:dyDescent="0.25">
      <c r="A2734" s="1" t="s">
        <v>6153</v>
      </c>
      <c r="B2734" s="2" t="s">
        <v>10</v>
      </c>
      <c r="C2734" s="2" t="s">
        <v>3419</v>
      </c>
      <c r="D2734" s="21">
        <v>6378813</v>
      </c>
      <c r="E2734" s="21">
        <v>0</v>
      </c>
      <c r="F2734" s="21">
        <v>6378813</v>
      </c>
      <c r="G2734" s="39">
        <v>1.04</v>
      </c>
      <c r="H2734" s="21">
        <v>6633966</v>
      </c>
      <c r="I2734" s="21">
        <v>0</v>
      </c>
      <c r="J2734" s="21">
        <v>6633966</v>
      </c>
      <c r="K2734" s="21">
        <v>0</v>
      </c>
      <c r="L2734" s="21">
        <v>0</v>
      </c>
      <c r="M2734" s="21">
        <v>0</v>
      </c>
      <c r="N2734" s="21">
        <v>6633966</v>
      </c>
    </row>
    <row r="2735" spans="1:14" x14ac:dyDescent="0.25">
      <c r="A2735" s="1" t="s">
        <v>6154</v>
      </c>
      <c r="B2735" s="2" t="s">
        <v>10</v>
      </c>
      <c r="C2735" s="2" t="s">
        <v>3419</v>
      </c>
      <c r="D2735" s="21">
        <v>576328</v>
      </c>
      <c r="E2735" s="21">
        <v>0</v>
      </c>
      <c r="F2735" s="21">
        <v>576328</v>
      </c>
      <c r="G2735" s="39">
        <v>1.04</v>
      </c>
      <c r="H2735" s="21">
        <v>599381</v>
      </c>
      <c r="I2735" s="21">
        <v>0</v>
      </c>
      <c r="J2735" s="21">
        <v>599381</v>
      </c>
      <c r="K2735" s="21">
        <v>0</v>
      </c>
      <c r="L2735" s="21">
        <v>0</v>
      </c>
      <c r="M2735" s="21">
        <v>0</v>
      </c>
      <c r="N2735" s="21">
        <v>599381</v>
      </c>
    </row>
    <row r="2736" spans="1:14" x14ac:dyDescent="0.25">
      <c r="A2736" s="1" t="s">
        <v>6155</v>
      </c>
      <c r="B2736" s="2" t="s">
        <v>10</v>
      </c>
      <c r="C2736" s="2" t="s">
        <v>3419</v>
      </c>
      <c r="D2736" s="21">
        <v>758692</v>
      </c>
      <c r="E2736" s="21">
        <v>0</v>
      </c>
      <c r="F2736" s="21">
        <v>758692</v>
      </c>
      <c r="G2736" s="39">
        <v>1.04</v>
      </c>
      <c r="H2736" s="21">
        <v>789040</v>
      </c>
      <c r="I2736" s="21">
        <v>0</v>
      </c>
      <c r="J2736" s="21">
        <v>789040</v>
      </c>
      <c r="K2736" s="21">
        <v>0</v>
      </c>
      <c r="L2736" s="21">
        <v>0</v>
      </c>
      <c r="M2736" s="21">
        <v>0</v>
      </c>
      <c r="N2736" s="21">
        <v>789040</v>
      </c>
    </row>
    <row r="2737" spans="1:14" x14ac:dyDescent="0.25">
      <c r="A2737" s="1" t="s">
        <v>6156</v>
      </c>
      <c r="B2737" s="2" t="s">
        <v>10</v>
      </c>
      <c r="C2737" s="2" t="s">
        <v>3419</v>
      </c>
      <c r="D2737" s="21">
        <v>8602751</v>
      </c>
      <c r="E2737" s="21">
        <v>0</v>
      </c>
      <c r="F2737" s="21">
        <v>8602751</v>
      </c>
      <c r="G2737" s="39">
        <v>1.04</v>
      </c>
      <c r="H2737" s="21">
        <v>8946861</v>
      </c>
      <c r="I2737" s="21">
        <v>0</v>
      </c>
      <c r="J2737" s="21">
        <v>8946861</v>
      </c>
      <c r="K2737" s="21">
        <v>0</v>
      </c>
      <c r="L2737" s="21">
        <v>172496.05180266942</v>
      </c>
      <c r="M2737" s="21">
        <v>493067</v>
      </c>
      <c r="N2737" s="21">
        <v>9612424.0518026687</v>
      </c>
    </row>
    <row r="2738" spans="1:14" x14ac:dyDescent="0.25">
      <c r="A2738" s="1" t="s">
        <v>6157</v>
      </c>
      <c r="B2738" s="2" t="s">
        <v>10</v>
      </c>
      <c r="C2738" s="2" t="s">
        <v>3419</v>
      </c>
      <c r="D2738" s="21">
        <v>53360</v>
      </c>
      <c r="E2738" s="21">
        <v>0</v>
      </c>
      <c r="F2738" s="21">
        <v>53360</v>
      </c>
      <c r="G2738" s="39">
        <v>1.04</v>
      </c>
      <c r="H2738" s="21">
        <v>55494</v>
      </c>
      <c r="I2738" s="21">
        <v>0</v>
      </c>
      <c r="J2738" s="21">
        <v>55494</v>
      </c>
      <c r="K2738" s="21">
        <v>0</v>
      </c>
      <c r="L2738" s="21">
        <v>0</v>
      </c>
      <c r="M2738" s="21">
        <v>0</v>
      </c>
      <c r="N2738" s="21">
        <v>55494</v>
      </c>
    </row>
    <row r="2739" spans="1:14" x14ac:dyDescent="0.25">
      <c r="A2739" s="1" t="s">
        <v>6158</v>
      </c>
      <c r="B2739" s="2" t="s">
        <v>10</v>
      </c>
      <c r="C2739" s="2" t="s">
        <v>3419</v>
      </c>
      <c r="D2739" s="21">
        <v>147708</v>
      </c>
      <c r="E2739" s="21">
        <v>0</v>
      </c>
      <c r="F2739" s="21">
        <v>147708</v>
      </c>
      <c r="G2739" s="39">
        <v>1.04</v>
      </c>
      <c r="H2739" s="21">
        <v>153616</v>
      </c>
      <c r="I2739" s="21">
        <v>0</v>
      </c>
      <c r="J2739" s="21">
        <v>153616</v>
      </c>
      <c r="K2739" s="21">
        <v>0</v>
      </c>
      <c r="L2739" s="21">
        <v>0</v>
      </c>
      <c r="M2739" s="21">
        <v>0</v>
      </c>
      <c r="N2739" s="21">
        <v>153616</v>
      </c>
    </row>
    <row r="2740" spans="1:14" x14ac:dyDescent="0.25">
      <c r="A2740" s="1" t="s">
        <v>6159</v>
      </c>
      <c r="B2740" s="2" t="s">
        <v>10</v>
      </c>
      <c r="C2740" s="2" t="s">
        <v>3419</v>
      </c>
      <c r="D2740" s="21">
        <v>200245</v>
      </c>
      <c r="E2740" s="21">
        <v>0</v>
      </c>
      <c r="F2740" s="21">
        <v>200245</v>
      </c>
      <c r="G2740" s="39">
        <v>1.04</v>
      </c>
      <c r="H2740" s="21">
        <v>208255</v>
      </c>
      <c r="I2740" s="21">
        <v>0</v>
      </c>
      <c r="J2740" s="21">
        <v>208255</v>
      </c>
      <c r="K2740" s="21">
        <v>0</v>
      </c>
      <c r="L2740" s="21">
        <v>0</v>
      </c>
      <c r="M2740" s="21">
        <v>0</v>
      </c>
      <c r="N2740" s="21">
        <v>208255</v>
      </c>
    </row>
    <row r="2741" spans="1:14" x14ac:dyDescent="0.25">
      <c r="A2741" s="1" t="s">
        <v>6160</v>
      </c>
      <c r="B2741" s="2" t="s">
        <v>10</v>
      </c>
      <c r="C2741" s="2" t="s">
        <v>3419</v>
      </c>
      <c r="D2741" s="21">
        <v>105906</v>
      </c>
      <c r="E2741" s="21">
        <v>0</v>
      </c>
      <c r="F2741" s="21">
        <v>105906</v>
      </c>
      <c r="G2741" s="39">
        <v>1.04</v>
      </c>
      <c r="H2741" s="21">
        <v>110142</v>
      </c>
      <c r="I2741" s="21">
        <v>0</v>
      </c>
      <c r="J2741" s="21">
        <v>110142</v>
      </c>
      <c r="K2741" s="21">
        <v>0</v>
      </c>
      <c r="L2741" s="21">
        <v>0</v>
      </c>
      <c r="M2741" s="21">
        <v>0</v>
      </c>
      <c r="N2741" s="21">
        <v>110142</v>
      </c>
    </row>
    <row r="2742" spans="1:14" x14ac:dyDescent="0.25">
      <c r="A2742" s="1" t="s">
        <v>6161</v>
      </c>
      <c r="B2742" s="2" t="s">
        <v>10</v>
      </c>
      <c r="C2742" s="2" t="s">
        <v>3419</v>
      </c>
      <c r="D2742" s="21">
        <v>36638</v>
      </c>
      <c r="E2742" s="21">
        <v>0</v>
      </c>
      <c r="F2742" s="21">
        <v>36638</v>
      </c>
      <c r="G2742" s="39">
        <v>1.04</v>
      </c>
      <c r="H2742" s="21">
        <v>38104</v>
      </c>
      <c r="I2742" s="21">
        <v>0</v>
      </c>
      <c r="J2742" s="21">
        <v>38104</v>
      </c>
      <c r="K2742" s="21">
        <v>0</v>
      </c>
      <c r="L2742" s="21">
        <v>0</v>
      </c>
      <c r="M2742" s="21">
        <v>0</v>
      </c>
      <c r="N2742" s="21">
        <v>38104</v>
      </c>
    </row>
    <row r="2743" spans="1:14" x14ac:dyDescent="0.25">
      <c r="A2743" s="1" t="s">
        <v>6162</v>
      </c>
      <c r="B2743" s="2" t="s">
        <v>10</v>
      </c>
      <c r="C2743" s="2" t="s">
        <v>3419</v>
      </c>
      <c r="D2743" s="21">
        <v>37789</v>
      </c>
      <c r="E2743" s="21">
        <v>0</v>
      </c>
      <c r="F2743" s="21">
        <v>37789</v>
      </c>
      <c r="G2743" s="39">
        <v>1.04</v>
      </c>
      <c r="H2743" s="21">
        <v>39301</v>
      </c>
      <c r="I2743" s="21">
        <v>0</v>
      </c>
      <c r="J2743" s="21">
        <v>39301</v>
      </c>
      <c r="K2743" s="21">
        <v>0</v>
      </c>
      <c r="L2743" s="21">
        <v>0</v>
      </c>
      <c r="M2743" s="21">
        <v>0</v>
      </c>
      <c r="N2743" s="21">
        <v>39301</v>
      </c>
    </row>
    <row r="2744" spans="1:14" x14ac:dyDescent="0.25">
      <c r="A2744" s="1" t="s">
        <v>6163</v>
      </c>
      <c r="B2744" s="2" t="s">
        <v>10</v>
      </c>
      <c r="C2744" s="2" t="s">
        <v>3419</v>
      </c>
      <c r="D2744" s="21">
        <v>40522</v>
      </c>
      <c r="E2744" s="21">
        <v>0</v>
      </c>
      <c r="F2744" s="21">
        <v>40522</v>
      </c>
      <c r="G2744" s="39">
        <v>1.04</v>
      </c>
      <c r="H2744" s="21">
        <v>42143</v>
      </c>
      <c r="I2744" s="21">
        <v>0</v>
      </c>
      <c r="J2744" s="21">
        <v>42143</v>
      </c>
      <c r="K2744" s="21">
        <v>0</v>
      </c>
      <c r="L2744" s="21">
        <v>0</v>
      </c>
      <c r="M2744" s="21">
        <v>0</v>
      </c>
      <c r="N2744" s="21">
        <v>42143</v>
      </c>
    </row>
    <row r="2745" spans="1:14" x14ac:dyDescent="0.25">
      <c r="A2745" s="1" t="s">
        <v>6164</v>
      </c>
      <c r="B2745" s="2" t="s">
        <v>10</v>
      </c>
      <c r="C2745" s="2" t="s">
        <v>3419</v>
      </c>
      <c r="D2745" s="21">
        <v>74249</v>
      </c>
      <c r="E2745" s="21">
        <v>0</v>
      </c>
      <c r="F2745" s="21">
        <v>74249</v>
      </c>
      <c r="G2745" s="39">
        <v>1.04</v>
      </c>
      <c r="H2745" s="21">
        <v>77219</v>
      </c>
      <c r="I2745" s="21">
        <v>0</v>
      </c>
      <c r="J2745" s="21">
        <v>77219</v>
      </c>
      <c r="K2745" s="21">
        <v>0</v>
      </c>
      <c r="L2745" s="21">
        <v>0</v>
      </c>
      <c r="M2745" s="21">
        <v>0</v>
      </c>
      <c r="N2745" s="21">
        <v>77219</v>
      </c>
    </row>
    <row r="2746" spans="1:14" x14ac:dyDescent="0.25">
      <c r="A2746" s="1" t="s">
        <v>6165</v>
      </c>
      <c r="B2746" s="2" t="s">
        <v>10</v>
      </c>
      <c r="C2746" s="2" t="s">
        <v>3419</v>
      </c>
      <c r="D2746" s="21">
        <v>43197</v>
      </c>
      <c r="E2746" s="21">
        <v>0</v>
      </c>
      <c r="F2746" s="21">
        <v>43197</v>
      </c>
      <c r="G2746" s="39">
        <v>1.04</v>
      </c>
      <c r="H2746" s="21">
        <v>44925</v>
      </c>
      <c r="I2746" s="21">
        <v>0</v>
      </c>
      <c r="J2746" s="21">
        <v>44925</v>
      </c>
      <c r="K2746" s="21">
        <v>0</v>
      </c>
      <c r="L2746" s="21">
        <v>0</v>
      </c>
      <c r="M2746" s="21">
        <v>0</v>
      </c>
      <c r="N2746" s="21">
        <v>44925</v>
      </c>
    </row>
    <row r="2747" spans="1:14" x14ac:dyDescent="0.25">
      <c r="A2747" s="1" t="s">
        <v>6166</v>
      </c>
      <c r="B2747" s="2" t="s">
        <v>10</v>
      </c>
      <c r="C2747" s="2" t="s">
        <v>3419</v>
      </c>
      <c r="D2747" s="21">
        <v>73825</v>
      </c>
      <c r="E2747" s="21">
        <v>0</v>
      </c>
      <c r="F2747" s="21">
        <v>73825</v>
      </c>
      <c r="G2747" s="39">
        <v>1.04</v>
      </c>
      <c r="H2747" s="21">
        <v>76778</v>
      </c>
      <c r="I2747" s="21">
        <v>0</v>
      </c>
      <c r="J2747" s="21">
        <v>76778</v>
      </c>
      <c r="K2747" s="21">
        <v>0</v>
      </c>
      <c r="L2747" s="21">
        <v>0</v>
      </c>
      <c r="M2747" s="21">
        <v>0</v>
      </c>
      <c r="N2747" s="21">
        <v>76778</v>
      </c>
    </row>
    <row r="2748" spans="1:14" x14ac:dyDescent="0.25">
      <c r="A2748" s="1" t="s">
        <v>6167</v>
      </c>
      <c r="B2748" s="2" t="s">
        <v>10</v>
      </c>
      <c r="C2748" s="2" t="s">
        <v>3419</v>
      </c>
      <c r="D2748" s="21">
        <v>92030</v>
      </c>
      <c r="E2748" s="21">
        <v>0</v>
      </c>
      <c r="F2748" s="21">
        <v>92030</v>
      </c>
      <c r="G2748" s="39">
        <v>1.04</v>
      </c>
      <c r="H2748" s="21">
        <v>95711</v>
      </c>
      <c r="I2748" s="21">
        <v>0</v>
      </c>
      <c r="J2748" s="21">
        <v>95711</v>
      </c>
      <c r="K2748" s="21">
        <v>0</v>
      </c>
      <c r="L2748" s="21">
        <v>0</v>
      </c>
      <c r="M2748" s="21">
        <v>0</v>
      </c>
      <c r="N2748" s="21">
        <v>95711</v>
      </c>
    </row>
    <row r="2749" spans="1:14" x14ac:dyDescent="0.25">
      <c r="A2749" s="1" t="s">
        <v>6168</v>
      </c>
      <c r="B2749" s="2" t="s">
        <v>10</v>
      </c>
      <c r="C2749" s="2" t="s">
        <v>3419</v>
      </c>
      <c r="D2749" s="21">
        <v>102031</v>
      </c>
      <c r="E2749" s="21">
        <v>0</v>
      </c>
      <c r="F2749" s="21">
        <v>102031</v>
      </c>
      <c r="G2749" s="39">
        <v>1.04</v>
      </c>
      <c r="H2749" s="21">
        <v>106112</v>
      </c>
      <c r="I2749" s="21">
        <v>0</v>
      </c>
      <c r="J2749" s="21">
        <v>106112</v>
      </c>
      <c r="K2749" s="21">
        <v>0</v>
      </c>
      <c r="L2749" s="21">
        <v>0</v>
      </c>
      <c r="M2749" s="21">
        <v>0</v>
      </c>
      <c r="N2749" s="21">
        <v>106112</v>
      </c>
    </row>
    <row r="2750" spans="1:14" x14ac:dyDescent="0.25">
      <c r="A2750" s="1" t="s">
        <v>6169</v>
      </c>
      <c r="B2750" s="2" t="s">
        <v>10</v>
      </c>
      <c r="C2750" s="2" t="s">
        <v>3419</v>
      </c>
      <c r="D2750" s="21">
        <v>24634</v>
      </c>
      <c r="E2750" s="21">
        <v>0</v>
      </c>
      <c r="F2750" s="21">
        <v>24634</v>
      </c>
      <c r="G2750" s="39">
        <v>1.04</v>
      </c>
      <c r="H2750" s="21">
        <v>25619</v>
      </c>
      <c r="I2750" s="21">
        <v>0</v>
      </c>
      <c r="J2750" s="21">
        <v>25619</v>
      </c>
      <c r="K2750" s="21">
        <v>0</v>
      </c>
      <c r="L2750" s="21">
        <v>0</v>
      </c>
      <c r="M2750" s="21">
        <v>0</v>
      </c>
      <c r="N2750" s="21">
        <v>25619</v>
      </c>
    </row>
    <row r="2751" spans="1:14" x14ac:dyDescent="0.25">
      <c r="A2751" s="1" t="s">
        <v>6170</v>
      </c>
      <c r="B2751" s="2" t="s">
        <v>10</v>
      </c>
      <c r="C2751" s="2" t="s">
        <v>3419</v>
      </c>
      <c r="D2751" s="21">
        <v>66413</v>
      </c>
      <c r="E2751" s="21">
        <v>0</v>
      </c>
      <c r="F2751" s="21">
        <v>66413</v>
      </c>
      <c r="G2751" s="39">
        <v>1.04</v>
      </c>
      <c r="H2751" s="21">
        <v>69070</v>
      </c>
      <c r="I2751" s="21">
        <v>0</v>
      </c>
      <c r="J2751" s="21">
        <v>69070</v>
      </c>
      <c r="K2751" s="21">
        <v>0</v>
      </c>
      <c r="L2751" s="21">
        <v>0</v>
      </c>
      <c r="M2751" s="21">
        <v>0</v>
      </c>
      <c r="N2751" s="21">
        <v>69070</v>
      </c>
    </row>
    <row r="2752" spans="1:14" x14ac:dyDescent="0.25">
      <c r="A2752" s="1" t="s">
        <v>6171</v>
      </c>
      <c r="B2752" s="2" t="s">
        <v>10</v>
      </c>
      <c r="C2752" s="2" t="s">
        <v>3419</v>
      </c>
      <c r="D2752" s="21">
        <v>57674</v>
      </c>
      <c r="E2752" s="21">
        <v>0</v>
      </c>
      <c r="F2752" s="21">
        <v>57674</v>
      </c>
      <c r="G2752" s="39">
        <v>1.04</v>
      </c>
      <c r="H2752" s="21">
        <v>59981</v>
      </c>
      <c r="I2752" s="21">
        <v>0</v>
      </c>
      <c r="J2752" s="21">
        <v>59981</v>
      </c>
      <c r="K2752" s="21">
        <v>0</v>
      </c>
      <c r="L2752" s="21">
        <v>0</v>
      </c>
      <c r="M2752" s="21">
        <v>0</v>
      </c>
      <c r="N2752" s="21">
        <v>59981</v>
      </c>
    </row>
    <row r="2753" spans="1:14" x14ac:dyDescent="0.25">
      <c r="A2753" s="1" t="s">
        <v>6172</v>
      </c>
      <c r="B2753" s="2" t="s">
        <v>10</v>
      </c>
      <c r="C2753" s="2" t="s">
        <v>3419</v>
      </c>
      <c r="D2753" s="21">
        <v>27754</v>
      </c>
      <c r="E2753" s="21">
        <v>0</v>
      </c>
      <c r="F2753" s="21">
        <v>27754</v>
      </c>
      <c r="G2753" s="39">
        <v>1.04</v>
      </c>
      <c r="H2753" s="21">
        <v>28864</v>
      </c>
      <c r="I2753" s="21">
        <v>0</v>
      </c>
      <c r="J2753" s="21">
        <v>28864</v>
      </c>
      <c r="K2753" s="21">
        <v>0</v>
      </c>
      <c r="L2753" s="21">
        <v>0</v>
      </c>
      <c r="M2753" s="21">
        <v>0</v>
      </c>
      <c r="N2753" s="21">
        <v>28864</v>
      </c>
    </row>
    <row r="2754" spans="1:14" x14ac:dyDescent="0.25">
      <c r="A2754" s="1" t="s">
        <v>6173</v>
      </c>
      <c r="B2754" s="2" t="s">
        <v>10</v>
      </c>
      <c r="C2754" s="2" t="s">
        <v>3419</v>
      </c>
      <c r="D2754" s="21">
        <v>57678</v>
      </c>
      <c r="E2754" s="21">
        <v>0</v>
      </c>
      <c r="F2754" s="21">
        <v>57678</v>
      </c>
      <c r="G2754" s="39">
        <v>1.04</v>
      </c>
      <c r="H2754" s="21">
        <v>59985</v>
      </c>
      <c r="I2754" s="21">
        <v>0</v>
      </c>
      <c r="J2754" s="21">
        <v>59985</v>
      </c>
      <c r="K2754" s="21">
        <v>0</v>
      </c>
      <c r="L2754" s="21">
        <v>0</v>
      </c>
      <c r="M2754" s="21">
        <v>0</v>
      </c>
      <c r="N2754" s="21">
        <v>59985</v>
      </c>
    </row>
    <row r="2755" spans="1:14" x14ac:dyDescent="0.25">
      <c r="A2755" s="1" t="s">
        <v>6174</v>
      </c>
      <c r="B2755" s="2" t="s">
        <v>10</v>
      </c>
      <c r="C2755" s="2" t="s">
        <v>3419</v>
      </c>
      <c r="D2755" s="21">
        <v>1781830</v>
      </c>
      <c r="E2755" s="21">
        <v>0</v>
      </c>
      <c r="F2755" s="21">
        <v>1781830</v>
      </c>
      <c r="G2755" s="39">
        <v>1.04</v>
      </c>
      <c r="H2755" s="21">
        <v>1853103</v>
      </c>
      <c r="I2755" s="21">
        <v>0</v>
      </c>
      <c r="J2755" s="21">
        <v>1853103</v>
      </c>
      <c r="K2755" s="21">
        <v>37997</v>
      </c>
      <c r="L2755" s="21">
        <v>0</v>
      </c>
      <c r="M2755" s="21">
        <v>0</v>
      </c>
      <c r="N2755" s="21">
        <v>1891100</v>
      </c>
    </row>
    <row r="2756" spans="1:14" x14ac:dyDescent="0.25">
      <c r="A2756" s="1" t="s">
        <v>6175</v>
      </c>
      <c r="B2756" s="2" t="s">
        <v>10</v>
      </c>
      <c r="C2756" s="2" t="s">
        <v>3419</v>
      </c>
      <c r="D2756" s="21">
        <v>154658</v>
      </c>
      <c r="E2756" s="21">
        <v>0</v>
      </c>
      <c r="F2756" s="21">
        <v>154658</v>
      </c>
      <c r="G2756" s="39">
        <v>1.04</v>
      </c>
      <c r="H2756" s="21">
        <v>160844</v>
      </c>
      <c r="I2756" s="21">
        <v>0</v>
      </c>
      <c r="J2756" s="21">
        <v>160844</v>
      </c>
      <c r="K2756" s="21">
        <v>0</v>
      </c>
      <c r="L2756" s="21">
        <v>0</v>
      </c>
      <c r="M2756" s="21">
        <v>0</v>
      </c>
      <c r="N2756" s="21">
        <v>160844</v>
      </c>
    </row>
    <row r="2757" spans="1:14" x14ac:dyDescent="0.25">
      <c r="A2757" s="1" t="s">
        <v>6176</v>
      </c>
      <c r="B2757" s="2" t="s">
        <v>10</v>
      </c>
      <c r="C2757" s="2" t="s">
        <v>3419</v>
      </c>
      <c r="D2757" s="21">
        <v>137833</v>
      </c>
      <c r="E2757" s="21">
        <v>0</v>
      </c>
      <c r="F2757" s="21">
        <v>137833</v>
      </c>
      <c r="G2757" s="39">
        <v>1.04</v>
      </c>
      <c r="H2757" s="21">
        <v>143346</v>
      </c>
      <c r="I2757" s="21">
        <v>0</v>
      </c>
      <c r="J2757" s="21">
        <v>143346</v>
      </c>
      <c r="K2757" s="21">
        <v>0</v>
      </c>
      <c r="L2757" s="21">
        <v>0</v>
      </c>
      <c r="M2757" s="21">
        <v>0</v>
      </c>
      <c r="N2757" s="21">
        <v>143346</v>
      </c>
    </row>
    <row r="2758" spans="1:14" x14ac:dyDescent="0.25">
      <c r="A2758" s="1" t="s">
        <v>6177</v>
      </c>
      <c r="B2758" s="2" t="s">
        <v>10</v>
      </c>
      <c r="C2758" s="2" t="s">
        <v>3419</v>
      </c>
      <c r="D2758" s="21">
        <v>92393</v>
      </c>
      <c r="E2758" s="21">
        <v>0</v>
      </c>
      <c r="F2758" s="21">
        <v>92393</v>
      </c>
      <c r="G2758" s="39">
        <v>1.04</v>
      </c>
      <c r="H2758" s="21">
        <v>96089</v>
      </c>
      <c r="I2758" s="21">
        <v>0</v>
      </c>
      <c r="J2758" s="21">
        <v>96089</v>
      </c>
      <c r="K2758" s="21">
        <v>3783</v>
      </c>
      <c r="L2758" s="21">
        <v>0</v>
      </c>
      <c r="M2758" s="21">
        <v>0</v>
      </c>
      <c r="N2758" s="21">
        <v>99872</v>
      </c>
    </row>
    <row r="2759" spans="1:14" x14ac:dyDescent="0.25">
      <c r="A2759" s="1" t="s">
        <v>6178</v>
      </c>
      <c r="B2759" s="2" t="s">
        <v>10</v>
      </c>
      <c r="C2759" s="2" t="s">
        <v>3419</v>
      </c>
      <c r="D2759" s="21">
        <v>94801</v>
      </c>
      <c r="E2759" s="21">
        <v>0</v>
      </c>
      <c r="F2759" s="21">
        <v>94801</v>
      </c>
      <c r="G2759" s="39">
        <v>1.04</v>
      </c>
      <c r="H2759" s="21">
        <v>98593</v>
      </c>
      <c r="I2759" s="21">
        <v>0</v>
      </c>
      <c r="J2759" s="21">
        <v>98593</v>
      </c>
      <c r="K2759" s="21">
        <v>0</v>
      </c>
      <c r="L2759" s="21">
        <v>0</v>
      </c>
      <c r="M2759" s="21">
        <v>0</v>
      </c>
      <c r="N2759" s="21">
        <v>98593</v>
      </c>
    </row>
    <row r="2760" spans="1:14" x14ac:dyDescent="0.25">
      <c r="A2760" s="1" t="s">
        <v>6179</v>
      </c>
      <c r="B2760" s="2" t="s">
        <v>10</v>
      </c>
      <c r="C2760" s="2" t="s">
        <v>3419</v>
      </c>
      <c r="D2760" s="21">
        <v>30158</v>
      </c>
      <c r="E2760" s="21">
        <v>0</v>
      </c>
      <c r="F2760" s="21">
        <v>30158</v>
      </c>
      <c r="G2760" s="39">
        <v>1.04</v>
      </c>
      <c r="H2760" s="21">
        <v>31364</v>
      </c>
      <c r="I2760" s="21">
        <v>0</v>
      </c>
      <c r="J2760" s="21">
        <v>31364</v>
      </c>
      <c r="K2760" s="21">
        <v>0</v>
      </c>
      <c r="L2760" s="21">
        <v>0</v>
      </c>
      <c r="M2760" s="21">
        <v>0</v>
      </c>
      <c r="N2760" s="21">
        <v>31364</v>
      </c>
    </row>
    <row r="2761" spans="1:14" x14ac:dyDescent="0.25">
      <c r="A2761" s="1" t="s">
        <v>6180</v>
      </c>
      <c r="B2761" s="2" t="s">
        <v>10</v>
      </c>
      <c r="C2761" s="2" t="s">
        <v>3419</v>
      </c>
      <c r="D2761" s="21">
        <v>121539</v>
      </c>
      <c r="E2761" s="21">
        <v>0</v>
      </c>
      <c r="F2761" s="21">
        <v>121539</v>
      </c>
      <c r="G2761" s="39">
        <v>1.04</v>
      </c>
      <c r="H2761" s="21">
        <v>126401</v>
      </c>
      <c r="I2761" s="21">
        <v>0</v>
      </c>
      <c r="J2761" s="21">
        <v>126401</v>
      </c>
      <c r="K2761" s="21">
        <v>5175</v>
      </c>
      <c r="L2761" s="21">
        <v>0</v>
      </c>
      <c r="M2761" s="21">
        <v>0</v>
      </c>
      <c r="N2761" s="21">
        <v>131576</v>
      </c>
    </row>
    <row r="2762" spans="1:14" x14ac:dyDescent="0.25">
      <c r="A2762" s="1" t="s">
        <v>6181</v>
      </c>
      <c r="B2762" s="2" t="s">
        <v>10</v>
      </c>
      <c r="C2762" s="2" t="s">
        <v>3419</v>
      </c>
      <c r="D2762" s="21">
        <v>2924765</v>
      </c>
      <c r="E2762" s="21">
        <v>0</v>
      </c>
      <c r="F2762" s="21">
        <v>2924765</v>
      </c>
      <c r="G2762" s="39">
        <v>1.04</v>
      </c>
      <c r="H2762" s="21">
        <v>3041756</v>
      </c>
      <c r="I2762" s="21">
        <v>0</v>
      </c>
      <c r="J2762" s="21">
        <v>3041756</v>
      </c>
      <c r="K2762" s="21">
        <v>0</v>
      </c>
      <c r="L2762" s="21">
        <v>0</v>
      </c>
      <c r="M2762" s="21">
        <v>0</v>
      </c>
      <c r="N2762" s="21">
        <v>3041756</v>
      </c>
    </row>
    <row r="2763" spans="1:14" x14ac:dyDescent="0.25">
      <c r="A2763" s="1" t="s">
        <v>6182</v>
      </c>
      <c r="B2763" s="2" t="s">
        <v>10</v>
      </c>
      <c r="C2763" s="2" t="s">
        <v>3419</v>
      </c>
      <c r="D2763" s="21">
        <v>5477101</v>
      </c>
      <c r="E2763" s="21">
        <v>0</v>
      </c>
      <c r="F2763" s="21">
        <v>5477101</v>
      </c>
      <c r="G2763" s="39">
        <v>1.04</v>
      </c>
      <c r="H2763" s="21">
        <v>5696185</v>
      </c>
      <c r="I2763" s="21">
        <v>0</v>
      </c>
      <c r="J2763" s="21">
        <v>5696185</v>
      </c>
      <c r="K2763" s="21">
        <v>0</v>
      </c>
      <c r="L2763" s="21">
        <v>0</v>
      </c>
      <c r="M2763" s="21">
        <v>0</v>
      </c>
      <c r="N2763" s="21">
        <v>5696185</v>
      </c>
    </row>
    <row r="2764" spans="1:14" x14ac:dyDescent="0.25">
      <c r="A2764" s="1" t="s">
        <v>6183</v>
      </c>
      <c r="B2764" s="2" t="s">
        <v>10</v>
      </c>
      <c r="C2764" s="2" t="s">
        <v>3419</v>
      </c>
      <c r="D2764" s="21">
        <v>1599361</v>
      </c>
      <c r="E2764" s="21">
        <v>0</v>
      </c>
      <c r="F2764" s="21">
        <v>1599361</v>
      </c>
      <c r="G2764" s="39">
        <v>1.04</v>
      </c>
      <c r="H2764" s="21">
        <v>1663335</v>
      </c>
      <c r="I2764" s="21">
        <v>0</v>
      </c>
      <c r="J2764" s="21">
        <v>1663335</v>
      </c>
      <c r="K2764" s="21">
        <v>0</v>
      </c>
      <c r="L2764" s="21">
        <v>0</v>
      </c>
      <c r="M2764" s="21">
        <v>0</v>
      </c>
      <c r="N2764" s="21">
        <v>1663335</v>
      </c>
    </row>
    <row r="2765" spans="1:14" x14ac:dyDescent="0.25">
      <c r="A2765" s="1" t="s">
        <v>6184</v>
      </c>
      <c r="B2765" s="2" t="s">
        <v>10</v>
      </c>
      <c r="C2765" s="2" t="s">
        <v>3419</v>
      </c>
      <c r="D2765" s="21">
        <v>0</v>
      </c>
      <c r="E2765" s="21">
        <v>0</v>
      </c>
      <c r="F2765" s="21">
        <v>0</v>
      </c>
      <c r="G2765" s="39">
        <v>1.04</v>
      </c>
      <c r="H2765" s="21">
        <v>0</v>
      </c>
      <c r="I2765" s="21">
        <v>0</v>
      </c>
      <c r="J2765" s="21">
        <v>0</v>
      </c>
      <c r="K2765" s="21">
        <v>0</v>
      </c>
      <c r="L2765" s="21">
        <v>0</v>
      </c>
      <c r="M2765" s="21">
        <v>0</v>
      </c>
      <c r="N2765" s="21">
        <v>0</v>
      </c>
    </row>
    <row r="2766" spans="1:14" x14ac:dyDescent="0.25">
      <c r="A2766" s="1" t="s">
        <v>6185</v>
      </c>
      <c r="B2766" s="2" t="s">
        <v>10</v>
      </c>
      <c r="C2766" s="2" t="s">
        <v>3419</v>
      </c>
      <c r="D2766" s="21">
        <v>2913987</v>
      </c>
      <c r="E2766" s="21">
        <v>0</v>
      </c>
      <c r="F2766" s="21">
        <v>2913987</v>
      </c>
      <c r="G2766" s="39">
        <v>1.04</v>
      </c>
      <c r="H2766" s="21">
        <v>3030546</v>
      </c>
      <c r="I2766" s="21">
        <v>0</v>
      </c>
      <c r="J2766" s="21">
        <v>3030546</v>
      </c>
      <c r="K2766" s="21">
        <v>110375</v>
      </c>
      <c r="L2766" s="21">
        <v>57852.244552226963</v>
      </c>
      <c r="M2766" s="21">
        <v>221789</v>
      </c>
      <c r="N2766" s="21">
        <v>3420562.2445522267</v>
      </c>
    </row>
    <row r="2767" spans="1:14" x14ac:dyDescent="0.25">
      <c r="A2767" s="1" t="s">
        <v>6186</v>
      </c>
      <c r="B2767" s="2" t="s">
        <v>10</v>
      </c>
      <c r="C2767" s="2" t="s">
        <v>3419</v>
      </c>
      <c r="D2767" s="21">
        <v>21026</v>
      </c>
      <c r="E2767" s="21">
        <v>0</v>
      </c>
      <c r="F2767" s="21">
        <v>21026</v>
      </c>
      <c r="G2767" s="39">
        <v>1.04</v>
      </c>
      <c r="H2767" s="21">
        <v>21867</v>
      </c>
      <c r="I2767" s="21">
        <v>0</v>
      </c>
      <c r="J2767" s="21">
        <v>21867</v>
      </c>
      <c r="K2767" s="21">
        <v>0</v>
      </c>
      <c r="L2767" s="21">
        <v>0</v>
      </c>
      <c r="M2767" s="21">
        <v>0</v>
      </c>
      <c r="N2767" s="21">
        <v>21867</v>
      </c>
    </row>
    <row r="2768" spans="1:14" x14ac:dyDescent="0.25">
      <c r="A2768" s="1" t="s">
        <v>6187</v>
      </c>
      <c r="B2768" s="2" t="s">
        <v>10</v>
      </c>
      <c r="C2768" s="2" t="s">
        <v>3419</v>
      </c>
      <c r="D2768" s="21">
        <v>15314</v>
      </c>
      <c r="E2768" s="21">
        <v>0</v>
      </c>
      <c r="F2768" s="21">
        <v>15314</v>
      </c>
      <c r="G2768" s="39">
        <v>1.04</v>
      </c>
      <c r="H2768" s="21">
        <v>15927</v>
      </c>
      <c r="I2768" s="21">
        <v>0</v>
      </c>
      <c r="J2768" s="21">
        <v>15927</v>
      </c>
      <c r="K2768" s="21">
        <v>0</v>
      </c>
      <c r="L2768" s="21">
        <v>0</v>
      </c>
      <c r="M2768" s="21">
        <v>0</v>
      </c>
      <c r="N2768" s="21">
        <v>15927</v>
      </c>
    </row>
    <row r="2769" spans="1:14" x14ac:dyDescent="0.25">
      <c r="A2769" s="1" t="s">
        <v>6188</v>
      </c>
      <c r="B2769" s="2" t="s">
        <v>10</v>
      </c>
      <c r="C2769" s="2" t="s">
        <v>3419</v>
      </c>
      <c r="D2769" s="21">
        <v>5933</v>
      </c>
      <c r="E2769" s="21">
        <v>0</v>
      </c>
      <c r="F2769" s="21">
        <v>5933</v>
      </c>
      <c r="G2769" s="39">
        <v>1.04</v>
      </c>
      <c r="H2769" s="21">
        <v>6170</v>
      </c>
      <c r="I2769" s="21">
        <v>0</v>
      </c>
      <c r="J2769" s="21">
        <v>6170</v>
      </c>
      <c r="K2769" s="21">
        <v>0</v>
      </c>
      <c r="L2769" s="21">
        <v>0</v>
      </c>
      <c r="M2769" s="21">
        <v>0</v>
      </c>
      <c r="N2769" s="21">
        <v>6170</v>
      </c>
    </row>
    <row r="2770" spans="1:14" x14ac:dyDescent="0.25">
      <c r="A2770" s="1" t="s">
        <v>6189</v>
      </c>
      <c r="B2770" s="2" t="s">
        <v>10</v>
      </c>
      <c r="C2770" s="2" t="s">
        <v>3419</v>
      </c>
      <c r="D2770" s="21">
        <v>26747</v>
      </c>
      <c r="E2770" s="21">
        <v>0</v>
      </c>
      <c r="F2770" s="21">
        <v>26747</v>
      </c>
      <c r="G2770" s="39">
        <v>1.04</v>
      </c>
      <c r="H2770" s="21">
        <v>27817</v>
      </c>
      <c r="I2770" s="21">
        <v>0</v>
      </c>
      <c r="J2770" s="21">
        <v>27817</v>
      </c>
      <c r="K2770" s="21">
        <v>0</v>
      </c>
      <c r="L2770" s="21">
        <v>0</v>
      </c>
      <c r="M2770" s="21">
        <v>0</v>
      </c>
      <c r="N2770" s="21">
        <v>27817</v>
      </c>
    </row>
    <row r="2771" spans="1:14" x14ac:dyDescent="0.25">
      <c r="A2771" s="1" t="s">
        <v>6190</v>
      </c>
      <c r="B2771" s="2" t="s">
        <v>10</v>
      </c>
      <c r="C2771" s="2" t="s">
        <v>3419</v>
      </c>
      <c r="D2771" s="21">
        <v>64063</v>
      </c>
      <c r="E2771" s="21">
        <v>0</v>
      </c>
      <c r="F2771" s="21">
        <v>64063</v>
      </c>
      <c r="G2771" s="39">
        <v>1.04</v>
      </c>
      <c r="H2771" s="21">
        <v>66626</v>
      </c>
      <c r="I2771" s="21">
        <v>0</v>
      </c>
      <c r="J2771" s="21">
        <v>66626</v>
      </c>
      <c r="K2771" s="21">
        <v>0</v>
      </c>
      <c r="L2771" s="21">
        <v>0</v>
      </c>
      <c r="M2771" s="21">
        <v>0</v>
      </c>
      <c r="N2771" s="21">
        <v>66626</v>
      </c>
    </row>
    <row r="2772" spans="1:14" x14ac:dyDescent="0.25">
      <c r="A2772" s="1" t="s">
        <v>6191</v>
      </c>
      <c r="B2772" s="2" t="s">
        <v>10</v>
      </c>
      <c r="C2772" s="2" t="s">
        <v>3419</v>
      </c>
      <c r="D2772" s="21">
        <v>3955</v>
      </c>
      <c r="E2772" s="21">
        <v>0</v>
      </c>
      <c r="F2772" s="21">
        <v>3955</v>
      </c>
      <c r="G2772" s="39">
        <v>1.04</v>
      </c>
      <c r="H2772" s="21">
        <v>4113</v>
      </c>
      <c r="I2772" s="21">
        <v>0</v>
      </c>
      <c r="J2772" s="21">
        <v>4113</v>
      </c>
      <c r="K2772" s="21">
        <v>0</v>
      </c>
      <c r="L2772" s="21">
        <v>0</v>
      </c>
      <c r="M2772" s="21">
        <v>0</v>
      </c>
      <c r="N2772" s="21">
        <v>4113</v>
      </c>
    </row>
    <row r="2773" spans="1:14" x14ac:dyDescent="0.25">
      <c r="A2773" s="1" t="s">
        <v>6192</v>
      </c>
      <c r="B2773" s="2" t="s">
        <v>10</v>
      </c>
      <c r="C2773" s="2" t="s">
        <v>3419</v>
      </c>
      <c r="D2773" s="21">
        <v>17062</v>
      </c>
      <c r="E2773" s="21">
        <v>0</v>
      </c>
      <c r="F2773" s="21">
        <v>17062</v>
      </c>
      <c r="G2773" s="39">
        <v>1.04</v>
      </c>
      <c r="H2773" s="21">
        <v>17744</v>
      </c>
      <c r="I2773" s="21">
        <v>0</v>
      </c>
      <c r="J2773" s="21">
        <v>17744</v>
      </c>
      <c r="K2773" s="21">
        <v>0</v>
      </c>
      <c r="L2773" s="21">
        <v>0</v>
      </c>
      <c r="M2773" s="21">
        <v>0</v>
      </c>
      <c r="N2773" s="21">
        <v>17744</v>
      </c>
    </row>
    <row r="2774" spans="1:14" x14ac:dyDescent="0.25">
      <c r="A2774" s="1" t="s">
        <v>6193</v>
      </c>
      <c r="B2774" s="2" t="s">
        <v>10</v>
      </c>
      <c r="C2774" s="2" t="s">
        <v>3419</v>
      </c>
      <c r="D2774" s="21">
        <v>17306</v>
      </c>
      <c r="E2774" s="21">
        <v>0</v>
      </c>
      <c r="F2774" s="21">
        <v>17306</v>
      </c>
      <c r="G2774" s="39">
        <v>1.04</v>
      </c>
      <c r="H2774" s="21">
        <v>17998</v>
      </c>
      <c r="I2774" s="21">
        <v>0</v>
      </c>
      <c r="J2774" s="21">
        <v>17998</v>
      </c>
      <c r="K2774" s="21">
        <v>0</v>
      </c>
      <c r="L2774" s="21">
        <v>0</v>
      </c>
      <c r="M2774" s="21">
        <v>0</v>
      </c>
      <c r="N2774" s="21">
        <v>17998</v>
      </c>
    </row>
    <row r="2775" spans="1:14" x14ac:dyDescent="0.25">
      <c r="A2775" s="1" t="s">
        <v>6194</v>
      </c>
      <c r="B2775" s="2" t="s">
        <v>10</v>
      </c>
      <c r="C2775" s="2" t="s">
        <v>3419</v>
      </c>
      <c r="D2775" s="21">
        <v>13062</v>
      </c>
      <c r="E2775" s="21">
        <v>0</v>
      </c>
      <c r="F2775" s="21">
        <v>13062</v>
      </c>
      <c r="G2775" s="39">
        <v>1.04</v>
      </c>
      <c r="H2775" s="21">
        <v>13584</v>
      </c>
      <c r="I2775" s="21">
        <v>0</v>
      </c>
      <c r="J2775" s="21">
        <v>13584</v>
      </c>
      <c r="K2775" s="21">
        <v>0</v>
      </c>
      <c r="L2775" s="21">
        <v>0</v>
      </c>
      <c r="M2775" s="21">
        <v>0</v>
      </c>
      <c r="N2775" s="21">
        <v>13584</v>
      </c>
    </row>
    <row r="2776" spans="1:14" x14ac:dyDescent="0.25">
      <c r="A2776" s="1" t="s">
        <v>6195</v>
      </c>
      <c r="B2776" s="2" t="s">
        <v>10</v>
      </c>
      <c r="C2776" s="2" t="s">
        <v>3419</v>
      </c>
      <c r="D2776" s="21">
        <v>21024</v>
      </c>
      <c r="E2776" s="21">
        <v>0</v>
      </c>
      <c r="F2776" s="21">
        <v>21024</v>
      </c>
      <c r="G2776" s="39">
        <v>1.04</v>
      </c>
      <c r="H2776" s="21">
        <v>21865</v>
      </c>
      <c r="I2776" s="21">
        <v>0</v>
      </c>
      <c r="J2776" s="21">
        <v>21865</v>
      </c>
      <c r="K2776" s="21">
        <v>0</v>
      </c>
      <c r="L2776" s="21">
        <v>0</v>
      </c>
      <c r="M2776" s="21">
        <v>0</v>
      </c>
      <c r="N2776" s="21">
        <v>21865</v>
      </c>
    </row>
    <row r="2777" spans="1:14" x14ac:dyDescent="0.25">
      <c r="A2777" s="1" t="s">
        <v>6196</v>
      </c>
      <c r="B2777" s="2" t="s">
        <v>10</v>
      </c>
      <c r="C2777" s="2" t="s">
        <v>3419</v>
      </c>
      <c r="D2777" s="21">
        <v>8547</v>
      </c>
      <c r="E2777" s="21">
        <v>0</v>
      </c>
      <c r="F2777" s="21">
        <v>8547</v>
      </c>
      <c r="G2777" s="39">
        <v>1.04</v>
      </c>
      <c r="H2777" s="21">
        <v>8889</v>
      </c>
      <c r="I2777" s="21">
        <v>0</v>
      </c>
      <c r="J2777" s="21">
        <v>8889</v>
      </c>
      <c r="K2777" s="21">
        <v>0</v>
      </c>
      <c r="L2777" s="21">
        <v>0</v>
      </c>
      <c r="M2777" s="21">
        <v>0</v>
      </c>
      <c r="N2777" s="21">
        <v>8889</v>
      </c>
    </row>
    <row r="2778" spans="1:14" x14ac:dyDescent="0.25">
      <c r="A2778" s="1" t="s">
        <v>6197</v>
      </c>
      <c r="B2778" s="2" t="s">
        <v>10</v>
      </c>
      <c r="C2778" s="2" t="s">
        <v>3419</v>
      </c>
      <c r="D2778" s="21">
        <v>58063</v>
      </c>
      <c r="E2778" s="21">
        <v>0</v>
      </c>
      <c r="F2778" s="21">
        <v>58063</v>
      </c>
      <c r="G2778" s="39">
        <v>1.04</v>
      </c>
      <c r="H2778" s="21">
        <v>60386</v>
      </c>
      <c r="I2778" s="21">
        <v>0</v>
      </c>
      <c r="J2778" s="21">
        <v>60386</v>
      </c>
      <c r="K2778" s="21">
        <v>0</v>
      </c>
      <c r="L2778" s="21">
        <v>0</v>
      </c>
      <c r="M2778" s="21">
        <v>0</v>
      </c>
      <c r="N2778" s="21">
        <v>60386</v>
      </c>
    </row>
    <row r="2779" spans="1:14" x14ac:dyDescent="0.25">
      <c r="A2779" s="1" t="s">
        <v>6198</v>
      </c>
      <c r="B2779" s="2" t="s">
        <v>10</v>
      </c>
      <c r="C2779" s="2" t="s">
        <v>3419</v>
      </c>
      <c r="D2779" s="21">
        <v>11805</v>
      </c>
      <c r="E2779" s="21">
        <v>0</v>
      </c>
      <c r="F2779" s="21">
        <v>11805</v>
      </c>
      <c r="G2779" s="39">
        <v>1.04</v>
      </c>
      <c r="H2779" s="21">
        <v>12277</v>
      </c>
      <c r="I2779" s="21">
        <v>0</v>
      </c>
      <c r="J2779" s="21">
        <v>12277</v>
      </c>
      <c r="K2779" s="21">
        <v>0</v>
      </c>
      <c r="L2779" s="21">
        <v>0</v>
      </c>
      <c r="M2779" s="21">
        <v>0</v>
      </c>
      <c r="N2779" s="21">
        <v>12277</v>
      </c>
    </row>
    <row r="2780" spans="1:14" x14ac:dyDescent="0.25">
      <c r="A2780" s="1" t="s">
        <v>6199</v>
      </c>
      <c r="B2780" s="2" t="s">
        <v>10</v>
      </c>
      <c r="C2780" s="2" t="s">
        <v>3419</v>
      </c>
      <c r="D2780" s="21">
        <v>461915</v>
      </c>
      <c r="E2780" s="21">
        <v>0</v>
      </c>
      <c r="F2780" s="21">
        <v>461915</v>
      </c>
      <c r="G2780" s="39">
        <v>1.04</v>
      </c>
      <c r="H2780" s="21">
        <v>480392</v>
      </c>
      <c r="I2780" s="21">
        <v>0</v>
      </c>
      <c r="J2780" s="21">
        <v>480392</v>
      </c>
      <c r="K2780" s="21">
        <v>0</v>
      </c>
      <c r="L2780" s="21">
        <v>0</v>
      </c>
      <c r="M2780" s="21">
        <v>0</v>
      </c>
      <c r="N2780" s="21">
        <v>480392</v>
      </c>
    </row>
    <row r="2781" spans="1:14" x14ac:dyDescent="0.25">
      <c r="A2781" s="1" t="s">
        <v>6200</v>
      </c>
      <c r="B2781" s="2" t="s">
        <v>10</v>
      </c>
      <c r="C2781" s="2" t="s">
        <v>3419</v>
      </c>
      <c r="D2781" s="21">
        <v>3978265</v>
      </c>
      <c r="E2781" s="21">
        <v>0</v>
      </c>
      <c r="F2781" s="21">
        <v>3978265</v>
      </c>
      <c r="G2781" s="39">
        <v>1.04</v>
      </c>
      <c r="H2781" s="21">
        <v>4137396</v>
      </c>
      <c r="I2781" s="21">
        <v>0</v>
      </c>
      <c r="J2781" s="21">
        <v>4137396</v>
      </c>
      <c r="K2781" s="21">
        <v>0</v>
      </c>
      <c r="L2781" s="21">
        <v>0</v>
      </c>
      <c r="M2781" s="21">
        <v>0</v>
      </c>
      <c r="N2781" s="21">
        <v>4137396</v>
      </c>
    </row>
    <row r="2782" spans="1:14" x14ac:dyDescent="0.25">
      <c r="A2782" s="1" t="s">
        <v>6201</v>
      </c>
      <c r="B2782" s="2" t="s">
        <v>10</v>
      </c>
      <c r="C2782" s="2" t="s">
        <v>3419</v>
      </c>
      <c r="D2782" s="21">
        <v>256182</v>
      </c>
      <c r="E2782" s="21">
        <v>0</v>
      </c>
      <c r="F2782" s="21">
        <v>256182</v>
      </c>
      <c r="G2782" s="39">
        <v>1.04</v>
      </c>
      <c r="H2782" s="21">
        <v>266429</v>
      </c>
      <c r="I2782" s="21">
        <v>0</v>
      </c>
      <c r="J2782" s="21">
        <v>266429</v>
      </c>
      <c r="K2782" s="21">
        <v>0</v>
      </c>
      <c r="L2782" s="21">
        <v>0</v>
      </c>
      <c r="M2782" s="21">
        <v>0</v>
      </c>
      <c r="N2782" s="21">
        <v>266429</v>
      </c>
    </row>
    <row r="2783" spans="1:14" x14ac:dyDescent="0.25">
      <c r="A2783" s="1" t="s">
        <v>6202</v>
      </c>
      <c r="B2783" s="2" t="s">
        <v>10</v>
      </c>
      <c r="C2783" s="2" t="s">
        <v>3419</v>
      </c>
      <c r="D2783" s="21">
        <v>33502370</v>
      </c>
      <c r="E2783" s="21">
        <v>0</v>
      </c>
      <c r="F2783" s="21">
        <v>33502370</v>
      </c>
      <c r="G2783" s="39">
        <v>1.04</v>
      </c>
      <c r="H2783" s="21">
        <v>34842465</v>
      </c>
      <c r="I2783" s="21">
        <v>0</v>
      </c>
      <c r="J2783" s="21">
        <v>34842465</v>
      </c>
      <c r="K2783" s="21">
        <v>3335107</v>
      </c>
      <c r="L2783" s="21">
        <v>1472177.7034157543</v>
      </c>
      <c r="M2783" s="21">
        <v>3414327</v>
      </c>
      <c r="N2783" s="21">
        <v>43064076.703415751</v>
      </c>
    </row>
    <row r="2784" spans="1:14" x14ac:dyDescent="0.25">
      <c r="A2784" s="1" t="s">
        <v>6203</v>
      </c>
      <c r="B2784" s="2" t="s">
        <v>10</v>
      </c>
      <c r="C2784" s="2" t="s">
        <v>3419</v>
      </c>
      <c r="D2784" s="21">
        <v>306594</v>
      </c>
      <c r="E2784" s="21">
        <v>0</v>
      </c>
      <c r="F2784" s="21">
        <v>306594</v>
      </c>
      <c r="G2784" s="39">
        <v>1.04</v>
      </c>
      <c r="H2784" s="21">
        <v>318858</v>
      </c>
      <c r="I2784" s="21">
        <v>0</v>
      </c>
      <c r="J2784" s="21">
        <v>318858</v>
      </c>
      <c r="K2784" s="21">
        <v>0</v>
      </c>
      <c r="L2784" s="21">
        <v>0</v>
      </c>
      <c r="M2784" s="21">
        <v>0</v>
      </c>
      <c r="N2784" s="21">
        <v>318858</v>
      </c>
    </row>
    <row r="2785" spans="1:14" x14ac:dyDescent="0.25">
      <c r="A2785" s="1" t="s">
        <v>6204</v>
      </c>
      <c r="B2785" s="2" t="s">
        <v>10</v>
      </c>
      <c r="C2785" s="2" t="s">
        <v>3419</v>
      </c>
      <c r="D2785" s="21">
        <v>429433</v>
      </c>
      <c r="E2785" s="21">
        <v>0</v>
      </c>
      <c r="F2785" s="21">
        <v>429433</v>
      </c>
      <c r="G2785" s="39">
        <v>1.04</v>
      </c>
      <c r="H2785" s="21">
        <v>446610</v>
      </c>
      <c r="I2785" s="21">
        <v>0</v>
      </c>
      <c r="J2785" s="21">
        <v>446610</v>
      </c>
      <c r="K2785" s="21">
        <v>0</v>
      </c>
      <c r="L2785" s="21">
        <v>0</v>
      </c>
      <c r="M2785" s="21">
        <v>0</v>
      </c>
      <c r="N2785" s="21">
        <v>446610</v>
      </c>
    </row>
    <row r="2786" spans="1:14" x14ac:dyDescent="0.25">
      <c r="A2786" s="1" t="s">
        <v>6205</v>
      </c>
      <c r="B2786" s="2" t="s">
        <v>10</v>
      </c>
      <c r="C2786" s="2" t="s">
        <v>3419</v>
      </c>
      <c r="D2786" s="21">
        <v>81820</v>
      </c>
      <c r="E2786" s="21">
        <v>0</v>
      </c>
      <c r="F2786" s="21">
        <v>81820</v>
      </c>
      <c r="G2786" s="39">
        <v>1.04</v>
      </c>
      <c r="H2786" s="21">
        <v>85093</v>
      </c>
      <c r="I2786" s="21">
        <v>0</v>
      </c>
      <c r="J2786" s="21">
        <v>85093</v>
      </c>
      <c r="K2786" s="21">
        <v>0</v>
      </c>
      <c r="L2786" s="21">
        <v>0</v>
      </c>
      <c r="M2786" s="21">
        <v>0</v>
      </c>
      <c r="N2786" s="21">
        <v>85093</v>
      </c>
    </row>
    <row r="2787" spans="1:14" x14ac:dyDescent="0.25">
      <c r="A2787" s="1" t="s">
        <v>6206</v>
      </c>
      <c r="B2787" s="2" t="s">
        <v>10</v>
      </c>
      <c r="C2787" s="2" t="s">
        <v>3419</v>
      </c>
      <c r="D2787" s="21">
        <v>37442</v>
      </c>
      <c r="E2787" s="21">
        <v>0</v>
      </c>
      <c r="F2787" s="21">
        <v>37442</v>
      </c>
      <c r="G2787" s="39">
        <v>1.04</v>
      </c>
      <c r="H2787" s="21">
        <v>38940</v>
      </c>
      <c r="I2787" s="21">
        <v>0</v>
      </c>
      <c r="J2787" s="21">
        <v>38940</v>
      </c>
      <c r="K2787" s="21">
        <v>0</v>
      </c>
      <c r="L2787" s="21">
        <v>0</v>
      </c>
      <c r="M2787" s="21">
        <v>0</v>
      </c>
      <c r="N2787" s="21">
        <v>38940</v>
      </c>
    </row>
    <row r="2788" spans="1:14" x14ac:dyDescent="0.25">
      <c r="A2788" s="1" t="s">
        <v>6207</v>
      </c>
      <c r="B2788" s="2" t="s">
        <v>10</v>
      </c>
      <c r="C2788" s="2" t="s">
        <v>3419</v>
      </c>
      <c r="D2788" s="21">
        <v>94275</v>
      </c>
      <c r="E2788" s="21">
        <v>0</v>
      </c>
      <c r="F2788" s="21">
        <v>94275</v>
      </c>
      <c r="G2788" s="39">
        <v>1.04</v>
      </c>
      <c r="H2788" s="21">
        <v>98046</v>
      </c>
      <c r="I2788" s="21">
        <v>0</v>
      </c>
      <c r="J2788" s="21">
        <v>98046</v>
      </c>
      <c r="K2788" s="21">
        <v>0</v>
      </c>
      <c r="L2788" s="21">
        <v>0</v>
      </c>
      <c r="M2788" s="21">
        <v>0</v>
      </c>
      <c r="N2788" s="21">
        <v>98046</v>
      </c>
    </row>
    <row r="2789" spans="1:14" x14ac:dyDescent="0.25">
      <c r="A2789" s="1" t="s">
        <v>6208</v>
      </c>
      <c r="B2789" s="2" t="s">
        <v>10</v>
      </c>
      <c r="C2789" s="2" t="s">
        <v>3419</v>
      </c>
      <c r="D2789" s="21">
        <v>42709</v>
      </c>
      <c r="E2789" s="21">
        <v>0</v>
      </c>
      <c r="F2789" s="21">
        <v>42709</v>
      </c>
      <c r="G2789" s="39">
        <v>1.04</v>
      </c>
      <c r="H2789" s="21">
        <v>44417</v>
      </c>
      <c r="I2789" s="21">
        <v>0</v>
      </c>
      <c r="J2789" s="21">
        <v>44417</v>
      </c>
      <c r="K2789" s="21">
        <v>0</v>
      </c>
      <c r="L2789" s="21">
        <v>0</v>
      </c>
      <c r="M2789" s="21">
        <v>0</v>
      </c>
      <c r="N2789" s="21">
        <v>44417</v>
      </c>
    </row>
    <row r="2790" spans="1:14" x14ac:dyDescent="0.25">
      <c r="A2790" s="1" t="s">
        <v>6209</v>
      </c>
      <c r="B2790" s="2" t="s">
        <v>10</v>
      </c>
      <c r="C2790" s="2" t="s">
        <v>3419</v>
      </c>
      <c r="D2790" s="21">
        <v>539216</v>
      </c>
      <c r="E2790" s="21">
        <v>0</v>
      </c>
      <c r="F2790" s="21">
        <v>539216</v>
      </c>
      <c r="G2790" s="39">
        <v>1.04</v>
      </c>
      <c r="H2790" s="21">
        <v>560785</v>
      </c>
      <c r="I2790" s="21">
        <v>0</v>
      </c>
      <c r="J2790" s="21">
        <v>560785</v>
      </c>
      <c r="K2790" s="21">
        <v>0</v>
      </c>
      <c r="L2790" s="21">
        <v>0</v>
      </c>
      <c r="M2790" s="21">
        <v>0</v>
      </c>
      <c r="N2790" s="21">
        <v>560785</v>
      </c>
    </row>
    <row r="2791" spans="1:14" x14ac:dyDescent="0.25">
      <c r="A2791" s="1" t="s">
        <v>6210</v>
      </c>
      <c r="B2791" s="2" t="s">
        <v>10</v>
      </c>
      <c r="C2791" s="2" t="s">
        <v>3419</v>
      </c>
      <c r="D2791" s="21">
        <v>17174</v>
      </c>
      <c r="E2791" s="21">
        <v>0</v>
      </c>
      <c r="F2791" s="21">
        <v>17174</v>
      </c>
      <c r="G2791" s="39">
        <v>1.04</v>
      </c>
      <c r="H2791" s="21">
        <v>17861</v>
      </c>
      <c r="I2791" s="21">
        <v>0</v>
      </c>
      <c r="J2791" s="21">
        <v>17861</v>
      </c>
      <c r="K2791" s="21">
        <v>0</v>
      </c>
      <c r="L2791" s="21">
        <v>0</v>
      </c>
      <c r="M2791" s="21">
        <v>0</v>
      </c>
      <c r="N2791" s="21">
        <v>17861</v>
      </c>
    </row>
    <row r="2792" spans="1:14" x14ac:dyDescent="0.25">
      <c r="A2792" s="1" t="s">
        <v>6211</v>
      </c>
      <c r="B2792" s="2" t="s">
        <v>10</v>
      </c>
      <c r="C2792" s="2" t="s">
        <v>3419</v>
      </c>
      <c r="D2792" s="21">
        <v>167435</v>
      </c>
      <c r="E2792" s="21">
        <v>0</v>
      </c>
      <c r="F2792" s="21">
        <v>167435</v>
      </c>
      <c r="G2792" s="39">
        <v>1.04</v>
      </c>
      <c r="H2792" s="21">
        <v>174132</v>
      </c>
      <c r="I2792" s="21">
        <v>0</v>
      </c>
      <c r="J2792" s="21">
        <v>174132</v>
      </c>
      <c r="K2792" s="21">
        <v>0</v>
      </c>
      <c r="L2792" s="21">
        <v>0</v>
      </c>
      <c r="M2792" s="21">
        <v>0</v>
      </c>
      <c r="N2792" s="21">
        <v>174132</v>
      </c>
    </row>
    <row r="2793" spans="1:14" x14ac:dyDescent="0.25">
      <c r="A2793" s="1" t="s">
        <v>6212</v>
      </c>
      <c r="B2793" s="2" t="s">
        <v>10</v>
      </c>
      <c r="C2793" s="2" t="s">
        <v>3419</v>
      </c>
      <c r="D2793" s="21">
        <v>44643</v>
      </c>
      <c r="E2793" s="21">
        <v>0</v>
      </c>
      <c r="F2793" s="21">
        <v>44643</v>
      </c>
      <c r="G2793" s="39">
        <v>1.04</v>
      </c>
      <c r="H2793" s="21">
        <v>46429</v>
      </c>
      <c r="I2793" s="21">
        <v>0</v>
      </c>
      <c r="J2793" s="21">
        <v>46429</v>
      </c>
      <c r="K2793" s="21">
        <v>0</v>
      </c>
      <c r="L2793" s="21">
        <v>0</v>
      </c>
      <c r="M2793" s="21">
        <v>0</v>
      </c>
      <c r="N2793" s="21">
        <v>46429</v>
      </c>
    </row>
    <row r="2794" spans="1:14" x14ac:dyDescent="0.25">
      <c r="A2794" s="1" t="s">
        <v>6213</v>
      </c>
      <c r="B2794" s="2" t="s">
        <v>10</v>
      </c>
      <c r="C2794" s="2" t="s">
        <v>3419</v>
      </c>
      <c r="D2794" s="21">
        <v>214382</v>
      </c>
      <c r="E2794" s="21">
        <v>0</v>
      </c>
      <c r="F2794" s="21">
        <v>214382</v>
      </c>
      <c r="G2794" s="39">
        <v>1.04</v>
      </c>
      <c r="H2794" s="21">
        <v>222957</v>
      </c>
      <c r="I2794" s="21">
        <v>0</v>
      </c>
      <c r="J2794" s="21">
        <v>222957</v>
      </c>
      <c r="K2794" s="21">
        <v>0</v>
      </c>
      <c r="L2794" s="21">
        <v>0</v>
      </c>
      <c r="M2794" s="21">
        <v>0</v>
      </c>
      <c r="N2794" s="21">
        <v>222957</v>
      </c>
    </row>
    <row r="2795" spans="1:14" x14ac:dyDescent="0.25">
      <c r="A2795" s="1" t="s">
        <v>6214</v>
      </c>
      <c r="B2795" s="2" t="s">
        <v>10</v>
      </c>
      <c r="C2795" s="2" t="s">
        <v>3419</v>
      </c>
      <c r="D2795" s="21">
        <v>40141</v>
      </c>
      <c r="E2795" s="21">
        <v>0</v>
      </c>
      <c r="F2795" s="21">
        <v>40141</v>
      </c>
      <c r="G2795" s="39">
        <v>1.04</v>
      </c>
      <c r="H2795" s="21">
        <v>41747</v>
      </c>
      <c r="I2795" s="21">
        <v>0</v>
      </c>
      <c r="J2795" s="21">
        <v>41747</v>
      </c>
      <c r="K2795" s="21">
        <v>0</v>
      </c>
      <c r="L2795" s="21">
        <v>0</v>
      </c>
      <c r="M2795" s="21">
        <v>0</v>
      </c>
      <c r="N2795" s="21">
        <v>41747</v>
      </c>
    </row>
    <row r="2796" spans="1:14" x14ac:dyDescent="0.25">
      <c r="A2796" s="1" t="s">
        <v>6215</v>
      </c>
      <c r="B2796" s="2" t="s">
        <v>10</v>
      </c>
      <c r="C2796" s="2" t="s">
        <v>3419</v>
      </c>
      <c r="D2796" s="21">
        <v>15385</v>
      </c>
      <c r="E2796" s="21">
        <v>0</v>
      </c>
      <c r="F2796" s="21">
        <v>15385</v>
      </c>
      <c r="G2796" s="39">
        <v>1.04</v>
      </c>
      <c r="H2796" s="21">
        <v>16000</v>
      </c>
      <c r="I2796" s="21">
        <v>0</v>
      </c>
      <c r="J2796" s="21">
        <v>16000</v>
      </c>
      <c r="K2796" s="21">
        <v>0</v>
      </c>
      <c r="L2796" s="21">
        <v>0</v>
      </c>
      <c r="M2796" s="21">
        <v>0</v>
      </c>
      <c r="N2796" s="21">
        <v>16000</v>
      </c>
    </row>
    <row r="2797" spans="1:14" x14ac:dyDescent="0.25">
      <c r="A2797" s="1" t="s">
        <v>6216</v>
      </c>
      <c r="B2797" s="2" t="s">
        <v>10</v>
      </c>
      <c r="C2797" s="2" t="s">
        <v>3419</v>
      </c>
      <c r="D2797" s="21">
        <v>869507</v>
      </c>
      <c r="E2797" s="21">
        <v>0</v>
      </c>
      <c r="F2797" s="21">
        <v>869507</v>
      </c>
      <c r="G2797" s="39">
        <v>1.04</v>
      </c>
      <c r="H2797" s="21">
        <v>904287</v>
      </c>
      <c r="I2797" s="21">
        <v>0</v>
      </c>
      <c r="J2797" s="21">
        <v>904287</v>
      </c>
      <c r="K2797" s="21">
        <v>0</v>
      </c>
      <c r="L2797" s="21">
        <v>0</v>
      </c>
      <c r="M2797" s="21">
        <v>0</v>
      </c>
      <c r="N2797" s="21">
        <v>904287</v>
      </c>
    </row>
    <row r="2798" spans="1:14" x14ac:dyDescent="0.25">
      <c r="A2798" s="1" t="s">
        <v>6217</v>
      </c>
      <c r="B2798" s="2" t="s">
        <v>10</v>
      </c>
      <c r="C2798" s="2" t="s">
        <v>3419</v>
      </c>
      <c r="D2798" s="21">
        <v>48169</v>
      </c>
      <c r="E2798" s="21">
        <v>0</v>
      </c>
      <c r="F2798" s="21">
        <v>48169</v>
      </c>
      <c r="G2798" s="39">
        <v>1.04</v>
      </c>
      <c r="H2798" s="21">
        <v>50096</v>
      </c>
      <c r="I2798" s="21">
        <v>0</v>
      </c>
      <c r="J2798" s="21">
        <v>50096</v>
      </c>
      <c r="K2798" s="21">
        <v>0</v>
      </c>
      <c r="L2798" s="21">
        <v>0</v>
      </c>
      <c r="M2798" s="21">
        <v>0</v>
      </c>
      <c r="N2798" s="21">
        <v>50096</v>
      </c>
    </row>
    <row r="2799" spans="1:14" x14ac:dyDescent="0.25">
      <c r="A2799" s="1" t="s">
        <v>6218</v>
      </c>
      <c r="B2799" s="2" t="s">
        <v>10</v>
      </c>
      <c r="C2799" s="2" t="s">
        <v>3419</v>
      </c>
      <c r="D2799" s="21">
        <v>58212</v>
      </c>
      <c r="E2799" s="21">
        <v>0</v>
      </c>
      <c r="F2799" s="21">
        <v>58212</v>
      </c>
      <c r="G2799" s="39">
        <v>1.04</v>
      </c>
      <c r="H2799" s="21">
        <v>60540</v>
      </c>
      <c r="I2799" s="21">
        <v>0</v>
      </c>
      <c r="J2799" s="21">
        <v>60540</v>
      </c>
      <c r="K2799" s="21">
        <v>0</v>
      </c>
      <c r="L2799" s="21">
        <v>0</v>
      </c>
      <c r="M2799" s="21">
        <v>0</v>
      </c>
      <c r="N2799" s="21">
        <v>60540</v>
      </c>
    </row>
    <row r="2800" spans="1:14" x14ac:dyDescent="0.25">
      <c r="A2800" s="1" t="s">
        <v>6219</v>
      </c>
      <c r="B2800" s="2" t="s">
        <v>10</v>
      </c>
      <c r="C2800" s="2" t="s">
        <v>3419</v>
      </c>
      <c r="D2800" s="21">
        <v>1993120</v>
      </c>
      <c r="E2800" s="21">
        <v>0</v>
      </c>
      <c r="F2800" s="21">
        <v>1993120</v>
      </c>
      <c r="G2800" s="39">
        <v>1.04</v>
      </c>
      <c r="H2800" s="21">
        <v>2072845</v>
      </c>
      <c r="I2800" s="21">
        <v>0</v>
      </c>
      <c r="J2800" s="21">
        <v>2072845</v>
      </c>
      <c r="K2800" s="21">
        <v>0</v>
      </c>
      <c r="L2800" s="21">
        <v>0</v>
      </c>
      <c r="M2800" s="21">
        <v>0</v>
      </c>
      <c r="N2800" s="21">
        <v>2072845</v>
      </c>
    </row>
    <row r="2801" spans="1:14" x14ac:dyDescent="0.25">
      <c r="A2801" s="1" t="s">
        <v>6220</v>
      </c>
      <c r="B2801" s="2" t="s">
        <v>10</v>
      </c>
      <c r="C2801" s="2" t="s">
        <v>3419</v>
      </c>
      <c r="D2801" s="21">
        <v>72308</v>
      </c>
      <c r="E2801" s="21">
        <v>0</v>
      </c>
      <c r="F2801" s="21">
        <v>72308</v>
      </c>
      <c r="G2801" s="39">
        <v>1.04</v>
      </c>
      <c r="H2801" s="21">
        <v>75200</v>
      </c>
      <c r="I2801" s="21">
        <v>0</v>
      </c>
      <c r="J2801" s="21">
        <v>75200</v>
      </c>
      <c r="K2801" s="21">
        <v>0</v>
      </c>
      <c r="L2801" s="21">
        <v>0</v>
      </c>
      <c r="M2801" s="21">
        <v>0</v>
      </c>
      <c r="N2801" s="21">
        <v>75200</v>
      </c>
    </row>
    <row r="2802" spans="1:14" x14ac:dyDescent="0.25">
      <c r="A2802" s="1" t="s">
        <v>6221</v>
      </c>
      <c r="B2802" s="2" t="s">
        <v>10</v>
      </c>
      <c r="C2802" s="2" t="s">
        <v>3419</v>
      </c>
      <c r="D2802" s="21">
        <v>156436</v>
      </c>
      <c r="E2802" s="21">
        <v>0</v>
      </c>
      <c r="F2802" s="21">
        <v>156436</v>
      </c>
      <c r="G2802" s="39">
        <v>1.04</v>
      </c>
      <c r="H2802" s="21">
        <v>162693</v>
      </c>
      <c r="I2802" s="21">
        <v>0</v>
      </c>
      <c r="J2802" s="21">
        <v>162693</v>
      </c>
      <c r="K2802" s="21">
        <v>0</v>
      </c>
      <c r="L2802" s="21">
        <v>0</v>
      </c>
      <c r="M2802" s="21">
        <v>0</v>
      </c>
      <c r="N2802" s="21">
        <v>162693</v>
      </c>
    </row>
    <row r="2803" spans="1:14" x14ac:dyDescent="0.25">
      <c r="A2803" s="1" t="s">
        <v>6222</v>
      </c>
      <c r="B2803" s="2" t="s">
        <v>10</v>
      </c>
      <c r="C2803" s="2" t="s">
        <v>3419</v>
      </c>
      <c r="D2803" s="21">
        <v>117106</v>
      </c>
      <c r="E2803" s="21">
        <v>0</v>
      </c>
      <c r="F2803" s="21">
        <v>117106</v>
      </c>
      <c r="G2803" s="39">
        <v>1.04</v>
      </c>
      <c r="H2803" s="21">
        <v>121790</v>
      </c>
      <c r="I2803" s="21">
        <v>0</v>
      </c>
      <c r="J2803" s="21">
        <v>121790</v>
      </c>
      <c r="K2803" s="21">
        <v>0</v>
      </c>
      <c r="L2803" s="21">
        <v>0</v>
      </c>
      <c r="M2803" s="21">
        <v>0</v>
      </c>
      <c r="N2803" s="21">
        <v>121790</v>
      </c>
    </row>
    <row r="2804" spans="1:14" x14ac:dyDescent="0.25">
      <c r="A2804" s="1" t="s">
        <v>6223</v>
      </c>
      <c r="B2804" s="2" t="s">
        <v>10</v>
      </c>
      <c r="C2804" s="2" t="s">
        <v>3419</v>
      </c>
      <c r="D2804" s="21">
        <v>110389</v>
      </c>
      <c r="E2804" s="21">
        <v>0</v>
      </c>
      <c r="F2804" s="21">
        <v>110389</v>
      </c>
      <c r="G2804" s="39">
        <v>1.04</v>
      </c>
      <c r="H2804" s="21">
        <v>114805</v>
      </c>
      <c r="I2804" s="21">
        <v>0</v>
      </c>
      <c r="J2804" s="21">
        <v>114805</v>
      </c>
      <c r="K2804" s="21">
        <v>0</v>
      </c>
      <c r="L2804" s="21">
        <v>0</v>
      </c>
      <c r="M2804" s="21">
        <v>0</v>
      </c>
      <c r="N2804" s="21">
        <v>114805</v>
      </c>
    </row>
    <row r="2805" spans="1:14" x14ac:dyDescent="0.25">
      <c r="A2805" s="1" t="s">
        <v>6224</v>
      </c>
      <c r="B2805" s="2" t="s">
        <v>10</v>
      </c>
      <c r="C2805" s="2" t="s">
        <v>3419</v>
      </c>
      <c r="D2805" s="21">
        <v>8369</v>
      </c>
      <c r="E2805" s="21">
        <v>0</v>
      </c>
      <c r="F2805" s="21">
        <v>8369</v>
      </c>
      <c r="G2805" s="39">
        <v>1.04</v>
      </c>
      <c r="H2805" s="21">
        <v>8704</v>
      </c>
      <c r="I2805" s="21">
        <v>0</v>
      </c>
      <c r="J2805" s="21">
        <v>8704</v>
      </c>
      <c r="K2805" s="21">
        <v>0</v>
      </c>
      <c r="L2805" s="21">
        <v>0</v>
      </c>
      <c r="M2805" s="21">
        <v>0</v>
      </c>
      <c r="N2805" s="21">
        <v>8704</v>
      </c>
    </row>
    <row r="2806" spans="1:14" x14ac:dyDescent="0.25">
      <c r="A2806" s="1" t="s">
        <v>6225</v>
      </c>
      <c r="B2806" s="2" t="s">
        <v>10</v>
      </c>
      <c r="C2806" s="2" t="s">
        <v>3419</v>
      </c>
      <c r="D2806" s="21">
        <v>443990</v>
      </c>
      <c r="E2806" s="21">
        <v>802892</v>
      </c>
      <c r="F2806" s="21">
        <v>1246882</v>
      </c>
      <c r="G2806" s="39">
        <v>1.04</v>
      </c>
      <c r="H2806" s="21">
        <v>1296757</v>
      </c>
      <c r="I2806" s="21">
        <v>0</v>
      </c>
      <c r="J2806" s="21">
        <v>1296757</v>
      </c>
      <c r="K2806" s="21">
        <v>0</v>
      </c>
      <c r="L2806" s="21">
        <v>0</v>
      </c>
      <c r="M2806" s="21">
        <v>0</v>
      </c>
      <c r="N2806" s="21">
        <v>1296757</v>
      </c>
    </row>
    <row r="2807" spans="1:14" x14ac:dyDescent="0.25">
      <c r="A2807" s="1" t="s">
        <v>6226</v>
      </c>
      <c r="B2807" s="2" t="s">
        <v>10</v>
      </c>
      <c r="C2807" s="2" t="s">
        <v>3419</v>
      </c>
      <c r="D2807" s="21">
        <v>259380</v>
      </c>
      <c r="E2807" s="21">
        <v>0</v>
      </c>
      <c r="F2807" s="21">
        <v>259380</v>
      </c>
      <c r="G2807" s="39">
        <v>1.04</v>
      </c>
      <c r="H2807" s="21">
        <v>269755</v>
      </c>
      <c r="I2807" s="21">
        <v>0</v>
      </c>
      <c r="J2807" s="21">
        <v>269755</v>
      </c>
      <c r="K2807" s="21">
        <v>0</v>
      </c>
      <c r="L2807" s="21">
        <v>0</v>
      </c>
      <c r="M2807" s="21">
        <v>0</v>
      </c>
      <c r="N2807" s="21">
        <v>269755</v>
      </c>
    </row>
    <row r="2808" spans="1:14" x14ac:dyDescent="0.25">
      <c r="A2808" s="1" t="s">
        <v>6227</v>
      </c>
      <c r="B2808" s="2" t="s">
        <v>10</v>
      </c>
      <c r="C2808" s="2" t="s">
        <v>3419</v>
      </c>
      <c r="D2808" s="21">
        <v>41905406</v>
      </c>
      <c r="E2808" s="21">
        <v>0</v>
      </c>
      <c r="F2808" s="21">
        <v>41905406</v>
      </c>
      <c r="G2808" s="39">
        <v>1.04</v>
      </c>
      <c r="H2808" s="21">
        <v>43581622</v>
      </c>
      <c r="I2808" s="21">
        <v>0</v>
      </c>
      <c r="J2808" s="21">
        <v>43581622</v>
      </c>
      <c r="K2808" s="21">
        <v>2124035</v>
      </c>
      <c r="L2808" s="21">
        <v>0</v>
      </c>
      <c r="M2808" s="21">
        <v>0</v>
      </c>
      <c r="N2808" s="21">
        <v>45705657</v>
      </c>
    </row>
    <row r="2809" spans="1:14" x14ac:dyDescent="0.25">
      <c r="A2809" s="1" t="s">
        <v>6228</v>
      </c>
      <c r="B2809" s="2" t="s">
        <v>10</v>
      </c>
      <c r="C2809" s="2" t="s">
        <v>3419</v>
      </c>
      <c r="D2809" s="21">
        <v>12546172</v>
      </c>
      <c r="E2809" s="21">
        <v>0</v>
      </c>
      <c r="F2809" s="21">
        <v>12546172</v>
      </c>
      <c r="G2809" s="39">
        <v>1.04</v>
      </c>
      <c r="H2809" s="21">
        <v>13048019</v>
      </c>
      <c r="I2809" s="21">
        <v>0</v>
      </c>
      <c r="J2809" s="21">
        <v>13048019</v>
      </c>
      <c r="K2809" s="21">
        <v>795000</v>
      </c>
      <c r="L2809" s="21">
        <v>0</v>
      </c>
      <c r="M2809" s="21">
        <v>0</v>
      </c>
      <c r="N2809" s="21">
        <v>13843019</v>
      </c>
    </row>
    <row r="2810" spans="1:14" x14ac:dyDescent="0.25">
      <c r="A2810" s="1" t="s">
        <v>6229</v>
      </c>
      <c r="B2810" s="2" t="s">
        <v>10</v>
      </c>
      <c r="C2810" s="2" t="s">
        <v>3419</v>
      </c>
      <c r="D2810" s="21">
        <v>480756</v>
      </c>
      <c r="E2810" s="21">
        <v>0</v>
      </c>
      <c r="F2810" s="21">
        <v>480756</v>
      </c>
      <c r="G2810" s="39">
        <v>1.04</v>
      </c>
      <c r="H2810" s="21">
        <v>499986</v>
      </c>
      <c r="I2810" s="21">
        <v>0</v>
      </c>
      <c r="J2810" s="21">
        <v>499986</v>
      </c>
      <c r="K2810" s="21">
        <v>42431</v>
      </c>
      <c r="L2810" s="21">
        <v>0</v>
      </c>
      <c r="M2810" s="21">
        <v>0</v>
      </c>
      <c r="N2810" s="21">
        <v>542417</v>
      </c>
    </row>
    <row r="2811" spans="1:14" x14ac:dyDescent="0.25">
      <c r="A2811" s="1" t="s">
        <v>6230</v>
      </c>
      <c r="B2811" s="2" t="s">
        <v>10</v>
      </c>
      <c r="C2811" s="2" t="s">
        <v>3419</v>
      </c>
      <c r="D2811" s="21">
        <v>105069</v>
      </c>
      <c r="E2811" s="21">
        <v>0</v>
      </c>
      <c r="F2811" s="21">
        <v>105069</v>
      </c>
      <c r="G2811" s="39">
        <v>1.04</v>
      </c>
      <c r="H2811" s="21">
        <v>109272</v>
      </c>
      <c r="I2811" s="21">
        <v>0</v>
      </c>
      <c r="J2811" s="21">
        <v>109272</v>
      </c>
      <c r="K2811" s="21">
        <v>1479</v>
      </c>
      <c r="L2811" s="21">
        <v>0</v>
      </c>
      <c r="M2811" s="21">
        <v>0</v>
      </c>
      <c r="N2811" s="21">
        <v>110751</v>
      </c>
    </row>
    <row r="2812" spans="1:14" x14ac:dyDescent="0.25">
      <c r="A2812" s="1" t="s">
        <v>6231</v>
      </c>
      <c r="B2812" s="2" t="s">
        <v>10</v>
      </c>
      <c r="C2812" s="2" t="s">
        <v>3419</v>
      </c>
      <c r="D2812" s="21">
        <v>287759</v>
      </c>
      <c r="E2812" s="21">
        <v>0</v>
      </c>
      <c r="F2812" s="21">
        <v>287759</v>
      </c>
      <c r="G2812" s="39">
        <v>1.04</v>
      </c>
      <c r="H2812" s="21">
        <v>299269</v>
      </c>
      <c r="I2812" s="21">
        <v>0</v>
      </c>
      <c r="J2812" s="21">
        <v>299269</v>
      </c>
      <c r="K2812" s="21">
        <v>10271</v>
      </c>
      <c r="L2812" s="21">
        <v>0</v>
      </c>
      <c r="M2812" s="21">
        <v>0</v>
      </c>
      <c r="N2812" s="21">
        <v>309540</v>
      </c>
    </row>
    <row r="2813" spans="1:14" x14ac:dyDescent="0.25">
      <c r="A2813" s="1" t="s">
        <v>6232</v>
      </c>
      <c r="B2813" s="2" t="s">
        <v>10</v>
      </c>
      <c r="C2813" s="2" t="s">
        <v>3419</v>
      </c>
      <c r="D2813" s="21">
        <v>475327</v>
      </c>
      <c r="E2813" s="21">
        <v>0</v>
      </c>
      <c r="F2813" s="21">
        <v>475327</v>
      </c>
      <c r="G2813" s="39">
        <v>1.04</v>
      </c>
      <c r="H2813" s="21">
        <v>494340</v>
      </c>
      <c r="I2813" s="21">
        <v>0</v>
      </c>
      <c r="J2813" s="21">
        <v>494340</v>
      </c>
      <c r="K2813" s="21">
        <v>125178</v>
      </c>
      <c r="L2813" s="21">
        <v>0</v>
      </c>
      <c r="M2813" s="21">
        <v>0</v>
      </c>
      <c r="N2813" s="21">
        <v>619518</v>
      </c>
    </row>
    <row r="2814" spans="1:14" x14ac:dyDescent="0.25">
      <c r="A2814" s="1" t="s">
        <v>6233</v>
      </c>
      <c r="B2814" s="2" t="s">
        <v>10</v>
      </c>
      <c r="C2814" s="2" t="s">
        <v>3419</v>
      </c>
      <c r="D2814" s="21">
        <v>14149958</v>
      </c>
      <c r="E2814" s="21">
        <v>0</v>
      </c>
      <c r="F2814" s="21">
        <v>14149958</v>
      </c>
      <c r="G2814" s="39">
        <v>1.04</v>
      </c>
      <c r="H2814" s="21">
        <v>14715956</v>
      </c>
      <c r="I2814" s="21">
        <v>0</v>
      </c>
      <c r="J2814" s="21">
        <v>14715956</v>
      </c>
      <c r="K2814" s="21">
        <v>0</v>
      </c>
      <c r="L2814" s="21">
        <v>0</v>
      </c>
      <c r="M2814" s="21">
        <v>0</v>
      </c>
      <c r="N2814" s="21">
        <v>14715956</v>
      </c>
    </row>
    <row r="2815" spans="1:14" x14ac:dyDescent="0.25">
      <c r="A2815" s="1" t="s">
        <v>6234</v>
      </c>
      <c r="B2815" s="2" t="s">
        <v>10</v>
      </c>
      <c r="C2815" s="2" t="s">
        <v>3419</v>
      </c>
      <c r="D2815" s="21">
        <v>26188322</v>
      </c>
      <c r="E2815" s="21">
        <v>0</v>
      </c>
      <c r="F2815" s="21">
        <v>26188322</v>
      </c>
      <c r="G2815" s="39">
        <v>1.04</v>
      </c>
      <c r="H2815" s="21">
        <v>27235855</v>
      </c>
      <c r="I2815" s="21">
        <v>2000000</v>
      </c>
      <c r="J2815" s="21">
        <v>29235855</v>
      </c>
      <c r="K2815" s="21">
        <v>0</v>
      </c>
      <c r="L2815" s="21">
        <v>0</v>
      </c>
      <c r="M2815" s="21">
        <v>0</v>
      </c>
      <c r="N2815" s="21">
        <v>29235855</v>
      </c>
    </row>
    <row r="2816" spans="1:14" x14ac:dyDescent="0.25">
      <c r="A2816" s="1" t="s">
        <v>6235</v>
      </c>
      <c r="B2816" s="2" t="s">
        <v>10</v>
      </c>
      <c r="C2816" s="2" t="s">
        <v>3419</v>
      </c>
      <c r="D2816" s="21">
        <v>4228255</v>
      </c>
      <c r="E2816" s="21">
        <v>0</v>
      </c>
      <c r="F2816" s="21">
        <v>4228255</v>
      </c>
      <c r="G2816" s="39">
        <v>1.04</v>
      </c>
      <c r="H2816" s="21">
        <v>4397385</v>
      </c>
      <c r="I2816" s="21">
        <v>0</v>
      </c>
      <c r="J2816" s="21">
        <v>4397385</v>
      </c>
      <c r="K2816" s="21">
        <v>0</v>
      </c>
      <c r="L2816" s="21">
        <v>0</v>
      </c>
      <c r="M2816" s="21">
        <v>0</v>
      </c>
      <c r="N2816" s="21">
        <v>4397385</v>
      </c>
    </row>
    <row r="2817" spans="1:14" x14ac:dyDescent="0.25">
      <c r="A2817" s="1" t="s">
        <v>6236</v>
      </c>
      <c r="B2817" s="2" t="s">
        <v>10</v>
      </c>
      <c r="C2817" s="2" t="s">
        <v>3419</v>
      </c>
      <c r="D2817" s="21">
        <v>966144</v>
      </c>
      <c r="E2817" s="21">
        <v>0</v>
      </c>
      <c r="F2817" s="21">
        <v>966144</v>
      </c>
      <c r="G2817" s="39">
        <v>1.04</v>
      </c>
      <c r="H2817" s="21">
        <v>1004790</v>
      </c>
      <c r="I2817" s="21">
        <v>0</v>
      </c>
      <c r="J2817" s="21">
        <v>1004790</v>
      </c>
      <c r="K2817" s="21">
        <v>0</v>
      </c>
      <c r="L2817" s="21">
        <v>0</v>
      </c>
      <c r="M2817" s="21">
        <v>0</v>
      </c>
      <c r="N2817" s="21">
        <v>1004790</v>
      </c>
    </row>
    <row r="2818" spans="1:14" x14ac:dyDescent="0.25">
      <c r="A2818" s="1" t="s">
        <v>6237</v>
      </c>
      <c r="B2818" s="2" t="s">
        <v>10</v>
      </c>
      <c r="C2818" s="2" t="s">
        <v>3419</v>
      </c>
      <c r="D2818" s="21">
        <v>5234084</v>
      </c>
      <c r="E2818" s="21">
        <v>0</v>
      </c>
      <c r="F2818" s="21">
        <v>5234084</v>
      </c>
      <c r="G2818" s="39">
        <v>1.04</v>
      </c>
      <c r="H2818" s="21">
        <v>5443447</v>
      </c>
      <c r="I2818" s="21">
        <v>0</v>
      </c>
      <c r="J2818" s="21">
        <v>5443447</v>
      </c>
      <c r="K2818" s="21">
        <v>0</v>
      </c>
      <c r="L2818" s="21">
        <v>0</v>
      </c>
      <c r="M2818" s="21">
        <v>0</v>
      </c>
      <c r="N2818" s="21">
        <v>5443447</v>
      </c>
    </row>
    <row r="2819" spans="1:14" x14ac:dyDescent="0.25">
      <c r="A2819" s="1" t="s">
        <v>6238</v>
      </c>
      <c r="B2819" s="2" t="s">
        <v>10</v>
      </c>
      <c r="C2819" s="2" t="s">
        <v>3419</v>
      </c>
      <c r="D2819" s="21">
        <v>298242</v>
      </c>
      <c r="E2819" s="21">
        <v>0</v>
      </c>
      <c r="F2819" s="21">
        <v>298242</v>
      </c>
      <c r="G2819" s="39">
        <v>1.04</v>
      </c>
      <c r="H2819" s="21">
        <v>310172</v>
      </c>
      <c r="I2819" s="21">
        <v>0</v>
      </c>
      <c r="J2819" s="21">
        <v>310172</v>
      </c>
      <c r="K2819" s="21">
        <v>0</v>
      </c>
      <c r="L2819" s="21">
        <v>0</v>
      </c>
      <c r="M2819" s="21">
        <v>0</v>
      </c>
      <c r="N2819" s="21">
        <v>310172</v>
      </c>
    </row>
    <row r="2820" spans="1:14" x14ac:dyDescent="0.25">
      <c r="A2820" s="1" t="s">
        <v>6239</v>
      </c>
      <c r="B2820" s="2" t="s">
        <v>10</v>
      </c>
      <c r="C2820" s="2" t="s">
        <v>3419</v>
      </c>
      <c r="D2820" s="21">
        <v>3384681</v>
      </c>
      <c r="E2820" s="21">
        <v>0</v>
      </c>
      <c r="F2820" s="21">
        <v>3384681</v>
      </c>
      <c r="G2820" s="39">
        <v>1.04</v>
      </c>
      <c r="H2820" s="21">
        <v>3520068</v>
      </c>
      <c r="I2820" s="21">
        <v>0</v>
      </c>
      <c r="J2820" s="21">
        <v>3520068</v>
      </c>
      <c r="K2820" s="21">
        <v>0</v>
      </c>
      <c r="L2820" s="21">
        <v>0</v>
      </c>
      <c r="M2820" s="21">
        <v>0</v>
      </c>
      <c r="N2820" s="21">
        <v>3520068</v>
      </c>
    </row>
    <row r="2821" spans="1:14" x14ac:dyDescent="0.25">
      <c r="A2821" s="1" t="s">
        <v>6240</v>
      </c>
      <c r="B2821" s="2" t="s">
        <v>10</v>
      </c>
      <c r="C2821" s="2" t="s">
        <v>3419</v>
      </c>
      <c r="D2821" s="21">
        <v>4824894</v>
      </c>
      <c r="E2821" s="21">
        <v>0</v>
      </c>
      <c r="F2821" s="21">
        <v>4824894</v>
      </c>
      <c r="G2821" s="39">
        <v>1.04</v>
      </c>
      <c r="H2821" s="21">
        <v>5017890</v>
      </c>
      <c r="I2821" s="21">
        <v>0</v>
      </c>
      <c r="J2821" s="21">
        <v>5017890</v>
      </c>
      <c r="K2821" s="21">
        <v>204835</v>
      </c>
      <c r="L2821" s="21">
        <v>150999.46999864423</v>
      </c>
      <c r="M2821" s="21">
        <v>443900</v>
      </c>
      <c r="N2821" s="21">
        <v>5817624.4699986447</v>
      </c>
    </row>
    <row r="2822" spans="1:14" x14ac:dyDescent="0.25">
      <c r="A2822" s="1" t="s">
        <v>6241</v>
      </c>
      <c r="B2822" s="2" t="s">
        <v>10</v>
      </c>
      <c r="C2822" s="2" t="s">
        <v>3419</v>
      </c>
      <c r="D2822" s="21">
        <v>260898</v>
      </c>
      <c r="E2822" s="21">
        <v>0</v>
      </c>
      <c r="F2822" s="21">
        <v>260898</v>
      </c>
      <c r="G2822" s="39">
        <v>1.04</v>
      </c>
      <c r="H2822" s="21">
        <v>271334</v>
      </c>
      <c r="I2822" s="21">
        <v>0</v>
      </c>
      <c r="J2822" s="21">
        <v>271334</v>
      </c>
      <c r="K2822" s="21">
        <v>0</v>
      </c>
      <c r="L2822" s="21">
        <v>0</v>
      </c>
      <c r="M2822" s="21">
        <v>0</v>
      </c>
      <c r="N2822" s="21">
        <v>271334</v>
      </c>
    </row>
    <row r="2823" spans="1:14" x14ac:dyDescent="0.25">
      <c r="A2823" s="1" t="s">
        <v>6242</v>
      </c>
      <c r="B2823" s="2" t="s">
        <v>10</v>
      </c>
      <c r="C2823" s="2" t="s">
        <v>3419</v>
      </c>
      <c r="D2823" s="21">
        <v>63501</v>
      </c>
      <c r="E2823" s="21">
        <v>0</v>
      </c>
      <c r="F2823" s="21">
        <v>63501</v>
      </c>
      <c r="G2823" s="39">
        <v>1.04</v>
      </c>
      <c r="H2823" s="21">
        <v>66041</v>
      </c>
      <c r="I2823" s="21">
        <v>0</v>
      </c>
      <c r="J2823" s="21">
        <v>66041</v>
      </c>
      <c r="K2823" s="21">
        <v>0</v>
      </c>
      <c r="L2823" s="21">
        <v>0</v>
      </c>
      <c r="M2823" s="21">
        <v>0</v>
      </c>
      <c r="N2823" s="21">
        <v>66041</v>
      </c>
    </row>
    <row r="2824" spans="1:14" x14ac:dyDescent="0.25">
      <c r="A2824" s="1" t="s">
        <v>6243</v>
      </c>
      <c r="B2824" s="2" t="s">
        <v>10</v>
      </c>
      <c r="C2824" s="2" t="s">
        <v>3419</v>
      </c>
      <c r="D2824" s="21">
        <v>32511</v>
      </c>
      <c r="E2824" s="21">
        <v>0</v>
      </c>
      <c r="F2824" s="21">
        <v>32511</v>
      </c>
      <c r="G2824" s="39">
        <v>1.04</v>
      </c>
      <c r="H2824" s="21">
        <v>33811</v>
      </c>
      <c r="I2824" s="21">
        <v>0</v>
      </c>
      <c r="J2824" s="21">
        <v>33811</v>
      </c>
      <c r="K2824" s="21">
        <v>0</v>
      </c>
      <c r="L2824" s="21">
        <v>0</v>
      </c>
      <c r="M2824" s="21">
        <v>0</v>
      </c>
      <c r="N2824" s="21">
        <v>33811</v>
      </c>
    </row>
    <row r="2825" spans="1:14" x14ac:dyDescent="0.25">
      <c r="A2825" s="1" t="s">
        <v>6244</v>
      </c>
      <c r="B2825" s="2" t="s">
        <v>10</v>
      </c>
      <c r="C2825" s="2" t="s">
        <v>3419</v>
      </c>
      <c r="D2825" s="21">
        <v>33271</v>
      </c>
      <c r="E2825" s="21">
        <v>0</v>
      </c>
      <c r="F2825" s="21">
        <v>33271</v>
      </c>
      <c r="G2825" s="39">
        <v>1.04</v>
      </c>
      <c r="H2825" s="21">
        <v>34602</v>
      </c>
      <c r="I2825" s="21">
        <v>0</v>
      </c>
      <c r="J2825" s="21">
        <v>34602</v>
      </c>
      <c r="K2825" s="21">
        <v>0</v>
      </c>
      <c r="L2825" s="21">
        <v>0</v>
      </c>
      <c r="M2825" s="21">
        <v>0</v>
      </c>
      <c r="N2825" s="21">
        <v>34602</v>
      </c>
    </row>
    <row r="2826" spans="1:14" x14ac:dyDescent="0.25">
      <c r="A2826" s="1" t="s">
        <v>6245</v>
      </c>
      <c r="B2826" s="2" t="s">
        <v>10</v>
      </c>
      <c r="C2826" s="2" t="s">
        <v>3419</v>
      </c>
      <c r="D2826" s="21">
        <v>40376</v>
      </c>
      <c r="E2826" s="21">
        <v>0</v>
      </c>
      <c r="F2826" s="21">
        <v>40376</v>
      </c>
      <c r="G2826" s="39">
        <v>1.04</v>
      </c>
      <c r="H2826" s="21">
        <v>41991</v>
      </c>
      <c r="I2826" s="21">
        <v>0</v>
      </c>
      <c r="J2826" s="21">
        <v>41991</v>
      </c>
      <c r="K2826" s="21">
        <v>0</v>
      </c>
      <c r="L2826" s="21">
        <v>0</v>
      </c>
      <c r="M2826" s="21">
        <v>0</v>
      </c>
      <c r="N2826" s="21">
        <v>41991</v>
      </c>
    </row>
    <row r="2827" spans="1:14" x14ac:dyDescent="0.25">
      <c r="A2827" s="1" t="s">
        <v>6246</v>
      </c>
      <c r="B2827" s="2" t="s">
        <v>10</v>
      </c>
      <c r="C2827" s="2" t="s">
        <v>3419</v>
      </c>
      <c r="D2827" s="21">
        <v>36905</v>
      </c>
      <c r="E2827" s="21">
        <v>0</v>
      </c>
      <c r="F2827" s="21">
        <v>36905</v>
      </c>
      <c r="G2827" s="39">
        <v>1.04</v>
      </c>
      <c r="H2827" s="21">
        <v>38381</v>
      </c>
      <c r="I2827" s="21">
        <v>0</v>
      </c>
      <c r="J2827" s="21">
        <v>38381</v>
      </c>
      <c r="K2827" s="21">
        <v>0</v>
      </c>
      <c r="L2827" s="21">
        <v>0</v>
      </c>
      <c r="M2827" s="21">
        <v>0</v>
      </c>
      <c r="N2827" s="21">
        <v>38381</v>
      </c>
    </row>
    <row r="2828" spans="1:14" x14ac:dyDescent="0.25">
      <c r="A2828" s="1" t="s">
        <v>6247</v>
      </c>
      <c r="B2828" s="2" t="s">
        <v>10</v>
      </c>
      <c r="C2828" s="2" t="s">
        <v>3419</v>
      </c>
      <c r="D2828" s="21">
        <v>117347</v>
      </c>
      <c r="E2828" s="21">
        <v>0</v>
      </c>
      <c r="F2828" s="21">
        <v>117347</v>
      </c>
      <c r="G2828" s="39">
        <v>1.04</v>
      </c>
      <c r="H2828" s="21">
        <v>122041</v>
      </c>
      <c r="I2828" s="21">
        <v>0</v>
      </c>
      <c r="J2828" s="21">
        <v>122041</v>
      </c>
      <c r="K2828" s="21">
        <v>0</v>
      </c>
      <c r="L2828" s="21">
        <v>0</v>
      </c>
      <c r="M2828" s="21">
        <v>0</v>
      </c>
      <c r="N2828" s="21">
        <v>122041</v>
      </c>
    </row>
    <row r="2829" spans="1:14" x14ac:dyDescent="0.25">
      <c r="A2829" s="1" t="s">
        <v>6248</v>
      </c>
      <c r="B2829" s="2" t="s">
        <v>10</v>
      </c>
      <c r="C2829" s="2" t="s">
        <v>3419</v>
      </c>
      <c r="D2829" s="21">
        <v>49297</v>
      </c>
      <c r="E2829" s="21">
        <v>0</v>
      </c>
      <c r="F2829" s="21">
        <v>49297</v>
      </c>
      <c r="G2829" s="39">
        <v>1.04</v>
      </c>
      <c r="H2829" s="21">
        <v>51269</v>
      </c>
      <c r="I2829" s="21">
        <v>0</v>
      </c>
      <c r="J2829" s="21">
        <v>51269</v>
      </c>
      <c r="K2829" s="21">
        <v>0</v>
      </c>
      <c r="L2829" s="21">
        <v>0</v>
      </c>
      <c r="M2829" s="21">
        <v>0</v>
      </c>
      <c r="N2829" s="21">
        <v>51269</v>
      </c>
    </row>
    <row r="2830" spans="1:14" x14ac:dyDescent="0.25">
      <c r="A2830" s="1" t="s">
        <v>6249</v>
      </c>
      <c r="B2830" s="2" t="s">
        <v>10</v>
      </c>
      <c r="C2830" s="2" t="s">
        <v>3419</v>
      </c>
      <c r="D2830" s="21">
        <v>62156</v>
      </c>
      <c r="E2830" s="21">
        <v>0</v>
      </c>
      <c r="F2830" s="21">
        <v>62156</v>
      </c>
      <c r="G2830" s="39">
        <v>1.04</v>
      </c>
      <c r="H2830" s="21">
        <v>64642</v>
      </c>
      <c r="I2830" s="21">
        <v>0</v>
      </c>
      <c r="J2830" s="21">
        <v>64642</v>
      </c>
      <c r="K2830" s="21">
        <v>0</v>
      </c>
      <c r="L2830" s="21">
        <v>0</v>
      </c>
      <c r="M2830" s="21">
        <v>0</v>
      </c>
      <c r="N2830" s="21">
        <v>64642</v>
      </c>
    </row>
    <row r="2831" spans="1:14" x14ac:dyDescent="0.25">
      <c r="A2831" s="1" t="s">
        <v>6250</v>
      </c>
      <c r="B2831" s="2" t="s">
        <v>10</v>
      </c>
      <c r="C2831" s="2" t="s">
        <v>3419</v>
      </c>
      <c r="D2831" s="21">
        <v>1402</v>
      </c>
      <c r="E2831" s="21">
        <v>0</v>
      </c>
      <c r="F2831" s="21">
        <v>1402</v>
      </c>
      <c r="G2831" s="39">
        <v>1.04</v>
      </c>
      <c r="H2831" s="21">
        <v>1458</v>
      </c>
      <c r="I2831" s="21">
        <v>0</v>
      </c>
      <c r="J2831" s="21">
        <v>1458</v>
      </c>
      <c r="K2831" s="21">
        <v>0</v>
      </c>
      <c r="L2831" s="21">
        <v>0</v>
      </c>
      <c r="M2831" s="21">
        <v>0</v>
      </c>
      <c r="N2831" s="21">
        <v>1458</v>
      </c>
    </row>
    <row r="2832" spans="1:14" x14ac:dyDescent="0.25">
      <c r="A2832" s="1" t="s">
        <v>6251</v>
      </c>
      <c r="B2832" s="2" t="s">
        <v>10</v>
      </c>
      <c r="C2832" s="2" t="s">
        <v>3419</v>
      </c>
      <c r="D2832" s="21">
        <v>30294</v>
      </c>
      <c r="E2832" s="21">
        <v>0</v>
      </c>
      <c r="F2832" s="21">
        <v>30294</v>
      </c>
      <c r="G2832" s="39">
        <v>1.04</v>
      </c>
      <c r="H2832" s="21">
        <v>31506</v>
      </c>
      <c r="I2832" s="21">
        <v>0</v>
      </c>
      <c r="J2832" s="21">
        <v>31506</v>
      </c>
      <c r="K2832" s="21">
        <v>0</v>
      </c>
      <c r="L2832" s="21">
        <v>0</v>
      </c>
      <c r="M2832" s="21">
        <v>0</v>
      </c>
      <c r="N2832" s="21">
        <v>31506</v>
      </c>
    </row>
    <row r="2833" spans="1:14" x14ac:dyDescent="0.25">
      <c r="A2833" s="1" t="s">
        <v>6252</v>
      </c>
      <c r="B2833" s="2" t="s">
        <v>10</v>
      </c>
      <c r="C2833" s="2" t="s">
        <v>3419</v>
      </c>
      <c r="D2833" s="21">
        <v>105098</v>
      </c>
      <c r="E2833" s="21">
        <v>0</v>
      </c>
      <c r="F2833" s="21">
        <v>105098</v>
      </c>
      <c r="G2833" s="39">
        <v>1.04</v>
      </c>
      <c r="H2833" s="21">
        <v>109302</v>
      </c>
      <c r="I2833" s="21">
        <v>0</v>
      </c>
      <c r="J2833" s="21">
        <v>109302</v>
      </c>
      <c r="K2833" s="21">
        <v>0</v>
      </c>
      <c r="L2833" s="21">
        <v>0</v>
      </c>
      <c r="M2833" s="21">
        <v>0</v>
      </c>
      <c r="N2833" s="21">
        <v>109302</v>
      </c>
    </row>
    <row r="2834" spans="1:14" x14ac:dyDescent="0.25">
      <c r="A2834" s="1" t="s">
        <v>6253</v>
      </c>
      <c r="B2834" s="2" t="s">
        <v>10</v>
      </c>
      <c r="C2834" s="2" t="s">
        <v>3419</v>
      </c>
      <c r="D2834" s="21">
        <v>4435998</v>
      </c>
      <c r="E2834" s="21">
        <v>0</v>
      </c>
      <c r="F2834" s="21">
        <v>4435998</v>
      </c>
      <c r="G2834" s="39">
        <v>1.04</v>
      </c>
      <c r="H2834" s="21">
        <v>4613438</v>
      </c>
      <c r="I2834" s="21">
        <v>300000</v>
      </c>
      <c r="J2834" s="21">
        <v>4913438</v>
      </c>
      <c r="K2834" s="21">
        <v>111796</v>
      </c>
      <c r="L2834" s="21">
        <v>0</v>
      </c>
      <c r="M2834" s="21">
        <v>0</v>
      </c>
      <c r="N2834" s="21">
        <v>5025234</v>
      </c>
    </row>
    <row r="2835" spans="1:14" x14ac:dyDescent="0.25">
      <c r="A2835" s="1" t="s">
        <v>6254</v>
      </c>
      <c r="B2835" s="2" t="s">
        <v>10</v>
      </c>
      <c r="C2835" s="2" t="s">
        <v>3419</v>
      </c>
      <c r="D2835" s="21">
        <v>105213</v>
      </c>
      <c r="E2835" s="21">
        <v>0</v>
      </c>
      <c r="F2835" s="21">
        <v>105213</v>
      </c>
      <c r="G2835" s="39">
        <v>1.04</v>
      </c>
      <c r="H2835" s="21">
        <v>109422</v>
      </c>
      <c r="I2835" s="21">
        <v>0</v>
      </c>
      <c r="J2835" s="21">
        <v>109422</v>
      </c>
      <c r="K2835" s="21">
        <v>0</v>
      </c>
      <c r="L2835" s="21">
        <v>0</v>
      </c>
      <c r="M2835" s="21">
        <v>0</v>
      </c>
      <c r="N2835" s="21">
        <v>109422</v>
      </c>
    </row>
    <row r="2836" spans="1:14" x14ac:dyDescent="0.25">
      <c r="A2836" s="1" t="s">
        <v>6255</v>
      </c>
      <c r="B2836" s="2" t="s">
        <v>10</v>
      </c>
      <c r="C2836" s="2" t="s">
        <v>3419</v>
      </c>
      <c r="D2836" s="21">
        <v>217694</v>
      </c>
      <c r="E2836" s="21">
        <v>0</v>
      </c>
      <c r="F2836" s="21">
        <v>217694</v>
      </c>
      <c r="G2836" s="39">
        <v>1.04</v>
      </c>
      <c r="H2836" s="21">
        <v>226402</v>
      </c>
      <c r="I2836" s="21">
        <v>0</v>
      </c>
      <c r="J2836" s="21">
        <v>226402</v>
      </c>
      <c r="K2836" s="21">
        <v>0</v>
      </c>
      <c r="L2836" s="21">
        <v>0</v>
      </c>
      <c r="M2836" s="21">
        <v>0</v>
      </c>
      <c r="N2836" s="21">
        <v>226402</v>
      </c>
    </row>
    <row r="2837" spans="1:14" x14ac:dyDescent="0.25">
      <c r="A2837" s="1" t="s">
        <v>6256</v>
      </c>
      <c r="B2837" s="2" t="s">
        <v>10</v>
      </c>
      <c r="C2837" s="2" t="s">
        <v>3419</v>
      </c>
      <c r="D2837" s="21">
        <v>205336</v>
      </c>
      <c r="E2837" s="21">
        <v>0</v>
      </c>
      <c r="F2837" s="21">
        <v>205336</v>
      </c>
      <c r="G2837" s="39">
        <v>1.04</v>
      </c>
      <c r="H2837" s="21">
        <v>213549</v>
      </c>
      <c r="I2837" s="21">
        <v>0</v>
      </c>
      <c r="J2837" s="21">
        <v>213549</v>
      </c>
      <c r="K2837" s="21">
        <v>0</v>
      </c>
      <c r="L2837" s="21">
        <v>0</v>
      </c>
      <c r="M2837" s="21">
        <v>0</v>
      </c>
      <c r="N2837" s="21">
        <v>213549</v>
      </c>
    </row>
    <row r="2838" spans="1:14" x14ac:dyDescent="0.25">
      <c r="A2838" s="1" t="s">
        <v>6257</v>
      </c>
      <c r="B2838" s="2" t="s">
        <v>10</v>
      </c>
      <c r="C2838" s="2" t="s">
        <v>3419</v>
      </c>
      <c r="D2838" s="21">
        <v>1953811</v>
      </c>
      <c r="E2838" s="21">
        <v>0</v>
      </c>
      <c r="F2838" s="21">
        <v>1953811</v>
      </c>
      <c r="G2838" s="39">
        <v>1.04</v>
      </c>
      <c r="H2838" s="21">
        <v>2031963</v>
      </c>
      <c r="I2838" s="21">
        <v>0</v>
      </c>
      <c r="J2838" s="21">
        <v>2031963</v>
      </c>
      <c r="K2838" s="21">
        <v>0</v>
      </c>
      <c r="L2838" s="21">
        <v>0</v>
      </c>
      <c r="M2838" s="21">
        <v>0</v>
      </c>
      <c r="N2838" s="21">
        <v>2031963</v>
      </c>
    </row>
    <row r="2839" spans="1:14" x14ac:dyDescent="0.25">
      <c r="A2839" s="1" t="s">
        <v>6258</v>
      </c>
      <c r="B2839" s="2" t="s">
        <v>10</v>
      </c>
      <c r="C2839" s="2" t="s">
        <v>3419</v>
      </c>
      <c r="D2839" s="21">
        <v>3868445</v>
      </c>
      <c r="E2839" s="21">
        <v>0</v>
      </c>
      <c r="F2839" s="21">
        <v>3868445</v>
      </c>
      <c r="G2839" s="39">
        <v>1.04</v>
      </c>
      <c r="H2839" s="21">
        <v>4023183</v>
      </c>
      <c r="I2839" s="21">
        <v>0</v>
      </c>
      <c r="J2839" s="21">
        <v>4023183</v>
      </c>
      <c r="K2839" s="21">
        <v>0</v>
      </c>
      <c r="L2839" s="21">
        <v>0</v>
      </c>
      <c r="M2839" s="21">
        <v>0</v>
      </c>
      <c r="N2839" s="21">
        <v>4023183</v>
      </c>
    </row>
    <row r="2840" spans="1:14" x14ac:dyDescent="0.25">
      <c r="A2840" s="1" t="s">
        <v>6259</v>
      </c>
      <c r="B2840" s="2" t="s">
        <v>10</v>
      </c>
      <c r="C2840" s="2" t="s">
        <v>3419</v>
      </c>
      <c r="D2840" s="21">
        <v>1274380</v>
      </c>
      <c r="E2840" s="21">
        <v>0</v>
      </c>
      <c r="F2840" s="21">
        <v>1274380</v>
      </c>
      <c r="G2840" s="39">
        <v>1.04</v>
      </c>
      <c r="H2840" s="21">
        <v>1325355</v>
      </c>
      <c r="I2840" s="21">
        <v>0</v>
      </c>
      <c r="J2840" s="21">
        <v>1325355</v>
      </c>
      <c r="K2840" s="21">
        <v>0</v>
      </c>
      <c r="L2840" s="21">
        <v>0</v>
      </c>
      <c r="M2840" s="21">
        <v>0</v>
      </c>
      <c r="N2840" s="21">
        <v>1325355</v>
      </c>
    </row>
    <row r="2841" spans="1:14" x14ac:dyDescent="0.25">
      <c r="A2841" s="1" t="s">
        <v>6260</v>
      </c>
      <c r="B2841" s="2" t="s">
        <v>10</v>
      </c>
      <c r="C2841" s="2" t="s">
        <v>3419</v>
      </c>
      <c r="D2841" s="21">
        <v>190939</v>
      </c>
      <c r="E2841" s="21">
        <v>0</v>
      </c>
      <c r="F2841" s="21">
        <v>190939</v>
      </c>
      <c r="G2841" s="39">
        <v>1.04</v>
      </c>
      <c r="H2841" s="21">
        <v>198577</v>
      </c>
      <c r="I2841" s="21">
        <v>0</v>
      </c>
      <c r="J2841" s="21">
        <v>198577</v>
      </c>
      <c r="K2841" s="21">
        <v>0</v>
      </c>
      <c r="L2841" s="21">
        <v>0</v>
      </c>
      <c r="M2841" s="21">
        <v>0</v>
      </c>
      <c r="N2841" s="21">
        <v>198577</v>
      </c>
    </row>
    <row r="2842" spans="1:14" x14ac:dyDescent="0.25">
      <c r="A2842" s="1" t="s">
        <v>6261</v>
      </c>
      <c r="B2842" s="2" t="s">
        <v>10</v>
      </c>
      <c r="C2842" s="2" t="s">
        <v>3419</v>
      </c>
      <c r="D2842" s="21">
        <v>2385231</v>
      </c>
      <c r="E2842" s="21">
        <v>0</v>
      </c>
      <c r="F2842" s="21">
        <v>2385231</v>
      </c>
      <c r="G2842" s="39">
        <v>1.04</v>
      </c>
      <c r="H2842" s="21">
        <v>2480640</v>
      </c>
      <c r="I2842" s="21">
        <v>0</v>
      </c>
      <c r="J2842" s="21">
        <v>2480640</v>
      </c>
      <c r="K2842" s="21">
        <v>62885</v>
      </c>
      <c r="L2842" s="21">
        <v>57362.524598941432</v>
      </c>
      <c r="M2842" s="21">
        <v>166787</v>
      </c>
      <c r="N2842" s="21">
        <v>2767674.5245989412</v>
      </c>
    </row>
    <row r="2843" spans="1:14" x14ac:dyDescent="0.25">
      <c r="A2843" s="1" t="s">
        <v>6262</v>
      </c>
      <c r="B2843" s="2" t="s">
        <v>10</v>
      </c>
      <c r="C2843" s="2" t="s">
        <v>3419</v>
      </c>
      <c r="D2843" s="21">
        <v>17271</v>
      </c>
      <c r="E2843" s="21">
        <v>0</v>
      </c>
      <c r="F2843" s="21">
        <v>17271</v>
      </c>
      <c r="G2843" s="39">
        <v>1.04</v>
      </c>
      <c r="H2843" s="21">
        <v>17962</v>
      </c>
      <c r="I2843" s="21">
        <v>0</v>
      </c>
      <c r="J2843" s="21">
        <v>17962</v>
      </c>
      <c r="K2843" s="21">
        <v>0</v>
      </c>
      <c r="L2843" s="21">
        <v>0</v>
      </c>
      <c r="M2843" s="21">
        <v>0</v>
      </c>
      <c r="N2843" s="21">
        <v>17962</v>
      </c>
    </row>
    <row r="2844" spans="1:14" x14ac:dyDescent="0.25">
      <c r="A2844" s="1" t="s">
        <v>6263</v>
      </c>
      <c r="B2844" s="2" t="s">
        <v>10</v>
      </c>
      <c r="C2844" s="2" t="s">
        <v>3419</v>
      </c>
      <c r="D2844" s="21">
        <v>8715</v>
      </c>
      <c r="E2844" s="21">
        <v>0</v>
      </c>
      <c r="F2844" s="21">
        <v>8715</v>
      </c>
      <c r="G2844" s="39">
        <v>1.04</v>
      </c>
      <c r="H2844" s="21">
        <v>9064</v>
      </c>
      <c r="I2844" s="21">
        <v>0</v>
      </c>
      <c r="J2844" s="21">
        <v>9064</v>
      </c>
      <c r="K2844" s="21">
        <v>0</v>
      </c>
      <c r="L2844" s="21">
        <v>0</v>
      </c>
      <c r="M2844" s="21">
        <v>0</v>
      </c>
      <c r="N2844" s="21">
        <v>9064</v>
      </c>
    </row>
    <row r="2845" spans="1:14" x14ac:dyDescent="0.25">
      <c r="A2845" s="1" t="s">
        <v>6264</v>
      </c>
      <c r="B2845" s="2" t="s">
        <v>10</v>
      </c>
      <c r="C2845" s="2" t="s">
        <v>3419</v>
      </c>
      <c r="D2845" s="21">
        <v>32251</v>
      </c>
      <c r="E2845" s="21">
        <v>0</v>
      </c>
      <c r="F2845" s="21">
        <v>32251</v>
      </c>
      <c r="G2845" s="39">
        <v>1.04</v>
      </c>
      <c r="H2845" s="21">
        <v>33541</v>
      </c>
      <c r="I2845" s="21">
        <v>0</v>
      </c>
      <c r="J2845" s="21">
        <v>33541</v>
      </c>
      <c r="K2845" s="21">
        <v>0</v>
      </c>
      <c r="L2845" s="21">
        <v>0</v>
      </c>
      <c r="M2845" s="21">
        <v>0</v>
      </c>
      <c r="N2845" s="21">
        <v>33541</v>
      </c>
    </row>
    <row r="2846" spans="1:14" x14ac:dyDescent="0.25">
      <c r="A2846" s="1" t="s">
        <v>6265</v>
      </c>
      <c r="B2846" s="2" t="s">
        <v>10</v>
      </c>
      <c r="C2846" s="2" t="s">
        <v>3419</v>
      </c>
      <c r="D2846" s="21">
        <v>10362</v>
      </c>
      <c r="E2846" s="21">
        <v>0</v>
      </c>
      <c r="F2846" s="21">
        <v>10362</v>
      </c>
      <c r="G2846" s="39">
        <v>1.04</v>
      </c>
      <c r="H2846" s="21">
        <v>10776</v>
      </c>
      <c r="I2846" s="21">
        <v>0</v>
      </c>
      <c r="J2846" s="21">
        <v>10776</v>
      </c>
      <c r="K2846" s="21">
        <v>0</v>
      </c>
      <c r="L2846" s="21">
        <v>0</v>
      </c>
      <c r="M2846" s="21">
        <v>0</v>
      </c>
      <c r="N2846" s="21">
        <v>10776</v>
      </c>
    </row>
    <row r="2847" spans="1:14" x14ac:dyDescent="0.25">
      <c r="A2847" s="1" t="s">
        <v>6266</v>
      </c>
      <c r="B2847" s="2" t="s">
        <v>10</v>
      </c>
      <c r="C2847" s="2" t="s">
        <v>3419</v>
      </c>
      <c r="D2847" s="21">
        <v>20678</v>
      </c>
      <c r="E2847" s="21">
        <v>0</v>
      </c>
      <c r="F2847" s="21">
        <v>20678</v>
      </c>
      <c r="G2847" s="39">
        <v>1.04</v>
      </c>
      <c r="H2847" s="21">
        <v>21505</v>
      </c>
      <c r="I2847" s="21">
        <v>0</v>
      </c>
      <c r="J2847" s="21">
        <v>21505</v>
      </c>
      <c r="K2847" s="21">
        <v>0</v>
      </c>
      <c r="L2847" s="21">
        <v>0</v>
      </c>
      <c r="M2847" s="21">
        <v>0</v>
      </c>
      <c r="N2847" s="21">
        <v>21505</v>
      </c>
    </row>
    <row r="2848" spans="1:14" x14ac:dyDescent="0.25">
      <c r="A2848" s="1" t="s">
        <v>6267</v>
      </c>
      <c r="B2848" s="2" t="s">
        <v>10</v>
      </c>
      <c r="C2848" s="2" t="s">
        <v>3419</v>
      </c>
      <c r="D2848" s="21">
        <v>9378</v>
      </c>
      <c r="E2848" s="21">
        <v>0</v>
      </c>
      <c r="F2848" s="21">
        <v>9378</v>
      </c>
      <c r="G2848" s="39">
        <v>1.04</v>
      </c>
      <c r="H2848" s="21">
        <v>9753</v>
      </c>
      <c r="I2848" s="21">
        <v>0</v>
      </c>
      <c r="J2848" s="21">
        <v>9753</v>
      </c>
      <c r="K2848" s="21">
        <v>0</v>
      </c>
      <c r="L2848" s="21">
        <v>0</v>
      </c>
      <c r="M2848" s="21">
        <v>0</v>
      </c>
      <c r="N2848" s="21">
        <v>9753</v>
      </c>
    </row>
    <row r="2849" spans="1:14" x14ac:dyDescent="0.25">
      <c r="A2849" s="1" t="s">
        <v>6268</v>
      </c>
      <c r="B2849" s="2" t="s">
        <v>10</v>
      </c>
      <c r="C2849" s="2" t="s">
        <v>3419</v>
      </c>
      <c r="D2849" s="21">
        <v>24098</v>
      </c>
      <c r="E2849" s="21">
        <v>0</v>
      </c>
      <c r="F2849" s="21">
        <v>24098</v>
      </c>
      <c r="G2849" s="39">
        <v>1.04</v>
      </c>
      <c r="H2849" s="21">
        <v>25062</v>
      </c>
      <c r="I2849" s="21">
        <v>0</v>
      </c>
      <c r="J2849" s="21">
        <v>25062</v>
      </c>
      <c r="K2849" s="21">
        <v>0</v>
      </c>
      <c r="L2849" s="21">
        <v>0</v>
      </c>
      <c r="M2849" s="21">
        <v>0</v>
      </c>
      <c r="N2849" s="21">
        <v>25062</v>
      </c>
    </row>
    <row r="2850" spans="1:14" x14ac:dyDescent="0.25">
      <c r="A2850" s="1" t="s">
        <v>6269</v>
      </c>
      <c r="B2850" s="2" t="s">
        <v>10</v>
      </c>
      <c r="C2850" s="2" t="s">
        <v>3419</v>
      </c>
      <c r="D2850" s="21">
        <v>3937</v>
      </c>
      <c r="E2850" s="21">
        <v>0</v>
      </c>
      <c r="F2850" s="21">
        <v>3937</v>
      </c>
      <c r="G2850" s="39">
        <v>1.04</v>
      </c>
      <c r="H2850" s="21">
        <v>4094</v>
      </c>
      <c r="I2850" s="21">
        <v>0</v>
      </c>
      <c r="J2850" s="21">
        <v>4094</v>
      </c>
      <c r="K2850" s="21">
        <v>0</v>
      </c>
      <c r="L2850" s="21">
        <v>0</v>
      </c>
      <c r="M2850" s="21">
        <v>0</v>
      </c>
      <c r="N2850" s="21">
        <v>4094</v>
      </c>
    </row>
    <row r="2851" spans="1:14" x14ac:dyDescent="0.25">
      <c r="A2851" s="1" t="s">
        <v>6270</v>
      </c>
      <c r="B2851" s="2" t="s">
        <v>10</v>
      </c>
      <c r="C2851" s="2" t="s">
        <v>3419</v>
      </c>
      <c r="D2851" s="21">
        <v>21650</v>
      </c>
      <c r="E2851" s="21">
        <v>0</v>
      </c>
      <c r="F2851" s="21">
        <v>21650</v>
      </c>
      <c r="G2851" s="39">
        <v>1.04</v>
      </c>
      <c r="H2851" s="21">
        <v>22516</v>
      </c>
      <c r="I2851" s="21">
        <v>0</v>
      </c>
      <c r="J2851" s="21">
        <v>22516</v>
      </c>
      <c r="K2851" s="21">
        <v>0</v>
      </c>
      <c r="L2851" s="21">
        <v>0</v>
      </c>
      <c r="M2851" s="21">
        <v>0</v>
      </c>
      <c r="N2851" s="21">
        <v>22516</v>
      </c>
    </row>
    <row r="2852" spans="1:14" x14ac:dyDescent="0.25">
      <c r="A2852" s="1" t="s">
        <v>6271</v>
      </c>
      <c r="B2852" s="2" t="s">
        <v>10</v>
      </c>
      <c r="C2852" s="2" t="s">
        <v>3419</v>
      </c>
      <c r="D2852" s="21">
        <v>12227</v>
      </c>
      <c r="E2852" s="21">
        <v>0</v>
      </c>
      <c r="F2852" s="21">
        <v>12227</v>
      </c>
      <c r="G2852" s="39">
        <v>1.04</v>
      </c>
      <c r="H2852" s="21">
        <v>12716</v>
      </c>
      <c r="I2852" s="21">
        <v>0</v>
      </c>
      <c r="J2852" s="21">
        <v>12716</v>
      </c>
      <c r="K2852" s="21">
        <v>0</v>
      </c>
      <c r="L2852" s="21">
        <v>0</v>
      </c>
      <c r="M2852" s="21">
        <v>0</v>
      </c>
      <c r="N2852" s="21">
        <v>12716</v>
      </c>
    </row>
    <row r="2853" spans="1:14" x14ac:dyDescent="0.25">
      <c r="A2853" s="1" t="s">
        <v>6272</v>
      </c>
      <c r="B2853" s="2" t="s">
        <v>10</v>
      </c>
      <c r="C2853" s="2" t="s">
        <v>3419</v>
      </c>
      <c r="D2853" s="21">
        <v>13053</v>
      </c>
      <c r="E2853" s="21">
        <v>0</v>
      </c>
      <c r="F2853" s="21">
        <v>13053</v>
      </c>
      <c r="G2853" s="39">
        <v>1.04</v>
      </c>
      <c r="H2853" s="21">
        <v>13575</v>
      </c>
      <c r="I2853" s="21">
        <v>0</v>
      </c>
      <c r="J2853" s="21">
        <v>13575</v>
      </c>
      <c r="K2853" s="21">
        <v>0</v>
      </c>
      <c r="L2853" s="21">
        <v>0</v>
      </c>
      <c r="M2853" s="21">
        <v>0</v>
      </c>
      <c r="N2853" s="21">
        <v>13575</v>
      </c>
    </row>
    <row r="2854" spans="1:14" x14ac:dyDescent="0.25">
      <c r="A2854" s="1" t="s">
        <v>6273</v>
      </c>
      <c r="B2854" s="2" t="s">
        <v>10</v>
      </c>
      <c r="C2854" s="2" t="s">
        <v>3419</v>
      </c>
      <c r="D2854" s="21">
        <v>11225</v>
      </c>
      <c r="E2854" s="21">
        <v>0</v>
      </c>
      <c r="F2854" s="21">
        <v>11225</v>
      </c>
      <c r="G2854" s="39">
        <v>1.04</v>
      </c>
      <c r="H2854" s="21">
        <v>11674</v>
      </c>
      <c r="I2854" s="21">
        <v>0</v>
      </c>
      <c r="J2854" s="21">
        <v>11674</v>
      </c>
      <c r="K2854" s="21">
        <v>0</v>
      </c>
      <c r="L2854" s="21">
        <v>0</v>
      </c>
      <c r="M2854" s="21">
        <v>0</v>
      </c>
      <c r="N2854" s="21">
        <v>11674</v>
      </c>
    </row>
    <row r="2855" spans="1:14" x14ac:dyDescent="0.25">
      <c r="A2855" s="1" t="s">
        <v>6274</v>
      </c>
      <c r="B2855" s="2" t="s">
        <v>10</v>
      </c>
      <c r="C2855" s="2" t="s">
        <v>3419</v>
      </c>
      <c r="D2855" s="21">
        <v>947226</v>
      </c>
      <c r="E2855" s="21">
        <v>0</v>
      </c>
      <c r="F2855" s="21">
        <v>947226</v>
      </c>
      <c r="G2855" s="39">
        <v>1.04</v>
      </c>
      <c r="H2855" s="21">
        <v>985115</v>
      </c>
      <c r="I2855" s="21">
        <v>0</v>
      </c>
      <c r="J2855" s="21">
        <v>985115</v>
      </c>
      <c r="K2855" s="21">
        <v>25641</v>
      </c>
      <c r="L2855" s="21">
        <v>0</v>
      </c>
      <c r="M2855" s="21">
        <v>0</v>
      </c>
      <c r="N2855" s="21">
        <v>1010756</v>
      </c>
    </row>
    <row r="2856" spans="1:14" x14ac:dyDescent="0.25">
      <c r="A2856" s="1" t="s">
        <v>6275</v>
      </c>
      <c r="B2856" s="2" t="s">
        <v>10</v>
      </c>
      <c r="C2856" s="2" t="s">
        <v>3419</v>
      </c>
      <c r="D2856" s="21">
        <v>124014</v>
      </c>
      <c r="E2856" s="21">
        <v>0</v>
      </c>
      <c r="F2856" s="21">
        <v>124014</v>
      </c>
      <c r="G2856" s="39">
        <v>1.04</v>
      </c>
      <c r="H2856" s="21">
        <v>128975</v>
      </c>
      <c r="I2856" s="21">
        <v>0</v>
      </c>
      <c r="J2856" s="21">
        <v>128975</v>
      </c>
      <c r="K2856" s="21">
        <v>2392</v>
      </c>
      <c r="L2856" s="21">
        <v>0</v>
      </c>
      <c r="M2856" s="21">
        <v>0</v>
      </c>
      <c r="N2856" s="21">
        <v>131367</v>
      </c>
    </row>
    <row r="2857" spans="1:14" x14ac:dyDescent="0.25">
      <c r="A2857" s="1" t="s">
        <v>6276</v>
      </c>
      <c r="B2857" s="2" t="s">
        <v>10</v>
      </c>
      <c r="C2857" s="2" t="s">
        <v>3419</v>
      </c>
      <c r="D2857" s="21">
        <v>425783</v>
      </c>
      <c r="E2857" s="21">
        <v>0</v>
      </c>
      <c r="F2857" s="21">
        <v>425783</v>
      </c>
      <c r="G2857" s="39">
        <v>1.04</v>
      </c>
      <c r="H2857" s="21">
        <v>442814</v>
      </c>
      <c r="I2857" s="21">
        <v>0</v>
      </c>
      <c r="J2857" s="21">
        <v>442814</v>
      </c>
      <c r="K2857" s="21">
        <v>0</v>
      </c>
      <c r="L2857" s="21">
        <v>0</v>
      </c>
      <c r="M2857" s="21">
        <v>0</v>
      </c>
      <c r="N2857" s="21">
        <v>442814</v>
      </c>
    </row>
    <row r="2858" spans="1:14" x14ac:dyDescent="0.25">
      <c r="A2858" s="1" t="s">
        <v>6277</v>
      </c>
      <c r="B2858" s="2" t="s">
        <v>174</v>
      </c>
      <c r="C2858" s="2" t="s">
        <v>3055</v>
      </c>
      <c r="D2858" s="21">
        <v>0</v>
      </c>
      <c r="E2858" s="21">
        <v>0</v>
      </c>
      <c r="F2858" s="21">
        <v>0</v>
      </c>
      <c r="G2858" s="39">
        <v>1.04</v>
      </c>
      <c r="H2858" s="21">
        <v>0</v>
      </c>
      <c r="I2858" s="21">
        <v>0</v>
      </c>
      <c r="J2858" s="21">
        <v>0</v>
      </c>
      <c r="K2858" s="21">
        <v>0</v>
      </c>
      <c r="L2858" s="21">
        <v>0</v>
      </c>
      <c r="M2858" s="21">
        <v>0</v>
      </c>
      <c r="N2858" s="21">
        <v>0</v>
      </c>
    </row>
    <row r="2859" spans="1:14" x14ac:dyDescent="0.25">
      <c r="A2859" s="1" t="s">
        <v>6278</v>
      </c>
      <c r="B2859" s="2" t="s">
        <v>10</v>
      </c>
      <c r="C2859" s="2" t="s">
        <v>3419</v>
      </c>
      <c r="D2859" s="21">
        <v>60282325</v>
      </c>
      <c r="E2859" s="21">
        <v>0</v>
      </c>
      <c r="F2859" s="21">
        <v>60282325</v>
      </c>
      <c r="G2859" s="39">
        <v>1.04</v>
      </c>
      <c r="H2859" s="21">
        <v>62693618</v>
      </c>
      <c r="I2859" s="21">
        <v>0</v>
      </c>
      <c r="J2859" s="21">
        <v>62693618</v>
      </c>
      <c r="K2859" s="21">
        <v>1465879</v>
      </c>
      <c r="L2859" s="21">
        <v>1360283.3601933585</v>
      </c>
      <c r="M2859" s="21">
        <v>3150572</v>
      </c>
      <c r="N2859" s="21">
        <v>68670352.360193357</v>
      </c>
    </row>
    <row r="2860" spans="1:14" x14ac:dyDescent="0.25">
      <c r="A2860" s="1" t="s">
        <v>6279</v>
      </c>
      <c r="B2860" s="2" t="s">
        <v>10</v>
      </c>
      <c r="C2860" s="2" t="s">
        <v>3419</v>
      </c>
      <c r="D2860" s="21">
        <v>23057</v>
      </c>
      <c r="E2860" s="21">
        <v>0</v>
      </c>
      <c r="F2860" s="21">
        <v>23057</v>
      </c>
      <c r="G2860" s="39">
        <v>1.04</v>
      </c>
      <c r="H2860" s="21">
        <v>23979</v>
      </c>
      <c r="I2860" s="21">
        <v>0</v>
      </c>
      <c r="J2860" s="21">
        <v>23979</v>
      </c>
      <c r="K2860" s="21">
        <v>0</v>
      </c>
      <c r="L2860" s="21">
        <v>0</v>
      </c>
      <c r="M2860" s="21">
        <v>0</v>
      </c>
      <c r="N2860" s="21">
        <v>23979</v>
      </c>
    </row>
    <row r="2861" spans="1:14" x14ac:dyDescent="0.25">
      <c r="A2861" s="1" t="s">
        <v>6280</v>
      </c>
      <c r="B2861" s="2" t="s">
        <v>10</v>
      </c>
      <c r="C2861" s="2" t="s">
        <v>3419</v>
      </c>
      <c r="D2861" s="21">
        <v>1272235</v>
      </c>
      <c r="E2861" s="21">
        <v>0</v>
      </c>
      <c r="F2861" s="21">
        <v>1272235</v>
      </c>
      <c r="G2861" s="39">
        <v>1.04</v>
      </c>
      <c r="H2861" s="21">
        <v>1323124</v>
      </c>
      <c r="I2861" s="21">
        <v>0</v>
      </c>
      <c r="J2861" s="21">
        <v>1323124</v>
      </c>
      <c r="K2861" s="21">
        <v>0</v>
      </c>
      <c r="L2861" s="21">
        <v>0</v>
      </c>
      <c r="M2861" s="21">
        <v>0</v>
      </c>
      <c r="N2861" s="21">
        <v>1323124</v>
      </c>
    </row>
    <row r="2862" spans="1:14" x14ac:dyDescent="0.25">
      <c r="A2862" s="1" t="s">
        <v>6281</v>
      </c>
      <c r="B2862" s="2" t="s">
        <v>10</v>
      </c>
      <c r="C2862" s="2" t="s">
        <v>3419</v>
      </c>
      <c r="D2862" s="21">
        <v>622051</v>
      </c>
      <c r="E2862" s="21">
        <v>0</v>
      </c>
      <c r="F2862" s="21">
        <v>622051</v>
      </c>
      <c r="G2862" s="39">
        <v>1.04</v>
      </c>
      <c r="H2862" s="21">
        <v>646933</v>
      </c>
      <c r="I2862" s="21">
        <v>0</v>
      </c>
      <c r="J2862" s="21">
        <v>646933</v>
      </c>
      <c r="K2862" s="21">
        <v>0</v>
      </c>
      <c r="L2862" s="21">
        <v>0</v>
      </c>
      <c r="M2862" s="21">
        <v>0</v>
      </c>
      <c r="N2862" s="21">
        <v>646933</v>
      </c>
    </row>
    <row r="2863" spans="1:14" x14ac:dyDescent="0.25">
      <c r="A2863" s="1" t="s">
        <v>6282</v>
      </c>
      <c r="B2863" s="2" t="s">
        <v>10</v>
      </c>
      <c r="C2863" s="2" t="s">
        <v>3419</v>
      </c>
      <c r="D2863" s="21">
        <v>285898</v>
      </c>
      <c r="E2863" s="21">
        <v>0</v>
      </c>
      <c r="F2863" s="21">
        <v>285898</v>
      </c>
      <c r="G2863" s="39">
        <v>1.04</v>
      </c>
      <c r="H2863" s="21">
        <v>297334</v>
      </c>
      <c r="I2863" s="21">
        <v>0</v>
      </c>
      <c r="J2863" s="21">
        <v>297334</v>
      </c>
      <c r="K2863" s="21">
        <v>0</v>
      </c>
      <c r="L2863" s="21">
        <v>0</v>
      </c>
      <c r="M2863" s="21">
        <v>0</v>
      </c>
      <c r="N2863" s="21">
        <v>297334</v>
      </c>
    </row>
    <row r="2864" spans="1:14" x14ac:dyDescent="0.25">
      <c r="A2864" s="1" t="s">
        <v>6283</v>
      </c>
      <c r="B2864" s="2" t="s">
        <v>10</v>
      </c>
      <c r="C2864" s="2" t="s">
        <v>3419</v>
      </c>
      <c r="D2864" s="21">
        <v>81036</v>
      </c>
      <c r="E2864" s="21">
        <v>0</v>
      </c>
      <c r="F2864" s="21">
        <v>81036</v>
      </c>
      <c r="G2864" s="39">
        <v>1.04</v>
      </c>
      <c r="H2864" s="21">
        <v>84277</v>
      </c>
      <c r="I2864" s="21">
        <v>0</v>
      </c>
      <c r="J2864" s="21">
        <v>84277</v>
      </c>
      <c r="K2864" s="21">
        <v>0</v>
      </c>
      <c r="L2864" s="21">
        <v>0</v>
      </c>
      <c r="M2864" s="21">
        <v>0</v>
      </c>
      <c r="N2864" s="21">
        <v>84277</v>
      </c>
    </row>
    <row r="2865" spans="1:14" x14ac:dyDescent="0.25">
      <c r="A2865" s="1" t="s">
        <v>6284</v>
      </c>
      <c r="B2865" s="2" t="s">
        <v>10</v>
      </c>
      <c r="C2865" s="2" t="s">
        <v>3419</v>
      </c>
      <c r="D2865" s="21">
        <v>191047</v>
      </c>
      <c r="E2865" s="21">
        <v>0</v>
      </c>
      <c r="F2865" s="21">
        <v>191047</v>
      </c>
      <c r="G2865" s="39">
        <v>1.04</v>
      </c>
      <c r="H2865" s="21">
        <v>198689</v>
      </c>
      <c r="I2865" s="21">
        <v>0</v>
      </c>
      <c r="J2865" s="21">
        <v>198689</v>
      </c>
      <c r="K2865" s="21">
        <v>0</v>
      </c>
      <c r="L2865" s="21">
        <v>0</v>
      </c>
      <c r="M2865" s="21">
        <v>0</v>
      </c>
      <c r="N2865" s="21">
        <v>198689</v>
      </c>
    </row>
    <row r="2866" spans="1:14" x14ac:dyDescent="0.25">
      <c r="A2866" s="1" t="s">
        <v>6285</v>
      </c>
      <c r="B2866" s="2" t="s">
        <v>10</v>
      </c>
      <c r="C2866" s="2" t="s">
        <v>3419</v>
      </c>
      <c r="D2866" s="21">
        <v>333095</v>
      </c>
      <c r="E2866" s="21">
        <v>0</v>
      </c>
      <c r="F2866" s="21">
        <v>333095</v>
      </c>
      <c r="G2866" s="39">
        <v>1.04</v>
      </c>
      <c r="H2866" s="21">
        <v>346419</v>
      </c>
      <c r="I2866" s="21">
        <v>0</v>
      </c>
      <c r="J2866" s="21">
        <v>346419</v>
      </c>
      <c r="K2866" s="21">
        <v>0</v>
      </c>
      <c r="L2866" s="21">
        <v>0</v>
      </c>
      <c r="M2866" s="21">
        <v>0</v>
      </c>
      <c r="N2866" s="21">
        <v>346419</v>
      </c>
    </row>
    <row r="2867" spans="1:14" x14ac:dyDescent="0.25">
      <c r="A2867" s="1" t="s">
        <v>6286</v>
      </c>
      <c r="B2867" s="2" t="s">
        <v>10</v>
      </c>
      <c r="C2867" s="2" t="s">
        <v>3419</v>
      </c>
      <c r="D2867" s="21">
        <v>192718</v>
      </c>
      <c r="E2867" s="21">
        <v>0</v>
      </c>
      <c r="F2867" s="21">
        <v>192718</v>
      </c>
      <c r="G2867" s="39">
        <v>1.04</v>
      </c>
      <c r="H2867" s="21">
        <v>200427</v>
      </c>
      <c r="I2867" s="21">
        <v>0</v>
      </c>
      <c r="J2867" s="21">
        <v>200427</v>
      </c>
      <c r="K2867" s="21">
        <v>0</v>
      </c>
      <c r="L2867" s="21">
        <v>0</v>
      </c>
      <c r="M2867" s="21">
        <v>0</v>
      </c>
      <c r="N2867" s="21">
        <v>200427</v>
      </c>
    </row>
    <row r="2868" spans="1:14" x14ac:dyDescent="0.25">
      <c r="A2868" s="1" t="s">
        <v>6287</v>
      </c>
      <c r="B2868" s="2" t="s">
        <v>10</v>
      </c>
      <c r="C2868" s="2" t="s">
        <v>3419</v>
      </c>
      <c r="D2868" s="21">
        <v>509155</v>
      </c>
      <c r="E2868" s="21">
        <v>0</v>
      </c>
      <c r="F2868" s="21">
        <v>509155</v>
      </c>
      <c r="G2868" s="39">
        <v>1.04</v>
      </c>
      <c r="H2868" s="21">
        <v>529521</v>
      </c>
      <c r="I2868" s="21">
        <v>0</v>
      </c>
      <c r="J2868" s="21">
        <v>529521</v>
      </c>
      <c r="K2868" s="21">
        <v>0</v>
      </c>
      <c r="L2868" s="21">
        <v>0</v>
      </c>
      <c r="M2868" s="21">
        <v>0</v>
      </c>
      <c r="N2868" s="21">
        <v>529521</v>
      </c>
    </row>
    <row r="2869" spans="1:14" x14ac:dyDescent="0.25">
      <c r="A2869" s="1" t="s">
        <v>6288</v>
      </c>
      <c r="B2869" s="2" t="s">
        <v>10</v>
      </c>
      <c r="C2869" s="2" t="s">
        <v>3419</v>
      </c>
      <c r="D2869" s="21">
        <v>31530</v>
      </c>
      <c r="E2869" s="21">
        <v>0</v>
      </c>
      <c r="F2869" s="21">
        <v>31530</v>
      </c>
      <c r="G2869" s="39">
        <v>1.04</v>
      </c>
      <c r="H2869" s="21">
        <v>32791</v>
      </c>
      <c r="I2869" s="21">
        <v>0</v>
      </c>
      <c r="J2869" s="21">
        <v>32791</v>
      </c>
      <c r="K2869" s="21">
        <v>0</v>
      </c>
      <c r="L2869" s="21">
        <v>0</v>
      </c>
      <c r="M2869" s="21">
        <v>0</v>
      </c>
      <c r="N2869" s="21">
        <v>32791</v>
      </c>
    </row>
    <row r="2870" spans="1:14" x14ac:dyDescent="0.25">
      <c r="A2870" s="1" t="s">
        <v>6289</v>
      </c>
      <c r="B2870" s="2" t="s">
        <v>10</v>
      </c>
      <c r="C2870" s="2" t="s">
        <v>3419</v>
      </c>
      <c r="D2870" s="21">
        <v>1583120</v>
      </c>
      <c r="E2870" s="21">
        <v>0</v>
      </c>
      <c r="F2870" s="21">
        <v>1583120</v>
      </c>
      <c r="G2870" s="39">
        <v>1.04</v>
      </c>
      <c r="H2870" s="21">
        <v>1646445</v>
      </c>
      <c r="I2870" s="21">
        <v>0</v>
      </c>
      <c r="J2870" s="21">
        <v>1646445</v>
      </c>
      <c r="K2870" s="21">
        <v>0</v>
      </c>
      <c r="L2870" s="21">
        <v>0</v>
      </c>
      <c r="M2870" s="21">
        <v>0</v>
      </c>
      <c r="N2870" s="21">
        <v>1646445</v>
      </c>
    </row>
    <row r="2871" spans="1:14" x14ac:dyDescent="0.25">
      <c r="A2871" s="1" t="s">
        <v>6290</v>
      </c>
      <c r="B2871" s="2" t="s">
        <v>10</v>
      </c>
      <c r="C2871" s="2" t="s">
        <v>3419</v>
      </c>
      <c r="D2871" s="21">
        <v>3703218</v>
      </c>
      <c r="E2871" s="21">
        <v>0</v>
      </c>
      <c r="F2871" s="21">
        <v>3703218</v>
      </c>
      <c r="G2871" s="39">
        <v>1.04</v>
      </c>
      <c r="H2871" s="21">
        <v>3851347</v>
      </c>
      <c r="I2871" s="21">
        <v>0</v>
      </c>
      <c r="J2871" s="21">
        <v>3851347</v>
      </c>
      <c r="K2871" s="21">
        <v>0</v>
      </c>
      <c r="L2871" s="21">
        <v>0</v>
      </c>
      <c r="M2871" s="21">
        <v>0</v>
      </c>
      <c r="N2871" s="21">
        <v>3851347</v>
      </c>
    </row>
    <row r="2872" spans="1:14" x14ac:dyDescent="0.25">
      <c r="A2872" s="1" t="s">
        <v>6291</v>
      </c>
      <c r="B2872" s="2" t="s">
        <v>10</v>
      </c>
      <c r="C2872" s="2" t="s">
        <v>3419</v>
      </c>
      <c r="D2872" s="21">
        <v>150020</v>
      </c>
      <c r="E2872" s="21">
        <v>0</v>
      </c>
      <c r="F2872" s="21">
        <v>150020</v>
      </c>
      <c r="G2872" s="39">
        <v>1.04</v>
      </c>
      <c r="H2872" s="21">
        <v>156021</v>
      </c>
      <c r="I2872" s="21">
        <v>0</v>
      </c>
      <c r="J2872" s="21">
        <v>156021</v>
      </c>
      <c r="K2872" s="21">
        <v>0</v>
      </c>
      <c r="L2872" s="21">
        <v>0</v>
      </c>
      <c r="M2872" s="21">
        <v>0</v>
      </c>
      <c r="N2872" s="21">
        <v>156021</v>
      </c>
    </row>
    <row r="2873" spans="1:14" x14ac:dyDescent="0.25">
      <c r="A2873" s="1" t="s">
        <v>6292</v>
      </c>
      <c r="B2873" s="2" t="s">
        <v>10</v>
      </c>
      <c r="C2873" s="2" t="s">
        <v>3419</v>
      </c>
      <c r="D2873" s="21">
        <v>26756</v>
      </c>
      <c r="E2873" s="21">
        <v>0</v>
      </c>
      <c r="F2873" s="21">
        <v>26756</v>
      </c>
      <c r="G2873" s="39">
        <v>1.04</v>
      </c>
      <c r="H2873" s="21">
        <v>27826</v>
      </c>
      <c r="I2873" s="21">
        <v>0</v>
      </c>
      <c r="J2873" s="21">
        <v>27826</v>
      </c>
      <c r="K2873" s="21">
        <v>0</v>
      </c>
      <c r="L2873" s="21">
        <v>0</v>
      </c>
      <c r="M2873" s="21">
        <v>0</v>
      </c>
      <c r="N2873" s="21">
        <v>27826</v>
      </c>
    </row>
    <row r="2874" spans="1:14" x14ac:dyDescent="0.25">
      <c r="A2874" s="1" t="s">
        <v>6293</v>
      </c>
      <c r="B2874" s="2" t="s">
        <v>10</v>
      </c>
      <c r="C2874" s="2" t="s">
        <v>3419</v>
      </c>
      <c r="D2874" s="21">
        <v>25084</v>
      </c>
      <c r="E2874" s="21">
        <v>0</v>
      </c>
      <c r="F2874" s="21">
        <v>25084</v>
      </c>
      <c r="G2874" s="39">
        <v>1.04</v>
      </c>
      <c r="H2874" s="21">
        <v>26087</v>
      </c>
      <c r="I2874" s="21">
        <v>0</v>
      </c>
      <c r="J2874" s="21">
        <v>26087</v>
      </c>
      <c r="K2874" s="21">
        <v>0</v>
      </c>
      <c r="L2874" s="21">
        <v>0</v>
      </c>
      <c r="M2874" s="21">
        <v>0</v>
      </c>
      <c r="N2874" s="21">
        <v>26087</v>
      </c>
    </row>
    <row r="2875" spans="1:14" x14ac:dyDescent="0.25">
      <c r="A2875" s="1" t="s">
        <v>6294</v>
      </c>
      <c r="B2875" s="2" t="s">
        <v>10</v>
      </c>
      <c r="C2875" s="2" t="s">
        <v>3419</v>
      </c>
      <c r="D2875" s="21">
        <v>90916282</v>
      </c>
      <c r="E2875" s="21">
        <v>0</v>
      </c>
      <c r="F2875" s="21">
        <v>90916282</v>
      </c>
      <c r="G2875" s="39">
        <v>1.04</v>
      </c>
      <c r="H2875" s="21">
        <v>94552933</v>
      </c>
      <c r="I2875" s="21">
        <v>0</v>
      </c>
      <c r="J2875" s="21">
        <v>94552933</v>
      </c>
      <c r="K2875" s="21">
        <v>0</v>
      </c>
      <c r="L2875" s="21">
        <v>0</v>
      </c>
      <c r="M2875" s="21">
        <v>0</v>
      </c>
      <c r="N2875" s="21">
        <v>94552933</v>
      </c>
    </row>
    <row r="2876" spans="1:14" x14ac:dyDescent="0.25">
      <c r="A2876" s="1" t="s">
        <v>6295</v>
      </c>
      <c r="B2876" s="2" t="s">
        <v>10</v>
      </c>
      <c r="C2876" s="2" t="s">
        <v>3419</v>
      </c>
      <c r="D2876" s="21">
        <v>89217</v>
      </c>
      <c r="E2876" s="21">
        <v>0</v>
      </c>
      <c r="F2876" s="21">
        <v>89217</v>
      </c>
      <c r="G2876" s="39">
        <v>1.04</v>
      </c>
      <c r="H2876" s="21">
        <v>92786</v>
      </c>
      <c r="I2876" s="21">
        <v>0</v>
      </c>
      <c r="J2876" s="21">
        <v>92786</v>
      </c>
      <c r="K2876" s="21">
        <v>42445</v>
      </c>
      <c r="L2876" s="21">
        <v>0</v>
      </c>
      <c r="M2876" s="21">
        <v>0</v>
      </c>
      <c r="N2876" s="21">
        <v>135231</v>
      </c>
    </row>
    <row r="2877" spans="1:14" x14ac:dyDescent="0.25">
      <c r="A2877" s="1" t="s">
        <v>6296</v>
      </c>
      <c r="B2877" s="2" t="s">
        <v>10</v>
      </c>
      <c r="C2877" s="2" t="s">
        <v>3419</v>
      </c>
      <c r="D2877" s="21">
        <v>49473809</v>
      </c>
      <c r="E2877" s="21">
        <v>0</v>
      </c>
      <c r="F2877" s="21">
        <v>49473809</v>
      </c>
      <c r="G2877" s="39">
        <v>1.04</v>
      </c>
      <c r="H2877" s="21">
        <v>51452761</v>
      </c>
      <c r="I2877" s="21">
        <v>0</v>
      </c>
      <c r="J2877" s="21">
        <v>51452761</v>
      </c>
      <c r="K2877" s="21">
        <v>0</v>
      </c>
      <c r="L2877" s="21">
        <v>0</v>
      </c>
      <c r="M2877" s="21">
        <v>0</v>
      </c>
      <c r="N2877" s="21">
        <v>51452761</v>
      </c>
    </row>
    <row r="2878" spans="1:14" x14ac:dyDescent="0.25">
      <c r="A2878" s="1" t="s">
        <v>6297</v>
      </c>
      <c r="B2878" s="2" t="s">
        <v>10</v>
      </c>
      <c r="C2878" s="2" t="s">
        <v>3419</v>
      </c>
      <c r="D2878" s="21">
        <v>12269557</v>
      </c>
      <c r="E2878" s="21">
        <v>0</v>
      </c>
      <c r="F2878" s="21">
        <v>12269557</v>
      </c>
      <c r="G2878" s="39">
        <v>1.04</v>
      </c>
      <c r="H2878" s="21">
        <v>12760339</v>
      </c>
      <c r="I2878" s="21">
        <v>0</v>
      </c>
      <c r="J2878" s="21">
        <v>12760339</v>
      </c>
      <c r="K2878" s="21">
        <v>0</v>
      </c>
      <c r="L2878" s="21">
        <v>0</v>
      </c>
      <c r="M2878" s="21">
        <v>0</v>
      </c>
      <c r="N2878" s="21">
        <v>12760339</v>
      </c>
    </row>
    <row r="2879" spans="1:14" x14ac:dyDescent="0.25">
      <c r="A2879" s="1" t="s">
        <v>6298</v>
      </c>
      <c r="B2879" s="2" t="s">
        <v>10</v>
      </c>
      <c r="C2879" s="2" t="s">
        <v>3419</v>
      </c>
      <c r="D2879" s="21">
        <v>0</v>
      </c>
      <c r="E2879" s="21">
        <v>0</v>
      </c>
      <c r="F2879" s="21">
        <v>0</v>
      </c>
      <c r="G2879" s="39">
        <v>1.04</v>
      </c>
      <c r="H2879" s="21">
        <v>0</v>
      </c>
      <c r="I2879" s="21">
        <v>0</v>
      </c>
      <c r="J2879" s="21">
        <v>0</v>
      </c>
      <c r="K2879" s="21">
        <v>0</v>
      </c>
      <c r="L2879" s="21">
        <v>0</v>
      </c>
      <c r="M2879" s="21">
        <v>0</v>
      </c>
      <c r="N2879" s="21">
        <v>0</v>
      </c>
    </row>
    <row r="2880" spans="1:14" x14ac:dyDescent="0.25">
      <c r="A2880" s="1" t="s">
        <v>6299</v>
      </c>
      <c r="B2880" s="2" t="s">
        <v>10</v>
      </c>
      <c r="C2880" s="2" t="s">
        <v>3419</v>
      </c>
      <c r="D2880" s="21">
        <v>1437029</v>
      </c>
      <c r="E2880" s="21">
        <v>0</v>
      </c>
      <c r="F2880" s="21">
        <v>1437029</v>
      </c>
      <c r="G2880" s="39">
        <v>1.04</v>
      </c>
      <c r="H2880" s="21">
        <v>1494510</v>
      </c>
      <c r="I2880" s="21">
        <v>0</v>
      </c>
      <c r="J2880" s="21">
        <v>1494510</v>
      </c>
      <c r="K2880" s="21">
        <v>0</v>
      </c>
      <c r="L2880" s="21">
        <v>0</v>
      </c>
      <c r="M2880" s="21">
        <v>0</v>
      </c>
      <c r="N2880" s="21">
        <v>1494510</v>
      </c>
    </row>
    <row r="2881" spans="1:14" x14ac:dyDescent="0.25">
      <c r="A2881" s="1" t="s">
        <v>6300</v>
      </c>
      <c r="B2881" s="2" t="s">
        <v>10</v>
      </c>
      <c r="C2881" s="2" t="s">
        <v>3419</v>
      </c>
      <c r="D2881" s="21">
        <v>9135785</v>
      </c>
      <c r="E2881" s="21">
        <v>0</v>
      </c>
      <c r="F2881" s="21">
        <v>9135785</v>
      </c>
      <c r="G2881" s="39">
        <v>1.04</v>
      </c>
      <c r="H2881" s="21">
        <v>9501216</v>
      </c>
      <c r="I2881" s="21">
        <v>0</v>
      </c>
      <c r="J2881" s="21">
        <v>9501216</v>
      </c>
      <c r="K2881" s="21">
        <v>184056</v>
      </c>
      <c r="L2881" s="21">
        <v>192932.47195789768</v>
      </c>
      <c r="M2881" s="21">
        <v>389377</v>
      </c>
      <c r="N2881" s="21">
        <v>10267581.471957898</v>
      </c>
    </row>
    <row r="2882" spans="1:14" x14ac:dyDescent="0.25">
      <c r="A2882" s="1" t="s">
        <v>6301</v>
      </c>
      <c r="B2882" s="2" t="s">
        <v>10</v>
      </c>
      <c r="C2882" s="2" t="s">
        <v>3419</v>
      </c>
      <c r="D2882" s="21">
        <v>148605</v>
      </c>
      <c r="E2882" s="21">
        <v>0</v>
      </c>
      <c r="F2882" s="21">
        <v>148605</v>
      </c>
      <c r="G2882" s="39">
        <v>1.04</v>
      </c>
      <c r="H2882" s="21">
        <v>154549</v>
      </c>
      <c r="I2882" s="21">
        <v>0</v>
      </c>
      <c r="J2882" s="21">
        <v>154549</v>
      </c>
      <c r="K2882" s="21">
        <v>0</v>
      </c>
      <c r="L2882" s="21">
        <v>0</v>
      </c>
      <c r="M2882" s="21">
        <v>0</v>
      </c>
      <c r="N2882" s="21">
        <v>154549</v>
      </c>
    </row>
    <row r="2883" spans="1:14" x14ac:dyDescent="0.25">
      <c r="A2883" s="1" t="s">
        <v>6302</v>
      </c>
      <c r="B2883" s="2" t="s">
        <v>10</v>
      </c>
      <c r="C2883" s="2" t="s">
        <v>3419</v>
      </c>
      <c r="D2883" s="21">
        <v>238524</v>
      </c>
      <c r="E2883" s="21">
        <v>0</v>
      </c>
      <c r="F2883" s="21">
        <v>238524</v>
      </c>
      <c r="G2883" s="39">
        <v>1.04</v>
      </c>
      <c r="H2883" s="21">
        <v>248065</v>
      </c>
      <c r="I2883" s="21">
        <v>0</v>
      </c>
      <c r="J2883" s="21">
        <v>248065</v>
      </c>
      <c r="K2883" s="21">
        <v>0</v>
      </c>
      <c r="L2883" s="21">
        <v>0</v>
      </c>
      <c r="M2883" s="21">
        <v>0</v>
      </c>
      <c r="N2883" s="21">
        <v>248065</v>
      </c>
    </row>
    <row r="2884" spans="1:14" x14ac:dyDescent="0.25">
      <c r="A2884" s="1" t="s">
        <v>6303</v>
      </c>
      <c r="B2884" s="2" t="s">
        <v>10</v>
      </c>
      <c r="C2884" s="2" t="s">
        <v>3419</v>
      </c>
      <c r="D2884" s="21">
        <v>36879</v>
      </c>
      <c r="E2884" s="21">
        <v>0</v>
      </c>
      <c r="F2884" s="21">
        <v>36879</v>
      </c>
      <c r="G2884" s="39">
        <v>1.04</v>
      </c>
      <c r="H2884" s="21">
        <v>38354</v>
      </c>
      <c r="I2884" s="21">
        <v>0</v>
      </c>
      <c r="J2884" s="21">
        <v>38354</v>
      </c>
      <c r="K2884" s="21">
        <v>0</v>
      </c>
      <c r="L2884" s="21">
        <v>0</v>
      </c>
      <c r="M2884" s="21">
        <v>0</v>
      </c>
      <c r="N2884" s="21">
        <v>38354</v>
      </c>
    </row>
    <row r="2885" spans="1:14" x14ac:dyDescent="0.25">
      <c r="A2885" s="1" t="s">
        <v>6304</v>
      </c>
      <c r="B2885" s="2" t="s">
        <v>10</v>
      </c>
      <c r="C2885" s="2" t="s">
        <v>3419</v>
      </c>
      <c r="D2885" s="21">
        <v>85987</v>
      </c>
      <c r="E2885" s="21">
        <v>0</v>
      </c>
      <c r="F2885" s="21">
        <v>85987</v>
      </c>
      <c r="G2885" s="39">
        <v>1.04</v>
      </c>
      <c r="H2885" s="21">
        <v>89426</v>
      </c>
      <c r="I2885" s="21">
        <v>0</v>
      </c>
      <c r="J2885" s="21">
        <v>89426</v>
      </c>
      <c r="K2885" s="21">
        <v>0</v>
      </c>
      <c r="L2885" s="21">
        <v>0</v>
      </c>
      <c r="M2885" s="21">
        <v>0</v>
      </c>
      <c r="N2885" s="21">
        <v>89426</v>
      </c>
    </row>
    <row r="2886" spans="1:14" x14ac:dyDescent="0.25">
      <c r="A2886" s="1" t="s">
        <v>6305</v>
      </c>
      <c r="B2886" s="2" t="s">
        <v>10</v>
      </c>
      <c r="C2886" s="2" t="s">
        <v>3419</v>
      </c>
      <c r="D2886" s="21">
        <v>214843</v>
      </c>
      <c r="E2886" s="21">
        <v>0</v>
      </c>
      <c r="F2886" s="21">
        <v>214843</v>
      </c>
      <c r="G2886" s="39">
        <v>1.04</v>
      </c>
      <c r="H2886" s="21">
        <v>223437</v>
      </c>
      <c r="I2886" s="21">
        <v>0</v>
      </c>
      <c r="J2886" s="21">
        <v>223437</v>
      </c>
      <c r="K2886" s="21">
        <v>0</v>
      </c>
      <c r="L2886" s="21">
        <v>0</v>
      </c>
      <c r="M2886" s="21">
        <v>0</v>
      </c>
      <c r="N2886" s="21">
        <v>223437</v>
      </c>
    </row>
    <row r="2887" spans="1:14" x14ac:dyDescent="0.25">
      <c r="A2887" s="1" t="s">
        <v>6306</v>
      </c>
      <c r="B2887" s="2" t="s">
        <v>10</v>
      </c>
      <c r="C2887" s="2" t="s">
        <v>3419</v>
      </c>
      <c r="D2887" s="21">
        <v>180381</v>
      </c>
      <c r="E2887" s="21">
        <v>0</v>
      </c>
      <c r="F2887" s="21">
        <v>180381</v>
      </c>
      <c r="G2887" s="39">
        <v>1.04</v>
      </c>
      <c r="H2887" s="21">
        <v>187596</v>
      </c>
      <c r="I2887" s="21">
        <v>0</v>
      </c>
      <c r="J2887" s="21">
        <v>187596</v>
      </c>
      <c r="K2887" s="21">
        <v>0</v>
      </c>
      <c r="L2887" s="21">
        <v>0</v>
      </c>
      <c r="M2887" s="21">
        <v>0</v>
      </c>
      <c r="N2887" s="21">
        <v>187596</v>
      </c>
    </row>
    <row r="2888" spans="1:14" x14ac:dyDescent="0.25">
      <c r="A2888" s="1" t="s">
        <v>6307</v>
      </c>
      <c r="B2888" s="2" t="s">
        <v>10</v>
      </c>
      <c r="C2888" s="2" t="s">
        <v>3419</v>
      </c>
      <c r="D2888" s="21">
        <v>48853</v>
      </c>
      <c r="E2888" s="21">
        <v>0</v>
      </c>
      <c r="F2888" s="21">
        <v>48853</v>
      </c>
      <c r="G2888" s="39">
        <v>1.04</v>
      </c>
      <c r="H2888" s="21">
        <v>50807</v>
      </c>
      <c r="I2888" s="21">
        <v>0</v>
      </c>
      <c r="J2888" s="21">
        <v>50807</v>
      </c>
      <c r="K2888" s="21">
        <v>0</v>
      </c>
      <c r="L2888" s="21">
        <v>0</v>
      </c>
      <c r="M2888" s="21">
        <v>0</v>
      </c>
      <c r="N2888" s="21">
        <v>50807</v>
      </c>
    </row>
    <row r="2889" spans="1:14" x14ac:dyDescent="0.25">
      <c r="A2889" s="1" t="s">
        <v>6308</v>
      </c>
      <c r="B2889" s="2" t="s">
        <v>10</v>
      </c>
      <c r="C2889" s="2" t="s">
        <v>3419</v>
      </c>
      <c r="D2889" s="21">
        <v>34581</v>
      </c>
      <c r="E2889" s="21">
        <v>0</v>
      </c>
      <c r="F2889" s="21">
        <v>34581</v>
      </c>
      <c r="G2889" s="39">
        <v>1.04</v>
      </c>
      <c r="H2889" s="21">
        <v>35964</v>
      </c>
      <c r="I2889" s="21">
        <v>0</v>
      </c>
      <c r="J2889" s="21">
        <v>35964</v>
      </c>
      <c r="K2889" s="21">
        <v>0</v>
      </c>
      <c r="L2889" s="21">
        <v>0</v>
      </c>
      <c r="M2889" s="21">
        <v>0</v>
      </c>
      <c r="N2889" s="21">
        <v>35964</v>
      </c>
    </row>
    <row r="2890" spans="1:14" x14ac:dyDescent="0.25">
      <c r="A2890" s="1" t="s">
        <v>6309</v>
      </c>
      <c r="B2890" s="2" t="s">
        <v>10</v>
      </c>
      <c r="C2890" s="2" t="s">
        <v>3419</v>
      </c>
      <c r="D2890" s="21">
        <v>22360</v>
      </c>
      <c r="E2890" s="21">
        <v>0</v>
      </c>
      <c r="F2890" s="21">
        <v>22360</v>
      </c>
      <c r="G2890" s="39">
        <v>1.04</v>
      </c>
      <c r="H2890" s="21">
        <v>23254</v>
      </c>
      <c r="I2890" s="21">
        <v>0</v>
      </c>
      <c r="J2890" s="21">
        <v>23254</v>
      </c>
      <c r="K2890" s="21">
        <v>0</v>
      </c>
      <c r="L2890" s="21">
        <v>0</v>
      </c>
      <c r="M2890" s="21">
        <v>0</v>
      </c>
      <c r="N2890" s="21">
        <v>23254</v>
      </c>
    </row>
    <row r="2891" spans="1:14" x14ac:dyDescent="0.25">
      <c r="A2891" s="1" t="s">
        <v>6310</v>
      </c>
      <c r="B2891" s="2" t="s">
        <v>10</v>
      </c>
      <c r="C2891" s="2" t="s">
        <v>3419</v>
      </c>
      <c r="D2891" s="21">
        <v>91288</v>
      </c>
      <c r="E2891" s="21">
        <v>0</v>
      </c>
      <c r="F2891" s="21">
        <v>91288</v>
      </c>
      <c r="G2891" s="39">
        <v>1.04</v>
      </c>
      <c r="H2891" s="21">
        <v>94940</v>
      </c>
      <c r="I2891" s="21">
        <v>0</v>
      </c>
      <c r="J2891" s="21">
        <v>94940</v>
      </c>
      <c r="K2891" s="21">
        <v>0</v>
      </c>
      <c r="L2891" s="21">
        <v>0</v>
      </c>
      <c r="M2891" s="21">
        <v>0</v>
      </c>
      <c r="N2891" s="21">
        <v>94940</v>
      </c>
    </row>
    <row r="2892" spans="1:14" x14ac:dyDescent="0.25">
      <c r="A2892" s="1" t="s">
        <v>6311</v>
      </c>
      <c r="B2892" s="2" t="s">
        <v>10</v>
      </c>
      <c r="C2892" s="2" t="s">
        <v>3419</v>
      </c>
      <c r="D2892" s="21">
        <v>1259637</v>
      </c>
      <c r="E2892" s="21">
        <v>0</v>
      </c>
      <c r="F2892" s="21">
        <v>1259637</v>
      </c>
      <c r="G2892" s="39">
        <v>1.04</v>
      </c>
      <c r="H2892" s="21">
        <v>1310022</v>
      </c>
      <c r="I2892" s="21">
        <v>0</v>
      </c>
      <c r="J2892" s="21">
        <v>1310022</v>
      </c>
      <c r="K2892" s="21">
        <v>14270</v>
      </c>
      <c r="L2892" s="21">
        <v>0</v>
      </c>
      <c r="M2892" s="21">
        <v>0</v>
      </c>
      <c r="N2892" s="21">
        <v>1324292</v>
      </c>
    </row>
    <row r="2893" spans="1:14" x14ac:dyDescent="0.25">
      <c r="A2893" s="1" t="s">
        <v>6312</v>
      </c>
      <c r="B2893" s="2" t="s">
        <v>10</v>
      </c>
      <c r="C2893" s="2" t="s">
        <v>3419</v>
      </c>
      <c r="D2893" s="21">
        <v>306216</v>
      </c>
      <c r="E2893" s="21">
        <v>0</v>
      </c>
      <c r="F2893" s="21">
        <v>306216</v>
      </c>
      <c r="G2893" s="39">
        <v>1.04</v>
      </c>
      <c r="H2893" s="21">
        <v>318465</v>
      </c>
      <c r="I2893" s="21">
        <v>0</v>
      </c>
      <c r="J2893" s="21">
        <v>318465</v>
      </c>
      <c r="K2893" s="21">
        <v>0</v>
      </c>
      <c r="L2893" s="21">
        <v>0</v>
      </c>
      <c r="M2893" s="21">
        <v>0</v>
      </c>
      <c r="N2893" s="21">
        <v>318465</v>
      </c>
    </row>
    <row r="2894" spans="1:14" x14ac:dyDescent="0.25">
      <c r="A2894" s="1" t="s">
        <v>6313</v>
      </c>
      <c r="B2894" s="2" t="s">
        <v>10</v>
      </c>
      <c r="C2894" s="2" t="s">
        <v>3419</v>
      </c>
      <c r="D2894" s="21">
        <v>150278</v>
      </c>
      <c r="E2894" s="21">
        <v>0</v>
      </c>
      <c r="F2894" s="21">
        <v>150278</v>
      </c>
      <c r="G2894" s="39">
        <v>1.04</v>
      </c>
      <c r="H2894" s="21">
        <v>156289</v>
      </c>
      <c r="I2894" s="21">
        <v>0</v>
      </c>
      <c r="J2894" s="21">
        <v>156289</v>
      </c>
      <c r="K2894" s="21">
        <v>0</v>
      </c>
      <c r="L2894" s="21">
        <v>0</v>
      </c>
      <c r="M2894" s="21">
        <v>0</v>
      </c>
      <c r="N2894" s="21">
        <v>156289</v>
      </c>
    </row>
    <row r="2895" spans="1:14" x14ac:dyDescent="0.25">
      <c r="A2895" s="1" t="s">
        <v>6314</v>
      </c>
      <c r="B2895" s="2" t="s">
        <v>10</v>
      </c>
      <c r="C2895" s="2" t="s">
        <v>3419</v>
      </c>
      <c r="D2895" s="21">
        <v>130030</v>
      </c>
      <c r="E2895" s="21">
        <v>0</v>
      </c>
      <c r="F2895" s="21">
        <v>130030</v>
      </c>
      <c r="G2895" s="39">
        <v>1.04</v>
      </c>
      <c r="H2895" s="21">
        <v>135231</v>
      </c>
      <c r="I2895" s="21">
        <v>0</v>
      </c>
      <c r="J2895" s="21">
        <v>135231</v>
      </c>
      <c r="K2895" s="21">
        <v>6475</v>
      </c>
      <c r="L2895" s="21">
        <v>0</v>
      </c>
      <c r="M2895" s="21">
        <v>0</v>
      </c>
      <c r="N2895" s="21">
        <v>141706</v>
      </c>
    </row>
    <row r="2896" spans="1:14" x14ac:dyDescent="0.25">
      <c r="A2896" s="1" t="s">
        <v>6315</v>
      </c>
      <c r="B2896" s="2" t="s">
        <v>10</v>
      </c>
      <c r="C2896" s="2" t="s">
        <v>3419</v>
      </c>
      <c r="D2896" s="21">
        <v>42192</v>
      </c>
      <c r="E2896" s="21">
        <v>0</v>
      </c>
      <c r="F2896" s="21">
        <v>42192</v>
      </c>
      <c r="G2896" s="39">
        <v>1.04</v>
      </c>
      <c r="H2896" s="21">
        <v>43880</v>
      </c>
      <c r="I2896" s="21">
        <v>0</v>
      </c>
      <c r="J2896" s="21">
        <v>43880</v>
      </c>
      <c r="K2896" s="21">
        <v>1052</v>
      </c>
      <c r="L2896" s="21">
        <v>0</v>
      </c>
      <c r="M2896" s="21">
        <v>0</v>
      </c>
      <c r="N2896" s="21">
        <v>44932</v>
      </c>
    </row>
    <row r="2897" spans="1:14" x14ac:dyDescent="0.25">
      <c r="A2897" s="1" t="s">
        <v>6316</v>
      </c>
      <c r="B2897" s="2" t="s">
        <v>10</v>
      </c>
      <c r="C2897" s="2" t="s">
        <v>3419</v>
      </c>
      <c r="D2897" s="21">
        <v>50800</v>
      </c>
      <c r="E2897" s="21">
        <v>0</v>
      </c>
      <c r="F2897" s="21">
        <v>50800</v>
      </c>
      <c r="G2897" s="39">
        <v>1.04</v>
      </c>
      <c r="H2897" s="21">
        <v>52832</v>
      </c>
      <c r="I2897" s="21">
        <v>0</v>
      </c>
      <c r="J2897" s="21">
        <v>52832</v>
      </c>
      <c r="K2897" s="21">
        <v>0</v>
      </c>
      <c r="L2897" s="21">
        <v>0</v>
      </c>
      <c r="M2897" s="21">
        <v>0</v>
      </c>
      <c r="N2897" s="21">
        <v>52832</v>
      </c>
    </row>
    <row r="2898" spans="1:14" x14ac:dyDescent="0.25">
      <c r="A2898" s="1" t="s">
        <v>6317</v>
      </c>
      <c r="B2898" s="2" t="s">
        <v>10</v>
      </c>
      <c r="C2898" s="2" t="s">
        <v>3419</v>
      </c>
      <c r="D2898" s="21">
        <v>11897</v>
      </c>
      <c r="E2898" s="21">
        <v>0</v>
      </c>
      <c r="F2898" s="21">
        <v>11897</v>
      </c>
      <c r="G2898" s="39">
        <v>1.04</v>
      </c>
      <c r="H2898" s="21">
        <v>12373</v>
      </c>
      <c r="I2898" s="21">
        <v>0</v>
      </c>
      <c r="J2898" s="21">
        <v>12373</v>
      </c>
      <c r="K2898" s="21">
        <v>0</v>
      </c>
      <c r="L2898" s="21">
        <v>0</v>
      </c>
      <c r="M2898" s="21">
        <v>0</v>
      </c>
      <c r="N2898" s="21">
        <v>12373</v>
      </c>
    </row>
    <row r="2899" spans="1:14" x14ac:dyDescent="0.25">
      <c r="A2899" s="1" t="s">
        <v>6318</v>
      </c>
      <c r="B2899" s="2" t="s">
        <v>10</v>
      </c>
      <c r="C2899" s="2" t="s">
        <v>3419</v>
      </c>
      <c r="D2899" s="21">
        <v>2182944</v>
      </c>
      <c r="E2899" s="21">
        <v>0</v>
      </c>
      <c r="F2899" s="21">
        <v>2182944</v>
      </c>
      <c r="G2899" s="39">
        <v>1.04</v>
      </c>
      <c r="H2899" s="21">
        <v>2270262</v>
      </c>
      <c r="I2899" s="21">
        <v>0</v>
      </c>
      <c r="J2899" s="21">
        <v>2270262</v>
      </c>
      <c r="K2899" s="21">
        <v>0</v>
      </c>
      <c r="L2899" s="21">
        <v>0</v>
      </c>
      <c r="M2899" s="21">
        <v>0</v>
      </c>
      <c r="N2899" s="21">
        <v>2270262</v>
      </c>
    </row>
    <row r="2900" spans="1:14" x14ac:dyDescent="0.25">
      <c r="A2900" s="1" t="s">
        <v>6319</v>
      </c>
      <c r="B2900" s="2" t="s">
        <v>10</v>
      </c>
      <c r="C2900" s="2" t="s">
        <v>3419</v>
      </c>
      <c r="D2900" s="21">
        <v>3882764</v>
      </c>
      <c r="E2900" s="21">
        <v>0</v>
      </c>
      <c r="F2900" s="21">
        <v>3882764</v>
      </c>
      <c r="G2900" s="39">
        <v>1.04</v>
      </c>
      <c r="H2900" s="21">
        <v>4038075</v>
      </c>
      <c r="I2900" s="21">
        <v>0</v>
      </c>
      <c r="J2900" s="21">
        <v>4038075</v>
      </c>
      <c r="K2900" s="21">
        <v>0</v>
      </c>
      <c r="L2900" s="21">
        <v>0</v>
      </c>
      <c r="M2900" s="21">
        <v>0</v>
      </c>
      <c r="N2900" s="21">
        <v>4038075</v>
      </c>
    </row>
    <row r="2901" spans="1:14" x14ac:dyDescent="0.25">
      <c r="A2901" s="1" t="s">
        <v>6320</v>
      </c>
      <c r="B2901" s="2" t="s">
        <v>10</v>
      </c>
      <c r="C2901" s="2" t="s">
        <v>3419</v>
      </c>
      <c r="D2901" s="21">
        <v>518493</v>
      </c>
      <c r="E2901" s="21">
        <v>0</v>
      </c>
      <c r="F2901" s="21">
        <v>518493</v>
      </c>
      <c r="G2901" s="39">
        <v>1.04</v>
      </c>
      <c r="H2901" s="21">
        <v>539233</v>
      </c>
      <c r="I2901" s="21">
        <v>0</v>
      </c>
      <c r="J2901" s="21">
        <v>539233</v>
      </c>
      <c r="K2901" s="21">
        <v>0</v>
      </c>
      <c r="L2901" s="21">
        <v>0</v>
      </c>
      <c r="M2901" s="21">
        <v>0</v>
      </c>
      <c r="N2901" s="21">
        <v>539233</v>
      </c>
    </row>
    <row r="2902" spans="1:14" x14ac:dyDescent="0.25">
      <c r="A2902" s="1" t="s">
        <v>6321</v>
      </c>
      <c r="B2902" s="2" t="s">
        <v>10</v>
      </c>
      <c r="C2902" s="2" t="s">
        <v>3419</v>
      </c>
      <c r="D2902" s="21">
        <v>397835</v>
      </c>
      <c r="E2902" s="21">
        <v>0</v>
      </c>
      <c r="F2902" s="21">
        <v>397835</v>
      </c>
      <c r="G2902" s="39">
        <v>1.04</v>
      </c>
      <c r="H2902" s="21">
        <v>413748</v>
      </c>
      <c r="I2902" s="21">
        <v>0</v>
      </c>
      <c r="J2902" s="21">
        <v>413748</v>
      </c>
      <c r="K2902" s="21">
        <v>0</v>
      </c>
      <c r="L2902" s="21">
        <v>0</v>
      </c>
      <c r="M2902" s="21">
        <v>0</v>
      </c>
      <c r="N2902" s="21">
        <v>413748</v>
      </c>
    </row>
    <row r="2903" spans="1:14" x14ac:dyDescent="0.25">
      <c r="A2903" s="1" t="s">
        <v>6322</v>
      </c>
      <c r="B2903" s="2" t="s">
        <v>10</v>
      </c>
      <c r="C2903" s="2" t="s">
        <v>3419</v>
      </c>
      <c r="D2903" s="21">
        <v>0</v>
      </c>
      <c r="E2903" s="21">
        <v>0</v>
      </c>
      <c r="F2903" s="21">
        <v>0</v>
      </c>
      <c r="G2903" s="39">
        <v>1.04</v>
      </c>
      <c r="H2903" s="21">
        <v>0</v>
      </c>
      <c r="I2903" s="21">
        <v>0</v>
      </c>
      <c r="J2903" s="21">
        <v>0</v>
      </c>
      <c r="K2903" s="21">
        <v>0</v>
      </c>
      <c r="L2903" s="21">
        <v>0</v>
      </c>
      <c r="M2903" s="21">
        <v>0</v>
      </c>
      <c r="N2903" s="21">
        <v>0</v>
      </c>
    </row>
    <row r="2904" spans="1:14" x14ac:dyDescent="0.25">
      <c r="A2904" s="1" t="s">
        <v>6323</v>
      </c>
      <c r="B2904" s="2" t="s">
        <v>10</v>
      </c>
      <c r="C2904" s="2" t="s">
        <v>3419</v>
      </c>
      <c r="D2904" s="21">
        <v>38179864</v>
      </c>
      <c r="E2904" s="21">
        <v>0</v>
      </c>
      <c r="F2904" s="21">
        <v>38179864</v>
      </c>
      <c r="G2904" s="39">
        <v>1.04</v>
      </c>
      <c r="H2904" s="21">
        <v>39707059</v>
      </c>
      <c r="I2904" s="21">
        <v>0</v>
      </c>
      <c r="J2904" s="21">
        <v>39707059</v>
      </c>
      <c r="K2904" s="21">
        <v>663998</v>
      </c>
      <c r="L2904" s="21">
        <v>760491.68875281769</v>
      </c>
      <c r="M2904" s="21">
        <v>1728561</v>
      </c>
      <c r="N2904" s="21">
        <v>42860109.688752815</v>
      </c>
    </row>
    <row r="2905" spans="1:14" x14ac:dyDescent="0.25">
      <c r="A2905" s="1" t="s">
        <v>6324</v>
      </c>
      <c r="B2905" s="2" t="s">
        <v>10</v>
      </c>
      <c r="C2905" s="2" t="s">
        <v>3419</v>
      </c>
      <c r="D2905" s="21">
        <v>41546</v>
      </c>
      <c r="E2905" s="21">
        <v>0</v>
      </c>
      <c r="F2905" s="21">
        <v>41546</v>
      </c>
      <c r="G2905" s="39">
        <v>1.04</v>
      </c>
      <c r="H2905" s="21">
        <v>43208</v>
      </c>
      <c r="I2905" s="21">
        <v>0</v>
      </c>
      <c r="J2905" s="21">
        <v>43208</v>
      </c>
      <c r="K2905" s="21">
        <v>0</v>
      </c>
      <c r="L2905" s="21">
        <v>0</v>
      </c>
      <c r="M2905" s="21">
        <v>0</v>
      </c>
      <c r="N2905" s="21">
        <v>43208</v>
      </c>
    </row>
    <row r="2906" spans="1:14" x14ac:dyDescent="0.25">
      <c r="A2906" s="1" t="s">
        <v>6325</v>
      </c>
      <c r="B2906" s="2" t="s">
        <v>10</v>
      </c>
      <c r="C2906" s="2" t="s">
        <v>3419</v>
      </c>
      <c r="D2906" s="21">
        <v>87948</v>
      </c>
      <c r="E2906" s="21">
        <v>0</v>
      </c>
      <c r="F2906" s="21">
        <v>87948</v>
      </c>
      <c r="G2906" s="39">
        <v>1.04</v>
      </c>
      <c r="H2906" s="21">
        <v>91466</v>
      </c>
      <c r="I2906" s="21">
        <v>0</v>
      </c>
      <c r="J2906" s="21">
        <v>91466</v>
      </c>
      <c r="K2906" s="21">
        <v>0</v>
      </c>
      <c r="L2906" s="21">
        <v>0</v>
      </c>
      <c r="M2906" s="21">
        <v>0</v>
      </c>
      <c r="N2906" s="21">
        <v>91466</v>
      </c>
    </row>
    <row r="2907" spans="1:14" x14ac:dyDescent="0.25">
      <c r="A2907" s="1" t="s">
        <v>6326</v>
      </c>
      <c r="B2907" s="2" t="s">
        <v>10</v>
      </c>
      <c r="C2907" s="2" t="s">
        <v>3419</v>
      </c>
      <c r="D2907" s="21">
        <v>987120</v>
      </c>
      <c r="E2907" s="21">
        <v>0</v>
      </c>
      <c r="F2907" s="21">
        <v>987120</v>
      </c>
      <c r="G2907" s="39">
        <v>1.04</v>
      </c>
      <c r="H2907" s="21">
        <v>1026605</v>
      </c>
      <c r="I2907" s="21">
        <v>0</v>
      </c>
      <c r="J2907" s="21">
        <v>1026605</v>
      </c>
      <c r="K2907" s="21">
        <v>0</v>
      </c>
      <c r="L2907" s="21">
        <v>0</v>
      </c>
      <c r="M2907" s="21">
        <v>0</v>
      </c>
      <c r="N2907" s="21">
        <v>1026605</v>
      </c>
    </row>
    <row r="2908" spans="1:14" x14ac:dyDescent="0.25">
      <c r="A2908" s="1" t="s">
        <v>6327</v>
      </c>
      <c r="B2908" s="2" t="s">
        <v>10</v>
      </c>
      <c r="C2908" s="2" t="s">
        <v>3419</v>
      </c>
      <c r="D2908" s="21">
        <v>57521</v>
      </c>
      <c r="E2908" s="21">
        <v>0</v>
      </c>
      <c r="F2908" s="21">
        <v>57521</v>
      </c>
      <c r="G2908" s="39">
        <v>1.04</v>
      </c>
      <c r="H2908" s="21">
        <v>59822</v>
      </c>
      <c r="I2908" s="21">
        <v>0</v>
      </c>
      <c r="J2908" s="21">
        <v>59822</v>
      </c>
      <c r="K2908" s="21">
        <v>0</v>
      </c>
      <c r="L2908" s="21">
        <v>0</v>
      </c>
      <c r="M2908" s="21">
        <v>0</v>
      </c>
      <c r="N2908" s="21">
        <v>59822</v>
      </c>
    </row>
    <row r="2909" spans="1:14" x14ac:dyDescent="0.25">
      <c r="A2909" s="1" t="s">
        <v>6328</v>
      </c>
      <c r="B2909" s="2" t="s">
        <v>10</v>
      </c>
      <c r="C2909" s="2" t="s">
        <v>3419</v>
      </c>
      <c r="D2909" s="21">
        <v>55579</v>
      </c>
      <c r="E2909" s="21">
        <v>0</v>
      </c>
      <c r="F2909" s="21">
        <v>55579</v>
      </c>
      <c r="G2909" s="39">
        <v>1.04</v>
      </c>
      <c r="H2909" s="21">
        <v>57802</v>
      </c>
      <c r="I2909" s="21">
        <v>0</v>
      </c>
      <c r="J2909" s="21">
        <v>57802</v>
      </c>
      <c r="K2909" s="21">
        <v>0</v>
      </c>
      <c r="L2909" s="21">
        <v>0</v>
      </c>
      <c r="M2909" s="21">
        <v>0</v>
      </c>
      <c r="N2909" s="21">
        <v>57802</v>
      </c>
    </row>
    <row r="2910" spans="1:14" x14ac:dyDescent="0.25">
      <c r="A2910" s="1" t="s">
        <v>6329</v>
      </c>
      <c r="B2910" s="2" t="s">
        <v>10</v>
      </c>
      <c r="C2910" s="2" t="s">
        <v>3419</v>
      </c>
      <c r="D2910" s="21">
        <v>28191</v>
      </c>
      <c r="E2910" s="21">
        <v>0</v>
      </c>
      <c r="F2910" s="21">
        <v>28191</v>
      </c>
      <c r="G2910" s="39">
        <v>1.04</v>
      </c>
      <c r="H2910" s="21">
        <v>29319</v>
      </c>
      <c r="I2910" s="21">
        <v>0</v>
      </c>
      <c r="J2910" s="21">
        <v>29319</v>
      </c>
      <c r="K2910" s="21">
        <v>0</v>
      </c>
      <c r="L2910" s="21">
        <v>0</v>
      </c>
      <c r="M2910" s="21">
        <v>0</v>
      </c>
      <c r="N2910" s="21">
        <v>29319</v>
      </c>
    </row>
    <row r="2911" spans="1:14" x14ac:dyDescent="0.25">
      <c r="A2911" s="1" t="s">
        <v>6330</v>
      </c>
      <c r="B2911" s="2" t="s">
        <v>10</v>
      </c>
      <c r="C2911" s="2" t="s">
        <v>3419</v>
      </c>
      <c r="D2911" s="21">
        <v>157747</v>
      </c>
      <c r="E2911" s="21">
        <v>0</v>
      </c>
      <c r="F2911" s="21">
        <v>157747</v>
      </c>
      <c r="G2911" s="39">
        <v>1.04</v>
      </c>
      <c r="H2911" s="21">
        <v>164057</v>
      </c>
      <c r="I2911" s="21">
        <v>0</v>
      </c>
      <c r="J2911" s="21">
        <v>164057</v>
      </c>
      <c r="K2911" s="21">
        <v>0</v>
      </c>
      <c r="L2911" s="21">
        <v>0</v>
      </c>
      <c r="M2911" s="21">
        <v>0</v>
      </c>
      <c r="N2911" s="21">
        <v>164057</v>
      </c>
    </row>
    <row r="2912" spans="1:14" x14ac:dyDescent="0.25">
      <c r="A2912" s="1" t="s">
        <v>6331</v>
      </c>
      <c r="B2912" s="2" t="s">
        <v>10</v>
      </c>
      <c r="C2912" s="2" t="s">
        <v>3419</v>
      </c>
      <c r="D2912" s="21">
        <v>31893</v>
      </c>
      <c r="E2912" s="21">
        <v>0</v>
      </c>
      <c r="F2912" s="21">
        <v>31893</v>
      </c>
      <c r="G2912" s="39">
        <v>1.04</v>
      </c>
      <c r="H2912" s="21">
        <v>33169</v>
      </c>
      <c r="I2912" s="21">
        <v>0</v>
      </c>
      <c r="J2912" s="21">
        <v>33169</v>
      </c>
      <c r="K2912" s="21">
        <v>0</v>
      </c>
      <c r="L2912" s="21">
        <v>0</v>
      </c>
      <c r="M2912" s="21">
        <v>0</v>
      </c>
      <c r="N2912" s="21">
        <v>33169</v>
      </c>
    </row>
    <row r="2913" spans="1:14" x14ac:dyDescent="0.25">
      <c r="A2913" s="1" t="s">
        <v>6332</v>
      </c>
      <c r="B2913" s="2" t="s">
        <v>10</v>
      </c>
      <c r="C2913" s="2" t="s">
        <v>3419</v>
      </c>
      <c r="D2913" s="21">
        <v>45210</v>
      </c>
      <c r="E2913" s="21">
        <v>0</v>
      </c>
      <c r="F2913" s="21">
        <v>45210</v>
      </c>
      <c r="G2913" s="39">
        <v>1.04</v>
      </c>
      <c r="H2913" s="21">
        <v>47018</v>
      </c>
      <c r="I2913" s="21">
        <v>0</v>
      </c>
      <c r="J2913" s="21">
        <v>47018</v>
      </c>
      <c r="K2913" s="21">
        <v>0</v>
      </c>
      <c r="L2913" s="21">
        <v>0</v>
      </c>
      <c r="M2913" s="21">
        <v>0</v>
      </c>
      <c r="N2913" s="21">
        <v>47018</v>
      </c>
    </row>
    <row r="2914" spans="1:14" x14ac:dyDescent="0.25">
      <c r="A2914" s="1" t="s">
        <v>6333</v>
      </c>
      <c r="B2914" s="2" t="s">
        <v>10</v>
      </c>
      <c r="C2914" s="2" t="s">
        <v>3419</v>
      </c>
      <c r="D2914" s="21">
        <v>56059</v>
      </c>
      <c r="E2914" s="21">
        <v>0</v>
      </c>
      <c r="F2914" s="21">
        <v>56059</v>
      </c>
      <c r="G2914" s="39">
        <v>1.04</v>
      </c>
      <c r="H2914" s="21">
        <v>58301</v>
      </c>
      <c r="I2914" s="21">
        <v>0</v>
      </c>
      <c r="J2914" s="21">
        <v>58301</v>
      </c>
      <c r="K2914" s="21">
        <v>0</v>
      </c>
      <c r="L2914" s="21">
        <v>0</v>
      </c>
      <c r="M2914" s="21">
        <v>0</v>
      </c>
      <c r="N2914" s="21">
        <v>58301</v>
      </c>
    </row>
    <row r="2915" spans="1:14" x14ac:dyDescent="0.25">
      <c r="A2915" s="1" t="s">
        <v>6334</v>
      </c>
      <c r="B2915" s="2" t="s">
        <v>10</v>
      </c>
      <c r="C2915" s="2" t="s">
        <v>3419</v>
      </c>
      <c r="D2915" s="21">
        <v>167292</v>
      </c>
      <c r="E2915" s="21">
        <v>100000</v>
      </c>
      <c r="F2915" s="21">
        <v>267292</v>
      </c>
      <c r="G2915" s="39">
        <v>1.04</v>
      </c>
      <c r="H2915" s="21">
        <v>277984</v>
      </c>
      <c r="I2915" s="21">
        <v>0</v>
      </c>
      <c r="J2915" s="21">
        <v>277984</v>
      </c>
      <c r="K2915" s="21">
        <v>0</v>
      </c>
      <c r="L2915" s="21">
        <v>0</v>
      </c>
      <c r="M2915" s="21">
        <v>0</v>
      </c>
      <c r="N2915" s="21">
        <v>277984</v>
      </c>
    </row>
    <row r="2916" spans="1:14" x14ac:dyDescent="0.25">
      <c r="A2916" s="1" t="s">
        <v>6335</v>
      </c>
      <c r="B2916" s="2" t="s">
        <v>10</v>
      </c>
      <c r="C2916" s="2" t="s">
        <v>3419</v>
      </c>
      <c r="D2916" s="21">
        <v>192456</v>
      </c>
      <c r="E2916" s="21">
        <v>0</v>
      </c>
      <c r="F2916" s="21">
        <v>192456</v>
      </c>
      <c r="G2916" s="39">
        <v>1.04</v>
      </c>
      <c r="H2916" s="21">
        <v>200154</v>
      </c>
      <c r="I2916" s="21">
        <v>0</v>
      </c>
      <c r="J2916" s="21">
        <v>200154</v>
      </c>
      <c r="K2916" s="21">
        <v>0</v>
      </c>
      <c r="L2916" s="21">
        <v>0</v>
      </c>
      <c r="M2916" s="21">
        <v>0</v>
      </c>
      <c r="N2916" s="21">
        <v>200154</v>
      </c>
    </row>
    <row r="2917" spans="1:14" x14ac:dyDescent="0.25">
      <c r="A2917" s="1" t="s">
        <v>6336</v>
      </c>
      <c r="B2917" s="2" t="s">
        <v>10</v>
      </c>
      <c r="C2917" s="2" t="s">
        <v>3419</v>
      </c>
      <c r="D2917" s="21">
        <v>37962</v>
      </c>
      <c r="E2917" s="21">
        <v>0</v>
      </c>
      <c r="F2917" s="21">
        <v>37962</v>
      </c>
      <c r="G2917" s="39">
        <v>1.04</v>
      </c>
      <c r="H2917" s="21">
        <v>39480</v>
      </c>
      <c r="I2917" s="21">
        <v>0</v>
      </c>
      <c r="J2917" s="21">
        <v>39480</v>
      </c>
      <c r="K2917" s="21">
        <v>0</v>
      </c>
      <c r="L2917" s="21">
        <v>0</v>
      </c>
      <c r="M2917" s="21">
        <v>0</v>
      </c>
      <c r="N2917" s="21">
        <v>39480</v>
      </c>
    </row>
    <row r="2918" spans="1:14" x14ac:dyDescent="0.25">
      <c r="A2918" s="1" t="s">
        <v>6337</v>
      </c>
      <c r="B2918" s="2" t="s">
        <v>10</v>
      </c>
      <c r="C2918" s="2" t="s">
        <v>3419</v>
      </c>
      <c r="D2918" s="21">
        <v>26707</v>
      </c>
      <c r="E2918" s="21">
        <v>0</v>
      </c>
      <c r="F2918" s="21">
        <v>26707</v>
      </c>
      <c r="G2918" s="39">
        <v>1.04</v>
      </c>
      <c r="H2918" s="21">
        <v>27775</v>
      </c>
      <c r="I2918" s="21">
        <v>0</v>
      </c>
      <c r="J2918" s="21">
        <v>27775</v>
      </c>
      <c r="K2918" s="21">
        <v>0</v>
      </c>
      <c r="L2918" s="21">
        <v>0</v>
      </c>
      <c r="M2918" s="21">
        <v>0</v>
      </c>
      <c r="N2918" s="21">
        <v>27775</v>
      </c>
    </row>
    <row r="2919" spans="1:14" x14ac:dyDescent="0.25">
      <c r="A2919" s="1" t="s">
        <v>6338</v>
      </c>
      <c r="B2919" s="2" t="s">
        <v>10</v>
      </c>
      <c r="C2919" s="2" t="s">
        <v>3419</v>
      </c>
      <c r="D2919" s="21">
        <v>23716</v>
      </c>
      <c r="E2919" s="21">
        <v>0</v>
      </c>
      <c r="F2919" s="21">
        <v>23716</v>
      </c>
      <c r="G2919" s="39">
        <v>1.04</v>
      </c>
      <c r="H2919" s="21">
        <v>24665</v>
      </c>
      <c r="I2919" s="21">
        <v>0</v>
      </c>
      <c r="J2919" s="21">
        <v>24665</v>
      </c>
      <c r="K2919" s="21">
        <v>0</v>
      </c>
      <c r="L2919" s="21">
        <v>0</v>
      </c>
      <c r="M2919" s="21">
        <v>0</v>
      </c>
      <c r="N2919" s="21">
        <v>24665</v>
      </c>
    </row>
    <row r="2920" spans="1:14" x14ac:dyDescent="0.25">
      <c r="A2920" s="1" t="s">
        <v>6339</v>
      </c>
      <c r="B2920" s="2" t="s">
        <v>10</v>
      </c>
      <c r="C2920" s="2" t="s">
        <v>3419</v>
      </c>
      <c r="D2920" s="21">
        <v>39061</v>
      </c>
      <c r="E2920" s="21">
        <v>0</v>
      </c>
      <c r="F2920" s="21">
        <v>39061</v>
      </c>
      <c r="G2920" s="39">
        <v>1.04</v>
      </c>
      <c r="H2920" s="21">
        <v>40623</v>
      </c>
      <c r="I2920" s="21">
        <v>0</v>
      </c>
      <c r="J2920" s="21">
        <v>40623</v>
      </c>
      <c r="K2920" s="21">
        <v>0</v>
      </c>
      <c r="L2920" s="21">
        <v>0</v>
      </c>
      <c r="M2920" s="21">
        <v>0</v>
      </c>
      <c r="N2920" s="21">
        <v>40623</v>
      </c>
    </row>
    <row r="2921" spans="1:14" x14ac:dyDescent="0.25">
      <c r="A2921" s="1" t="s">
        <v>6340</v>
      </c>
      <c r="B2921" s="2" t="s">
        <v>10</v>
      </c>
      <c r="C2921" s="2" t="s">
        <v>3419</v>
      </c>
      <c r="D2921" s="21">
        <v>328803</v>
      </c>
      <c r="E2921" s="21">
        <v>0</v>
      </c>
      <c r="F2921" s="21">
        <v>328803</v>
      </c>
      <c r="G2921" s="39">
        <v>1.04</v>
      </c>
      <c r="H2921" s="21">
        <v>341955</v>
      </c>
      <c r="I2921" s="21">
        <v>0</v>
      </c>
      <c r="J2921" s="21">
        <v>341955</v>
      </c>
      <c r="K2921" s="21">
        <v>0</v>
      </c>
      <c r="L2921" s="21">
        <v>0</v>
      </c>
      <c r="M2921" s="21">
        <v>0</v>
      </c>
      <c r="N2921" s="21">
        <v>341955</v>
      </c>
    </row>
    <row r="2922" spans="1:14" x14ac:dyDescent="0.25">
      <c r="A2922" s="1" t="s">
        <v>6341</v>
      </c>
      <c r="B2922" s="2" t="s">
        <v>10</v>
      </c>
      <c r="C2922" s="2" t="s">
        <v>3419</v>
      </c>
      <c r="D2922" s="21">
        <v>43730073</v>
      </c>
      <c r="E2922" s="21">
        <v>0</v>
      </c>
      <c r="F2922" s="21">
        <v>43730073</v>
      </c>
      <c r="G2922" s="39">
        <v>1.04</v>
      </c>
      <c r="H2922" s="21">
        <v>45479276</v>
      </c>
      <c r="I2922" s="21">
        <v>0</v>
      </c>
      <c r="J2922" s="21">
        <v>45479276</v>
      </c>
      <c r="K2922" s="21">
        <v>975983</v>
      </c>
      <c r="L2922" s="21">
        <v>0</v>
      </c>
      <c r="M2922" s="21">
        <v>0</v>
      </c>
      <c r="N2922" s="21">
        <v>46455259</v>
      </c>
    </row>
    <row r="2923" spans="1:14" x14ac:dyDescent="0.25">
      <c r="A2923" s="1" t="s">
        <v>6342</v>
      </c>
      <c r="B2923" s="2" t="s">
        <v>10</v>
      </c>
      <c r="C2923" s="2" t="s">
        <v>3419</v>
      </c>
      <c r="D2923" s="21">
        <v>29441</v>
      </c>
      <c r="E2923" s="21">
        <v>0</v>
      </c>
      <c r="F2923" s="21">
        <v>29441</v>
      </c>
      <c r="G2923" s="39">
        <v>1.04</v>
      </c>
      <c r="H2923" s="21">
        <v>30619</v>
      </c>
      <c r="I2923" s="21">
        <v>0</v>
      </c>
      <c r="J2923" s="21">
        <v>30619</v>
      </c>
      <c r="K2923" s="21">
        <v>0</v>
      </c>
      <c r="L2923" s="21">
        <v>0</v>
      </c>
      <c r="M2923" s="21">
        <v>0</v>
      </c>
      <c r="N2923" s="21">
        <v>30619</v>
      </c>
    </row>
    <row r="2924" spans="1:14" x14ac:dyDescent="0.25">
      <c r="A2924" s="1" t="s">
        <v>6343</v>
      </c>
      <c r="B2924" s="2" t="s">
        <v>10</v>
      </c>
      <c r="C2924" s="2" t="s">
        <v>3419</v>
      </c>
      <c r="D2924" s="21">
        <v>85624</v>
      </c>
      <c r="E2924" s="21">
        <v>0</v>
      </c>
      <c r="F2924" s="21">
        <v>85624</v>
      </c>
      <c r="G2924" s="39">
        <v>1.04</v>
      </c>
      <c r="H2924" s="21">
        <v>89049</v>
      </c>
      <c r="I2924" s="21">
        <v>0</v>
      </c>
      <c r="J2924" s="21">
        <v>89049</v>
      </c>
      <c r="K2924" s="21">
        <v>0</v>
      </c>
      <c r="L2924" s="21">
        <v>0</v>
      </c>
      <c r="M2924" s="21">
        <v>0</v>
      </c>
      <c r="N2924" s="21">
        <v>89049</v>
      </c>
    </row>
    <row r="2925" spans="1:14" x14ac:dyDescent="0.25">
      <c r="A2925" s="1" t="s">
        <v>6344</v>
      </c>
      <c r="B2925" s="2" t="s">
        <v>10</v>
      </c>
      <c r="C2925" s="2" t="s">
        <v>3419</v>
      </c>
      <c r="D2925" s="21">
        <v>747801</v>
      </c>
      <c r="E2925" s="21">
        <v>0</v>
      </c>
      <c r="F2925" s="21">
        <v>747801</v>
      </c>
      <c r="G2925" s="39">
        <v>1.04</v>
      </c>
      <c r="H2925" s="21">
        <v>777713</v>
      </c>
      <c r="I2925" s="21">
        <v>0</v>
      </c>
      <c r="J2925" s="21">
        <v>777713</v>
      </c>
      <c r="K2925" s="21">
        <v>0</v>
      </c>
      <c r="L2925" s="21">
        <v>0</v>
      </c>
      <c r="M2925" s="21">
        <v>0</v>
      </c>
      <c r="N2925" s="21">
        <v>777713</v>
      </c>
    </row>
    <row r="2926" spans="1:14" x14ac:dyDescent="0.25">
      <c r="A2926" s="1" t="s">
        <v>6345</v>
      </c>
      <c r="B2926" s="2" t="s">
        <v>10</v>
      </c>
      <c r="C2926" s="2" t="s">
        <v>3419</v>
      </c>
      <c r="D2926" s="21">
        <v>26873059</v>
      </c>
      <c r="E2926" s="21">
        <v>0</v>
      </c>
      <c r="F2926" s="21">
        <v>26873059</v>
      </c>
      <c r="G2926" s="39">
        <v>1.04</v>
      </c>
      <c r="H2926" s="21">
        <v>27947981</v>
      </c>
      <c r="I2926" s="21">
        <v>0</v>
      </c>
      <c r="J2926" s="21">
        <v>27947981</v>
      </c>
      <c r="K2926" s="21">
        <v>0</v>
      </c>
      <c r="L2926" s="21">
        <v>0</v>
      </c>
      <c r="M2926" s="21">
        <v>0</v>
      </c>
      <c r="N2926" s="21">
        <v>27947981</v>
      </c>
    </row>
    <row r="2927" spans="1:14" x14ac:dyDescent="0.25">
      <c r="A2927" s="1" t="s">
        <v>6346</v>
      </c>
      <c r="B2927" s="2" t="s">
        <v>10</v>
      </c>
      <c r="C2927" s="2" t="s">
        <v>3419</v>
      </c>
      <c r="D2927" s="21">
        <v>8106779</v>
      </c>
      <c r="E2927" s="21">
        <v>0</v>
      </c>
      <c r="F2927" s="21">
        <v>8106779</v>
      </c>
      <c r="G2927" s="39">
        <v>1.04</v>
      </c>
      <c r="H2927" s="21">
        <v>8431050</v>
      </c>
      <c r="I2927" s="21">
        <v>0</v>
      </c>
      <c r="J2927" s="21">
        <v>8431050</v>
      </c>
      <c r="K2927" s="21">
        <v>0</v>
      </c>
      <c r="L2927" s="21">
        <v>0</v>
      </c>
      <c r="M2927" s="21">
        <v>0</v>
      </c>
      <c r="N2927" s="21">
        <v>8431050</v>
      </c>
    </row>
    <row r="2928" spans="1:14" x14ac:dyDescent="0.25">
      <c r="A2928" s="1" t="s">
        <v>6347</v>
      </c>
      <c r="B2928" s="2" t="s">
        <v>10</v>
      </c>
      <c r="C2928" s="2" t="s">
        <v>3419</v>
      </c>
      <c r="D2928" s="21">
        <v>0</v>
      </c>
      <c r="E2928" s="21">
        <v>0</v>
      </c>
      <c r="F2928" s="21">
        <v>0</v>
      </c>
      <c r="G2928" s="39">
        <v>1.04</v>
      </c>
      <c r="H2928" s="21">
        <v>0</v>
      </c>
      <c r="I2928" s="21">
        <v>0</v>
      </c>
      <c r="J2928" s="21">
        <v>0</v>
      </c>
      <c r="K2928" s="21">
        <v>0</v>
      </c>
      <c r="L2928" s="21">
        <v>0</v>
      </c>
      <c r="M2928" s="21">
        <v>0</v>
      </c>
      <c r="N2928" s="21">
        <v>0</v>
      </c>
    </row>
    <row r="2929" spans="1:14" x14ac:dyDescent="0.25">
      <c r="A2929" s="1" t="s">
        <v>6348</v>
      </c>
      <c r="B2929" s="2" t="s">
        <v>10</v>
      </c>
      <c r="C2929" s="2" t="s">
        <v>3419</v>
      </c>
      <c r="D2929" s="21">
        <v>1915034</v>
      </c>
      <c r="E2929" s="21">
        <v>0</v>
      </c>
      <c r="F2929" s="21">
        <v>1915034</v>
      </c>
      <c r="G2929" s="39">
        <v>1.04</v>
      </c>
      <c r="H2929" s="21">
        <v>1991635</v>
      </c>
      <c r="I2929" s="21">
        <v>0</v>
      </c>
      <c r="J2929" s="21">
        <v>1991635</v>
      </c>
      <c r="K2929" s="21">
        <v>0</v>
      </c>
      <c r="L2929" s="21">
        <v>0</v>
      </c>
      <c r="M2929" s="21">
        <v>0</v>
      </c>
      <c r="N2929" s="21">
        <v>1991635</v>
      </c>
    </row>
    <row r="2930" spans="1:14" x14ac:dyDescent="0.25">
      <c r="A2930" s="1" t="s">
        <v>6349</v>
      </c>
      <c r="B2930" s="2" t="s">
        <v>10</v>
      </c>
      <c r="C2930" s="2" t="s">
        <v>3419</v>
      </c>
      <c r="D2930" s="21">
        <v>2520244</v>
      </c>
      <c r="E2930" s="21">
        <v>0</v>
      </c>
      <c r="F2930" s="21">
        <v>2520244</v>
      </c>
      <c r="G2930" s="39">
        <v>1.04</v>
      </c>
      <c r="H2930" s="21">
        <v>2621054</v>
      </c>
      <c r="I2930" s="21">
        <v>0</v>
      </c>
      <c r="J2930" s="21">
        <v>2621054</v>
      </c>
      <c r="K2930" s="21">
        <v>0</v>
      </c>
      <c r="L2930" s="21">
        <v>0</v>
      </c>
      <c r="M2930" s="21">
        <v>0</v>
      </c>
      <c r="N2930" s="21">
        <v>2621054</v>
      </c>
    </row>
    <row r="2931" spans="1:14" x14ac:dyDescent="0.25">
      <c r="A2931" s="1" t="s">
        <v>6350</v>
      </c>
      <c r="B2931" s="2" t="s">
        <v>10</v>
      </c>
      <c r="C2931" s="2" t="s">
        <v>3419</v>
      </c>
      <c r="D2931" s="21">
        <v>148167</v>
      </c>
      <c r="E2931" s="21">
        <v>0</v>
      </c>
      <c r="F2931" s="21">
        <v>148167</v>
      </c>
      <c r="G2931" s="39">
        <v>1.04</v>
      </c>
      <c r="H2931" s="21">
        <v>154094</v>
      </c>
      <c r="I2931" s="21">
        <v>0</v>
      </c>
      <c r="J2931" s="21">
        <v>154094</v>
      </c>
      <c r="K2931" s="21">
        <v>0</v>
      </c>
      <c r="L2931" s="21">
        <v>0</v>
      </c>
      <c r="M2931" s="21">
        <v>0</v>
      </c>
      <c r="N2931" s="21">
        <v>154094</v>
      </c>
    </row>
    <row r="2932" spans="1:14" x14ac:dyDescent="0.25">
      <c r="A2932" s="1" t="s">
        <v>6351</v>
      </c>
      <c r="B2932" s="2" t="s">
        <v>10</v>
      </c>
      <c r="C2932" s="2" t="s">
        <v>3419</v>
      </c>
      <c r="D2932" s="21">
        <v>153001</v>
      </c>
      <c r="E2932" s="21">
        <v>0</v>
      </c>
      <c r="F2932" s="21">
        <v>153001</v>
      </c>
      <c r="G2932" s="39">
        <v>1.04</v>
      </c>
      <c r="H2932" s="21">
        <v>159121</v>
      </c>
      <c r="I2932" s="21">
        <v>0</v>
      </c>
      <c r="J2932" s="21">
        <v>159121</v>
      </c>
      <c r="K2932" s="21">
        <v>0</v>
      </c>
      <c r="L2932" s="21">
        <v>0</v>
      </c>
      <c r="M2932" s="21">
        <v>0</v>
      </c>
      <c r="N2932" s="21">
        <v>159121</v>
      </c>
    </row>
    <row r="2933" spans="1:14" x14ac:dyDescent="0.25">
      <c r="A2933" s="1" t="s">
        <v>6352</v>
      </c>
      <c r="B2933" s="2" t="s">
        <v>10</v>
      </c>
      <c r="C2933" s="2" t="s">
        <v>3419</v>
      </c>
      <c r="D2933" s="21">
        <v>313467</v>
      </c>
      <c r="E2933" s="21">
        <v>0</v>
      </c>
      <c r="F2933" s="21">
        <v>313467</v>
      </c>
      <c r="G2933" s="39">
        <v>1.04</v>
      </c>
      <c r="H2933" s="21">
        <v>326006</v>
      </c>
      <c r="I2933" s="21">
        <v>0</v>
      </c>
      <c r="J2933" s="21">
        <v>326006</v>
      </c>
      <c r="K2933" s="21">
        <v>0</v>
      </c>
      <c r="L2933" s="21">
        <v>0</v>
      </c>
      <c r="M2933" s="21">
        <v>0</v>
      </c>
      <c r="N2933" s="21">
        <v>326006</v>
      </c>
    </row>
    <row r="2934" spans="1:14" x14ac:dyDescent="0.25">
      <c r="A2934" s="1" t="s">
        <v>6353</v>
      </c>
      <c r="B2934" s="2" t="s">
        <v>10</v>
      </c>
      <c r="C2934" s="2" t="s">
        <v>3419</v>
      </c>
      <c r="D2934" s="21">
        <v>492134</v>
      </c>
      <c r="E2934" s="21">
        <v>0</v>
      </c>
      <c r="F2934" s="21">
        <v>492134</v>
      </c>
      <c r="G2934" s="39">
        <v>1.04</v>
      </c>
      <c r="H2934" s="21">
        <v>511819</v>
      </c>
      <c r="I2934" s="21">
        <v>0</v>
      </c>
      <c r="J2934" s="21">
        <v>511819</v>
      </c>
      <c r="K2934" s="21">
        <v>0</v>
      </c>
      <c r="L2934" s="21">
        <v>0</v>
      </c>
      <c r="M2934" s="21">
        <v>0</v>
      </c>
      <c r="N2934" s="21">
        <v>511819</v>
      </c>
    </row>
    <row r="2935" spans="1:14" x14ac:dyDescent="0.25">
      <c r="A2935" s="1" t="s">
        <v>6354</v>
      </c>
      <c r="B2935" s="2" t="s">
        <v>10</v>
      </c>
      <c r="C2935" s="2" t="s">
        <v>3419</v>
      </c>
      <c r="D2935" s="21">
        <v>518488</v>
      </c>
      <c r="E2935" s="21">
        <v>150000</v>
      </c>
      <c r="F2935" s="21">
        <v>668488</v>
      </c>
      <c r="G2935" s="39">
        <v>1.04</v>
      </c>
      <c r="H2935" s="21">
        <v>695228</v>
      </c>
      <c r="I2935" s="21">
        <v>0</v>
      </c>
      <c r="J2935" s="21">
        <v>695228</v>
      </c>
      <c r="K2935" s="21">
        <v>0</v>
      </c>
      <c r="L2935" s="21">
        <v>0</v>
      </c>
      <c r="M2935" s="21">
        <v>0</v>
      </c>
      <c r="N2935" s="21">
        <v>695228</v>
      </c>
    </row>
    <row r="2936" spans="1:14" x14ac:dyDescent="0.25">
      <c r="A2936" s="1" t="s">
        <v>6355</v>
      </c>
      <c r="B2936" s="2" t="s">
        <v>10</v>
      </c>
      <c r="C2936" s="2" t="s">
        <v>3419</v>
      </c>
      <c r="D2936" s="21">
        <v>5453813</v>
      </c>
      <c r="E2936" s="21">
        <v>0</v>
      </c>
      <c r="F2936" s="21">
        <v>5453813</v>
      </c>
      <c r="G2936" s="39">
        <v>1.04</v>
      </c>
      <c r="H2936" s="21">
        <v>5671966</v>
      </c>
      <c r="I2936" s="21">
        <v>0</v>
      </c>
      <c r="J2936" s="21">
        <v>5671966</v>
      </c>
      <c r="K2936" s="21">
        <v>543938</v>
      </c>
      <c r="L2936" s="21">
        <v>280913.88625124929</v>
      </c>
      <c r="M2936" s="21">
        <v>623107</v>
      </c>
      <c r="N2936" s="21">
        <v>7119924.8862512494</v>
      </c>
    </row>
    <row r="2937" spans="1:14" x14ac:dyDescent="0.25">
      <c r="A2937" s="1" t="s">
        <v>6356</v>
      </c>
      <c r="B2937" s="2" t="s">
        <v>10</v>
      </c>
      <c r="C2937" s="2" t="s">
        <v>3419</v>
      </c>
      <c r="D2937" s="21">
        <v>194686</v>
      </c>
      <c r="E2937" s="21">
        <v>0</v>
      </c>
      <c r="F2937" s="21">
        <v>194686</v>
      </c>
      <c r="G2937" s="39">
        <v>1.04</v>
      </c>
      <c r="H2937" s="21">
        <v>202473</v>
      </c>
      <c r="I2937" s="21">
        <v>0</v>
      </c>
      <c r="J2937" s="21">
        <v>202473</v>
      </c>
      <c r="K2937" s="21">
        <v>0</v>
      </c>
      <c r="L2937" s="21">
        <v>0</v>
      </c>
      <c r="M2937" s="21">
        <v>0</v>
      </c>
      <c r="N2937" s="21">
        <v>202473</v>
      </c>
    </row>
    <row r="2938" spans="1:14" x14ac:dyDescent="0.25">
      <c r="A2938" s="1" t="s">
        <v>6357</v>
      </c>
      <c r="B2938" s="2" t="s">
        <v>10</v>
      </c>
      <c r="C2938" s="2" t="s">
        <v>3419</v>
      </c>
      <c r="D2938" s="21">
        <v>118285</v>
      </c>
      <c r="E2938" s="21">
        <v>0</v>
      </c>
      <c r="F2938" s="21">
        <v>118285</v>
      </c>
      <c r="G2938" s="39">
        <v>1.04</v>
      </c>
      <c r="H2938" s="21">
        <v>123016</v>
      </c>
      <c r="I2938" s="21">
        <v>0</v>
      </c>
      <c r="J2938" s="21">
        <v>123016</v>
      </c>
      <c r="K2938" s="21">
        <v>0</v>
      </c>
      <c r="L2938" s="21">
        <v>0</v>
      </c>
      <c r="M2938" s="21">
        <v>0</v>
      </c>
      <c r="N2938" s="21">
        <v>123016</v>
      </c>
    </row>
    <row r="2939" spans="1:14" x14ac:dyDescent="0.25">
      <c r="A2939" s="1" t="s">
        <v>6358</v>
      </c>
      <c r="B2939" s="2" t="s">
        <v>10</v>
      </c>
      <c r="C2939" s="2" t="s">
        <v>3419</v>
      </c>
      <c r="D2939" s="21">
        <v>282811</v>
      </c>
      <c r="E2939" s="21">
        <v>0</v>
      </c>
      <c r="F2939" s="21">
        <v>282811</v>
      </c>
      <c r="G2939" s="39">
        <v>1.04</v>
      </c>
      <c r="H2939" s="21">
        <v>294123</v>
      </c>
      <c r="I2939" s="21">
        <v>0</v>
      </c>
      <c r="J2939" s="21">
        <v>294123</v>
      </c>
      <c r="K2939" s="21">
        <v>0</v>
      </c>
      <c r="L2939" s="21">
        <v>0</v>
      </c>
      <c r="M2939" s="21">
        <v>0</v>
      </c>
      <c r="N2939" s="21">
        <v>294123</v>
      </c>
    </row>
    <row r="2940" spans="1:14" x14ac:dyDescent="0.25">
      <c r="A2940" s="1" t="s">
        <v>6359</v>
      </c>
      <c r="B2940" s="2" t="s">
        <v>10</v>
      </c>
      <c r="C2940" s="2" t="s">
        <v>3419</v>
      </c>
      <c r="D2940" s="21">
        <v>51648</v>
      </c>
      <c r="E2940" s="21">
        <v>0</v>
      </c>
      <c r="F2940" s="21">
        <v>51648</v>
      </c>
      <c r="G2940" s="39">
        <v>1.04</v>
      </c>
      <c r="H2940" s="21">
        <v>53714</v>
      </c>
      <c r="I2940" s="21">
        <v>0</v>
      </c>
      <c r="J2940" s="21">
        <v>53714</v>
      </c>
      <c r="K2940" s="21">
        <v>0</v>
      </c>
      <c r="L2940" s="21">
        <v>0</v>
      </c>
      <c r="M2940" s="21">
        <v>0</v>
      </c>
      <c r="N2940" s="21">
        <v>53714</v>
      </c>
    </row>
    <row r="2941" spans="1:14" x14ac:dyDescent="0.25">
      <c r="A2941" s="1" t="s">
        <v>6360</v>
      </c>
      <c r="B2941" s="2" t="s">
        <v>10</v>
      </c>
      <c r="C2941" s="2" t="s">
        <v>3419</v>
      </c>
      <c r="D2941" s="21">
        <v>38563</v>
      </c>
      <c r="E2941" s="21">
        <v>0</v>
      </c>
      <c r="F2941" s="21">
        <v>38563</v>
      </c>
      <c r="G2941" s="39">
        <v>1.04</v>
      </c>
      <c r="H2941" s="21">
        <v>40106</v>
      </c>
      <c r="I2941" s="21">
        <v>0</v>
      </c>
      <c r="J2941" s="21">
        <v>40106</v>
      </c>
      <c r="K2941" s="21">
        <v>0</v>
      </c>
      <c r="L2941" s="21">
        <v>0</v>
      </c>
      <c r="M2941" s="21">
        <v>0</v>
      </c>
      <c r="N2941" s="21">
        <v>40106</v>
      </c>
    </row>
    <row r="2942" spans="1:14" x14ac:dyDescent="0.25">
      <c r="A2942" s="1" t="s">
        <v>6361</v>
      </c>
      <c r="B2942" s="2" t="s">
        <v>10</v>
      </c>
      <c r="C2942" s="2" t="s">
        <v>3419</v>
      </c>
      <c r="D2942" s="21">
        <v>29183</v>
      </c>
      <c r="E2942" s="21">
        <v>0</v>
      </c>
      <c r="F2942" s="21">
        <v>29183</v>
      </c>
      <c r="G2942" s="39">
        <v>1.04</v>
      </c>
      <c r="H2942" s="21">
        <v>30350</v>
      </c>
      <c r="I2942" s="21">
        <v>0</v>
      </c>
      <c r="J2942" s="21">
        <v>30350</v>
      </c>
      <c r="K2942" s="21">
        <v>0</v>
      </c>
      <c r="L2942" s="21">
        <v>0</v>
      </c>
      <c r="M2942" s="21">
        <v>0</v>
      </c>
      <c r="N2942" s="21">
        <v>30350</v>
      </c>
    </row>
    <row r="2943" spans="1:14" x14ac:dyDescent="0.25">
      <c r="A2943" s="1" t="s">
        <v>6362</v>
      </c>
      <c r="B2943" s="2" t="s">
        <v>10</v>
      </c>
      <c r="C2943" s="2" t="s">
        <v>3419</v>
      </c>
      <c r="D2943" s="21">
        <v>130688</v>
      </c>
      <c r="E2943" s="21">
        <v>0</v>
      </c>
      <c r="F2943" s="21">
        <v>130688</v>
      </c>
      <c r="G2943" s="39">
        <v>1.04</v>
      </c>
      <c r="H2943" s="21">
        <v>135916</v>
      </c>
      <c r="I2943" s="21">
        <v>0</v>
      </c>
      <c r="J2943" s="21">
        <v>135916</v>
      </c>
      <c r="K2943" s="21">
        <v>0</v>
      </c>
      <c r="L2943" s="21">
        <v>0</v>
      </c>
      <c r="M2943" s="21">
        <v>0</v>
      </c>
      <c r="N2943" s="21">
        <v>135916</v>
      </c>
    </row>
    <row r="2944" spans="1:14" x14ac:dyDescent="0.25">
      <c r="A2944" s="1" t="s">
        <v>6363</v>
      </c>
      <c r="B2944" s="2" t="s">
        <v>10</v>
      </c>
      <c r="C2944" s="2" t="s">
        <v>3419</v>
      </c>
      <c r="D2944" s="21">
        <v>141399</v>
      </c>
      <c r="E2944" s="21">
        <v>0</v>
      </c>
      <c r="F2944" s="21">
        <v>141399</v>
      </c>
      <c r="G2944" s="39">
        <v>1.04</v>
      </c>
      <c r="H2944" s="21">
        <v>147055</v>
      </c>
      <c r="I2944" s="21">
        <v>0</v>
      </c>
      <c r="J2944" s="21">
        <v>147055</v>
      </c>
      <c r="K2944" s="21">
        <v>0</v>
      </c>
      <c r="L2944" s="21">
        <v>0</v>
      </c>
      <c r="M2944" s="21">
        <v>0</v>
      </c>
      <c r="N2944" s="21">
        <v>147055</v>
      </c>
    </row>
    <row r="2945" spans="1:14" x14ac:dyDescent="0.25">
      <c r="A2945" s="1" t="s">
        <v>6364</v>
      </c>
      <c r="B2945" s="2" t="s">
        <v>10</v>
      </c>
      <c r="C2945" s="2" t="s">
        <v>3419</v>
      </c>
      <c r="D2945" s="21">
        <v>20918</v>
      </c>
      <c r="E2945" s="21">
        <v>0</v>
      </c>
      <c r="F2945" s="21">
        <v>20918</v>
      </c>
      <c r="G2945" s="39">
        <v>1.04</v>
      </c>
      <c r="H2945" s="21">
        <v>21755</v>
      </c>
      <c r="I2945" s="21">
        <v>0</v>
      </c>
      <c r="J2945" s="21">
        <v>21755</v>
      </c>
      <c r="K2945" s="21">
        <v>0</v>
      </c>
      <c r="L2945" s="21">
        <v>0</v>
      </c>
      <c r="M2945" s="21">
        <v>0</v>
      </c>
      <c r="N2945" s="21">
        <v>21755</v>
      </c>
    </row>
    <row r="2946" spans="1:14" x14ac:dyDescent="0.25">
      <c r="A2946" s="1" t="s">
        <v>6365</v>
      </c>
      <c r="B2946" s="2" t="s">
        <v>10</v>
      </c>
      <c r="C2946" s="2" t="s">
        <v>3419</v>
      </c>
      <c r="D2946" s="21">
        <v>42804</v>
      </c>
      <c r="E2946" s="21">
        <v>0</v>
      </c>
      <c r="F2946" s="21">
        <v>42804</v>
      </c>
      <c r="G2946" s="39">
        <v>1.04</v>
      </c>
      <c r="H2946" s="21">
        <v>44516</v>
      </c>
      <c r="I2946" s="21">
        <v>0</v>
      </c>
      <c r="J2946" s="21">
        <v>44516</v>
      </c>
      <c r="K2946" s="21">
        <v>0</v>
      </c>
      <c r="L2946" s="21">
        <v>0</v>
      </c>
      <c r="M2946" s="21">
        <v>0</v>
      </c>
      <c r="N2946" s="21">
        <v>44516</v>
      </c>
    </row>
    <row r="2947" spans="1:14" x14ac:dyDescent="0.25">
      <c r="A2947" s="1" t="s">
        <v>6366</v>
      </c>
      <c r="B2947" s="2" t="s">
        <v>10</v>
      </c>
      <c r="C2947" s="2" t="s">
        <v>3419</v>
      </c>
      <c r="D2947" s="21">
        <v>99169</v>
      </c>
      <c r="E2947" s="21">
        <v>0</v>
      </c>
      <c r="F2947" s="21">
        <v>99169</v>
      </c>
      <c r="G2947" s="39">
        <v>1.04</v>
      </c>
      <c r="H2947" s="21">
        <v>103136</v>
      </c>
      <c r="I2947" s="21">
        <v>0</v>
      </c>
      <c r="J2947" s="21">
        <v>103136</v>
      </c>
      <c r="K2947" s="21">
        <v>0</v>
      </c>
      <c r="L2947" s="21">
        <v>0</v>
      </c>
      <c r="M2947" s="21">
        <v>0</v>
      </c>
      <c r="N2947" s="21">
        <v>103136</v>
      </c>
    </row>
    <row r="2948" spans="1:14" x14ac:dyDescent="0.25">
      <c r="A2948" s="1" t="s">
        <v>6367</v>
      </c>
      <c r="B2948" s="2" t="s">
        <v>10</v>
      </c>
      <c r="C2948" s="2" t="s">
        <v>3419</v>
      </c>
      <c r="D2948" s="21">
        <v>33840</v>
      </c>
      <c r="E2948" s="21">
        <v>0</v>
      </c>
      <c r="F2948" s="21">
        <v>33840</v>
      </c>
      <c r="G2948" s="39">
        <v>1.04</v>
      </c>
      <c r="H2948" s="21">
        <v>35194</v>
      </c>
      <c r="I2948" s="21">
        <v>0</v>
      </c>
      <c r="J2948" s="21">
        <v>35194</v>
      </c>
      <c r="K2948" s="21">
        <v>0</v>
      </c>
      <c r="L2948" s="21">
        <v>0</v>
      </c>
      <c r="M2948" s="21">
        <v>0</v>
      </c>
      <c r="N2948" s="21">
        <v>35194</v>
      </c>
    </row>
    <row r="2949" spans="1:14" x14ac:dyDescent="0.25">
      <c r="A2949" s="1" t="s">
        <v>6368</v>
      </c>
      <c r="B2949" s="2" t="s">
        <v>10</v>
      </c>
      <c r="C2949" s="2" t="s">
        <v>3419</v>
      </c>
      <c r="D2949" s="21">
        <v>12445</v>
      </c>
      <c r="E2949" s="21">
        <v>0</v>
      </c>
      <c r="F2949" s="21">
        <v>12445</v>
      </c>
      <c r="G2949" s="39">
        <v>1.04</v>
      </c>
      <c r="H2949" s="21">
        <v>12943</v>
      </c>
      <c r="I2949" s="21">
        <v>0</v>
      </c>
      <c r="J2949" s="21">
        <v>12943</v>
      </c>
      <c r="K2949" s="21">
        <v>0</v>
      </c>
      <c r="L2949" s="21">
        <v>0</v>
      </c>
      <c r="M2949" s="21">
        <v>0</v>
      </c>
      <c r="N2949" s="21">
        <v>12943</v>
      </c>
    </row>
    <row r="2950" spans="1:14" x14ac:dyDescent="0.25">
      <c r="A2950" s="1" t="s">
        <v>6369</v>
      </c>
      <c r="B2950" s="2" t="s">
        <v>10</v>
      </c>
      <c r="C2950" s="2" t="s">
        <v>3419</v>
      </c>
      <c r="D2950" s="21">
        <v>12530</v>
      </c>
      <c r="E2950" s="21">
        <v>0</v>
      </c>
      <c r="F2950" s="21">
        <v>12530</v>
      </c>
      <c r="G2950" s="39">
        <v>1.04</v>
      </c>
      <c r="H2950" s="21">
        <v>13031</v>
      </c>
      <c r="I2950" s="21">
        <v>0</v>
      </c>
      <c r="J2950" s="21">
        <v>13031</v>
      </c>
      <c r="K2950" s="21">
        <v>0</v>
      </c>
      <c r="L2950" s="21">
        <v>0</v>
      </c>
      <c r="M2950" s="21">
        <v>0</v>
      </c>
      <c r="N2950" s="21">
        <v>13031</v>
      </c>
    </row>
    <row r="2951" spans="1:14" x14ac:dyDescent="0.25">
      <c r="A2951" s="1" t="s">
        <v>6370</v>
      </c>
      <c r="B2951" s="2" t="s">
        <v>10</v>
      </c>
      <c r="C2951" s="2" t="s">
        <v>3419</v>
      </c>
      <c r="D2951" s="21">
        <v>7640670</v>
      </c>
      <c r="E2951" s="21">
        <v>0</v>
      </c>
      <c r="F2951" s="21">
        <v>7640670</v>
      </c>
      <c r="G2951" s="39">
        <v>1.04</v>
      </c>
      <c r="H2951" s="21">
        <v>7946297</v>
      </c>
      <c r="I2951" s="21">
        <v>0</v>
      </c>
      <c r="J2951" s="21">
        <v>7946297</v>
      </c>
      <c r="K2951" s="21">
        <v>0</v>
      </c>
      <c r="L2951" s="21">
        <v>0</v>
      </c>
      <c r="M2951" s="21">
        <v>0</v>
      </c>
      <c r="N2951" s="21">
        <v>7946297</v>
      </c>
    </row>
    <row r="2952" spans="1:14" x14ac:dyDescent="0.25">
      <c r="A2952" s="1" t="s">
        <v>6371</v>
      </c>
      <c r="B2952" s="2" t="s">
        <v>10</v>
      </c>
      <c r="C2952" s="2" t="s">
        <v>3419</v>
      </c>
      <c r="D2952" s="21">
        <v>1873056</v>
      </c>
      <c r="E2952" s="21">
        <v>0</v>
      </c>
      <c r="F2952" s="21">
        <v>1873056</v>
      </c>
      <c r="G2952" s="39">
        <v>1.04</v>
      </c>
      <c r="H2952" s="21">
        <v>1947978</v>
      </c>
      <c r="I2952" s="21">
        <v>0</v>
      </c>
      <c r="J2952" s="21">
        <v>1947978</v>
      </c>
      <c r="K2952" s="21">
        <v>67531</v>
      </c>
      <c r="L2952" s="21">
        <v>0</v>
      </c>
      <c r="M2952" s="21">
        <v>0</v>
      </c>
      <c r="N2952" s="21">
        <v>2015509</v>
      </c>
    </row>
    <row r="2953" spans="1:14" x14ac:dyDescent="0.25">
      <c r="A2953" s="1" t="s">
        <v>6372</v>
      </c>
      <c r="B2953" s="2" t="s">
        <v>10</v>
      </c>
      <c r="C2953" s="2" t="s">
        <v>3419</v>
      </c>
      <c r="D2953" s="21">
        <v>199384</v>
      </c>
      <c r="E2953" s="21">
        <v>0</v>
      </c>
      <c r="F2953" s="21">
        <v>199384</v>
      </c>
      <c r="G2953" s="39">
        <v>1.04</v>
      </c>
      <c r="H2953" s="21">
        <v>207359</v>
      </c>
      <c r="I2953" s="21">
        <v>0</v>
      </c>
      <c r="J2953" s="21">
        <v>207359</v>
      </c>
      <c r="K2953" s="21">
        <v>0</v>
      </c>
      <c r="L2953" s="21">
        <v>0</v>
      </c>
      <c r="M2953" s="21">
        <v>0</v>
      </c>
      <c r="N2953" s="21">
        <v>207359</v>
      </c>
    </row>
    <row r="2954" spans="1:14" x14ac:dyDescent="0.25">
      <c r="A2954" s="1" t="s">
        <v>6373</v>
      </c>
      <c r="B2954" s="2" t="s">
        <v>10</v>
      </c>
      <c r="C2954" s="2" t="s">
        <v>3419</v>
      </c>
      <c r="D2954" s="21">
        <v>82853</v>
      </c>
      <c r="E2954" s="21">
        <v>0</v>
      </c>
      <c r="F2954" s="21">
        <v>82853</v>
      </c>
      <c r="G2954" s="39">
        <v>1.04</v>
      </c>
      <c r="H2954" s="21">
        <v>86167</v>
      </c>
      <c r="I2954" s="21">
        <v>0</v>
      </c>
      <c r="J2954" s="21">
        <v>86167</v>
      </c>
      <c r="K2954" s="21">
        <v>2741</v>
      </c>
      <c r="L2954" s="21">
        <v>0</v>
      </c>
      <c r="M2954" s="21">
        <v>0</v>
      </c>
      <c r="N2954" s="21">
        <v>88908</v>
      </c>
    </row>
    <row r="2955" spans="1:14" x14ac:dyDescent="0.25">
      <c r="A2955" s="1" t="s">
        <v>6374</v>
      </c>
      <c r="B2955" s="2" t="s">
        <v>10</v>
      </c>
      <c r="C2955" s="2" t="s">
        <v>3419</v>
      </c>
      <c r="D2955" s="21">
        <v>112721</v>
      </c>
      <c r="E2955" s="21">
        <v>0</v>
      </c>
      <c r="F2955" s="21">
        <v>112721</v>
      </c>
      <c r="G2955" s="39">
        <v>1.04</v>
      </c>
      <c r="H2955" s="21">
        <v>117230</v>
      </c>
      <c r="I2955" s="21">
        <v>0</v>
      </c>
      <c r="J2955" s="21">
        <v>117230</v>
      </c>
      <c r="K2955" s="21">
        <v>0</v>
      </c>
      <c r="L2955" s="21">
        <v>0</v>
      </c>
      <c r="M2955" s="21">
        <v>0</v>
      </c>
      <c r="N2955" s="21">
        <v>117230</v>
      </c>
    </row>
    <row r="2956" spans="1:14" x14ac:dyDescent="0.25">
      <c r="A2956" s="1" t="s">
        <v>6375</v>
      </c>
      <c r="B2956" s="2" t="s">
        <v>10</v>
      </c>
      <c r="C2956" s="2" t="s">
        <v>3419</v>
      </c>
      <c r="D2956" s="21">
        <v>2408292</v>
      </c>
      <c r="E2956" s="21">
        <v>0</v>
      </c>
      <c r="F2956" s="21">
        <v>2408292</v>
      </c>
      <c r="G2956" s="39">
        <v>1.04</v>
      </c>
      <c r="H2956" s="21">
        <v>2504624</v>
      </c>
      <c r="I2956" s="21">
        <v>0</v>
      </c>
      <c r="J2956" s="21">
        <v>2504624</v>
      </c>
      <c r="K2956" s="21">
        <v>0</v>
      </c>
      <c r="L2956" s="21">
        <v>0</v>
      </c>
      <c r="M2956" s="21">
        <v>0</v>
      </c>
      <c r="N2956" s="21">
        <v>2504624</v>
      </c>
    </row>
    <row r="2957" spans="1:14" x14ac:dyDescent="0.25">
      <c r="A2957" s="1" t="s">
        <v>6376</v>
      </c>
      <c r="B2957" s="2" t="s">
        <v>10</v>
      </c>
      <c r="C2957" s="2" t="s">
        <v>3419</v>
      </c>
      <c r="D2957" s="21">
        <v>4817164</v>
      </c>
      <c r="E2957" s="21">
        <v>0</v>
      </c>
      <c r="F2957" s="21">
        <v>4817164</v>
      </c>
      <c r="G2957" s="39">
        <v>1.04</v>
      </c>
      <c r="H2957" s="21">
        <v>5009851</v>
      </c>
      <c r="I2957" s="21">
        <v>0</v>
      </c>
      <c r="J2957" s="21">
        <v>5009851</v>
      </c>
      <c r="K2957" s="21">
        <v>0</v>
      </c>
      <c r="L2957" s="21">
        <v>0</v>
      </c>
      <c r="M2957" s="21">
        <v>0</v>
      </c>
      <c r="N2957" s="21">
        <v>5009851</v>
      </c>
    </row>
    <row r="2958" spans="1:14" x14ac:dyDescent="0.25">
      <c r="A2958" s="1" t="s">
        <v>6377</v>
      </c>
      <c r="B2958" s="2" t="s">
        <v>10</v>
      </c>
      <c r="C2958" s="2" t="s">
        <v>3419</v>
      </c>
      <c r="D2958" s="21">
        <v>1990359</v>
      </c>
      <c r="E2958" s="21">
        <v>0</v>
      </c>
      <c r="F2958" s="21">
        <v>1990359</v>
      </c>
      <c r="G2958" s="39">
        <v>1.04</v>
      </c>
      <c r="H2958" s="21">
        <v>2069973</v>
      </c>
      <c r="I2958" s="21">
        <v>0</v>
      </c>
      <c r="J2958" s="21">
        <v>2069973</v>
      </c>
      <c r="K2958" s="21">
        <v>0</v>
      </c>
      <c r="L2958" s="21">
        <v>0</v>
      </c>
      <c r="M2958" s="21">
        <v>0</v>
      </c>
      <c r="N2958" s="21">
        <v>2069973</v>
      </c>
    </row>
    <row r="2959" spans="1:14" x14ac:dyDescent="0.25">
      <c r="A2959" s="1" t="s">
        <v>6378</v>
      </c>
      <c r="B2959" s="2" t="s">
        <v>10</v>
      </c>
      <c r="C2959" s="2" t="s">
        <v>3419</v>
      </c>
      <c r="D2959" s="21">
        <v>285551</v>
      </c>
      <c r="E2959" s="21">
        <v>0</v>
      </c>
      <c r="F2959" s="21">
        <v>285551</v>
      </c>
      <c r="G2959" s="39">
        <v>1.04</v>
      </c>
      <c r="H2959" s="21">
        <v>296973</v>
      </c>
      <c r="I2959" s="21">
        <v>0</v>
      </c>
      <c r="J2959" s="21">
        <v>296973</v>
      </c>
      <c r="K2959" s="21">
        <v>0</v>
      </c>
      <c r="L2959" s="21">
        <v>0</v>
      </c>
      <c r="M2959" s="21">
        <v>0</v>
      </c>
      <c r="N2959" s="21">
        <v>296973</v>
      </c>
    </row>
    <row r="2960" spans="1:14" x14ac:dyDescent="0.25">
      <c r="A2960" s="1" t="s">
        <v>6379</v>
      </c>
      <c r="B2960" s="2" t="s">
        <v>10</v>
      </c>
      <c r="C2960" s="2" t="s">
        <v>3419</v>
      </c>
      <c r="D2960" s="21">
        <v>45920</v>
      </c>
      <c r="E2960" s="21">
        <v>0</v>
      </c>
      <c r="F2960" s="21">
        <v>45920</v>
      </c>
      <c r="G2960" s="39">
        <v>1.04</v>
      </c>
      <c r="H2960" s="21">
        <v>47757</v>
      </c>
      <c r="I2960" s="21">
        <v>0</v>
      </c>
      <c r="J2960" s="21">
        <v>47757</v>
      </c>
      <c r="K2960" s="21">
        <v>0</v>
      </c>
      <c r="L2960" s="21">
        <v>0</v>
      </c>
      <c r="M2960" s="21">
        <v>0</v>
      </c>
      <c r="N2960" s="21">
        <v>47757</v>
      </c>
    </row>
    <row r="2961" spans="1:14" x14ac:dyDescent="0.25">
      <c r="A2961" s="1" t="s">
        <v>6380</v>
      </c>
      <c r="B2961" s="2" t="s">
        <v>10</v>
      </c>
      <c r="C2961" s="2" t="s">
        <v>3419</v>
      </c>
      <c r="D2961" s="21">
        <v>750634</v>
      </c>
      <c r="E2961" s="21">
        <v>0</v>
      </c>
      <c r="F2961" s="21">
        <v>750634</v>
      </c>
      <c r="G2961" s="39">
        <v>1.04</v>
      </c>
      <c r="H2961" s="21">
        <v>780659</v>
      </c>
      <c r="I2961" s="21">
        <v>0</v>
      </c>
      <c r="J2961" s="21">
        <v>780659</v>
      </c>
      <c r="K2961" s="21">
        <v>0</v>
      </c>
      <c r="L2961" s="21">
        <v>0</v>
      </c>
      <c r="M2961" s="21">
        <v>0</v>
      </c>
      <c r="N2961" s="21">
        <v>780659</v>
      </c>
    </row>
    <row r="2962" spans="1:14" x14ac:dyDescent="0.25">
      <c r="A2962" s="1" t="s">
        <v>6381</v>
      </c>
      <c r="B2962" s="2" t="s">
        <v>10</v>
      </c>
      <c r="C2962" s="2" t="s">
        <v>3419</v>
      </c>
      <c r="D2962" s="21">
        <v>0</v>
      </c>
      <c r="E2962" s="21">
        <v>0</v>
      </c>
      <c r="F2962" s="21">
        <v>0</v>
      </c>
      <c r="G2962" s="39">
        <v>1.04</v>
      </c>
      <c r="H2962" s="21">
        <v>0</v>
      </c>
      <c r="I2962" s="21">
        <v>0</v>
      </c>
      <c r="J2962" s="21">
        <v>0</v>
      </c>
      <c r="K2962" s="21">
        <v>0</v>
      </c>
      <c r="L2962" s="21">
        <v>0</v>
      </c>
      <c r="M2962" s="21">
        <v>0</v>
      </c>
      <c r="N2962" s="21">
        <v>0</v>
      </c>
    </row>
    <row r="2963" spans="1:14" x14ac:dyDescent="0.25">
      <c r="A2963" s="1" t="s">
        <v>6382</v>
      </c>
      <c r="B2963" s="2" t="s">
        <v>10</v>
      </c>
      <c r="C2963" s="2" t="s">
        <v>3419</v>
      </c>
      <c r="D2963" s="21">
        <v>4024877</v>
      </c>
      <c r="E2963" s="21">
        <v>0</v>
      </c>
      <c r="F2963" s="21">
        <v>4024877</v>
      </c>
      <c r="G2963" s="39">
        <v>1.04</v>
      </c>
      <c r="H2963" s="21">
        <v>4185872</v>
      </c>
      <c r="I2963" s="21">
        <v>0</v>
      </c>
      <c r="J2963" s="21">
        <v>4185872</v>
      </c>
      <c r="K2963" s="21">
        <v>270411</v>
      </c>
      <c r="L2963" s="21">
        <v>89726.371511025485</v>
      </c>
      <c r="M2963" s="21">
        <v>321840</v>
      </c>
      <c r="N2963" s="21">
        <v>4867849.3715110254</v>
      </c>
    </row>
    <row r="2964" spans="1:14" x14ac:dyDescent="0.25">
      <c r="A2964" s="1" t="s">
        <v>6383</v>
      </c>
      <c r="B2964" s="2" t="s">
        <v>10</v>
      </c>
      <c r="C2964" s="2" t="s">
        <v>3419</v>
      </c>
      <c r="D2964" s="21">
        <v>12653</v>
      </c>
      <c r="E2964" s="21">
        <v>0</v>
      </c>
      <c r="F2964" s="21">
        <v>12653</v>
      </c>
      <c r="G2964" s="39">
        <v>1.04</v>
      </c>
      <c r="H2964" s="21">
        <v>13159</v>
      </c>
      <c r="I2964" s="21">
        <v>0</v>
      </c>
      <c r="J2964" s="21">
        <v>13159</v>
      </c>
      <c r="K2964" s="21">
        <v>0</v>
      </c>
      <c r="L2964" s="21">
        <v>0</v>
      </c>
      <c r="M2964" s="21">
        <v>0</v>
      </c>
      <c r="N2964" s="21">
        <v>13159</v>
      </c>
    </row>
    <row r="2965" spans="1:14" x14ac:dyDescent="0.25">
      <c r="A2965" s="1" t="s">
        <v>6384</v>
      </c>
      <c r="B2965" s="2" t="s">
        <v>10</v>
      </c>
      <c r="C2965" s="2" t="s">
        <v>3419</v>
      </c>
      <c r="D2965" s="21">
        <v>14617</v>
      </c>
      <c r="E2965" s="21">
        <v>0</v>
      </c>
      <c r="F2965" s="21">
        <v>14617</v>
      </c>
      <c r="G2965" s="39">
        <v>1.04</v>
      </c>
      <c r="H2965" s="21">
        <v>15202</v>
      </c>
      <c r="I2965" s="21">
        <v>0</v>
      </c>
      <c r="J2965" s="21">
        <v>15202</v>
      </c>
      <c r="K2965" s="21">
        <v>0</v>
      </c>
      <c r="L2965" s="21">
        <v>0</v>
      </c>
      <c r="M2965" s="21">
        <v>0</v>
      </c>
      <c r="N2965" s="21">
        <v>15202</v>
      </c>
    </row>
    <row r="2966" spans="1:14" x14ac:dyDescent="0.25">
      <c r="A2966" s="1" t="s">
        <v>6385</v>
      </c>
      <c r="B2966" s="2" t="s">
        <v>10</v>
      </c>
      <c r="C2966" s="2" t="s">
        <v>3419</v>
      </c>
      <c r="D2966" s="21">
        <v>17447</v>
      </c>
      <c r="E2966" s="21">
        <v>0</v>
      </c>
      <c r="F2966" s="21">
        <v>17447</v>
      </c>
      <c r="G2966" s="39">
        <v>1.04</v>
      </c>
      <c r="H2966" s="21">
        <v>18145</v>
      </c>
      <c r="I2966" s="21">
        <v>0</v>
      </c>
      <c r="J2966" s="21">
        <v>18145</v>
      </c>
      <c r="K2966" s="21">
        <v>0</v>
      </c>
      <c r="L2966" s="21">
        <v>0</v>
      </c>
      <c r="M2966" s="21">
        <v>0</v>
      </c>
      <c r="N2966" s="21">
        <v>18145</v>
      </c>
    </row>
    <row r="2967" spans="1:14" x14ac:dyDescent="0.25">
      <c r="A2967" s="1" t="s">
        <v>6386</v>
      </c>
      <c r="B2967" s="2" t="s">
        <v>10</v>
      </c>
      <c r="C2967" s="2" t="s">
        <v>3419</v>
      </c>
      <c r="D2967" s="21">
        <v>18955</v>
      </c>
      <c r="E2967" s="21">
        <v>0</v>
      </c>
      <c r="F2967" s="21">
        <v>18955</v>
      </c>
      <c r="G2967" s="39">
        <v>1.04</v>
      </c>
      <c r="H2967" s="21">
        <v>19713</v>
      </c>
      <c r="I2967" s="21">
        <v>0</v>
      </c>
      <c r="J2967" s="21">
        <v>19713</v>
      </c>
      <c r="K2967" s="21">
        <v>0</v>
      </c>
      <c r="L2967" s="21">
        <v>0</v>
      </c>
      <c r="M2967" s="21">
        <v>0</v>
      </c>
      <c r="N2967" s="21">
        <v>19713</v>
      </c>
    </row>
    <row r="2968" spans="1:14" x14ac:dyDescent="0.25">
      <c r="A2968" s="1" t="s">
        <v>6387</v>
      </c>
      <c r="B2968" s="2" t="s">
        <v>10</v>
      </c>
      <c r="C2968" s="2" t="s">
        <v>3419</v>
      </c>
      <c r="D2968" s="21">
        <v>18274</v>
      </c>
      <c r="E2968" s="21">
        <v>0</v>
      </c>
      <c r="F2968" s="21">
        <v>18274</v>
      </c>
      <c r="G2968" s="39">
        <v>1.04</v>
      </c>
      <c r="H2968" s="21">
        <v>19005</v>
      </c>
      <c r="I2968" s="21">
        <v>0</v>
      </c>
      <c r="J2968" s="21">
        <v>19005</v>
      </c>
      <c r="K2968" s="21">
        <v>0</v>
      </c>
      <c r="L2968" s="21">
        <v>0</v>
      </c>
      <c r="M2968" s="21">
        <v>0</v>
      </c>
      <c r="N2968" s="21">
        <v>19005</v>
      </c>
    </row>
    <row r="2969" spans="1:14" x14ac:dyDescent="0.25">
      <c r="A2969" s="1" t="s">
        <v>6388</v>
      </c>
      <c r="B2969" s="2" t="s">
        <v>10</v>
      </c>
      <c r="C2969" s="2" t="s">
        <v>3419</v>
      </c>
      <c r="D2969" s="21">
        <v>18682</v>
      </c>
      <c r="E2969" s="21">
        <v>0</v>
      </c>
      <c r="F2969" s="21">
        <v>18682</v>
      </c>
      <c r="G2969" s="39">
        <v>1.04</v>
      </c>
      <c r="H2969" s="21">
        <v>19429</v>
      </c>
      <c r="I2969" s="21">
        <v>0</v>
      </c>
      <c r="J2969" s="21">
        <v>19429</v>
      </c>
      <c r="K2969" s="21">
        <v>0</v>
      </c>
      <c r="L2969" s="21">
        <v>0</v>
      </c>
      <c r="M2969" s="21">
        <v>0</v>
      </c>
      <c r="N2969" s="21">
        <v>19429</v>
      </c>
    </row>
    <row r="2970" spans="1:14" x14ac:dyDescent="0.25">
      <c r="A2970" s="1" t="s">
        <v>6389</v>
      </c>
      <c r="B2970" s="2" t="s">
        <v>10</v>
      </c>
      <c r="C2970" s="2" t="s">
        <v>3419</v>
      </c>
      <c r="D2970" s="21">
        <v>17690</v>
      </c>
      <c r="E2970" s="21">
        <v>0</v>
      </c>
      <c r="F2970" s="21">
        <v>17690</v>
      </c>
      <c r="G2970" s="39">
        <v>1.04</v>
      </c>
      <c r="H2970" s="21">
        <v>18398</v>
      </c>
      <c r="I2970" s="21">
        <v>0</v>
      </c>
      <c r="J2970" s="21">
        <v>18398</v>
      </c>
      <c r="K2970" s="21">
        <v>0</v>
      </c>
      <c r="L2970" s="21">
        <v>0</v>
      </c>
      <c r="M2970" s="21">
        <v>0</v>
      </c>
      <c r="N2970" s="21">
        <v>18398</v>
      </c>
    </row>
    <row r="2971" spans="1:14" x14ac:dyDescent="0.25">
      <c r="A2971" s="1" t="s">
        <v>6390</v>
      </c>
      <c r="B2971" s="2" t="s">
        <v>10</v>
      </c>
      <c r="C2971" s="2" t="s">
        <v>3419</v>
      </c>
      <c r="D2971" s="21">
        <v>6812</v>
      </c>
      <c r="E2971" s="21">
        <v>0</v>
      </c>
      <c r="F2971" s="21">
        <v>6812</v>
      </c>
      <c r="G2971" s="39">
        <v>1.04</v>
      </c>
      <c r="H2971" s="21">
        <v>7084</v>
      </c>
      <c r="I2971" s="21">
        <v>0</v>
      </c>
      <c r="J2971" s="21">
        <v>7084</v>
      </c>
      <c r="K2971" s="21">
        <v>0</v>
      </c>
      <c r="L2971" s="21">
        <v>0</v>
      </c>
      <c r="M2971" s="21">
        <v>0</v>
      </c>
      <c r="N2971" s="21">
        <v>7084</v>
      </c>
    </row>
    <row r="2972" spans="1:14" x14ac:dyDescent="0.25">
      <c r="A2972" s="1" t="s">
        <v>6391</v>
      </c>
      <c r="B2972" s="2" t="s">
        <v>10</v>
      </c>
      <c r="C2972" s="2" t="s">
        <v>3419</v>
      </c>
      <c r="D2972" s="21">
        <v>27471</v>
      </c>
      <c r="E2972" s="21">
        <v>0</v>
      </c>
      <c r="F2972" s="21">
        <v>27471</v>
      </c>
      <c r="G2972" s="39">
        <v>1.04</v>
      </c>
      <c r="H2972" s="21">
        <v>28570</v>
      </c>
      <c r="I2972" s="21">
        <v>0</v>
      </c>
      <c r="J2972" s="21">
        <v>28570</v>
      </c>
      <c r="K2972" s="21">
        <v>0</v>
      </c>
      <c r="L2972" s="21">
        <v>0</v>
      </c>
      <c r="M2972" s="21">
        <v>0</v>
      </c>
      <c r="N2972" s="21">
        <v>28570</v>
      </c>
    </row>
    <row r="2973" spans="1:14" x14ac:dyDescent="0.25">
      <c r="A2973" s="1" t="s">
        <v>6392</v>
      </c>
      <c r="B2973" s="2" t="s">
        <v>10</v>
      </c>
      <c r="C2973" s="2" t="s">
        <v>3419</v>
      </c>
      <c r="D2973" s="21">
        <v>265480</v>
      </c>
      <c r="E2973" s="21">
        <v>0</v>
      </c>
      <c r="F2973" s="21">
        <v>265480</v>
      </c>
      <c r="G2973" s="39">
        <v>1.04</v>
      </c>
      <c r="H2973" s="21">
        <v>276099</v>
      </c>
      <c r="I2973" s="21">
        <v>0</v>
      </c>
      <c r="J2973" s="21">
        <v>276099</v>
      </c>
      <c r="K2973" s="21">
        <v>0</v>
      </c>
      <c r="L2973" s="21">
        <v>0</v>
      </c>
      <c r="M2973" s="21">
        <v>0</v>
      </c>
      <c r="N2973" s="21">
        <v>276099</v>
      </c>
    </row>
    <row r="2974" spans="1:14" x14ac:dyDescent="0.25">
      <c r="A2974" s="1" t="s">
        <v>6393</v>
      </c>
      <c r="B2974" s="2" t="s">
        <v>10</v>
      </c>
      <c r="C2974" s="2" t="s">
        <v>3419</v>
      </c>
      <c r="D2974" s="21">
        <v>7201</v>
      </c>
      <c r="E2974" s="21">
        <v>0</v>
      </c>
      <c r="F2974" s="21">
        <v>7201</v>
      </c>
      <c r="G2974" s="39">
        <v>1.04</v>
      </c>
      <c r="H2974" s="21">
        <v>7489</v>
      </c>
      <c r="I2974" s="21">
        <v>0</v>
      </c>
      <c r="J2974" s="21">
        <v>7489</v>
      </c>
      <c r="K2974" s="21">
        <v>0</v>
      </c>
      <c r="L2974" s="21">
        <v>0</v>
      </c>
      <c r="M2974" s="21">
        <v>0</v>
      </c>
      <c r="N2974" s="21">
        <v>7489</v>
      </c>
    </row>
    <row r="2975" spans="1:14" x14ac:dyDescent="0.25">
      <c r="A2975" s="1" t="s">
        <v>6394</v>
      </c>
      <c r="B2975" s="2" t="s">
        <v>10</v>
      </c>
      <c r="C2975" s="2" t="s">
        <v>3419</v>
      </c>
      <c r="D2975" s="21">
        <v>8087</v>
      </c>
      <c r="E2975" s="21">
        <v>0</v>
      </c>
      <c r="F2975" s="21">
        <v>8087</v>
      </c>
      <c r="G2975" s="39">
        <v>1.04</v>
      </c>
      <c r="H2975" s="21">
        <v>8410</v>
      </c>
      <c r="I2975" s="21">
        <v>0</v>
      </c>
      <c r="J2975" s="21">
        <v>8410</v>
      </c>
      <c r="K2975" s="21">
        <v>0</v>
      </c>
      <c r="L2975" s="21">
        <v>0</v>
      </c>
      <c r="M2975" s="21">
        <v>0</v>
      </c>
      <c r="N2975" s="21">
        <v>8410</v>
      </c>
    </row>
    <row r="2976" spans="1:14" x14ac:dyDescent="0.25">
      <c r="A2976" s="1" t="s">
        <v>6395</v>
      </c>
      <c r="B2976" s="2" t="s">
        <v>10</v>
      </c>
      <c r="C2976" s="2" t="s">
        <v>3419</v>
      </c>
      <c r="D2976" s="21">
        <v>10239</v>
      </c>
      <c r="E2976" s="21">
        <v>0</v>
      </c>
      <c r="F2976" s="21">
        <v>10239</v>
      </c>
      <c r="G2976" s="39">
        <v>1.04</v>
      </c>
      <c r="H2976" s="21">
        <v>10649</v>
      </c>
      <c r="I2976" s="21">
        <v>0</v>
      </c>
      <c r="J2976" s="21">
        <v>10649</v>
      </c>
      <c r="K2976" s="21">
        <v>0</v>
      </c>
      <c r="L2976" s="21">
        <v>0</v>
      </c>
      <c r="M2976" s="21">
        <v>0</v>
      </c>
      <c r="N2976" s="21">
        <v>10649</v>
      </c>
    </row>
    <row r="2977" spans="1:14" x14ac:dyDescent="0.25">
      <c r="A2977" s="1" t="s">
        <v>6396</v>
      </c>
      <c r="B2977" s="2" t="s">
        <v>10</v>
      </c>
      <c r="C2977" s="2" t="s">
        <v>3419</v>
      </c>
      <c r="D2977" s="21">
        <v>14552</v>
      </c>
      <c r="E2977" s="21">
        <v>0</v>
      </c>
      <c r="F2977" s="21">
        <v>14552</v>
      </c>
      <c r="G2977" s="39">
        <v>1.04</v>
      </c>
      <c r="H2977" s="21">
        <v>15134</v>
      </c>
      <c r="I2977" s="21">
        <v>0</v>
      </c>
      <c r="J2977" s="21">
        <v>15134</v>
      </c>
      <c r="K2977" s="21">
        <v>0</v>
      </c>
      <c r="L2977" s="21">
        <v>0</v>
      </c>
      <c r="M2977" s="21">
        <v>0</v>
      </c>
      <c r="N2977" s="21">
        <v>15134</v>
      </c>
    </row>
    <row r="2978" spans="1:14" x14ac:dyDescent="0.25">
      <c r="A2978" s="1" t="s">
        <v>6397</v>
      </c>
      <c r="B2978" s="2" t="s">
        <v>10</v>
      </c>
      <c r="C2978" s="2" t="s">
        <v>3419</v>
      </c>
      <c r="D2978" s="21">
        <v>45772</v>
      </c>
      <c r="E2978" s="21">
        <v>0</v>
      </c>
      <c r="F2978" s="21">
        <v>45772</v>
      </c>
      <c r="G2978" s="39">
        <v>1.04</v>
      </c>
      <c r="H2978" s="21">
        <v>47603</v>
      </c>
      <c r="I2978" s="21">
        <v>0</v>
      </c>
      <c r="J2978" s="21">
        <v>47603</v>
      </c>
      <c r="K2978" s="21">
        <v>0</v>
      </c>
      <c r="L2978" s="21">
        <v>0</v>
      </c>
      <c r="M2978" s="21">
        <v>0</v>
      </c>
      <c r="N2978" s="21">
        <v>47603</v>
      </c>
    </row>
    <row r="2979" spans="1:14" x14ac:dyDescent="0.25">
      <c r="A2979" s="1" t="s">
        <v>6398</v>
      </c>
      <c r="B2979" s="2" t="s">
        <v>10</v>
      </c>
      <c r="C2979" s="2" t="s">
        <v>3419</v>
      </c>
      <c r="D2979" s="21">
        <v>54699</v>
      </c>
      <c r="E2979" s="21">
        <v>0</v>
      </c>
      <c r="F2979" s="21">
        <v>54699</v>
      </c>
      <c r="G2979" s="39">
        <v>1.04</v>
      </c>
      <c r="H2979" s="21">
        <v>56887</v>
      </c>
      <c r="I2979" s="21">
        <v>0</v>
      </c>
      <c r="J2979" s="21">
        <v>56887</v>
      </c>
      <c r="K2979" s="21">
        <v>1009</v>
      </c>
      <c r="L2979" s="21">
        <v>0</v>
      </c>
      <c r="M2979" s="21">
        <v>0</v>
      </c>
      <c r="N2979" s="21">
        <v>57896</v>
      </c>
    </row>
    <row r="2980" spans="1:14" x14ac:dyDescent="0.25">
      <c r="A2980" s="1" t="s">
        <v>6399</v>
      </c>
      <c r="B2980" s="2" t="s">
        <v>10</v>
      </c>
      <c r="C2980" s="2" t="s">
        <v>3419</v>
      </c>
      <c r="D2980" s="21">
        <v>30774</v>
      </c>
      <c r="E2980" s="21">
        <v>0</v>
      </c>
      <c r="F2980" s="21">
        <v>30774</v>
      </c>
      <c r="G2980" s="39">
        <v>1.04</v>
      </c>
      <c r="H2980" s="21">
        <v>32005</v>
      </c>
      <c r="I2980" s="21">
        <v>0</v>
      </c>
      <c r="J2980" s="21">
        <v>32005</v>
      </c>
      <c r="K2980" s="21">
        <v>1475</v>
      </c>
      <c r="L2980" s="21">
        <v>0</v>
      </c>
      <c r="M2980" s="21">
        <v>0</v>
      </c>
      <c r="N2980" s="21">
        <v>33480</v>
      </c>
    </row>
    <row r="2981" spans="1:14" x14ac:dyDescent="0.25">
      <c r="A2981" s="1" t="s">
        <v>6400</v>
      </c>
      <c r="B2981" s="2" t="s">
        <v>10</v>
      </c>
      <c r="C2981" s="2" t="s">
        <v>3419</v>
      </c>
      <c r="D2981" s="21">
        <v>165075</v>
      </c>
      <c r="E2981" s="21">
        <v>0</v>
      </c>
      <c r="F2981" s="21">
        <v>165075</v>
      </c>
      <c r="G2981" s="39">
        <v>1.04</v>
      </c>
      <c r="H2981" s="21">
        <v>171678</v>
      </c>
      <c r="I2981" s="21">
        <v>0</v>
      </c>
      <c r="J2981" s="21">
        <v>171678</v>
      </c>
      <c r="K2981" s="21">
        <v>0</v>
      </c>
      <c r="L2981" s="21">
        <v>0</v>
      </c>
      <c r="M2981" s="21">
        <v>0</v>
      </c>
      <c r="N2981" s="21">
        <v>171678</v>
      </c>
    </row>
    <row r="2982" spans="1:14" x14ac:dyDescent="0.25">
      <c r="A2982" s="1" t="s">
        <v>6401</v>
      </c>
      <c r="B2982" s="2" t="s">
        <v>10</v>
      </c>
      <c r="C2982" s="2" t="s">
        <v>3419</v>
      </c>
      <c r="D2982" s="21">
        <v>103158</v>
      </c>
      <c r="E2982" s="21">
        <v>0</v>
      </c>
      <c r="F2982" s="21">
        <v>103158</v>
      </c>
      <c r="G2982" s="39">
        <v>1.04</v>
      </c>
      <c r="H2982" s="21">
        <v>107284</v>
      </c>
      <c r="I2982" s="21">
        <v>0</v>
      </c>
      <c r="J2982" s="21">
        <v>107284</v>
      </c>
      <c r="K2982" s="21">
        <v>0</v>
      </c>
      <c r="L2982" s="21">
        <v>0</v>
      </c>
      <c r="M2982" s="21">
        <v>0</v>
      </c>
      <c r="N2982" s="21">
        <v>107284</v>
      </c>
    </row>
    <row r="2983" spans="1:14" x14ac:dyDescent="0.25">
      <c r="A2983" s="1" t="s">
        <v>6402</v>
      </c>
      <c r="B2983" s="2" t="s">
        <v>10</v>
      </c>
      <c r="C2983" s="2" t="s">
        <v>3419</v>
      </c>
      <c r="D2983" s="21">
        <v>317007</v>
      </c>
      <c r="E2983" s="21">
        <v>0</v>
      </c>
      <c r="F2983" s="21">
        <v>317007</v>
      </c>
      <c r="G2983" s="39">
        <v>1.04</v>
      </c>
      <c r="H2983" s="21">
        <v>329687</v>
      </c>
      <c r="I2983" s="21">
        <v>0</v>
      </c>
      <c r="J2983" s="21">
        <v>329687</v>
      </c>
      <c r="K2983" s="21">
        <v>12920</v>
      </c>
      <c r="L2983" s="21">
        <v>0</v>
      </c>
      <c r="M2983" s="21">
        <v>0</v>
      </c>
      <c r="N2983" s="21">
        <v>342607</v>
      </c>
    </row>
    <row r="2984" spans="1:14" x14ac:dyDescent="0.25">
      <c r="A2984" s="1" t="s">
        <v>6403</v>
      </c>
      <c r="B2984" s="2" t="s">
        <v>10</v>
      </c>
      <c r="C2984" s="2" t="s">
        <v>3419</v>
      </c>
      <c r="D2984" s="21">
        <v>3032249</v>
      </c>
      <c r="E2984" s="21">
        <v>0</v>
      </c>
      <c r="F2984" s="21">
        <v>3032249</v>
      </c>
      <c r="G2984" s="39">
        <v>1.04</v>
      </c>
      <c r="H2984" s="21">
        <v>3153539</v>
      </c>
      <c r="I2984" s="21">
        <v>0</v>
      </c>
      <c r="J2984" s="21">
        <v>3153539</v>
      </c>
      <c r="K2984" s="21">
        <v>0</v>
      </c>
      <c r="L2984" s="21">
        <v>0</v>
      </c>
      <c r="M2984" s="21">
        <v>0</v>
      </c>
      <c r="N2984" s="21">
        <v>3153539</v>
      </c>
    </row>
    <row r="2985" spans="1:14" x14ac:dyDescent="0.25">
      <c r="A2985" s="1" t="s">
        <v>6404</v>
      </c>
      <c r="B2985" s="2" t="s">
        <v>10</v>
      </c>
      <c r="C2985" s="2" t="s">
        <v>3419</v>
      </c>
      <c r="D2985" s="21">
        <v>70633</v>
      </c>
      <c r="E2985" s="21">
        <v>0</v>
      </c>
      <c r="F2985" s="21">
        <v>70633</v>
      </c>
      <c r="G2985" s="39">
        <v>1.04</v>
      </c>
      <c r="H2985" s="21">
        <v>73458</v>
      </c>
      <c r="I2985" s="21">
        <v>0</v>
      </c>
      <c r="J2985" s="21">
        <v>73458</v>
      </c>
      <c r="K2985" s="21">
        <v>0</v>
      </c>
      <c r="L2985" s="21">
        <v>0</v>
      </c>
      <c r="M2985" s="21">
        <v>0</v>
      </c>
      <c r="N2985" s="21">
        <v>73458</v>
      </c>
    </row>
    <row r="2986" spans="1:14" x14ac:dyDescent="0.25">
      <c r="A2986" s="1" t="s">
        <v>6405</v>
      </c>
      <c r="B2986" s="2" t="s">
        <v>10</v>
      </c>
      <c r="C2986" s="2" t="s">
        <v>3419</v>
      </c>
      <c r="D2986" s="21">
        <v>141339</v>
      </c>
      <c r="E2986" s="21">
        <v>0</v>
      </c>
      <c r="F2986" s="21">
        <v>141339</v>
      </c>
      <c r="G2986" s="39">
        <v>1.04</v>
      </c>
      <c r="H2986" s="21">
        <v>146993</v>
      </c>
      <c r="I2986" s="21">
        <v>0</v>
      </c>
      <c r="J2986" s="21">
        <v>146993</v>
      </c>
      <c r="K2986" s="21">
        <v>0</v>
      </c>
      <c r="L2986" s="21">
        <v>0</v>
      </c>
      <c r="M2986" s="21">
        <v>0</v>
      </c>
      <c r="N2986" s="21">
        <v>146993</v>
      </c>
    </row>
    <row r="2987" spans="1:14" x14ac:dyDescent="0.25">
      <c r="A2987" s="1" t="s">
        <v>6406</v>
      </c>
      <c r="B2987" s="2" t="s">
        <v>10</v>
      </c>
      <c r="C2987" s="2" t="s">
        <v>3419</v>
      </c>
      <c r="D2987" s="21">
        <v>174800</v>
      </c>
      <c r="E2987" s="21">
        <v>0</v>
      </c>
      <c r="F2987" s="21">
        <v>174800</v>
      </c>
      <c r="G2987" s="39">
        <v>1.04</v>
      </c>
      <c r="H2987" s="21">
        <v>181792</v>
      </c>
      <c r="I2987" s="21">
        <v>0</v>
      </c>
      <c r="J2987" s="21">
        <v>181792</v>
      </c>
      <c r="K2987" s="21">
        <v>0</v>
      </c>
      <c r="L2987" s="21">
        <v>0</v>
      </c>
      <c r="M2987" s="21">
        <v>0</v>
      </c>
      <c r="N2987" s="21">
        <v>181792</v>
      </c>
    </row>
    <row r="2988" spans="1:14" x14ac:dyDescent="0.25">
      <c r="A2988" s="1" t="s">
        <v>6407</v>
      </c>
      <c r="B2988" s="2" t="s">
        <v>10</v>
      </c>
      <c r="C2988" s="2" t="s">
        <v>3419</v>
      </c>
      <c r="D2988" s="21">
        <v>18633520</v>
      </c>
      <c r="E2988" s="21">
        <v>0</v>
      </c>
      <c r="F2988" s="21">
        <v>18633520</v>
      </c>
      <c r="G2988" s="39">
        <v>1.04</v>
      </c>
      <c r="H2988" s="21">
        <v>19378861</v>
      </c>
      <c r="I2988" s="21">
        <v>0</v>
      </c>
      <c r="J2988" s="21">
        <v>19378861</v>
      </c>
      <c r="K2988" s="21">
        <v>817995</v>
      </c>
      <c r="L2988" s="21">
        <v>591990.24505206232</v>
      </c>
      <c r="M2988" s="21">
        <v>1397099</v>
      </c>
      <c r="N2988" s="21">
        <v>22185945.245052062</v>
      </c>
    </row>
    <row r="2989" spans="1:14" x14ac:dyDescent="0.25">
      <c r="A2989" s="1" t="s">
        <v>6408</v>
      </c>
      <c r="B2989" s="2" t="s">
        <v>10</v>
      </c>
      <c r="C2989" s="2" t="s">
        <v>3419</v>
      </c>
      <c r="D2989" s="21">
        <v>266242</v>
      </c>
      <c r="E2989" s="21">
        <v>0</v>
      </c>
      <c r="F2989" s="21">
        <v>266242</v>
      </c>
      <c r="G2989" s="39">
        <v>1.04</v>
      </c>
      <c r="H2989" s="21">
        <v>276892</v>
      </c>
      <c r="I2989" s="21">
        <v>0</v>
      </c>
      <c r="J2989" s="21">
        <v>276892</v>
      </c>
      <c r="K2989" s="21">
        <v>0</v>
      </c>
      <c r="L2989" s="21">
        <v>0</v>
      </c>
      <c r="M2989" s="21">
        <v>0</v>
      </c>
      <c r="N2989" s="21">
        <v>276892</v>
      </c>
    </row>
    <row r="2990" spans="1:14" x14ac:dyDescent="0.25">
      <c r="A2990" s="1" t="s">
        <v>6409</v>
      </c>
      <c r="B2990" s="2" t="s">
        <v>10</v>
      </c>
      <c r="C2990" s="2" t="s">
        <v>3419</v>
      </c>
      <c r="D2990" s="21">
        <v>89617</v>
      </c>
      <c r="E2990" s="21">
        <v>0</v>
      </c>
      <c r="F2990" s="21">
        <v>89617</v>
      </c>
      <c r="G2990" s="39">
        <v>1.04</v>
      </c>
      <c r="H2990" s="21">
        <v>93202</v>
      </c>
      <c r="I2990" s="21">
        <v>0</v>
      </c>
      <c r="J2990" s="21">
        <v>93202</v>
      </c>
      <c r="K2990" s="21">
        <v>0</v>
      </c>
      <c r="L2990" s="21">
        <v>0</v>
      </c>
      <c r="M2990" s="21">
        <v>0</v>
      </c>
      <c r="N2990" s="21">
        <v>93202</v>
      </c>
    </row>
    <row r="2991" spans="1:14" x14ac:dyDescent="0.25">
      <c r="A2991" s="1" t="s">
        <v>6410</v>
      </c>
      <c r="B2991" s="2" t="s">
        <v>10</v>
      </c>
      <c r="C2991" s="2" t="s">
        <v>3419</v>
      </c>
      <c r="D2991" s="21">
        <v>195732</v>
      </c>
      <c r="E2991" s="21">
        <v>0</v>
      </c>
      <c r="F2991" s="21">
        <v>195732</v>
      </c>
      <c r="G2991" s="39">
        <v>1.04</v>
      </c>
      <c r="H2991" s="21">
        <v>203561</v>
      </c>
      <c r="I2991" s="21">
        <v>0</v>
      </c>
      <c r="J2991" s="21">
        <v>203561</v>
      </c>
      <c r="K2991" s="21">
        <v>0</v>
      </c>
      <c r="L2991" s="21">
        <v>0</v>
      </c>
      <c r="M2991" s="21">
        <v>0</v>
      </c>
      <c r="N2991" s="21">
        <v>203561</v>
      </c>
    </row>
    <row r="2992" spans="1:14" x14ac:dyDescent="0.25">
      <c r="A2992" s="1" t="s">
        <v>6411</v>
      </c>
      <c r="B2992" s="2" t="s">
        <v>10</v>
      </c>
      <c r="C2992" s="2" t="s">
        <v>3419</v>
      </c>
      <c r="D2992" s="21">
        <v>8326</v>
      </c>
      <c r="E2992" s="21">
        <v>0</v>
      </c>
      <c r="F2992" s="21">
        <v>8326</v>
      </c>
      <c r="G2992" s="39">
        <v>1.04</v>
      </c>
      <c r="H2992" s="21">
        <v>8659</v>
      </c>
      <c r="I2992" s="21">
        <v>0</v>
      </c>
      <c r="J2992" s="21">
        <v>8659</v>
      </c>
      <c r="K2992" s="21">
        <v>0</v>
      </c>
      <c r="L2992" s="21">
        <v>0</v>
      </c>
      <c r="M2992" s="21">
        <v>0</v>
      </c>
      <c r="N2992" s="21">
        <v>8659</v>
      </c>
    </row>
    <row r="2993" spans="1:14" x14ac:dyDescent="0.25">
      <c r="A2993" s="1" t="s">
        <v>6412</v>
      </c>
      <c r="B2993" s="2" t="s">
        <v>10</v>
      </c>
      <c r="C2993" s="2" t="s">
        <v>3419</v>
      </c>
      <c r="D2993" s="21">
        <v>26384</v>
      </c>
      <c r="E2993" s="21">
        <v>0</v>
      </c>
      <c r="F2993" s="21">
        <v>26384</v>
      </c>
      <c r="G2993" s="39">
        <v>1.04</v>
      </c>
      <c r="H2993" s="21">
        <v>27439</v>
      </c>
      <c r="I2993" s="21">
        <v>0</v>
      </c>
      <c r="J2993" s="21">
        <v>27439</v>
      </c>
      <c r="K2993" s="21">
        <v>0</v>
      </c>
      <c r="L2993" s="21">
        <v>0</v>
      </c>
      <c r="M2993" s="21">
        <v>0</v>
      </c>
      <c r="N2993" s="21">
        <v>27439</v>
      </c>
    </row>
    <row r="2994" spans="1:14" x14ac:dyDescent="0.25">
      <c r="A2994" s="1" t="s">
        <v>6413</v>
      </c>
      <c r="B2994" s="2" t="s">
        <v>10</v>
      </c>
      <c r="C2994" s="2" t="s">
        <v>3419</v>
      </c>
      <c r="D2994" s="21">
        <v>51390</v>
      </c>
      <c r="E2994" s="21">
        <v>0</v>
      </c>
      <c r="F2994" s="21">
        <v>51390</v>
      </c>
      <c r="G2994" s="39">
        <v>1.04</v>
      </c>
      <c r="H2994" s="21">
        <v>53446</v>
      </c>
      <c r="I2994" s="21">
        <v>0</v>
      </c>
      <c r="J2994" s="21">
        <v>53446</v>
      </c>
      <c r="K2994" s="21">
        <v>0</v>
      </c>
      <c r="L2994" s="21">
        <v>0</v>
      </c>
      <c r="M2994" s="21">
        <v>0</v>
      </c>
      <c r="N2994" s="21">
        <v>53446</v>
      </c>
    </row>
    <row r="2995" spans="1:14" x14ac:dyDescent="0.25">
      <c r="A2995" s="1" t="s">
        <v>6414</v>
      </c>
      <c r="B2995" s="2" t="s">
        <v>10</v>
      </c>
      <c r="C2995" s="2" t="s">
        <v>3419</v>
      </c>
      <c r="D2995" s="21">
        <v>41792</v>
      </c>
      <c r="E2995" s="21">
        <v>0</v>
      </c>
      <c r="F2995" s="21">
        <v>41792</v>
      </c>
      <c r="G2995" s="39">
        <v>1.04</v>
      </c>
      <c r="H2995" s="21">
        <v>43464</v>
      </c>
      <c r="I2995" s="21">
        <v>0</v>
      </c>
      <c r="J2995" s="21">
        <v>43464</v>
      </c>
      <c r="K2995" s="21">
        <v>0</v>
      </c>
      <c r="L2995" s="21">
        <v>0</v>
      </c>
      <c r="M2995" s="21">
        <v>0</v>
      </c>
      <c r="N2995" s="21">
        <v>43464</v>
      </c>
    </row>
    <row r="2996" spans="1:14" x14ac:dyDescent="0.25">
      <c r="A2996" s="1" t="s">
        <v>6415</v>
      </c>
      <c r="B2996" s="2" t="s">
        <v>10</v>
      </c>
      <c r="C2996" s="2" t="s">
        <v>3419</v>
      </c>
      <c r="D2996" s="21">
        <v>5441</v>
      </c>
      <c r="E2996" s="21">
        <v>0</v>
      </c>
      <c r="F2996" s="21">
        <v>5441</v>
      </c>
      <c r="G2996" s="39">
        <v>1.04</v>
      </c>
      <c r="H2996" s="21">
        <v>5659</v>
      </c>
      <c r="I2996" s="21">
        <v>0</v>
      </c>
      <c r="J2996" s="21">
        <v>5659</v>
      </c>
      <c r="K2996" s="21">
        <v>0</v>
      </c>
      <c r="L2996" s="21">
        <v>0</v>
      </c>
      <c r="M2996" s="21">
        <v>0</v>
      </c>
      <c r="N2996" s="21">
        <v>5659</v>
      </c>
    </row>
    <row r="2997" spans="1:14" x14ac:dyDescent="0.25">
      <c r="A2997" s="1" t="s">
        <v>6416</v>
      </c>
      <c r="B2997" s="2" t="s">
        <v>10</v>
      </c>
      <c r="C2997" s="2" t="s">
        <v>3419</v>
      </c>
      <c r="D2997" s="21">
        <v>6601</v>
      </c>
      <c r="E2997" s="21">
        <v>0</v>
      </c>
      <c r="F2997" s="21">
        <v>6601</v>
      </c>
      <c r="G2997" s="39">
        <v>1.04</v>
      </c>
      <c r="H2997" s="21">
        <v>6865</v>
      </c>
      <c r="I2997" s="21">
        <v>0</v>
      </c>
      <c r="J2997" s="21">
        <v>6865</v>
      </c>
      <c r="K2997" s="21">
        <v>0</v>
      </c>
      <c r="L2997" s="21">
        <v>0</v>
      </c>
      <c r="M2997" s="21">
        <v>0</v>
      </c>
      <c r="N2997" s="21">
        <v>6865</v>
      </c>
    </row>
    <row r="2998" spans="1:14" x14ac:dyDescent="0.25">
      <c r="A2998" s="1" t="s">
        <v>6417</v>
      </c>
      <c r="B2998" s="2" t="s">
        <v>10</v>
      </c>
      <c r="C2998" s="2" t="s">
        <v>3419</v>
      </c>
      <c r="D2998" s="21">
        <v>1695413</v>
      </c>
      <c r="E2998" s="21">
        <v>121408</v>
      </c>
      <c r="F2998" s="21">
        <v>1816821</v>
      </c>
      <c r="G2998" s="39">
        <v>1.04</v>
      </c>
      <c r="H2998" s="21">
        <v>1889494</v>
      </c>
      <c r="I2998" s="21">
        <v>0</v>
      </c>
      <c r="J2998" s="21">
        <v>1889494</v>
      </c>
      <c r="K2998" s="21">
        <v>0</v>
      </c>
      <c r="L2998" s="21">
        <v>0</v>
      </c>
      <c r="M2998" s="21">
        <v>0</v>
      </c>
      <c r="N2998" s="21">
        <v>1889494</v>
      </c>
    </row>
    <row r="2999" spans="1:14" x14ac:dyDescent="0.25">
      <c r="A2999" s="1" t="s">
        <v>6418</v>
      </c>
      <c r="B2999" s="2" t="s">
        <v>10</v>
      </c>
      <c r="C2999" s="2" t="s">
        <v>3419</v>
      </c>
      <c r="D2999" s="21">
        <v>318163</v>
      </c>
      <c r="E2999" s="21">
        <v>23326</v>
      </c>
      <c r="F2999" s="21">
        <v>341489</v>
      </c>
      <c r="G2999" s="39">
        <v>1.04</v>
      </c>
      <c r="H2999" s="21">
        <v>355149</v>
      </c>
      <c r="I2999" s="21">
        <v>0</v>
      </c>
      <c r="J2999" s="21">
        <v>355149</v>
      </c>
      <c r="K2999" s="21">
        <v>0</v>
      </c>
      <c r="L2999" s="21">
        <v>0</v>
      </c>
      <c r="M2999" s="21">
        <v>0</v>
      </c>
      <c r="N2999" s="21">
        <v>355149</v>
      </c>
    </row>
    <row r="3000" spans="1:14" x14ac:dyDescent="0.25">
      <c r="A3000" s="1" t="s">
        <v>6419</v>
      </c>
      <c r="B3000" s="2" t="s">
        <v>10</v>
      </c>
      <c r="C3000" s="2" t="s">
        <v>3419</v>
      </c>
      <c r="D3000" s="21">
        <v>21974</v>
      </c>
      <c r="E3000" s="21">
        <v>0</v>
      </c>
      <c r="F3000" s="21">
        <v>21974</v>
      </c>
      <c r="G3000" s="39">
        <v>1.04</v>
      </c>
      <c r="H3000" s="21">
        <v>22853</v>
      </c>
      <c r="I3000" s="21">
        <v>0</v>
      </c>
      <c r="J3000" s="21">
        <v>22853</v>
      </c>
      <c r="K3000" s="21">
        <v>0</v>
      </c>
      <c r="L3000" s="21">
        <v>0</v>
      </c>
      <c r="M3000" s="21">
        <v>0</v>
      </c>
      <c r="N3000" s="21">
        <v>22853</v>
      </c>
    </row>
    <row r="3001" spans="1:14" x14ac:dyDescent="0.25">
      <c r="A3001" s="1" t="s">
        <v>6420</v>
      </c>
      <c r="B3001" s="2" t="s">
        <v>10</v>
      </c>
      <c r="C3001" s="2" t="s">
        <v>3419</v>
      </c>
      <c r="D3001" s="21">
        <v>29193</v>
      </c>
      <c r="E3001" s="21">
        <v>0</v>
      </c>
      <c r="F3001" s="21">
        <v>29193</v>
      </c>
      <c r="G3001" s="39">
        <v>1.04</v>
      </c>
      <c r="H3001" s="21">
        <v>30361</v>
      </c>
      <c r="I3001" s="21">
        <v>0</v>
      </c>
      <c r="J3001" s="21">
        <v>30361</v>
      </c>
      <c r="K3001" s="21">
        <v>0</v>
      </c>
      <c r="L3001" s="21">
        <v>0</v>
      </c>
      <c r="M3001" s="21">
        <v>0</v>
      </c>
      <c r="N3001" s="21">
        <v>30361</v>
      </c>
    </row>
    <row r="3002" spans="1:14" x14ac:dyDescent="0.25">
      <c r="A3002" s="1" t="s">
        <v>6421</v>
      </c>
      <c r="B3002" s="2" t="s">
        <v>10</v>
      </c>
      <c r="C3002" s="2" t="s">
        <v>3419</v>
      </c>
      <c r="D3002" s="21">
        <v>38180</v>
      </c>
      <c r="E3002" s="21">
        <v>0</v>
      </c>
      <c r="F3002" s="21">
        <v>38180</v>
      </c>
      <c r="G3002" s="39">
        <v>1.04</v>
      </c>
      <c r="H3002" s="21">
        <v>39707</v>
      </c>
      <c r="I3002" s="21">
        <v>0</v>
      </c>
      <c r="J3002" s="21">
        <v>39707</v>
      </c>
      <c r="K3002" s="21">
        <v>0</v>
      </c>
      <c r="L3002" s="21">
        <v>0</v>
      </c>
      <c r="M3002" s="21">
        <v>0</v>
      </c>
      <c r="N3002" s="21">
        <v>39707</v>
      </c>
    </row>
    <row r="3003" spans="1:14" x14ac:dyDescent="0.25">
      <c r="A3003" s="1" t="s">
        <v>6422</v>
      </c>
      <c r="B3003" s="2" t="s">
        <v>10</v>
      </c>
      <c r="C3003" s="2" t="s">
        <v>3419</v>
      </c>
      <c r="D3003" s="21">
        <v>62087</v>
      </c>
      <c r="E3003" s="21">
        <v>0</v>
      </c>
      <c r="F3003" s="21">
        <v>62087</v>
      </c>
      <c r="G3003" s="39">
        <v>1.04</v>
      </c>
      <c r="H3003" s="21">
        <v>64570</v>
      </c>
      <c r="I3003" s="21">
        <v>0</v>
      </c>
      <c r="J3003" s="21">
        <v>64570</v>
      </c>
      <c r="K3003" s="21">
        <v>0</v>
      </c>
      <c r="L3003" s="21">
        <v>0</v>
      </c>
      <c r="M3003" s="21">
        <v>0</v>
      </c>
      <c r="N3003" s="21">
        <v>64570</v>
      </c>
    </row>
    <row r="3004" spans="1:14" x14ac:dyDescent="0.25">
      <c r="A3004" s="1" t="s">
        <v>6423</v>
      </c>
      <c r="B3004" s="2" t="s">
        <v>10</v>
      </c>
      <c r="C3004" s="2" t="s">
        <v>3419</v>
      </c>
      <c r="D3004" s="21">
        <v>44335</v>
      </c>
      <c r="E3004" s="21">
        <v>0</v>
      </c>
      <c r="F3004" s="21">
        <v>44335</v>
      </c>
      <c r="G3004" s="39">
        <v>1.04</v>
      </c>
      <c r="H3004" s="21">
        <v>46108</v>
      </c>
      <c r="I3004" s="21">
        <v>0</v>
      </c>
      <c r="J3004" s="21">
        <v>46108</v>
      </c>
      <c r="K3004" s="21">
        <v>0</v>
      </c>
      <c r="L3004" s="21">
        <v>0</v>
      </c>
      <c r="M3004" s="21">
        <v>0</v>
      </c>
      <c r="N3004" s="21">
        <v>46108</v>
      </c>
    </row>
    <row r="3005" spans="1:14" x14ac:dyDescent="0.25">
      <c r="A3005" s="1" t="s">
        <v>6424</v>
      </c>
      <c r="B3005" s="2" t="s">
        <v>10</v>
      </c>
      <c r="C3005" s="2" t="s">
        <v>3419</v>
      </c>
      <c r="D3005" s="21">
        <v>1752289</v>
      </c>
      <c r="E3005" s="21">
        <v>127209</v>
      </c>
      <c r="F3005" s="21">
        <v>1879498</v>
      </c>
      <c r="G3005" s="39">
        <v>1.04</v>
      </c>
      <c r="H3005" s="21">
        <v>1954678</v>
      </c>
      <c r="I3005" s="21">
        <v>0</v>
      </c>
      <c r="J3005" s="21">
        <v>1954678</v>
      </c>
      <c r="K3005" s="21">
        <v>0</v>
      </c>
      <c r="L3005" s="21">
        <v>0</v>
      </c>
      <c r="M3005" s="21">
        <v>0</v>
      </c>
      <c r="N3005" s="21">
        <v>1954678</v>
      </c>
    </row>
    <row r="3006" spans="1:14" x14ac:dyDescent="0.25">
      <c r="A3006" s="1" t="s">
        <v>6425</v>
      </c>
      <c r="B3006" s="2" t="s">
        <v>10</v>
      </c>
      <c r="C3006" s="2" t="s">
        <v>3419</v>
      </c>
      <c r="D3006" s="21">
        <v>3635724</v>
      </c>
      <c r="E3006" s="21">
        <v>227932</v>
      </c>
      <c r="F3006" s="21">
        <v>3863656</v>
      </c>
      <c r="G3006" s="39">
        <v>1.04</v>
      </c>
      <c r="H3006" s="21">
        <v>4018202</v>
      </c>
      <c r="I3006" s="21">
        <v>0</v>
      </c>
      <c r="J3006" s="21">
        <v>4018202</v>
      </c>
      <c r="K3006" s="21">
        <v>116350</v>
      </c>
      <c r="L3006" s="21">
        <v>0</v>
      </c>
      <c r="M3006" s="21">
        <v>0</v>
      </c>
      <c r="N3006" s="21">
        <v>4134552</v>
      </c>
    </row>
    <row r="3007" spans="1:14" x14ac:dyDescent="0.25">
      <c r="A3007" s="1" t="s">
        <v>6426</v>
      </c>
      <c r="B3007" s="2" t="s">
        <v>10</v>
      </c>
      <c r="C3007" s="2" t="s">
        <v>3419</v>
      </c>
      <c r="D3007" s="21">
        <v>777808</v>
      </c>
      <c r="E3007" s="21">
        <v>69394</v>
      </c>
      <c r="F3007" s="21">
        <v>847202</v>
      </c>
      <c r="G3007" s="39">
        <v>1.04</v>
      </c>
      <c r="H3007" s="21">
        <v>881090</v>
      </c>
      <c r="I3007" s="21">
        <v>0</v>
      </c>
      <c r="J3007" s="21">
        <v>881090</v>
      </c>
      <c r="K3007" s="21">
        <v>70191</v>
      </c>
      <c r="L3007" s="21">
        <v>0</v>
      </c>
      <c r="M3007" s="21">
        <v>0</v>
      </c>
      <c r="N3007" s="21">
        <v>951281</v>
      </c>
    </row>
    <row r="3008" spans="1:14" x14ac:dyDescent="0.25">
      <c r="A3008" s="1" t="s">
        <v>6427</v>
      </c>
      <c r="B3008" s="2" t="s">
        <v>10</v>
      </c>
      <c r="C3008" s="2" t="s">
        <v>3419</v>
      </c>
      <c r="D3008" s="21">
        <v>135843</v>
      </c>
      <c r="E3008" s="21">
        <v>0</v>
      </c>
      <c r="F3008" s="21">
        <v>135843</v>
      </c>
      <c r="G3008" s="39">
        <v>1.04</v>
      </c>
      <c r="H3008" s="21">
        <v>141277</v>
      </c>
      <c r="I3008" s="21">
        <v>0</v>
      </c>
      <c r="J3008" s="21">
        <v>141277</v>
      </c>
      <c r="K3008" s="21">
        <v>0</v>
      </c>
      <c r="L3008" s="21">
        <v>0</v>
      </c>
      <c r="M3008" s="21">
        <v>0</v>
      </c>
      <c r="N3008" s="21">
        <v>141277</v>
      </c>
    </row>
    <row r="3009" spans="1:14" x14ac:dyDescent="0.25">
      <c r="A3009" s="1" t="s">
        <v>6428</v>
      </c>
      <c r="B3009" s="2" t="s">
        <v>10</v>
      </c>
      <c r="C3009" s="2" t="s">
        <v>3419</v>
      </c>
      <c r="D3009" s="21">
        <v>101170</v>
      </c>
      <c r="E3009" s="21">
        <v>0</v>
      </c>
      <c r="F3009" s="21">
        <v>101170</v>
      </c>
      <c r="G3009" s="39">
        <v>1.04</v>
      </c>
      <c r="H3009" s="21">
        <v>105217</v>
      </c>
      <c r="I3009" s="21">
        <v>0</v>
      </c>
      <c r="J3009" s="21">
        <v>105217</v>
      </c>
      <c r="K3009" s="21">
        <v>2635</v>
      </c>
      <c r="L3009" s="21">
        <v>0</v>
      </c>
      <c r="M3009" s="21">
        <v>0</v>
      </c>
      <c r="N3009" s="21">
        <v>107852</v>
      </c>
    </row>
    <row r="3010" spans="1:14" x14ac:dyDescent="0.25">
      <c r="A3010" s="1" t="s">
        <v>6429</v>
      </c>
      <c r="B3010" s="2" t="s">
        <v>10</v>
      </c>
      <c r="C3010" s="2" t="s">
        <v>3419</v>
      </c>
      <c r="D3010" s="21">
        <v>150373</v>
      </c>
      <c r="E3010" s="21">
        <v>0</v>
      </c>
      <c r="F3010" s="21">
        <v>150373</v>
      </c>
      <c r="G3010" s="39">
        <v>1.04</v>
      </c>
      <c r="H3010" s="21">
        <v>156388</v>
      </c>
      <c r="I3010" s="21">
        <v>0</v>
      </c>
      <c r="J3010" s="21">
        <v>156388</v>
      </c>
      <c r="K3010" s="21">
        <v>0</v>
      </c>
      <c r="L3010" s="21">
        <v>0</v>
      </c>
      <c r="M3010" s="21">
        <v>0</v>
      </c>
      <c r="N3010" s="21">
        <v>156388</v>
      </c>
    </row>
    <row r="3011" spans="1:14" x14ac:dyDescent="0.25">
      <c r="A3011" s="1" t="s">
        <v>6430</v>
      </c>
      <c r="B3011" s="2" t="s">
        <v>10</v>
      </c>
      <c r="C3011" s="2" t="s">
        <v>3419</v>
      </c>
      <c r="D3011" s="21">
        <v>68852</v>
      </c>
      <c r="E3011" s="21">
        <v>0</v>
      </c>
      <c r="F3011" s="21">
        <v>68852</v>
      </c>
      <c r="G3011" s="39">
        <v>1.04</v>
      </c>
      <c r="H3011" s="21">
        <v>71606</v>
      </c>
      <c r="I3011" s="21">
        <v>0</v>
      </c>
      <c r="J3011" s="21">
        <v>71606</v>
      </c>
      <c r="K3011" s="21">
        <v>16770</v>
      </c>
      <c r="L3011" s="21">
        <v>0</v>
      </c>
      <c r="M3011" s="21">
        <v>0</v>
      </c>
      <c r="N3011" s="21">
        <v>88376</v>
      </c>
    </row>
    <row r="3012" spans="1:14" x14ac:dyDescent="0.25">
      <c r="A3012" s="1" t="s">
        <v>6431</v>
      </c>
      <c r="B3012" s="2" t="s">
        <v>10</v>
      </c>
      <c r="C3012" s="2" t="s">
        <v>3419</v>
      </c>
      <c r="D3012" s="21">
        <v>990682</v>
      </c>
      <c r="E3012" s="21">
        <v>0</v>
      </c>
      <c r="F3012" s="21">
        <v>990682</v>
      </c>
      <c r="G3012" s="39">
        <v>1.04</v>
      </c>
      <c r="H3012" s="21">
        <v>1030309</v>
      </c>
      <c r="I3012" s="21">
        <v>0</v>
      </c>
      <c r="J3012" s="21">
        <v>1030309</v>
      </c>
      <c r="K3012" s="21">
        <v>122415</v>
      </c>
      <c r="L3012" s="21">
        <v>0</v>
      </c>
      <c r="M3012" s="21">
        <v>0</v>
      </c>
      <c r="N3012" s="21">
        <v>1152724</v>
      </c>
    </row>
    <row r="3013" spans="1:14" x14ac:dyDescent="0.25">
      <c r="A3013" s="1" t="s">
        <v>6432</v>
      </c>
      <c r="B3013" s="2" t="s">
        <v>10</v>
      </c>
      <c r="C3013" s="2" t="s">
        <v>3419</v>
      </c>
      <c r="D3013" s="21">
        <v>32288</v>
      </c>
      <c r="E3013" s="21">
        <v>0</v>
      </c>
      <c r="F3013" s="21">
        <v>32288</v>
      </c>
      <c r="G3013" s="39">
        <v>1.04</v>
      </c>
      <c r="H3013" s="21">
        <v>33580</v>
      </c>
      <c r="I3013" s="21">
        <v>0</v>
      </c>
      <c r="J3013" s="21">
        <v>33580</v>
      </c>
      <c r="K3013" s="21">
        <v>579</v>
      </c>
      <c r="L3013" s="21">
        <v>0</v>
      </c>
      <c r="M3013" s="21">
        <v>0</v>
      </c>
      <c r="N3013" s="21">
        <v>34159</v>
      </c>
    </row>
    <row r="3014" spans="1:14" x14ac:dyDescent="0.25">
      <c r="A3014" s="1" t="s">
        <v>6433</v>
      </c>
      <c r="B3014" s="2" t="s">
        <v>10</v>
      </c>
      <c r="C3014" s="2" t="s">
        <v>3419</v>
      </c>
      <c r="D3014" s="21">
        <v>21794930</v>
      </c>
      <c r="E3014" s="21">
        <v>0</v>
      </c>
      <c r="F3014" s="21">
        <v>21794930</v>
      </c>
      <c r="G3014" s="39">
        <v>1.04</v>
      </c>
      <c r="H3014" s="21">
        <v>22666727</v>
      </c>
      <c r="I3014" s="21">
        <v>0</v>
      </c>
      <c r="J3014" s="21">
        <v>22666727</v>
      </c>
      <c r="K3014" s="21">
        <v>0</v>
      </c>
      <c r="L3014" s="21">
        <v>0</v>
      </c>
      <c r="M3014" s="21">
        <v>0</v>
      </c>
      <c r="N3014" s="21">
        <v>22666727</v>
      </c>
    </row>
    <row r="3015" spans="1:14" x14ac:dyDescent="0.25">
      <c r="A3015" s="1" t="s">
        <v>6434</v>
      </c>
      <c r="B3015" s="2" t="s">
        <v>10</v>
      </c>
      <c r="C3015" s="2" t="s">
        <v>3419</v>
      </c>
      <c r="D3015" s="21">
        <v>2371794</v>
      </c>
      <c r="E3015" s="21">
        <v>0</v>
      </c>
      <c r="F3015" s="21">
        <v>2371794</v>
      </c>
      <c r="G3015" s="39">
        <v>1.04</v>
      </c>
      <c r="H3015" s="21">
        <v>2466666</v>
      </c>
      <c r="I3015" s="21">
        <v>0</v>
      </c>
      <c r="J3015" s="21">
        <v>2466666</v>
      </c>
      <c r="K3015" s="21">
        <v>0</v>
      </c>
      <c r="L3015" s="21">
        <v>0</v>
      </c>
      <c r="M3015" s="21">
        <v>0</v>
      </c>
      <c r="N3015" s="21">
        <v>2466666</v>
      </c>
    </row>
    <row r="3016" spans="1:14" x14ac:dyDescent="0.25">
      <c r="A3016" s="1" t="s">
        <v>6435</v>
      </c>
      <c r="B3016" s="2" t="s">
        <v>10</v>
      </c>
      <c r="C3016" s="2" t="s">
        <v>3419</v>
      </c>
      <c r="D3016" s="21">
        <v>1292143</v>
      </c>
      <c r="E3016" s="21">
        <v>0</v>
      </c>
      <c r="F3016" s="21">
        <v>1292143</v>
      </c>
      <c r="G3016" s="39">
        <v>1.04</v>
      </c>
      <c r="H3016" s="21">
        <v>1343829</v>
      </c>
      <c r="I3016" s="21">
        <v>0</v>
      </c>
      <c r="J3016" s="21">
        <v>1343829</v>
      </c>
      <c r="K3016" s="21">
        <v>0</v>
      </c>
      <c r="L3016" s="21">
        <v>0</v>
      </c>
      <c r="M3016" s="21">
        <v>0</v>
      </c>
      <c r="N3016" s="21">
        <v>1343829</v>
      </c>
    </row>
    <row r="3017" spans="1:14" x14ac:dyDescent="0.25">
      <c r="A3017" s="1" t="s">
        <v>6436</v>
      </c>
      <c r="B3017" s="2" t="s">
        <v>10</v>
      </c>
      <c r="C3017" s="2" t="s">
        <v>3419</v>
      </c>
      <c r="D3017" s="21">
        <v>2569150</v>
      </c>
      <c r="E3017" s="21">
        <v>0</v>
      </c>
      <c r="F3017" s="21">
        <v>2569150</v>
      </c>
      <c r="G3017" s="39">
        <v>1.04</v>
      </c>
      <c r="H3017" s="21">
        <v>2671916</v>
      </c>
      <c r="I3017" s="21">
        <v>0</v>
      </c>
      <c r="J3017" s="21">
        <v>2671916</v>
      </c>
      <c r="K3017" s="21">
        <v>0</v>
      </c>
      <c r="L3017" s="21">
        <v>0</v>
      </c>
      <c r="M3017" s="21">
        <v>0</v>
      </c>
      <c r="N3017" s="21">
        <v>2671916</v>
      </c>
    </row>
    <row r="3018" spans="1:14" x14ac:dyDescent="0.25">
      <c r="A3018" s="1" t="s">
        <v>6437</v>
      </c>
      <c r="B3018" s="2" t="s">
        <v>10</v>
      </c>
      <c r="C3018" s="2" t="s">
        <v>3419</v>
      </c>
      <c r="D3018" s="21">
        <v>6151608</v>
      </c>
      <c r="E3018" s="21">
        <v>0</v>
      </c>
      <c r="F3018" s="21">
        <v>6151608</v>
      </c>
      <c r="G3018" s="39">
        <v>1.04</v>
      </c>
      <c r="H3018" s="21">
        <v>6397672</v>
      </c>
      <c r="I3018" s="21">
        <v>0</v>
      </c>
      <c r="J3018" s="21">
        <v>6397672</v>
      </c>
      <c r="K3018" s="21">
        <v>417015</v>
      </c>
      <c r="L3018" s="21">
        <v>169163.39429206972</v>
      </c>
      <c r="M3018" s="21">
        <v>476537</v>
      </c>
      <c r="N3018" s="21">
        <v>7460387.3942920696</v>
      </c>
    </row>
    <row r="3019" spans="1:14" x14ac:dyDescent="0.25">
      <c r="A3019" s="1" t="s">
        <v>6438</v>
      </c>
      <c r="B3019" s="2" t="s">
        <v>10</v>
      </c>
      <c r="C3019" s="2" t="s">
        <v>3419</v>
      </c>
      <c r="D3019" s="21">
        <v>31881</v>
      </c>
      <c r="E3019" s="21">
        <v>0</v>
      </c>
      <c r="F3019" s="21">
        <v>31881</v>
      </c>
      <c r="G3019" s="39">
        <v>1.04</v>
      </c>
      <c r="H3019" s="21">
        <v>33156</v>
      </c>
      <c r="I3019" s="21">
        <v>0</v>
      </c>
      <c r="J3019" s="21">
        <v>33156</v>
      </c>
      <c r="K3019" s="21">
        <v>0</v>
      </c>
      <c r="L3019" s="21">
        <v>0</v>
      </c>
      <c r="M3019" s="21">
        <v>0</v>
      </c>
      <c r="N3019" s="21">
        <v>33156</v>
      </c>
    </row>
    <row r="3020" spans="1:14" x14ac:dyDescent="0.25">
      <c r="A3020" s="1" t="s">
        <v>6439</v>
      </c>
      <c r="B3020" s="2" t="s">
        <v>10</v>
      </c>
      <c r="C3020" s="2" t="s">
        <v>3419</v>
      </c>
      <c r="D3020" s="21">
        <v>43873</v>
      </c>
      <c r="E3020" s="21">
        <v>0</v>
      </c>
      <c r="F3020" s="21">
        <v>43873</v>
      </c>
      <c r="G3020" s="39">
        <v>1.04</v>
      </c>
      <c r="H3020" s="21">
        <v>45628</v>
      </c>
      <c r="I3020" s="21">
        <v>0</v>
      </c>
      <c r="J3020" s="21">
        <v>45628</v>
      </c>
      <c r="K3020" s="21">
        <v>0</v>
      </c>
      <c r="L3020" s="21">
        <v>0</v>
      </c>
      <c r="M3020" s="21">
        <v>0</v>
      </c>
      <c r="N3020" s="21">
        <v>45628</v>
      </c>
    </row>
    <row r="3021" spans="1:14" x14ac:dyDescent="0.25">
      <c r="A3021" s="1" t="s">
        <v>6440</v>
      </c>
      <c r="B3021" s="2" t="s">
        <v>10</v>
      </c>
      <c r="C3021" s="2" t="s">
        <v>3419</v>
      </c>
      <c r="D3021" s="21">
        <v>31562</v>
      </c>
      <c r="E3021" s="21">
        <v>0</v>
      </c>
      <c r="F3021" s="21">
        <v>31562</v>
      </c>
      <c r="G3021" s="39">
        <v>1.04</v>
      </c>
      <c r="H3021" s="21">
        <v>32824</v>
      </c>
      <c r="I3021" s="21">
        <v>0</v>
      </c>
      <c r="J3021" s="21">
        <v>32824</v>
      </c>
      <c r="K3021" s="21">
        <v>0</v>
      </c>
      <c r="L3021" s="21">
        <v>0</v>
      </c>
      <c r="M3021" s="21">
        <v>0</v>
      </c>
      <c r="N3021" s="21">
        <v>32824</v>
      </c>
    </row>
    <row r="3022" spans="1:14" x14ac:dyDescent="0.25">
      <c r="A3022" s="1" t="s">
        <v>6441</v>
      </c>
      <c r="B3022" s="2" t="s">
        <v>10</v>
      </c>
      <c r="C3022" s="2" t="s">
        <v>3419</v>
      </c>
      <c r="D3022" s="21">
        <v>22617</v>
      </c>
      <c r="E3022" s="21">
        <v>0</v>
      </c>
      <c r="F3022" s="21">
        <v>22617</v>
      </c>
      <c r="G3022" s="39">
        <v>1.04</v>
      </c>
      <c r="H3022" s="21">
        <v>23522</v>
      </c>
      <c r="I3022" s="21">
        <v>0</v>
      </c>
      <c r="J3022" s="21">
        <v>23522</v>
      </c>
      <c r="K3022" s="21">
        <v>0</v>
      </c>
      <c r="L3022" s="21">
        <v>0</v>
      </c>
      <c r="M3022" s="21">
        <v>0</v>
      </c>
      <c r="N3022" s="21">
        <v>23522</v>
      </c>
    </row>
    <row r="3023" spans="1:14" x14ac:dyDescent="0.25">
      <c r="A3023" s="1" t="s">
        <v>6442</v>
      </c>
      <c r="B3023" s="2" t="s">
        <v>10</v>
      </c>
      <c r="C3023" s="2" t="s">
        <v>3419</v>
      </c>
      <c r="D3023" s="21">
        <v>19153</v>
      </c>
      <c r="E3023" s="21">
        <v>0</v>
      </c>
      <c r="F3023" s="21">
        <v>19153</v>
      </c>
      <c r="G3023" s="39">
        <v>1.04</v>
      </c>
      <c r="H3023" s="21">
        <v>19919</v>
      </c>
      <c r="I3023" s="21">
        <v>0</v>
      </c>
      <c r="J3023" s="21">
        <v>19919</v>
      </c>
      <c r="K3023" s="21">
        <v>0</v>
      </c>
      <c r="L3023" s="21">
        <v>0</v>
      </c>
      <c r="M3023" s="21">
        <v>0</v>
      </c>
      <c r="N3023" s="21">
        <v>19919</v>
      </c>
    </row>
    <row r="3024" spans="1:14" x14ac:dyDescent="0.25">
      <c r="A3024" s="1" t="s">
        <v>6443</v>
      </c>
      <c r="B3024" s="2" t="s">
        <v>10</v>
      </c>
      <c r="C3024" s="2" t="s">
        <v>3419</v>
      </c>
      <c r="D3024" s="21">
        <v>22572</v>
      </c>
      <c r="E3024" s="21">
        <v>0</v>
      </c>
      <c r="F3024" s="21">
        <v>22572</v>
      </c>
      <c r="G3024" s="39">
        <v>1.04</v>
      </c>
      <c r="H3024" s="21">
        <v>23475</v>
      </c>
      <c r="I3024" s="21">
        <v>0</v>
      </c>
      <c r="J3024" s="21">
        <v>23475</v>
      </c>
      <c r="K3024" s="21">
        <v>0</v>
      </c>
      <c r="L3024" s="21">
        <v>0</v>
      </c>
      <c r="M3024" s="21">
        <v>0</v>
      </c>
      <c r="N3024" s="21">
        <v>23475</v>
      </c>
    </row>
    <row r="3025" spans="1:14" x14ac:dyDescent="0.25">
      <c r="A3025" s="1" t="s">
        <v>6444</v>
      </c>
      <c r="B3025" s="2" t="s">
        <v>10</v>
      </c>
      <c r="C3025" s="2" t="s">
        <v>3419</v>
      </c>
      <c r="D3025" s="21">
        <v>43141</v>
      </c>
      <c r="E3025" s="21">
        <v>0</v>
      </c>
      <c r="F3025" s="21">
        <v>43141</v>
      </c>
      <c r="G3025" s="39">
        <v>1.04</v>
      </c>
      <c r="H3025" s="21">
        <v>44867</v>
      </c>
      <c r="I3025" s="21">
        <v>0</v>
      </c>
      <c r="J3025" s="21">
        <v>44867</v>
      </c>
      <c r="K3025" s="21">
        <v>0</v>
      </c>
      <c r="L3025" s="21">
        <v>0</v>
      </c>
      <c r="M3025" s="21">
        <v>0</v>
      </c>
      <c r="N3025" s="21">
        <v>44867</v>
      </c>
    </row>
    <row r="3026" spans="1:14" x14ac:dyDescent="0.25">
      <c r="A3026" s="1" t="s">
        <v>6445</v>
      </c>
      <c r="B3026" s="2" t="s">
        <v>10</v>
      </c>
      <c r="C3026" s="2" t="s">
        <v>3419</v>
      </c>
      <c r="D3026" s="21">
        <v>12901</v>
      </c>
      <c r="E3026" s="21">
        <v>0</v>
      </c>
      <c r="F3026" s="21">
        <v>12901</v>
      </c>
      <c r="G3026" s="39">
        <v>1.04</v>
      </c>
      <c r="H3026" s="21">
        <v>13417</v>
      </c>
      <c r="I3026" s="21">
        <v>0</v>
      </c>
      <c r="J3026" s="21">
        <v>13417</v>
      </c>
      <c r="K3026" s="21">
        <v>0</v>
      </c>
      <c r="L3026" s="21">
        <v>0</v>
      </c>
      <c r="M3026" s="21">
        <v>0</v>
      </c>
      <c r="N3026" s="21">
        <v>13417</v>
      </c>
    </row>
    <row r="3027" spans="1:14" x14ac:dyDescent="0.25">
      <c r="A3027" s="1" t="s">
        <v>6446</v>
      </c>
      <c r="B3027" s="2" t="s">
        <v>10</v>
      </c>
      <c r="C3027" s="2" t="s">
        <v>3419</v>
      </c>
      <c r="D3027" s="21">
        <v>14637</v>
      </c>
      <c r="E3027" s="21">
        <v>0</v>
      </c>
      <c r="F3027" s="21">
        <v>14637</v>
      </c>
      <c r="G3027" s="39">
        <v>1.04</v>
      </c>
      <c r="H3027" s="21">
        <v>15222</v>
      </c>
      <c r="I3027" s="21">
        <v>0</v>
      </c>
      <c r="J3027" s="21">
        <v>15222</v>
      </c>
      <c r="K3027" s="21">
        <v>0</v>
      </c>
      <c r="L3027" s="21">
        <v>0</v>
      </c>
      <c r="M3027" s="21">
        <v>0</v>
      </c>
      <c r="N3027" s="21">
        <v>15222</v>
      </c>
    </row>
    <row r="3028" spans="1:14" x14ac:dyDescent="0.25">
      <c r="A3028" s="1" t="s">
        <v>6447</v>
      </c>
      <c r="B3028" s="2" t="s">
        <v>10</v>
      </c>
      <c r="C3028" s="2" t="s">
        <v>3419</v>
      </c>
      <c r="D3028" s="21">
        <v>19192</v>
      </c>
      <c r="E3028" s="21">
        <v>0</v>
      </c>
      <c r="F3028" s="21">
        <v>19192</v>
      </c>
      <c r="G3028" s="39">
        <v>1.04</v>
      </c>
      <c r="H3028" s="21">
        <v>19960</v>
      </c>
      <c r="I3028" s="21">
        <v>0</v>
      </c>
      <c r="J3028" s="21">
        <v>19960</v>
      </c>
      <c r="K3028" s="21">
        <v>0</v>
      </c>
      <c r="L3028" s="21">
        <v>0</v>
      </c>
      <c r="M3028" s="21">
        <v>0</v>
      </c>
      <c r="N3028" s="21">
        <v>19960</v>
      </c>
    </row>
    <row r="3029" spans="1:14" x14ac:dyDescent="0.25">
      <c r="A3029" s="1" t="s">
        <v>6448</v>
      </c>
      <c r="B3029" s="2" t="s">
        <v>10</v>
      </c>
      <c r="C3029" s="2" t="s">
        <v>3419</v>
      </c>
      <c r="D3029" s="21">
        <v>16651</v>
      </c>
      <c r="E3029" s="21">
        <v>0</v>
      </c>
      <c r="F3029" s="21">
        <v>16651</v>
      </c>
      <c r="G3029" s="39">
        <v>1.04</v>
      </c>
      <c r="H3029" s="21">
        <v>17317</v>
      </c>
      <c r="I3029" s="21">
        <v>0</v>
      </c>
      <c r="J3029" s="21">
        <v>17317</v>
      </c>
      <c r="K3029" s="21">
        <v>0</v>
      </c>
      <c r="L3029" s="21">
        <v>0</v>
      </c>
      <c r="M3029" s="21">
        <v>0</v>
      </c>
      <c r="N3029" s="21">
        <v>17317</v>
      </c>
    </row>
    <row r="3030" spans="1:14" x14ac:dyDescent="0.25">
      <c r="A3030" s="1" t="s">
        <v>6449</v>
      </c>
      <c r="B3030" s="2" t="s">
        <v>10</v>
      </c>
      <c r="C3030" s="2" t="s">
        <v>3419</v>
      </c>
      <c r="D3030" s="21">
        <v>16677</v>
      </c>
      <c r="E3030" s="21">
        <v>0</v>
      </c>
      <c r="F3030" s="21">
        <v>16677</v>
      </c>
      <c r="G3030" s="39">
        <v>1.04</v>
      </c>
      <c r="H3030" s="21">
        <v>17344</v>
      </c>
      <c r="I3030" s="21">
        <v>0</v>
      </c>
      <c r="J3030" s="21">
        <v>17344</v>
      </c>
      <c r="K3030" s="21">
        <v>0</v>
      </c>
      <c r="L3030" s="21">
        <v>0</v>
      </c>
      <c r="M3030" s="21">
        <v>0</v>
      </c>
      <c r="N3030" s="21">
        <v>17344</v>
      </c>
    </row>
    <row r="3031" spans="1:14" x14ac:dyDescent="0.25">
      <c r="A3031" s="1" t="s">
        <v>6450</v>
      </c>
      <c r="B3031" s="2" t="s">
        <v>10</v>
      </c>
      <c r="C3031" s="2" t="s">
        <v>3419</v>
      </c>
      <c r="D3031" s="21">
        <v>26749</v>
      </c>
      <c r="E3031" s="21">
        <v>0</v>
      </c>
      <c r="F3031" s="21">
        <v>26749</v>
      </c>
      <c r="G3031" s="39">
        <v>1.04</v>
      </c>
      <c r="H3031" s="21">
        <v>27819</v>
      </c>
      <c r="I3031" s="21">
        <v>0</v>
      </c>
      <c r="J3031" s="21">
        <v>27819</v>
      </c>
      <c r="K3031" s="21">
        <v>0</v>
      </c>
      <c r="L3031" s="21">
        <v>0</v>
      </c>
      <c r="M3031" s="21">
        <v>0</v>
      </c>
      <c r="N3031" s="21">
        <v>27819</v>
      </c>
    </row>
    <row r="3032" spans="1:14" x14ac:dyDescent="0.25">
      <c r="A3032" s="1" t="s">
        <v>6451</v>
      </c>
      <c r="B3032" s="2" t="s">
        <v>10</v>
      </c>
      <c r="C3032" s="2" t="s">
        <v>3419</v>
      </c>
      <c r="D3032" s="21">
        <v>27301</v>
      </c>
      <c r="E3032" s="21">
        <v>0</v>
      </c>
      <c r="F3032" s="21">
        <v>27301</v>
      </c>
      <c r="G3032" s="39">
        <v>1.04</v>
      </c>
      <c r="H3032" s="21">
        <v>28393</v>
      </c>
      <c r="I3032" s="21">
        <v>0</v>
      </c>
      <c r="J3032" s="21">
        <v>28393</v>
      </c>
      <c r="K3032" s="21">
        <v>0</v>
      </c>
      <c r="L3032" s="21">
        <v>0</v>
      </c>
      <c r="M3032" s="21">
        <v>0</v>
      </c>
      <c r="N3032" s="21">
        <v>28393</v>
      </c>
    </row>
    <row r="3033" spans="1:14" x14ac:dyDescent="0.25">
      <c r="A3033" s="1" t="s">
        <v>6452</v>
      </c>
      <c r="B3033" s="2" t="s">
        <v>10</v>
      </c>
      <c r="C3033" s="2" t="s">
        <v>3419</v>
      </c>
      <c r="D3033" s="21">
        <v>27253</v>
      </c>
      <c r="E3033" s="21">
        <v>0</v>
      </c>
      <c r="F3033" s="21">
        <v>27253</v>
      </c>
      <c r="G3033" s="39">
        <v>1.04</v>
      </c>
      <c r="H3033" s="21">
        <v>28343</v>
      </c>
      <c r="I3033" s="21">
        <v>0</v>
      </c>
      <c r="J3033" s="21">
        <v>28343</v>
      </c>
      <c r="K3033" s="21">
        <v>0</v>
      </c>
      <c r="L3033" s="21">
        <v>0</v>
      </c>
      <c r="M3033" s="21">
        <v>0</v>
      </c>
      <c r="N3033" s="21">
        <v>28343</v>
      </c>
    </row>
    <row r="3034" spans="1:14" x14ac:dyDescent="0.25">
      <c r="A3034" s="1" t="s">
        <v>6453</v>
      </c>
      <c r="B3034" s="2" t="s">
        <v>10</v>
      </c>
      <c r="C3034" s="2" t="s">
        <v>3419</v>
      </c>
      <c r="D3034" s="21">
        <v>24125</v>
      </c>
      <c r="E3034" s="21">
        <v>0</v>
      </c>
      <c r="F3034" s="21">
        <v>24125</v>
      </c>
      <c r="G3034" s="39">
        <v>1.04</v>
      </c>
      <c r="H3034" s="21">
        <v>25090</v>
      </c>
      <c r="I3034" s="21">
        <v>0</v>
      </c>
      <c r="J3034" s="21">
        <v>25090</v>
      </c>
      <c r="K3034" s="21">
        <v>0</v>
      </c>
      <c r="L3034" s="21">
        <v>0</v>
      </c>
      <c r="M3034" s="21">
        <v>0</v>
      </c>
      <c r="N3034" s="21">
        <v>25090</v>
      </c>
    </row>
    <row r="3035" spans="1:14" x14ac:dyDescent="0.25">
      <c r="A3035" s="1" t="s">
        <v>6454</v>
      </c>
      <c r="B3035" s="2" t="s">
        <v>10</v>
      </c>
      <c r="C3035" s="2" t="s">
        <v>3419</v>
      </c>
      <c r="D3035" s="21">
        <v>17571</v>
      </c>
      <c r="E3035" s="21">
        <v>0</v>
      </c>
      <c r="F3035" s="21">
        <v>17571</v>
      </c>
      <c r="G3035" s="39">
        <v>1.04</v>
      </c>
      <c r="H3035" s="21">
        <v>18274</v>
      </c>
      <c r="I3035" s="21">
        <v>0</v>
      </c>
      <c r="J3035" s="21">
        <v>18274</v>
      </c>
      <c r="K3035" s="21">
        <v>0</v>
      </c>
      <c r="L3035" s="21">
        <v>0</v>
      </c>
      <c r="M3035" s="21">
        <v>0</v>
      </c>
      <c r="N3035" s="21">
        <v>18274</v>
      </c>
    </row>
    <row r="3036" spans="1:14" x14ac:dyDescent="0.25">
      <c r="A3036" s="1" t="s">
        <v>6455</v>
      </c>
      <c r="B3036" s="2" t="s">
        <v>10</v>
      </c>
      <c r="C3036" s="2" t="s">
        <v>3419</v>
      </c>
      <c r="D3036" s="21">
        <v>34602</v>
      </c>
      <c r="E3036" s="21">
        <v>0</v>
      </c>
      <c r="F3036" s="21">
        <v>34602</v>
      </c>
      <c r="G3036" s="39">
        <v>1.04</v>
      </c>
      <c r="H3036" s="21">
        <v>35986</v>
      </c>
      <c r="I3036" s="21">
        <v>0</v>
      </c>
      <c r="J3036" s="21">
        <v>35986</v>
      </c>
      <c r="K3036" s="21">
        <v>0</v>
      </c>
      <c r="L3036" s="21">
        <v>0</v>
      </c>
      <c r="M3036" s="21">
        <v>0</v>
      </c>
      <c r="N3036" s="21">
        <v>35986</v>
      </c>
    </row>
    <row r="3037" spans="1:14" x14ac:dyDescent="0.25">
      <c r="A3037" s="1" t="s">
        <v>6456</v>
      </c>
      <c r="B3037" s="2" t="s">
        <v>10</v>
      </c>
      <c r="C3037" s="2" t="s">
        <v>3419</v>
      </c>
      <c r="D3037" s="21">
        <v>39769</v>
      </c>
      <c r="E3037" s="21">
        <v>0</v>
      </c>
      <c r="F3037" s="21">
        <v>39769</v>
      </c>
      <c r="G3037" s="39">
        <v>1.04</v>
      </c>
      <c r="H3037" s="21">
        <v>41360</v>
      </c>
      <c r="I3037" s="21">
        <v>0</v>
      </c>
      <c r="J3037" s="21">
        <v>41360</v>
      </c>
      <c r="K3037" s="21">
        <v>0</v>
      </c>
      <c r="L3037" s="21">
        <v>0</v>
      </c>
      <c r="M3037" s="21">
        <v>0</v>
      </c>
      <c r="N3037" s="21">
        <v>41360</v>
      </c>
    </row>
    <row r="3038" spans="1:14" x14ac:dyDescent="0.25">
      <c r="A3038" s="1" t="s">
        <v>6457</v>
      </c>
      <c r="B3038" s="2" t="s">
        <v>10</v>
      </c>
      <c r="C3038" s="2" t="s">
        <v>3419</v>
      </c>
      <c r="D3038" s="21">
        <v>33437</v>
      </c>
      <c r="E3038" s="21">
        <v>0</v>
      </c>
      <c r="F3038" s="21">
        <v>33437</v>
      </c>
      <c r="G3038" s="39">
        <v>1.04</v>
      </c>
      <c r="H3038" s="21">
        <v>34774</v>
      </c>
      <c r="I3038" s="21">
        <v>0</v>
      </c>
      <c r="J3038" s="21">
        <v>34774</v>
      </c>
      <c r="K3038" s="21">
        <v>0</v>
      </c>
      <c r="L3038" s="21">
        <v>0</v>
      </c>
      <c r="M3038" s="21">
        <v>0</v>
      </c>
      <c r="N3038" s="21">
        <v>34774</v>
      </c>
    </row>
    <row r="3039" spans="1:14" x14ac:dyDescent="0.25">
      <c r="A3039" s="1" t="s">
        <v>6458</v>
      </c>
      <c r="B3039" s="2" t="s">
        <v>10</v>
      </c>
      <c r="C3039" s="2" t="s">
        <v>3419</v>
      </c>
      <c r="D3039" s="21">
        <v>29285</v>
      </c>
      <c r="E3039" s="21">
        <v>0</v>
      </c>
      <c r="F3039" s="21">
        <v>29285</v>
      </c>
      <c r="G3039" s="39">
        <v>1.04</v>
      </c>
      <c r="H3039" s="21">
        <v>30456</v>
      </c>
      <c r="I3039" s="21">
        <v>0</v>
      </c>
      <c r="J3039" s="21">
        <v>30456</v>
      </c>
      <c r="K3039" s="21">
        <v>0</v>
      </c>
      <c r="L3039" s="21">
        <v>0</v>
      </c>
      <c r="M3039" s="21">
        <v>0</v>
      </c>
      <c r="N3039" s="21">
        <v>30456</v>
      </c>
    </row>
    <row r="3040" spans="1:14" x14ac:dyDescent="0.25">
      <c r="A3040" s="1" t="s">
        <v>6459</v>
      </c>
      <c r="B3040" s="2" t="s">
        <v>10</v>
      </c>
      <c r="C3040" s="2" t="s">
        <v>3419</v>
      </c>
      <c r="D3040" s="21">
        <v>155330</v>
      </c>
      <c r="E3040" s="21">
        <v>54463</v>
      </c>
      <c r="F3040" s="21">
        <v>209793</v>
      </c>
      <c r="G3040" s="39">
        <v>1.04</v>
      </c>
      <c r="H3040" s="21">
        <v>218185</v>
      </c>
      <c r="I3040" s="21">
        <v>0</v>
      </c>
      <c r="J3040" s="21">
        <v>218185</v>
      </c>
      <c r="K3040" s="21">
        <v>0</v>
      </c>
      <c r="L3040" s="21">
        <v>0</v>
      </c>
      <c r="M3040" s="21">
        <v>0</v>
      </c>
      <c r="N3040" s="21">
        <v>218185</v>
      </c>
    </row>
    <row r="3041" spans="1:14" x14ac:dyDescent="0.25">
      <c r="A3041" s="1" t="s">
        <v>6460</v>
      </c>
      <c r="B3041" s="2" t="s">
        <v>10</v>
      </c>
      <c r="C3041" s="2" t="s">
        <v>3419</v>
      </c>
      <c r="D3041" s="21">
        <v>63339</v>
      </c>
      <c r="E3041" s="21">
        <v>0</v>
      </c>
      <c r="F3041" s="21">
        <v>63339</v>
      </c>
      <c r="G3041" s="39">
        <v>1.04</v>
      </c>
      <c r="H3041" s="21">
        <v>65873</v>
      </c>
      <c r="I3041" s="21">
        <v>0</v>
      </c>
      <c r="J3041" s="21">
        <v>65873</v>
      </c>
      <c r="K3041" s="21">
        <v>0</v>
      </c>
      <c r="L3041" s="21">
        <v>0</v>
      </c>
      <c r="M3041" s="21">
        <v>0</v>
      </c>
      <c r="N3041" s="21">
        <v>65873</v>
      </c>
    </row>
    <row r="3042" spans="1:14" x14ac:dyDescent="0.25">
      <c r="A3042" s="1" t="s">
        <v>6461</v>
      </c>
      <c r="B3042" s="2" t="s">
        <v>10</v>
      </c>
      <c r="C3042" s="2" t="s">
        <v>3419</v>
      </c>
      <c r="D3042" s="21">
        <v>3709142</v>
      </c>
      <c r="E3042" s="21">
        <v>0</v>
      </c>
      <c r="F3042" s="21">
        <v>3709142</v>
      </c>
      <c r="G3042" s="39">
        <v>1.04</v>
      </c>
      <c r="H3042" s="21">
        <v>3857508</v>
      </c>
      <c r="I3042" s="21">
        <v>0</v>
      </c>
      <c r="J3042" s="21">
        <v>3857508</v>
      </c>
      <c r="K3042" s="21">
        <v>74168</v>
      </c>
      <c r="L3042" s="21">
        <v>0</v>
      </c>
      <c r="M3042" s="21">
        <v>0</v>
      </c>
      <c r="N3042" s="21">
        <v>3931676</v>
      </c>
    </row>
    <row r="3043" spans="1:14" x14ac:dyDescent="0.25">
      <c r="A3043" s="1" t="s">
        <v>6462</v>
      </c>
      <c r="B3043" s="2" t="s">
        <v>10</v>
      </c>
      <c r="C3043" s="2" t="s">
        <v>3419</v>
      </c>
      <c r="D3043" s="21">
        <v>112223</v>
      </c>
      <c r="E3043" s="21">
        <v>0</v>
      </c>
      <c r="F3043" s="21">
        <v>112223</v>
      </c>
      <c r="G3043" s="39">
        <v>1.04</v>
      </c>
      <c r="H3043" s="21">
        <v>116712</v>
      </c>
      <c r="I3043" s="21">
        <v>0</v>
      </c>
      <c r="J3043" s="21">
        <v>116712</v>
      </c>
      <c r="K3043" s="21">
        <v>0</v>
      </c>
      <c r="L3043" s="21">
        <v>0</v>
      </c>
      <c r="M3043" s="21">
        <v>0</v>
      </c>
      <c r="N3043" s="21">
        <v>116712</v>
      </c>
    </row>
    <row r="3044" spans="1:14" x14ac:dyDescent="0.25">
      <c r="A3044" s="1" t="s">
        <v>6463</v>
      </c>
      <c r="B3044" s="2" t="s">
        <v>10</v>
      </c>
      <c r="C3044" s="2" t="s">
        <v>3419</v>
      </c>
      <c r="D3044" s="21">
        <v>1387</v>
      </c>
      <c r="E3044" s="21">
        <v>0</v>
      </c>
      <c r="F3044" s="21">
        <v>1387</v>
      </c>
      <c r="G3044" s="39">
        <v>1.04</v>
      </c>
      <c r="H3044" s="21">
        <v>1442</v>
      </c>
      <c r="I3044" s="21">
        <v>0</v>
      </c>
      <c r="J3044" s="21">
        <v>1442</v>
      </c>
      <c r="K3044" s="21">
        <v>0</v>
      </c>
      <c r="L3044" s="21">
        <v>0</v>
      </c>
      <c r="M3044" s="21">
        <v>0</v>
      </c>
      <c r="N3044" s="21">
        <v>1442</v>
      </c>
    </row>
    <row r="3045" spans="1:14" x14ac:dyDescent="0.25">
      <c r="A3045" s="1" t="s">
        <v>6464</v>
      </c>
      <c r="B3045" s="2" t="s">
        <v>10</v>
      </c>
      <c r="C3045" s="2" t="s">
        <v>3419</v>
      </c>
      <c r="D3045" s="21">
        <v>4196</v>
      </c>
      <c r="E3045" s="21">
        <v>0</v>
      </c>
      <c r="F3045" s="21">
        <v>4196</v>
      </c>
      <c r="G3045" s="39">
        <v>1.04</v>
      </c>
      <c r="H3045" s="21">
        <v>4364</v>
      </c>
      <c r="I3045" s="21">
        <v>0</v>
      </c>
      <c r="J3045" s="21">
        <v>4364</v>
      </c>
      <c r="K3045" s="21">
        <v>0</v>
      </c>
      <c r="L3045" s="21">
        <v>0</v>
      </c>
      <c r="M3045" s="21">
        <v>0</v>
      </c>
      <c r="N3045" s="21">
        <v>4364</v>
      </c>
    </row>
    <row r="3046" spans="1:14" x14ac:dyDescent="0.25">
      <c r="A3046" s="1" t="s">
        <v>6465</v>
      </c>
      <c r="B3046" s="2" t="s">
        <v>10</v>
      </c>
      <c r="C3046" s="2" t="s">
        <v>3419</v>
      </c>
      <c r="D3046" s="21">
        <v>208525</v>
      </c>
      <c r="E3046" s="21">
        <v>0</v>
      </c>
      <c r="F3046" s="21">
        <v>208525</v>
      </c>
      <c r="G3046" s="39">
        <v>1.04</v>
      </c>
      <c r="H3046" s="21">
        <v>216866</v>
      </c>
      <c r="I3046" s="21">
        <v>0</v>
      </c>
      <c r="J3046" s="21">
        <v>216866</v>
      </c>
      <c r="K3046" s="21">
        <v>0</v>
      </c>
      <c r="L3046" s="21">
        <v>0</v>
      </c>
      <c r="M3046" s="21">
        <v>0</v>
      </c>
      <c r="N3046" s="21">
        <v>216866</v>
      </c>
    </row>
    <row r="3047" spans="1:14" x14ac:dyDescent="0.25">
      <c r="A3047" s="1" t="s">
        <v>6466</v>
      </c>
      <c r="B3047" s="2" t="s">
        <v>10</v>
      </c>
      <c r="C3047" s="2" t="s">
        <v>3419</v>
      </c>
      <c r="D3047" s="21">
        <v>399</v>
      </c>
      <c r="E3047" s="21">
        <v>0</v>
      </c>
      <c r="F3047" s="21">
        <v>399</v>
      </c>
      <c r="G3047" s="39">
        <v>1.04</v>
      </c>
      <c r="H3047" s="21">
        <v>415</v>
      </c>
      <c r="I3047" s="21">
        <v>0</v>
      </c>
      <c r="J3047" s="21">
        <v>415</v>
      </c>
      <c r="K3047" s="21">
        <v>0</v>
      </c>
      <c r="L3047" s="21">
        <v>0</v>
      </c>
      <c r="M3047" s="21">
        <v>0</v>
      </c>
      <c r="N3047" s="21">
        <v>415</v>
      </c>
    </row>
    <row r="3048" spans="1:14" x14ac:dyDescent="0.25">
      <c r="A3048" s="1" t="s">
        <v>6467</v>
      </c>
      <c r="B3048" s="2" t="s">
        <v>10</v>
      </c>
      <c r="C3048" s="2" t="s">
        <v>3419</v>
      </c>
      <c r="D3048" s="21">
        <v>3212086</v>
      </c>
      <c r="E3048" s="21">
        <v>0</v>
      </c>
      <c r="F3048" s="21">
        <v>3212086</v>
      </c>
      <c r="G3048" s="39">
        <v>1.04</v>
      </c>
      <c r="H3048" s="21">
        <v>3340569</v>
      </c>
      <c r="I3048" s="21">
        <v>0</v>
      </c>
      <c r="J3048" s="21">
        <v>3340569</v>
      </c>
      <c r="K3048" s="21">
        <v>0</v>
      </c>
      <c r="L3048" s="21">
        <v>0</v>
      </c>
      <c r="M3048" s="21">
        <v>0</v>
      </c>
      <c r="N3048" s="21">
        <v>3340569</v>
      </c>
    </row>
    <row r="3049" spans="1:14" x14ac:dyDescent="0.25">
      <c r="A3049" s="1" t="s">
        <v>6468</v>
      </c>
      <c r="B3049" s="2" t="s">
        <v>10</v>
      </c>
      <c r="C3049" s="2" t="s">
        <v>3419</v>
      </c>
      <c r="D3049" s="21">
        <v>2504887</v>
      </c>
      <c r="E3049" s="21">
        <v>0</v>
      </c>
      <c r="F3049" s="21">
        <v>2504887</v>
      </c>
      <c r="G3049" s="39">
        <v>1.04</v>
      </c>
      <c r="H3049" s="21">
        <v>2605082</v>
      </c>
      <c r="I3049" s="21">
        <v>0</v>
      </c>
      <c r="J3049" s="21">
        <v>2605082</v>
      </c>
      <c r="K3049" s="21">
        <v>0</v>
      </c>
      <c r="L3049" s="21">
        <v>0</v>
      </c>
      <c r="M3049" s="21">
        <v>0</v>
      </c>
      <c r="N3049" s="21">
        <v>2605082</v>
      </c>
    </row>
    <row r="3050" spans="1:14" x14ac:dyDescent="0.25">
      <c r="A3050" s="1" t="s">
        <v>6469</v>
      </c>
      <c r="B3050" s="2" t="s">
        <v>10</v>
      </c>
      <c r="C3050" s="2" t="s">
        <v>3419</v>
      </c>
      <c r="D3050" s="21">
        <v>2126766</v>
      </c>
      <c r="E3050" s="21">
        <v>0</v>
      </c>
      <c r="F3050" s="21">
        <v>2126766</v>
      </c>
      <c r="G3050" s="39">
        <v>1.04</v>
      </c>
      <c r="H3050" s="21">
        <v>2211837</v>
      </c>
      <c r="I3050" s="21">
        <v>0</v>
      </c>
      <c r="J3050" s="21">
        <v>2211837</v>
      </c>
      <c r="K3050" s="21">
        <v>0</v>
      </c>
      <c r="L3050" s="21">
        <v>0</v>
      </c>
      <c r="M3050" s="21">
        <v>0</v>
      </c>
      <c r="N3050" s="21">
        <v>2211837</v>
      </c>
    </row>
    <row r="3051" spans="1:14" x14ac:dyDescent="0.25">
      <c r="A3051" s="1" t="s">
        <v>6470</v>
      </c>
      <c r="B3051" s="2" t="s">
        <v>10</v>
      </c>
      <c r="C3051" s="2" t="s">
        <v>3419</v>
      </c>
      <c r="D3051" s="21">
        <v>362770</v>
      </c>
      <c r="E3051" s="21">
        <v>0</v>
      </c>
      <c r="F3051" s="21">
        <v>362770</v>
      </c>
      <c r="G3051" s="39">
        <v>1.04</v>
      </c>
      <c r="H3051" s="21">
        <v>377281</v>
      </c>
      <c r="I3051" s="21">
        <v>0</v>
      </c>
      <c r="J3051" s="21">
        <v>377281</v>
      </c>
      <c r="K3051" s="21">
        <v>0</v>
      </c>
      <c r="L3051" s="21">
        <v>0</v>
      </c>
      <c r="M3051" s="21">
        <v>0</v>
      </c>
      <c r="N3051" s="21">
        <v>377281</v>
      </c>
    </row>
    <row r="3052" spans="1:14" x14ac:dyDescent="0.25">
      <c r="A3052" s="1" t="s">
        <v>6471</v>
      </c>
      <c r="B3052" s="2" t="s">
        <v>10</v>
      </c>
      <c r="C3052" s="2" t="s">
        <v>3419</v>
      </c>
      <c r="D3052" s="21">
        <v>133637</v>
      </c>
      <c r="E3052" s="21">
        <v>0</v>
      </c>
      <c r="F3052" s="21">
        <v>133637</v>
      </c>
      <c r="G3052" s="39">
        <v>1.04</v>
      </c>
      <c r="H3052" s="21">
        <v>138982</v>
      </c>
      <c r="I3052" s="21">
        <v>0</v>
      </c>
      <c r="J3052" s="21">
        <v>138982</v>
      </c>
      <c r="K3052" s="21">
        <v>0</v>
      </c>
      <c r="L3052" s="21">
        <v>0</v>
      </c>
      <c r="M3052" s="21">
        <v>0</v>
      </c>
      <c r="N3052" s="21">
        <v>138982</v>
      </c>
    </row>
    <row r="3053" spans="1:14" x14ac:dyDescent="0.25">
      <c r="A3053" s="1" t="s">
        <v>6472</v>
      </c>
      <c r="B3053" s="2" t="s">
        <v>10</v>
      </c>
      <c r="C3053" s="2" t="s">
        <v>3419</v>
      </c>
      <c r="D3053" s="21">
        <v>1072441</v>
      </c>
      <c r="E3053" s="21">
        <v>0</v>
      </c>
      <c r="F3053" s="21">
        <v>1072441</v>
      </c>
      <c r="G3053" s="39">
        <v>1.04</v>
      </c>
      <c r="H3053" s="21">
        <v>1115339</v>
      </c>
      <c r="I3053" s="21">
        <v>0</v>
      </c>
      <c r="J3053" s="21">
        <v>1115339</v>
      </c>
      <c r="K3053" s="21">
        <v>0</v>
      </c>
      <c r="L3053" s="21">
        <v>0</v>
      </c>
      <c r="M3053" s="21">
        <v>0</v>
      </c>
      <c r="N3053" s="21">
        <v>1115339</v>
      </c>
    </row>
    <row r="3054" spans="1:14" x14ac:dyDescent="0.25">
      <c r="A3054" s="1" t="s">
        <v>6473</v>
      </c>
      <c r="B3054" s="2" t="s">
        <v>10</v>
      </c>
      <c r="C3054" s="2" t="s">
        <v>3419</v>
      </c>
      <c r="D3054" s="21">
        <v>52105</v>
      </c>
      <c r="E3054" s="21">
        <v>0</v>
      </c>
      <c r="F3054" s="21">
        <v>52105</v>
      </c>
      <c r="G3054" s="39">
        <v>1.04</v>
      </c>
      <c r="H3054" s="21">
        <v>54189</v>
      </c>
      <c r="I3054" s="21">
        <v>0</v>
      </c>
      <c r="J3054" s="21">
        <v>54189</v>
      </c>
      <c r="K3054" s="21">
        <v>0</v>
      </c>
      <c r="L3054" s="21">
        <v>0</v>
      </c>
      <c r="M3054" s="21">
        <v>0</v>
      </c>
      <c r="N3054" s="21">
        <v>54189</v>
      </c>
    </row>
    <row r="3055" spans="1:14" x14ac:dyDescent="0.25">
      <c r="A3055" s="1" t="s">
        <v>6474</v>
      </c>
      <c r="B3055" s="2" t="s">
        <v>10</v>
      </c>
      <c r="C3055" s="2" t="s">
        <v>3419</v>
      </c>
      <c r="D3055" s="21">
        <v>24575646</v>
      </c>
      <c r="E3055" s="21">
        <v>0</v>
      </c>
      <c r="F3055" s="21">
        <v>24575646</v>
      </c>
      <c r="G3055" s="39">
        <v>1.04</v>
      </c>
      <c r="H3055" s="21">
        <v>25558672</v>
      </c>
      <c r="I3055" s="21">
        <v>0</v>
      </c>
      <c r="J3055" s="21">
        <v>25558672</v>
      </c>
      <c r="K3055" s="21">
        <v>445936</v>
      </c>
      <c r="L3055" s="21">
        <v>503883.60881289426</v>
      </c>
      <c r="M3055" s="21">
        <v>1147092</v>
      </c>
      <c r="N3055" s="21">
        <v>27655583.608812895</v>
      </c>
    </row>
    <row r="3056" spans="1:14" x14ac:dyDescent="0.25">
      <c r="A3056" s="1" t="s">
        <v>6475</v>
      </c>
      <c r="B3056" s="2" t="s">
        <v>10</v>
      </c>
      <c r="C3056" s="2" t="s">
        <v>3419</v>
      </c>
      <c r="D3056" s="21">
        <v>33947</v>
      </c>
      <c r="E3056" s="21">
        <v>0</v>
      </c>
      <c r="F3056" s="21">
        <v>33947</v>
      </c>
      <c r="G3056" s="39">
        <v>1.04</v>
      </c>
      <c r="H3056" s="21">
        <v>35305</v>
      </c>
      <c r="I3056" s="21">
        <v>0</v>
      </c>
      <c r="J3056" s="21">
        <v>35305</v>
      </c>
      <c r="K3056" s="21">
        <v>0</v>
      </c>
      <c r="L3056" s="21">
        <v>0</v>
      </c>
      <c r="M3056" s="21">
        <v>0</v>
      </c>
      <c r="N3056" s="21">
        <v>35305</v>
      </c>
    </row>
    <row r="3057" spans="1:14" x14ac:dyDescent="0.25">
      <c r="A3057" s="1" t="s">
        <v>6476</v>
      </c>
      <c r="B3057" s="2" t="s">
        <v>10</v>
      </c>
      <c r="C3057" s="2" t="s">
        <v>3419</v>
      </c>
      <c r="D3057" s="21">
        <v>42135</v>
      </c>
      <c r="E3057" s="21">
        <v>0</v>
      </c>
      <c r="F3057" s="21">
        <v>42135</v>
      </c>
      <c r="G3057" s="39">
        <v>1.04</v>
      </c>
      <c r="H3057" s="21">
        <v>43820</v>
      </c>
      <c r="I3057" s="21">
        <v>0</v>
      </c>
      <c r="J3057" s="21">
        <v>43820</v>
      </c>
      <c r="K3057" s="21">
        <v>0</v>
      </c>
      <c r="L3057" s="21">
        <v>0</v>
      </c>
      <c r="M3057" s="21">
        <v>0</v>
      </c>
      <c r="N3057" s="21">
        <v>43820</v>
      </c>
    </row>
    <row r="3058" spans="1:14" x14ac:dyDescent="0.25">
      <c r="A3058" s="1" t="s">
        <v>6477</v>
      </c>
      <c r="B3058" s="2" t="s">
        <v>10</v>
      </c>
      <c r="C3058" s="2" t="s">
        <v>3419</v>
      </c>
      <c r="D3058" s="21">
        <v>61568</v>
      </c>
      <c r="E3058" s="21">
        <v>0</v>
      </c>
      <c r="F3058" s="21">
        <v>61568</v>
      </c>
      <c r="G3058" s="39">
        <v>1.04</v>
      </c>
      <c r="H3058" s="21">
        <v>64031</v>
      </c>
      <c r="I3058" s="21">
        <v>0</v>
      </c>
      <c r="J3058" s="21">
        <v>64031</v>
      </c>
      <c r="K3058" s="21">
        <v>0</v>
      </c>
      <c r="L3058" s="21">
        <v>0</v>
      </c>
      <c r="M3058" s="21">
        <v>0</v>
      </c>
      <c r="N3058" s="21">
        <v>64031</v>
      </c>
    </row>
    <row r="3059" spans="1:14" x14ac:dyDescent="0.25">
      <c r="A3059" s="1" t="s">
        <v>6478</v>
      </c>
      <c r="B3059" s="2" t="s">
        <v>10</v>
      </c>
      <c r="C3059" s="2" t="s">
        <v>3419</v>
      </c>
      <c r="D3059" s="21">
        <v>17313</v>
      </c>
      <c r="E3059" s="21">
        <v>0</v>
      </c>
      <c r="F3059" s="21">
        <v>17313</v>
      </c>
      <c r="G3059" s="39">
        <v>1.04</v>
      </c>
      <c r="H3059" s="21">
        <v>18006</v>
      </c>
      <c r="I3059" s="21">
        <v>0</v>
      </c>
      <c r="J3059" s="21">
        <v>18006</v>
      </c>
      <c r="K3059" s="21">
        <v>0</v>
      </c>
      <c r="L3059" s="21">
        <v>0</v>
      </c>
      <c r="M3059" s="21">
        <v>0</v>
      </c>
      <c r="N3059" s="21">
        <v>18006</v>
      </c>
    </row>
    <row r="3060" spans="1:14" x14ac:dyDescent="0.25">
      <c r="A3060" s="1" t="s">
        <v>6479</v>
      </c>
      <c r="B3060" s="2" t="s">
        <v>10</v>
      </c>
      <c r="C3060" s="2" t="s">
        <v>3419</v>
      </c>
      <c r="D3060" s="21">
        <v>90488</v>
      </c>
      <c r="E3060" s="21">
        <v>0</v>
      </c>
      <c r="F3060" s="21">
        <v>90488</v>
      </c>
      <c r="G3060" s="39">
        <v>1.04</v>
      </c>
      <c r="H3060" s="21">
        <v>94108</v>
      </c>
      <c r="I3060" s="21">
        <v>0</v>
      </c>
      <c r="J3060" s="21">
        <v>94108</v>
      </c>
      <c r="K3060" s="21">
        <v>0</v>
      </c>
      <c r="L3060" s="21">
        <v>0</v>
      </c>
      <c r="M3060" s="21">
        <v>0</v>
      </c>
      <c r="N3060" s="21">
        <v>94108</v>
      </c>
    </row>
    <row r="3061" spans="1:14" x14ac:dyDescent="0.25">
      <c r="A3061" s="1" t="s">
        <v>6480</v>
      </c>
      <c r="B3061" s="2" t="s">
        <v>10</v>
      </c>
      <c r="C3061" s="2" t="s">
        <v>3419</v>
      </c>
      <c r="D3061" s="21">
        <v>53188</v>
      </c>
      <c r="E3061" s="21">
        <v>0</v>
      </c>
      <c r="F3061" s="21">
        <v>53188</v>
      </c>
      <c r="G3061" s="39">
        <v>1.04</v>
      </c>
      <c r="H3061" s="21">
        <v>55316</v>
      </c>
      <c r="I3061" s="21">
        <v>0</v>
      </c>
      <c r="J3061" s="21">
        <v>55316</v>
      </c>
      <c r="K3061" s="21">
        <v>0</v>
      </c>
      <c r="L3061" s="21">
        <v>0</v>
      </c>
      <c r="M3061" s="21">
        <v>0</v>
      </c>
      <c r="N3061" s="21">
        <v>55316</v>
      </c>
    </row>
    <row r="3062" spans="1:14" x14ac:dyDescent="0.25">
      <c r="A3062" s="1" t="s">
        <v>6481</v>
      </c>
      <c r="B3062" s="2" t="s">
        <v>10</v>
      </c>
      <c r="C3062" s="2" t="s">
        <v>3419</v>
      </c>
      <c r="D3062" s="21">
        <v>17000</v>
      </c>
      <c r="E3062" s="21">
        <v>0</v>
      </c>
      <c r="F3062" s="21">
        <v>17000</v>
      </c>
      <c r="G3062" s="39">
        <v>1.04</v>
      </c>
      <c r="H3062" s="21">
        <v>17680</v>
      </c>
      <c r="I3062" s="21">
        <v>0</v>
      </c>
      <c r="J3062" s="21">
        <v>17680</v>
      </c>
      <c r="K3062" s="21">
        <v>0</v>
      </c>
      <c r="L3062" s="21">
        <v>0</v>
      </c>
      <c r="M3062" s="21">
        <v>0</v>
      </c>
      <c r="N3062" s="21">
        <v>17680</v>
      </c>
    </row>
    <row r="3063" spans="1:14" x14ac:dyDescent="0.25">
      <c r="A3063" s="1" t="s">
        <v>6482</v>
      </c>
      <c r="B3063" s="2" t="s">
        <v>10</v>
      </c>
      <c r="C3063" s="2" t="s">
        <v>3419</v>
      </c>
      <c r="D3063" s="21">
        <v>60990</v>
      </c>
      <c r="E3063" s="21">
        <v>0</v>
      </c>
      <c r="F3063" s="21">
        <v>60990</v>
      </c>
      <c r="G3063" s="39">
        <v>1.04</v>
      </c>
      <c r="H3063" s="21">
        <v>63430</v>
      </c>
      <c r="I3063" s="21">
        <v>0</v>
      </c>
      <c r="J3063" s="21">
        <v>63430</v>
      </c>
      <c r="K3063" s="21">
        <v>0</v>
      </c>
      <c r="L3063" s="21">
        <v>0</v>
      </c>
      <c r="M3063" s="21">
        <v>0</v>
      </c>
      <c r="N3063" s="21">
        <v>63430</v>
      </c>
    </row>
    <row r="3064" spans="1:14" x14ac:dyDescent="0.25">
      <c r="A3064" s="1" t="s">
        <v>6483</v>
      </c>
      <c r="B3064" s="2" t="s">
        <v>10</v>
      </c>
      <c r="C3064" s="2" t="s">
        <v>3419</v>
      </c>
      <c r="D3064" s="21">
        <v>4634</v>
      </c>
      <c r="E3064" s="21">
        <v>0</v>
      </c>
      <c r="F3064" s="21">
        <v>4634</v>
      </c>
      <c r="G3064" s="39">
        <v>1.04</v>
      </c>
      <c r="H3064" s="21">
        <v>4819</v>
      </c>
      <c r="I3064" s="21">
        <v>0</v>
      </c>
      <c r="J3064" s="21">
        <v>4819</v>
      </c>
      <c r="K3064" s="21">
        <v>0</v>
      </c>
      <c r="L3064" s="21">
        <v>0</v>
      </c>
      <c r="M3064" s="21">
        <v>0</v>
      </c>
      <c r="N3064" s="21">
        <v>4819</v>
      </c>
    </row>
    <row r="3065" spans="1:14" x14ac:dyDescent="0.25">
      <c r="A3065" s="1" t="s">
        <v>6484</v>
      </c>
      <c r="B3065" s="2" t="s">
        <v>10</v>
      </c>
      <c r="C3065" s="2" t="s">
        <v>3419</v>
      </c>
      <c r="D3065" s="21">
        <v>11952</v>
      </c>
      <c r="E3065" s="21">
        <v>0</v>
      </c>
      <c r="F3065" s="21">
        <v>11952</v>
      </c>
      <c r="G3065" s="39">
        <v>1.04</v>
      </c>
      <c r="H3065" s="21">
        <v>12430</v>
      </c>
      <c r="I3065" s="21">
        <v>0</v>
      </c>
      <c r="J3065" s="21">
        <v>12430</v>
      </c>
      <c r="K3065" s="21">
        <v>0</v>
      </c>
      <c r="L3065" s="21">
        <v>0</v>
      </c>
      <c r="M3065" s="21">
        <v>0</v>
      </c>
      <c r="N3065" s="21">
        <v>12430</v>
      </c>
    </row>
    <row r="3066" spans="1:14" x14ac:dyDescent="0.25">
      <c r="A3066" s="1" t="s">
        <v>6485</v>
      </c>
      <c r="B3066" s="2" t="s">
        <v>10</v>
      </c>
      <c r="C3066" s="2" t="s">
        <v>3419</v>
      </c>
      <c r="D3066" s="21">
        <v>52751</v>
      </c>
      <c r="E3066" s="21">
        <v>0</v>
      </c>
      <c r="F3066" s="21">
        <v>52751</v>
      </c>
      <c r="G3066" s="39">
        <v>1.04</v>
      </c>
      <c r="H3066" s="21">
        <v>54861</v>
      </c>
      <c r="I3066" s="21">
        <v>0</v>
      </c>
      <c r="J3066" s="21">
        <v>54861</v>
      </c>
      <c r="K3066" s="21">
        <v>0</v>
      </c>
      <c r="L3066" s="21">
        <v>0</v>
      </c>
      <c r="M3066" s="21">
        <v>0</v>
      </c>
      <c r="N3066" s="21">
        <v>54861</v>
      </c>
    </row>
    <row r="3067" spans="1:14" x14ac:dyDescent="0.25">
      <c r="A3067" s="1" t="s">
        <v>6486</v>
      </c>
      <c r="B3067" s="2" t="s">
        <v>10</v>
      </c>
      <c r="C3067" s="2" t="s">
        <v>3419</v>
      </c>
      <c r="D3067" s="21">
        <v>13038</v>
      </c>
      <c r="E3067" s="21">
        <v>0</v>
      </c>
      <c r="F3067" s="21">
        <v>13038</v>
      </c>
      <c r="G3067" s="39">
        <v>1.04</v>
      </c>
      <c r="H3067" s="21">
        <v>13560</v>
      </c>
      <c r="I3067" s="21">
        <v>0</v>
      </c>
      <c r="J3067" s="21">
        <v>13560</v>
      </c>
      <c r="K3067" s="21">
        <v>0</v>
      </c>
      <c r="L3067" s="21">
        <v>0</v>
      </c>
      <c r="M3067" s="21">
        <v>0</v>
      </c>
      <c r="N3067" s="21">
        <v>13560</v>
      </c>
    </row>
    <row r="3068" spans="1:14" x14ac:dyDescent="0.25">
      <c r="A3068" s="1" t="s">
        <v>6487</v>
      </c>
      <c r="B3068" s="2" t="s">
        <v>10</v>
      </c>
      <c r="C3068" s="2" t="s">
        <v>3419</v>
      </c>
      <c r="D3068" s="21">
        <v>73195</v>
      </c>
      <c r="E3068" s="21">
        <v>0</v>
      </c>
      <c r="F3068" s="21">
        <v>73195</v>
      </c>
      <c r="G3068" s="39">
        <v>1.04</v>
      </c>
      <c r="H3068" s="21">
        <v>76123</v>
      </c>
      <c r="I3068" s="21">
        <v>0</v>
      </c>
      <c r="J3068" s="21">
        <v>76123</v>
      </c>
      <c r="K3068" s="21">
        <v>0</v>
      </c>
      <c r="L3068" s="21">
        <v>0</v>
      </c>
      <c r="M3068" s="21">
        <v>0</v>
      </c>
      <c r="N3068" s="21">
        <v>76123</v>
      </c>
    </row>
    <row r="3069" spans="1:14" x14ac:dyDescent="0.25">
      <c r="A3069" s="1" t="s">
        <v>6488</v>
      </c>
      <c r="B3069" s="2" t="s">
        <v>10</v>
      </c>
      <c r="C3069" s="2" t="s">
        <v>3419</v>
      </c>
      <c r="D3069" s="21">
        <v>19716</v>
      </c>
      <c r="E3069" s="21">
        <v>0</v>
      </c>
      <c r="F3069" s="21">
        <v>19716</v>
      </c>
      <c r="G3069" s="39">
        <v>1.04</v>
      </c>
      <c r="H3069" s="21">
        <v>20505</v>
      </c>
      <c r="I3069" s="21">
        <v>0</v>
      </c>
      <c r="J3069" s="21">
        <v>20505</v>
      </c>
      <c r="K3069" s="21">
        <v>0</v>
      </c>
      <c r="L3069" s="21">
        <v>0</v>
      </c>
      <c r="M3069" s="21">
        <v>0</v>
      </c>
      <c r="N3069" s="21">
        <v>20505</v>
      </c>
    </row>
    <row r="3070" spans="1:14" x14ac:dyDescent="0.25">
      <c r="A3070" s="1" t="s">
        <v>6489</v>
      </c>
      <c r="B3070" s="2" t="s">
        <v>10</v>
      </c>
      <c r="C3070" s="2" t="s">
        <v>3419</v>
      </c>
      <c r="D3070" s="21">
        <v>26386</v>
      </c>
      <c r="E3070" s="21">
        <v>0</v>
      </c>
      <c r="F3070" s="21">
        <v>26386</v>
      </c>
      <c r="G3070" s="39">
        <v>1.04</v>
      </c>
      <c r="H3070" s="21">
        <v>27441</v>
      </c>
      <c r="I3070" s="21">
        <v>0</v>
      </c>
      <c r="J3070" s="21">
        <v>27441</v>
      </c>
      <c r="K3070" s="21">
        <v>0</v>
      </c>
      <c r="L3070" s="21">
        <v>0</v>
      </c>
      <c r="M3070" s="21">
        <v>0</v>
      </c>
      <c r="N3070" s="21">
        <v>27441</v>
      </c>
    </row>
    <row r="3071" spans="1:14" x14ac:dyDescent="0.25">
      <c r="A3071" s="1" t="s">
        <v>6490</v>
      </c>
      <c r="B3071" s="2" t="s">
        <v>10</v>
      </c>
      <c r="C3071" s="2" t="s">
        <v>3419</v>
      </c>
      <c r="D3071" s="21">
        <v>8858</v>
      </c>
      <c r="E3071" s="21">
        <v>0</v>
      </c>
      <c r="F3071" s="21">
        <v>8858</v>
      </c>
      <c r="G3071" s="39">
        <v>1.04</v>
      </c>
      <c r="H3071" s="21">
        <v>9212</v>
      </c>
      <c r="I3071" s="21">
        <v>0</v>
      </c>
      <c r="J3071" s="21">
        <v>9212</v>
      </c>
      <c r="K3071" s="21">
        <v>0</v>
      </c>
      <c r="L3071" s="21">
        <v>0</v>
      </c>
      <c r="M3071" s="21">
        <v>0</v>
      </c>
      <c r="N3071" s="21">
        <v>9212</v>
      </c>
    </row>
    <row r="3072" spans="1:14" x14ac:dyDescent="0.25">
      <c r="A3072" s="1" t="s">
        <v>6491</v>
      </c>
      <c r="B3072" s="2" t="s">
        <v>10</v>
      </c>
      <c r="C3072" s="2" t="s">
        <v>3419</v>
      </c>
      <c r="D3072" s="21">
        <v>31631</v>
      </c>
      <c r="E3072" s="21">
        <v>0</v>
      </c>
      <c r="F3072" s="21">
        <v>31631</v>
      </c>
      <c r="G3072" s="39">
        <v>1.04</v>
      </c>
      <c r="H3072" s="21">
        <v>32896</v>
      </c>
      <c r="I3072" s="21">
        <v>0</v>
      </c>
      <c r="J3072" s="21">
        <v>32896</v>
      </c>
      <c r="K3072" s="21">
        <v>0</v>
      </c>
      <c r="L3072" s="21">
        <v>0</v>
      </c>
      <c r="M3072" s="21">
        <v>0</v>
      </c>
      <c r="N3072" s="21">
        <v>32896</v>
      </c>
    </row>
    <row r="3073" spans="1:14" x14ac:dyDescent="0.25">
      <c r="A3073" s="1" t="s">
        <v>6492</v>
      </c>
      <c r="B3073" s="2" t="s">
        <v>10</v>
      </c>
      <c r="C3073" s="2" t="s">
        <v>3419</v>
      </c>
      <c r="D3073" s="21">
        <v>146813</v>
      </c>
      <c r="E3073" s="21">
        <v>0</v>
      </c>
      <c r="F3073" s="21">
        <v>146813</v>
      </c>
      <c r="G3073" s="39">
        <v>1.04</v>
      </c>
      <c r="H3073" s="21">
        <v>152686</v>
      </c>
      <c r="I3073" s="21">
        <v>0</v>
      </c>
      <c r="J3073" s="21">
        <v>152686</v>
      </c>
      <c r="K3073" s="21">
        <v>0</v>
      </c>
      <c r="L3073" s="21">
        <v>0</v>
      </c>
      <c r="M3073" s="21">
        <v>0</v>
      </c>
      <c r="N3073" s="21">
        <v>152686</v>
      </c>
    </row>
    <row r="3074" spans="1:14" x14ac:dyDescent="0.25">
      <c r="A3074" s="1" t="s">
        <v>6493</v>
      </c>
      <c r="B3074" s="2" t="s">
        <v>10</v>
      </c>
      <c r="C3074" s="2" t="s">
        <v>3419</v>
      </c>
      <c r="D3074" s="21">
        <v>35060</v>
      </c>
      <c r="E3074" s="21">
        <v>0</v>
      </c>
      <c r="F3074" s="21">
        <v>35060</v>
      </c>
      <c r="G3074" s="39">
        <v>1.04</v>
      </c>
      <c r="H3074" s="21">
        <v>36462</v>
      </c>
      <c r="I3074" s="21">
        <v>0</v>
      </c>
      <c r="J3074" s="21">
        <v>36462</v>
      </c>
      <c r="K3074" s="21">
        <v>0</v>
      </c>
      <c r="L3074" s="21">
        <v>0</v>
      </c>
      <c r="M3074" s="21">
        <v>0</v>
      </c>
      <c r="N3074" s="21">
        <v>36462</v>
      </c>
    </row>
    <row r="3075" spans="1:14" x14ac:dyDescent="0.25">
      <c r="A3075" s="1" t="s">
        <v>6494</v>
      </c>
      <c r="B3075" s="2" t="s">
        <v>10</v>
      </c>
      <c r="C3075" s="2" t="s">
        <v>3419</v>
      </c>
      <c r="D3075" s="21">
        <v>85768</v>
      </c>
      <c r="E3075" s="21">
        <v>0</v>
      </c>
      <c r="F3075" s="21">
        <v>85768</v>
      </c>
      <c r="G3075" s="39">
        <v>1.04</v>
      </c>
      <c r="H3075" s="21">
        <v>89199</v>
      </c>
      <c r="I3075" s="21">
        <v>0</v>
      </c>
      <c r="J3075" s="21">
        <v>89199</v>
      </c>
      <c r="K3075" s="21">
        <v>0</v>
      </c>
      <c r="L3075" s="21">
        <v>0</v>
      </c>
      <c r="M3075" s="21">
        <v>0</v>
      </c>
      <c r="N3075" s="21">
        <v>89199</v>
      </c>
    </row>
    <row r="3076" spans="1:14" x14ac:dyDescent="0.25">
      <c r="A3076" s="1" t="s">
        <v>6495</v>
      </c>
      <c r="B3076" s="2" t="s">
        <v>10</v>
      </c>
      <c r="C3076" s="2" t="s">
        <v>3419</v>
      </c>
      <c r="D3076" s="21">
        <v>42356</v>
      </c>
      <c r="E3076" s="21">
        <v>0</v>
      </c>
      <c r="F3076" s="21">
        <v>42356</v>
      </c>
      <c r="G3076" s="39">
        <v>1.04</v>
      </c>
      <c r="H3076" s="21">
        <v>44050</v>
      </c>
      <c r="I3076" s="21">
        <v>0</v>
      </c>
      <c r="J3076" s="21">
        <v>44050</v>
      </c>
      <c r="K3076" s="21">
        <v>0</v>
      </c>
      <c r="L3076" s="21">
        <v>0</v>
      </c>
      <c r="M3076" s="21">
        <v>0</v>
      </c>
      <c r="N3076" s="21">
        <v>44050</v>
      </c>
    </row>
    <row r="3077" spans="1:14" x14ac:dyDescent="0.25">
      <c r="A3077" s="1" t="s">
        <v>6496</v>
      </c>
      <c r="B3077" s="2" t="s">
        <v>10</v>
      </c>
      <c r="C3077" s="2" t="s">
        <v>3419</v>
      </c>
      <c r="D3077" s="21">
        <v>48085</v>
      </c>
      <c r="E3077" s="21">
        <v>0</v>
      </c>
      <c r="F3077" s="21">
        <v>48085</v>
      </c>
      <c r="G3077" s="39">
        <v>1.04</v>
      </c>
      <c r="H3077" s="21">
        <v>50008</v>
      </c>
      <c r="I3077" s="21">
        <v>0</v>
      </c>
      <c r="J3077" s="21">
        <v>50008</v>
      </c>
      <c r="K3077" s="21">
        <v>0</v>
      </c>
      <c r="L3077" s="21">
        <v>0</v>
      </c>
      <c r="M3077" s="21">
        <v>0</v>
      </c>
      <c r="N3077" s="21">
        <v>50008</v>
      </c>
    </row>
    <row r="3078" spans="1:14" x14ac:dyDescent="0.25">
      <c r="A3078" s="1" t="s">
        <v>6497</v>
      </c>
      <c r="B3078" s="2" t="s">
        <v>10</v>
      </c>
      <c r="C3078" s="2" t="s">
        <v>3419</v>
      </c>
      <c r="D3078" s="21">
        <v>22033</v>
      </c>
      <c r="E3078" s="21">
        <v>0</v>
      </c>
      <c r="F3078" s="21">
        <v>22033</v>
      </c>
      <c r="G3078" s="39">
        <v>1.04</v>
      </c>
      <c r="H3078" s="21">
        <v>22914</v>
      </c>
      <c r="I3078" s="21">
        <v>0</v>
      </c>
      <c r="J3078" s="21">
        <v>22914</v>
      </c>
      <c r="K3078" s="21">
        <v>0</v>
      </c>
      <c r="L3078" s="21">
        <v>0</v>
      </c>
      <c r="M3078" s="21">
        <v>0</v>
      </c>
      <c r="N3078" s="21">
        <v>22914</v>
      </c>
    </row>
    <row r="3079" spans="1:14" x14ac:dyDescent="0.25">
      <c r="A3079" s="1" t="s">
        <v>6498</v>
      </c>
      <c r="B3079" s="2" t="s">
        <v>10</v>
      </c>
      <c r="C3079" s="2" t="s">
        <v>3419</v>
      </c>
      <c r="D3079" s="21">
        <v>18896</v>
      </c>
      <c r="E3079" s="21">
        <v>0</v>
      </c>
      <c r="F3079" s="21">
        <v>18896</v>
      </c>
      <c r="G3079" s="39">
        <v>1.04</v>
      </c>
      <c r="H3079" s="21">
        <v>19652</v>
      </c>
      <c r="I3079" s="21">
        <v>0</v>
      </c>
      <c r="J3079" s="21">
        <v>19652</v>
      </c>
      <c r="K3079" s="21">
        <v>0</v>
      </c>
      <c r="L3079" s="21">
        <v>0</v>
      </c>
      <c r="M3079" s="21">
        <v>0</v>
      </c>
      <c r="N3079" s="21">
        <v>19652</v>
      </c>
    </row>
    <row r="3080" spans="1:14" x14ac:dyDescent="0.25">
      <c r="A3080" s="1" t="s">
        <v>6499</v>
      </c>
      <c r="B3080" s="2" t="s">
        <v>10</v>
      </c>
      <c r="C3080" s="2" t="s">
        <v>3419</v>
      </c>
      <c r="D3080" s="21">
        <v>17556</v>
      </c>
      <c r="E3080" s="21">
        <v>0</v>
      </c>
      <c r="F3080" s="21">
        <v>17556</v>
      </c>
      <c r="G3080" s="39">
        <v>1.04</v>
      </c>
      <c r="H3080" s="21">
        <v>18258</v>
      </c>
      <c r="I3080" s="21">
        <v>0</v>
      </c>
      <c r="J3080" s="21">
        <v>18258</v>
      </c>
      <c r="K3080" s="21">
        <v>0</v>
      </c>
      <c r="L3080" s="21">
        <v>0</v>
      </c>
      <c r="M3080" s="21">
        <v>0</v>
      </c>
      <c r="N3080" s="21">
        <v>18258</v>
      </c>
    </row>
    <row r="3081" spans="1:14" x14ac:dyDescent="0.25">
      <c r="A3081" s="1" t="s">
        <v>6500</v>
      </c>
      <c r="B3081" s="2" t="s">
        <v>10</v>
      </c>
      <c r="C3081" s="2" t="s">
        <v>3419</v>
      </c>
      <c r="D3081" s="21">
        <v>826788</v>
      </c>
      <c r="E3081" s="21">
        <v>0</v>
      </c>
      <c r="F3081" s="21">
        <v>826788</v>
      </c>
      <c r="G3081" s="39">
        <v>1.04</v>
      </c>
      <c r="H3081" s="21">
        <v>859860</v>
      </c>
      <c r="I3081" s="21">
        <v>0</v>
      </c>
      <c r="J3081" s="21">
        <v>859860</v>
      </c>
      <c r="K3081" s="21">
        <v>0</v>
      </c>
      <c r="L3081" s="21">
        <v>0</v>
      </c>
      <c r="M3081" s="21">
        <v>0</v>
      </c>
      <c r="N3081" s="21">
        <v>859860</v>
      </c>
    </row>
    <row r="3082" spans="1:14" x14ac:dyDescent="0.25">
      <c r="A3082" s="1" t="s">
        <v>6501</v>
      </c>
      <c r="B3082" s="2" t="s">
        <v>10</v>
      </c>
      <c r="C3082" s="2" t="s">
        <v>3419</v>
      </c>
      <c r="D3082" s="21">
        <v>855377</v>
      </c>
      <c r="E3082" s="21">
        <v>0</v>
      </c>
      <c r="F3082" s="21">
        <v>855377</v>
      </c>
      <c r="G3082" s="39">
        <v>1.04</v>
      </c>
      <c r="H3082" s="21">
        <v>889592</v>
      </c>
      <c r="I3082" s="21">
        <v>0</v>
      </c>
      <c r="J3082" s="21">
        <v>889592</v>
      </c>
      <c r="K3082" s="21">
        <v>0</v>
      </c>
      <c r="L3082" s="21">
        <v>0</v>
      </c>
      <c r="M3082" s="21">
        <v>0</v>
      </c>
      <c r="N3082" s="21">
        <v>889592</v>
      </c>
    </row>
    <row r="3083" spans="1:14" x14ac:dyDescent="0.25">
      <c r="A3083" s="1" t="s">
        <v>6502</v>
      </c>
      <c r="B3083" s="2" t="s">
        <v>10</v>
      </c>
      <c r="C3083" s="2" t="s">
        <v>3419</v>
      </c>
      <c r="D3083" s="21">
        <v>101788</v>
      </c>
      <c r="E3083" s="21">
        <v>0</v>
      </c>
      <c r="F3083" s="21">
        <v>101788</v>
      </c>
      <c r="G3083" s="39">
        <v>1.04</v>
      </c>
      <c r="H3083" s="21">
        <v>105860</v>
      </c>
      <c r="I3083" s="21">
        <v>0</v>
      </c>
      <c r="J3083" s="21">
        <v>105860</v>
      </c>
      <c r="K3083" s="21">
        <v>0</v>
      </c>
      <c r="L3083" s="21">
        <v>0</v>
      </c>
      <c r="M3083" s="21">
        <v>0</v>
      </c>
      <c r="N3083" s="21">
        <v>105860</v>
      </c>
    </row>
    <row r="3084" spans="1:14" x14ac:dyDescent="0.25">
      <c r="A3084" s="1" t="s">
        <v>6503</v>
      </c>
      <c r="B3084" s="2" t="s">
        <v>10</v>
      </c>
      <c r="C3084" s="2" t="s">
        <v>3419</v>
      </c>
      <c r="D3084" s="21">
        <v>14423</v>
      </c>
      <c r="E3084" s="21">
        <v>0</v>
      </c>
      <c r="F3084" s="21">
        <v>14423</v>
      </c>
      <c r="G3084" s="39">
        <v>1.04</v>
      </c>
      <c r="H3084" s="21">
        <v>15000</v>
      </c>
      <c r="I3084" s="21">
        <v>0</v>
      </c>
      <c r="J3084" s="21">
        <v>15000</v>
      </c>
      <c r="K3084" s="21">
        <v>0</v>
      </c>
      <c r="L3084" s="21">
        <v>0</v>
      </c>
      <c r="M3084" s="21">
        <v>0</v>
      </c>
      <c r="N3084" s="21">
        <v>15000</v>
      </c>
    </row>
    <row r="3085" spans="1:14" x14ac:dyDescent="0.25">
      <c r="A3085" s="1" t="s">
        <v>6504</v>
      </c>
      <c r="B3085" s="2" t="s">
        <v>10</v>
      </c>
      <c r="C3085" s="2" t="s">
        <v>3419</v>
      </c>
      <c r="D3085" s="21">
        <v>21867125</v>
      </c>
      <c r="E3085" s="21">
        <v>0</v>
      </c>
      <c r="F3085" s="21">
        <v>21867125</v>
      </c>
      <c r="G3085" s="39">
        <v>1.04</v>
      </c>
      <c r="H3085" s="21">
        <v>22741810</v>
      </c>
      <c r="I3085" s="21">
        <v>0</v>
      </c>
      <c r="J3085" s="21">
        <v>22741810</v>
      </c>
      <c r="K3085" s="21">
        <v>674005</v>
      </c>
      <c r="L3085" s="21">
        <v>0</v>
      </c>
      <c r="M3085" s="21">
        <v>0</v>
      </c>
      <c r="N3085" s="21">
        <v>23415815</v>
      </c>
    </row>
    <row r="3086" spans="1:14" x14ac:dyDescent="0.25">
      <c r="A3086" s="1" t="s">
        <v>6505</v>
      </c>
      <c r="B3086" s="2" t="s">
        <v>10</v>
      </c>
      <c r="C3086" s="2" t="s">
        <v>3419</v>
      </c>
      <c r="D3086" s="21">
        <v>3524</v>
      </c>
      <c r="E3086" s="21">
        <v>0</v>
      </c>
      <c r="F3086" s="21">
        <v>3524</v>
      </c>
      <c r="G3086" s="39">
        <v>1.04</v>
      </c>
      <c r="H3086" s="21">
        <v>3665</v>
      </c>
      <c r="I3086" s="21">
        <v>0</v>
      </c>
      <c r="J3086" s="21">
        <v>3665</v>
      </c>
      <c r="K3086" s="21">
        <v>0</v>
      </c>
      <c r="L3086" s="21">
        <v>0</v>
      </c>
      <c r="M3086" s="21">
        <v>0</v>
      </c>
      <c r="N3086" s="21">
        <v>3665</v>
      </c>
    </row>
    <row r="3087" spans="1:14" x14ac:dyDescent="0.25">
      <c r="A3087" s="1" t="s">
        <v>6506</v>
      </c>
      <c r="B3087" s="2" t="s">
        <v>10</v>
      </c>
      <c r="C3087" s="2" t="s">
        <v>3419</v>
      </c>
      <c r="D3087" s="21">
        <v>923743</v>
      </c>
      <c r="E3087" s="21">
        <v>0</v>
      </c>
      <c r="F3087" s="21">
        <v>923743</v>
      </c>
      <c r="G3087" s="39">
        <v>1.04</v>
      </c>
      <c r="H3087" s="21">
        <v>960693</v>
      </c>
      <c r="I3087" s="21">
        <v>0</v>
      </c>
      <c r="J3087" s="21">
        <v>960693</v>
      </c>
      <c r="K3087" s="21">
        <v>11039</v>
      </c>
      <c r="L3087" s="21">
        <v>0</v>
      </c>
      <c r="M3087" s="21">
        <v>0</v>
      </c>
      <c r="N3087" s="21">
        <v>971732</v>
      </c>
    </row>
    <row r="3088" spans="1:14" x14ac:dyDescent="0.25">
      <c r="A3088" s="1" t="s">
        <v>6507</v>
      </c>
      <c r="B3088" s="2" t="s">
        <v>10</v>
      </c>
      <c r="C3088" s="2" t="s">
        <v>3419</v>
      </c>
      <c r="D3088" s="21">
        <v>806755</v>
      </c>
      <c r="E3088" s="21">
        <v>0</v>
      </c>
      <c r="F3088" s="21">
        <v>806755</v>
      </c>
      <c r="G3088" s="39">
        <v>1.04</v>
      </c>
      <c r="H3088" s="21">
        <v>839025</v>
      </c>
      <c r="I3088" s="21">
        <v>0</v>
      </c>
      <c r="J3088" s="21">
        <v>839025</v>
      </c>
      <c r="K3088" s="21">
        <v>36466</v>
      </c>
      <c r="L3088" s="21">
        <v>0</v>
      </c>
      <c r="M3088" s="21">
        <v>0</v>
      </c>
      <c r="N3088" s="21">
        <v>875491</v>
      </c>
    </row>
    <row r="3089" spans="1:14" x14ac:dyDescent="0.25">
      <c r="A3089" s="1" t="s">
        <v>6508</v>
      </c>
      <c r="B3089" s="2" t="s">
        <v>10</v>
      </c>
      <c r="C3089" s="2" t="s">
        <v>3419</v>
      </c>
      <c r="D3089" s="21">
        <v>76706</v>
      </c>
      <c r="E3089" s="21">
        <v>0</v>
      </c>
      <c r="F3089" s="21">
        <v>76706</v>
      </c>
      <c r="G3089" s="39">
        <v>1.04</v>
      </c>
      <c r="H3089" s="21">
        <v>79774</v>
      </c>
      <c r="I3089" s="21">
        <v>0</v>
      </c>
      <c r="J3089" s="21">
        <v>79774</v>
      </c>
      <c r="K3089" s="21">
        <v>5438</v>
      </c>
      <c r="L3089" s="21">
        <v>0</v>
      </c>
      <c r="M3089" s="21">
        <v>0</v>
      </c>
      <c r="N3089" s="21">
        <v>85212</v>
      </c>
    </row>
    <row r="3090" spans="1:14" x14ac:dyDescent="0.25">
      <c r="A3090" s="1" t="s">
        <v>6509</v>
      </c>
      <c r="B3090" s="2" t="s">
        <v>10</v>
      </c>
      <c r="C3090" s="2" t="s">
        <v>3419</v>
      </c>
      <c r="D3090" s="21">
        <v>18344</v>
      </c>
      <c r="E3090" s="21">
        <v>0</v>
      </c>
      <c r="F3090" s="21">
        <v>18344</v>
      </c>
      <c r="G3090" s="39">
        <v>1.04</v>
      </c>
      <c r="H3090" s="21">
        <v>19078</v>
      </c>
      <c r="I3090" s="21">
        <v>0</v>
      </c>
      <c r="J3090" s="21">
        <v>19078</v>
      </c>
      <c r="K3090" s="21">
        <v>0</v>
      </c>
      <c r="L3090" s="21">
        <v>0</v>
      </c>
      <c r="M3090" s="21">
        <v>0</v>
      </c>
      <c r="N3090" s="21">
        <v>19078</v>
      </c>
    </row>
    <row r="3091" spans="1:14" x14ac:dyDescent="0.25">
      <c r="A3091" s="1" t="s">
        <v>6510</v>
      </c>
      <c r="B3091" s="2" t="s">
        <v>10</v>
      </c>
      <c r="C3091" s="2" t="s">
        <v>3419</v>
      </c>
      <c r="D3091" s="21">
        <v>32229</v>
      </c>
      <c r="E3091" s="21">
        <v>0</v>
      </c>
      <c r="F3091" s="21">
        <v>32229</v>
      </c>
      <c r="G3091" s="39">
        <v>1.04</v>
      </c>
      <c r="H3091" s="21">
        <v>33518</v>
      </c>
      <c r="I3091" s="21">
        <v>0</v>
      </c>
      <c r="J3091" s="21">
        <v>33518</v>
      </c>
      <c r="K3091" s="21">
        <v>0</v>
      </c>
      <c r="L3091" s="21">
        <v>0</v>
      </c>
      <c r="M3091" s="21">
        <v>0</v>
      </c>
      <c r="N3091" s="21">
        <v>33518</v>
      </c>
    </row>
    <row r="3092" spans="1:14" x14ac:dyDescent="0.25">
      <c r="A3092" s="1" t="s">
        <v>6511</v>
      </c>
      <c r="B3092" s="2" t="s">
        <v>10</v>
      </c>
      <c r="C3092" s="2" t="s">
        <v>3419</v>
      </c>
      <c r="D3092" s="21">
        <v>108665</v>
      </c>
      <c r="E3092" s="21">
        <v>0</v>
      </c>
      <c r="F3092" s="21">
        <v>108665</v>
      </c>
      <c r="G3092" s="39">
        <v>1.04</v>
      </c>
      <c r="H3092" s="21">
        <v>113012</v>
      </c>
      <c r="I3092" s="21">
        <v>0</v>
      </c>
      <c r="J3092" s="21">
        <v>113012</v>
      </c>
      <c r="K3092" s="21">
        <v>0</v>
      </c>
      <c r="L3092" s="21">
        <v>0</v>
      </c>
      <c r="M3092" s="21">
        <v>0</v>
      </c>
      <c r="N3092" s="21">
        <v>113012</v>
      </c>
    </row>
    <row r="3093" spans="1:14" x14ac:dyDescent="0.25">
      <c r="A3093" s="1" t="s">
        <v>6512</v>
      </c>
      <c r="B3093" s="2" t="s">
        <v>10</v>
      </c>
      <c r="C3093" s="2" t="s">
        <v>3419</v>
      </c>
      <c r="D3093" s="21">
        <v>169199</v>
      </c>
      <c r="E3093" s="21">
        <v>0</v>
      </c>
      <c r="F3093" s="21">
        <v>169199</v>
      </c>
      <c r="G3093" s="39">
        <v>1.04</v>
      </c>
      <c r="H3093" s="21">
        <v>175967</v>
      </c>
      <c r="I3093" s="21">
        <v>0</v>
      </c>
      <c r="J3093" s="21">
        <v>175967</v>
      </c>
      <c r="K3093" s="21">
        <v>0</v>
      </c>
      <c r="L3093" s="21">
        <v>0</v>
      </c>
      <c r="M3093" s="21">
        <v>0</v>
      </c>
      <c r="N3093" s="21">
        <v>175967</v>
      </c>
    </row>
    <row r="3094" spans="1:14" x14ac:dyDescent="0.25">
      <c r="A3094" s="1" t="s">
        <v>6513</v>
      </c>
      <c r="B3094" s="2" t="s">
        <v>10</v>
      </c>
      <c r="C3094" s="2" t="s">
        <v>3419</v>
      </c>
      <c r="D3094" s="21">
        <v>102068</v>
      </c>
      <c r="E3094" s="21">
        <v>0</v>
      </c>
      <c r="F3094" s="21">
        <v>102068</v>
      </c>
      <c r="G3094" s="39">
        <v>1.04</v>
      </c>
      <c r="H3094" s="21">
        <v>106151</v>
      </c>
      <c r="I3094" s="21">
        <v>0</v>
      </c>
      <c r="J3094" s="21">
        <v>106151</v>
      </c>
      <c r="K3094" s="21">
        <v>0</v>
      </c>
      <c r="L3094" s="21">
        <v>0</v>
      </c>
      <c r="M3094" s="21">
        <v>0</v>
      </c>
      <c r="N3094" s="21">
        <v>106151</v>
      </c>
    </row>
    <row r="3095" spans="1:14" x14ac:dyDescent="0.25">
      <c r="A3095" s="1" t="s">
        <v>6514</v>
      </c>
      <c r="B3095" s="2" t="s">
        <v>10</v>
      </c>
      <c r="C3095" s="2" t="s">
        <v>3419</v>
      </c>
      <c r="D3095" s="21">
        <v>1107672</v>
      </c>
      <c r="E3095" s="21">
        <v>0</v>
      </c>
      <c r="F3095" s="21">
        <v>1107672</v>
      </c>
      <c r="G3095" s="39">
        <v>1.04</v>
      </c>
      <c r="H3095" s="21">
        <v>1151979</v>
      </c>
      <c r="I3095" s="21">
        <v>0</v>
      </c>
      <c r="J3095" s="21">
        <v>1151979</v>
      </c>
      <c r="K3095" s="21">
        <v>0</v>
      </c>
      <c r="L3095" s="21">
        <v>0</v>
      </c>
      <c r="M3095" s="21">
        <v>0</v>
      </c>
      <c r="N3095" s="21">
        <v>1151979</v>
      </c>
    </row>
    <row r="3096" spans="1:14" x14ac:dyDescent="0.25">
      <c r="A3096" s="1" t="s">
        <v>6515</v>
      </c>
      <c r="B3096" s="2" t="s">
        <v>10</v>
      </c>
      <c r="C3096" s="2" t="s">
        <v>3419</v>
      </c>
      <c r="D3096" s="21">
        <v>96872</v>
      </c>
      <c r="E3096" s="21">
        <v>0</v>
      </c>
      <c r="F3096" s="21">
        <v>96872</v>
      </c>
      <c r="G3096" s="39">
        <v>1.04</v>
      </c>
      <c r="H3096" s="21">
        <v>100747</v>
      </c>
      <c r="I3096" s="21">
        <v>0</v>
      </c>
      <c r="J3096" s="21">
        <v>100747</v>
      </c>
      <c r="K3096" s="21">
        <v>1233</v>
      </c>
      <c r="L3096" s="21">
        <v>0</v>
      </c>
      <c r="M3096" s="21">
        <v>0</v>
      </c>
      <c r="N3096" s="21">
        <v>101980</v>
      </c>
    </row>
    <row r="3097" spans="1:14" x14ac:dyDescent="0.25">
      <c r="A3097" s="1" t="s">
        <v>6516</v>
      </c>
      <c r="B3097" s="2" t="s">
        <v>10</v>
      </c>
      <c r="C3097" s="2" t="s">
        <v>3419</v>
      </c>
      <c r="D3097" s="21">
        <v>10683</v>
      </c>
      <c r="E3097" s="21">
        <v>0</v>
      </c>
      <c r="F3097" s="21">
        <v>10683</v>
      </c>
      <c r="G3097" s="39">
        <v>1.04</v>
      </c>
      <c r="H3097" s="21">
        <v>11110</v>
      </c>
      <c r="I3097" s="21">
        <v>0</v>
      </c>
      <c r="J3097" s="21">
        <v>11110</v>
      </c>
      <c r="K3097" s="21">
        <v>0</v>
      </c>
      <c r="L3097" s="21">
        <v>0</v>
      </c>
      <c r="M3097" s="21">
        <v>0</v>
      </c>
      <c r="N3097" s="21">
        <v>11110</v>
      </c>
    </row>
    <row r="3098" spans="1:14" x14ac:dyDescent="0.25">
      <c r="A3098" s="1" t="s">
        <v>6517</v>
      </c>
      <c r="B3098" s="2" t="s">
        <v>10</v>
      </c>
      <c r="C3098" s="2" t="s">
        <v>3419</v>
      </c>
      <c r="D3098" s="21">
        <v>129928</v>
      </c>
      <c r="E3098" s="21">
        <v>0</v>
      </c>
      <c r="F3098" s="21">
        <v>129928</v>
      </c>
      <c r="G3098" s="39">
        <v>1.04</v>
      </c>
      <c r="H3098" s="21">
        <v>135125</v>
      </c>
      <c r="I3098" s="21">
        <v>0</v>
      </c>
      <c r="J3098" s="21">
        <v>135125</v>
      </c>
      <c r="K3098" s="21">
        <v>0</v>
      </c>
      <c r="L3098" s="21">
        <v>0</v>
      </c>
      <c r="M3098" s="21">
        <v>0</v>
      </c>
      <c r="N3098" s="21">
        <v>135125</v>
      </c>
    </row>
    <row r="3099" spans="1:14" x14ac:dyDescent="0.25">
      <c r="A3099" s="1" t="s">
        <v>6518</v>
      </c>
      <c r="B3099" s="2" t="s">
        <v>10</v>
      </c>
      <c r="C3099" s="2" t="s">
        <v>3419</v>
      </c>
      <c r="D3099" s="21">
        <v>985</v>
      </c>
      <c r="E3099" s="21">
        <v>0</v>
      </c>
      <c r="F3099" s="21">
        <v>985</v>
      </c>
      <c r="G3099" s="39">
        <v>1.04</v>
      </c>
      <c r="H3099" s="21">
        <v>1024</v>
      </c>
      <c r="I3099" s="21">
        <v>0</v>
      </c>
      <c r="J3099" s="21">
        <v>1024</v>
      </c>
      <c r="K3099" s="21">
        <v>0</v>
      </c>
      <c r="L3099" s="21">
        <v>0</v>
      </c>
      <c r="M3099" s="21">
        <v>0</v>
      </c>
      <c r="N3099" s="21">
        <v>1024</v>
      </c>
    </row>
    <row r="3100" spans="1:14" x14ac:dyDescent="0.25">
      <c r="A3100" s="1" t="s">
        <v>6519</v>
      </c>
      <c r="B3100" s="2" t="s">
        <v>10</v>
      </c>
      <c r="C3100" s="2" t="s">
        <v>3419</v>
      </c>
      <c r="D3100" s="21">
        <v>1477869</v>
      </c>
      <c r="E3100" s="21">
        <v>0</v>
      </c>
      <c r="F3100" s="21">
        <v>1477869</v>
      </c>
      <c r="G3100" s="39">
        <v>1.04</v>
      </c>
      <c r="H3100" s="21">
        <v>1536984</v>
      </c>
      <c r="I3100" s="21">
        <v>0</v>
      </c>
      <c r="J3100" s="21">
        <v>1536984</v>
      </c>
      <c r="K3100" s="21">
        <v>0</v>
      </c>
      <c r="L3100" s="21">
        <v>0</v>
      </c>
      <c r="M3100" s="21">
        <v>0</v>
      </c>
      <c r="N3100" s="21">
        <v>1536984</v>
      </c>
    </row>
    <row r="3101" spans="1:14" x14ac:dyDescent="0.25">
      <c r="A3101" s="1" t="s">
        <v>6520</v>
      </c>
      <c r="B3101" s="2" t="s">
        <v>10</v>
      </c>
      <c r="C3101" s="2" t="s">
        <v>3419</v>
      </c>
      <c r="D3101" s="21">
        <v>2763458</v>
      </c>
      <c r="E3101" s="21">
        <v>0</v>
      </c>
      <c r="F3101" s="21">
        <v>2763458</v>
      </c>
      <c r="G3101" s="39">
        <v>1.04</v>
      </c>
      <c r="H3101" s="21">
        <v>2873996</v>
      </c>
      <c r="I3101" s="21">
        <v>0</v>
      </c>
      <c r="J3101" s="21">
        <v>2873996</v>
      </c>
      <c r="K3101" s="21">
        <v>0</v>
      </c>
      <c r="L3101" s="21">
        <v>0</v>
      </c>
      <c r="M3101" s="21">
        <v>0</v>
      </c>
      <c r="N3101" s="21">
        <v>2873996</v>
      </c>
    </row>
    <row r="3102" spans="1:14" x14ac:dyDescent="0.25">
      <c r="A3102" s="1" t="s">
        <v>6521</v>
      </c>
      <c r="B3102" s="2" t="s">
        <v>10</v>
      </c>
      <c r="C3102" s="2" t="s">
        <v>3419</v>
      </c>
      <c r="D3102" s="21">
        <v>2004594</v>
      </c>
      <c r="E3102" s="21">
        <v>0</v>
      </c>
      <c r="F3102" s="21">
        <v>2004594</v>
      </c>
      <c r="G3102" s="39">
        <v>1.04</v>
      </c>
      <c r="H3102" s="21">
        <v>2084778</v>
      </c>
      <c r="I3102" s="21">
        <v>0</v>
      </c>
      <c r="J3102" s="21">
        <v>2084778</v>
      </c>
      <c r="K3102" s="21">
        <v>0</v>
      </c>
      <c r="L3102" s="21">
        <v>0</v>
      </c>
      <c r="M3102" s="21">
        <v>0</v>
      </c>
      <c r="N3102" s="21">
        <v>2084778</v>
      </c>
    </row>
    <row r="3103" spans="1:14" x14ac:dyDescent="0.25">
      <c r="A3103" s="1" t="s">
        <v>6522</v>
      </c>
      <c r="B3103" s="2" t="s">
        <v>10</v>
      </c>
      <c r="C3103" s="2" t="s">
        <v>3419</v>
      </c>
      <c r="D3103" s="21">
        <v>10168926</v>
      </c>
      <c r="E3103" s="21">
        <v>420839</v>
      </c>
      <c r="F3103" s="21">
        <v>10589765</v>
      </c>
      <c r="G3103" s="39">
        <v>1.04</v>
      </c>
      <c r="H3103" s="21">
        <v>11013356</v>
      </c>
      <c r="I3103" s="21">
        <v>0</v>
      </c>
      <c r="J3103" s="21">
        <v>11013356</v>
      </c>
      <c r="K3103" s="21">
        <v>0</v>
      </c>
      <c r="L3103" s="21">
        <v>0</v>
      </c>
      <c r="M3103" s="21">
        <v>0</v>
      </c>
      <c r="N3103" s="21">
        <v>11013356</v>
      </c>
    </row>
    <row r="3104" spans="1:14" x14ac:dyDescent="0.25">
      <c r="A3104" s="1" t="s">
        <v>6523</v>
      </c>
      <c r="B3104" s="2" t="s">
        <v>10</v>
      </c>
      <c r="C3104" s="2" t="s">
        <v>3419</v>
      </c>
      <c r="D3104" s="21">
        <v>214525</v>
      </c>
      <c r="E3104" s="21">
        <v>0</v>
      </c>
      <c r="F3104" s="21">
        <v>214525</v>
      </c>
      <c r="G3104" s="39">
        <v>1.04</v>
      </c>
      <c r="H3104" s="21">
        <v>223106</v>
      </c>
      <c r="I3104" s="21">
        <v>0</v>
      </c>
      <c r="J3104" s="21">
        <v>223106</v>
      </c>
      <c r="K3104" s="21">
        <v>0</v>
      </c>
      <c r="L3104" s="21">
        <v>0</v>
      </c>
      <c r="M3104" s="21">
        <v>0</v>
      </c>
      <c r="N3104" s="21">
        <v>223106</v>
      </c>
    </row>
    <row r="3105" spans="1:14" x14ac:dyDescent="0.25">
      <c r="A3105" s="1" t="s">
        <v>6524</v>
      </c>
      <c r="B3105" s="2" t="s">
        <v>10</v>
      </c>
      <c r="C3105" s="2" t="s">
        <v>3419</v>
      </c>
      <c r="D3105" s="21">
        <v>312862</v>
      </c>
      <c r="E3105" s="21">
        <v>0</v>
      </c>
      <c r="F3105" s="21">
        <v>312862</v>
      </c>
      <c r="G3105" s="39">
        <v>1.04</v>
      </c>
      <c r="H3105" s="21">
        <v>325376</v>
      </c>
      <c r="I3105" s="21">
        <v>0</v>
      </c>
      <c r="J3105" s="21">
        <v>325376</v>
      </c>
      <c r="K3105" s="21">
        <v>0</v>
      </c>
      <c r="L3105" s="21">
        <v>0</v>
      </c>
      <c r="M3105" s="21">
        <v>0</v>
      </c>
      <c r="N3105" s="21">
        <v>325376</v>
      </c>
    </row>
    <row r="3106" spans="1:14" x14ac:dyDescent="0.25">
      <c r="A3106" s="1" t="s">
        <v>6525</v>
      </c>
      <c r="B3106" s="2" t="s">
        <v>10</v>
      </c>
      <c r="C3106" s="2" t="s">
        <v>3419</v>
      </c>
      <c r="D3106" s="21">
        <v>28604</v>
      </c>
      <c r="E3106" s="21">
        <v>0</v>
      </c>
      <c r="F3106" s="21">
        <v>28604</v>
      </c>
      <c r="G3106" s="39">
        <v>1.04</v>
      </c>
      <c r="H3106" s="21">
        <v>29748</v>
      </c>
      <c r="I3106" s="21">
        <v>0</v>
      </c>
      <c r="J3106" s="21">
        <v>29748</v>
      </c>
      <c r="K3106" s="21">
        <v>0</v>
      </c>
      <c r="L3106" s="21">
        <v>0</v>
      </c>
      <c r="M3106" s="21">
        <v>0</v>
      </c>
      <c r="N3106" s="21">
        <v>29748</v>
      </c>
    </row>
    <row r="3107" spans="1:14" x14ac:dyDescent="0.25">
      <c r="A3107" s="1" t="s">
        <v>6526</v>
      </c>
      <c r="B3107" s="2" t="s">
        <v>10</v>
      </c>
      <c r="C3107" s="2" t="s">
        <v>3419</v>
      </c>
      <c r="D3107" s="21">
        <v>315451</v>
      </c>
      <c r="E3107" s="21">
        <v>0</v>
      </c>
      <c r="F3107" s="21">
        <v>315451</v>
      </c>
      <c r="G3107" s="39">
        <v>1.04</v>
      </c>
      <c r="H3107" s="21">
        <v>328069</v>
      </c>
      <c r="I3107" s="21">
        <v>0</v>
      </c>
      <c r="J3107" s="21">
        <v>328069</v>
      </c>
      <c r="K3107" s="21">
        <v>0</v>
      </c>
      <c r="L3107" s="21">
        <v>0</v>
      </c>
      <c r="M3107" s="21">
        <v>0</v>
      </c>
      <c r="N3107" s="21">
        <v>328069</v>
      </c>
    </row>
    <row r="3108" spans="1:14" x14ac:dyDescent="0.25">
      <c r="A3108" s="1" t="s">
        <v>6527</v>
      </c>
      <c r="B3108" s="2" t="s">
        <v>10</v>
      </c>
      <c r="C3108" s="2" t="s">
        <v>3419</v>
      </c>
      <c r="D3108" s="21">
        <v>2407504</v>
      </c>
      <c r="E3108" s="21">
        <v>0</v>
      </c>
      <c r="F3108" s="21">
        <v>2407504</v>
      </c>
      <c r="G3108" s="39">
        <v>1.04</v>
      </c>
      <c r="H3108" s="21">
        <v>2503804</v>
      </c>
      <c r="I3108" s="21">
        <v>0</v>
      </c>
      <c r="J3108" s="21">
        <v>2503804</v>
      </c>
      <c r="K3108" s="21">
        <v>0</v>
      </c>
      <c r="L3108" s="21">
        <v>0</v>
      </c>
      <c r="M3108" s="21">
        <v>0</v>
      </c>
      <c r="N3108" s="21">
        <v>2503804</v>
      </c>
    </row>
    <row r="3109" spans="1:14" x14ac:dyDescent="0.25">
      <c r="A3109" s="1" t="s">
        <v>6528</v>
      </c>
      <c r="B3109" s="2" t="s">
        <v>10</v>
      </c>
      <c r="C3109" s="2" t="s">
        <v>3419</v>
      </c>
      <c r="D3109" s="21">
        <v>160493</v>
      </c>
      <c r="E3109" s="21">
        <v>0</v>
      </c>
      <c r="F3109" s="21">
        <v>160493</v>
      </c>
      <c r="G3109" s="39">
        <v>1.04</v>
      </c>
      <c r="H3109" s="21">
        <v>166913</v>
      </c>
      <c r="I3109" s="21">
        <v>0</v>
      </c>
      <c r="J3109" s="21">
        <v>166913</v>
      </c>
      <c r="K3109" s="21">
        <v>0</v>
      </c>
      <c r="L3109" s="21">
        <v>0</v>
      </c>
      <c r="M3109" s="21">
        <v>0</v>
      </c>
      <c r="N3109" s="21">
        <v>166913</v>
      </c>
    </row>
    <row r="3110" spans="1:14" x14ac:dyDescent="0.25">
      <c r="A3110" s="1" t="s">
        <v>6529</v>
      </c>
      <c r="B3110" s="2" t="s">
        <v>10</v>
      </c>
      <c r="C3110" s="2" t="s">
        <v>3419</v>
      </c>
      <c r="D3110" s="21">
        <v>8455556</v>
      </c>
      <c r="E3110" s="21">
        <v>0</v>
      </c>
      <c r="F3110" s="21">
        <v>8455556</v>
      </c>
      <c r="G3110" s="39">
        <v>1.04</v>
      </c>
      <c r="H3110" s="21">
        <v>8793778</v>
      </c>
      <c r="I3110" s="21">
        <v>0</v>
      </c>
      <c r="J3110" s="21">
        <v>8793778</v>
      </c>
      <c r="K3110" s="21">
        <v>0</v>
      </c>
      <c r="L3110" s="21">
        <v>0</v>
      </c>
      <c r="M3110" s="21">
        <v>0</v>
      </c>
      <c r="N3110" s="21">
        <v>8793778</v>
      </c>
    </row>
    <row r="3111" spans="1:14" x14ac:dyDescent="0.25">
      <c r="A3111" s="1" t="s">
        <v>6530</v>
      </c>
      <c r="B3111" s="2" t="s">
        <v>10</v>
      </c>
      <c r="C3111" s="2" t="s">
        <v>3419</v>
      </c>
      <c r="D3111" s="21">
        <v>4372673</v>
      </c>
      <c r="E3111" s="21">
        <v>0</v>
      </c>
      <c r="F3111" s="21">
        <v>4372673</v>
      </c>
      <c r="G3111" s="39">
        <v>1.04</v>
      </c>
      <c r="H3111" s="21">
        <v>4547580</v>
      </c>
      <c r="I3111" s="21">
        <v>0</v>
      </c>
      <c r="J3111" s="21">
        <v>4547580</v>
      </c>
      <c r="K3111" s="21">
        <v>714862</v>
      </c>
      <c r="L3111" s="21">
        <v>243025.64995853568</v>
      </c>
      <c r="M3111" s="21">
        <v>687490</v>
      </c>
      <c r="N3111" s="21">
        <v>6192957.649958536</v>
      </c>
    </row>
    <row r="3112" spans="1:14" x14ac:dyDescent="0.25">
      <c r="A3112" s="1" t="s">
        <v>6531</v>
      </c>
      <c r="B3112" s="2" t="s">
        <v>10</v>
      </c>
      <c r="C3112" s="2" t="s">
        <v>3419</v>
      </c>
      <c r="D3112" s="21">
        <v>12879</v>
      </c>
      <c r="E3112" s="21">
        <v>0</v>
      </c>
      <c r="F3112" s="21">
        <v>12879</v>
      </c>
      <c r="G3112" s="39">
        <v>1.04</v>
      </c>
      <c r="H3112" s="21">
        <v>13394</v>
      </c>
      <c r="I3112" s="21">
        <v>0</v>
      </c>
      <c r="J3112" s="21">
        <v>13394</v>
      </c>
      <c r="K3112" s="21">
        <v>0</v>
      </c>
      <c r="L3112" s="21">
        <v>0</v>
      </c>
      <c r="M3112" s="21">
        <v>0</v>
      </c>
      <c r="N3112" s="21">
        <v>13394</v>
      </c>
    </row>
    <row r="3113" spans="1:14" x14ac:dyDescent="0.25">
      <c r="A3113" s="1" t="s">
        <v>6532</v>
      </c>
      <c r="B3113" s="2" t="s">
        <v>10</v>
      </c>
      <c r="C3113" s="2" t="s">
        <v>3419</v>
      </c>
      <c r="D3113" s="21">
        <v>3692</v>
      </c>
      <c r="E3113" s="21">
        <v>0</v>
      </c>
      <c r="F3113" s="21">
        <v>3692</v>
      </c>
      <c r="G3113" s="39">
        <v>1.04</v>
      </c>
      <c r="H3113" s="21">
        <v>3840</v>
      </c>
      <c r="I3113" s="21">
        <v>0</v>
      </c>
      <c r="J3113" s="21">
        <v>3840</v>
      </c>
      <c r="K3113" s="21">
        <v>0</v>
      </c>
      <c r="L3113" s="21">
        <v>0</v>
      </c>
      <c r="M3113" s="21">
        <v>0</v>
      </c>
      <c r="N3113" s="21">
        <v>3840</v>
      </c>
    </row>
    <row r="3114" spans="1:14" x14ac:dyDescent="0.25">
      <c r="A3114" s="1" t="s">
        <v>6533</v>
      </c>
      <c r="B3114" s="2" t="s">
        <v>10</v>
      </c>
      <c r="C3114" s="2" t="s">
        <v>3419</v>
      </c>
      <c r="D3114" s="21">
        <v>81759</v>
      </c>
      <c r="E3114" s="21">
        <v>0</v>
      </c>
      <c r="F3114" s="21">
        <v>81759</v>
      </c>
      <c r="G3114" s="39">
        <v>1.04</v>
      </c>
      <c r="H3114" s="21">
        <v>85029</v>
      </c>
      <c r="I3114" s="21">
        <v>0</v>
      </c>
      <c r="J3114" s="21">
        <v>85029</v>
      </c>
      <c r="K3114" s="21">
        <v>0</v>
      </c>
      <c r="L3114" s="21">
        <v>0</v>
      </c>
      <c r="M3114" s="21">
        <v>0</v>
      </c>
      <c r="N3114" s="21">
        <v>85029</v>
      </c>
    </row>
    <row r="3115" spans="1:14" x14ac:dyDescent="0.25">
      <c r="A3115" s="1" t="s">
        <v>6534</v>
      </c>
      <c r="B3115" s="2" t="s">
        <v>10</v>
      </c>
      <c r="C3115" s="2" t="s">
        <v>3419</v>
      </c>
      <c r="D3115" s="21">
        <v>279719</v>
      </c>
      <c r="E3115" s="21">
        <v>-279719</v>
      </c>
      <c r="F3115" s="21">
        <v>0</v>
      </c>
      <c r="G3115" s="39">
        <v>1.04</v>
      </c>
      <c r="H3115" s="21">
        <v>0</v>
      </c>
      <c r="I3115" s="21">
        <v>0</v>
      </c>
      <c r="J3115" s="21">
        <v>0</v>
      </c>
      <c r="K3115" s="21">
        <v>0</v>
      </c>
      <c r="L3115" s="21">
        <v>0</v>
      </c>
      <c r="M3115" s="21">
        <v>0</v>
      </c>
      <c r="N3115" s="21">
        <v>0</v>
      </c>
    </row>
    <row r="3116" spans="1:14" x14ac:dyDescent="0.25">
      <c r="A3116" s="1" t="s">
        <v>6535</v>
      </c>
      <c r="B3116" s="2" t="s">
        <v>10</v>
      </c>
      <c r="C3116" s="2" t="s">
        <v>3419</v>
      </c>
      <c r="D3116" s="21">
        <v>10806</v>
      </c>
      <c r="E3116" s="21">
        <v>0</v>
      </c>
      <c r="F3116" s="21">
        <v>10806</v>
      </c>
      <c r="G3116" s="39">
        <v>1.04</v>
      </c>
      <c r="H3116" s="21">
        <v>11238</v>
      </c>
      <c r="I3116" s="21">
        <v>0</v>
      </c>
      <c r="J3116" s="21">
        <v>11238</v>
      </c>
      <c r="K3116" s="21">
        <v>0</v>
      </c>
      <c r="L3116" s="21">
        <v>0</v>
      </c>
      <c r="M3116" s="21">
        <v>0</v>
      </c>
      <c r="N3116" s="21">
        <v>11238</v>
      </c>
    </row>
    <row r="3117" spans="1:14" x14ac:dyDescent="0.25">
      <c r="A3117" s="1" t="s">
        <v>6536</v>
      </c>
      <c r="B3117" s="2" t="s">
        <v>10</v>
      </c>
      <c r="C3117" s="2" t="s">
        <v>3419</v>
      </c>
      <c r="D3117" s="21">
        <v>7413</v>
      </c>
      <c r="E3117" s="21">
        <v>0</v>
      </c>
      <c r="F3117" s="21">
        <v>7413</v>
      </c>
      <c r="G3117" s="39">
        <v>1.04</v>
      </c>
      <c r="H3117" s="21">
        <v>7710</v>
      </c>
      <c r="I3117" s="21">
        <v>0</v>
      </c>
      <c r="J3117" s="21">
        <v>7710</v>
      </c>
      <c r="K3117" s="21">
        <v>0</v>
      </c>
      <c r="L3117" s="21">
        <v>0</v>
      </c>
      <c r="M3117" s="21">
        <v>0</v>
      </c>
      <c r="N3117" s="21">
        <v>7710</v>
      </c>
    </row>
    <row r="3118" spans="1:14" x14ac:dyDescent="0.25">
      <c r="A3118" s="1" t="s">
        <v>6537</v>
      </c>
      <c r="B3118" s="2" t="s">
        <v>10</v>
      </c>
      <c r="C3118" s="2" t="s">
        <v>3419</v>
      </c>
      <c r="D3118" s="21">
        <v>16409</v>
      </c>
      <c r="E3118" s="21">
        <v>85366</v>
      </c>
      <c r="F3118" s="21">
        <v>101775</v>
      </c>
      <c r="G3118" s="39">
        <v>1.04</v>
      </c>
      <c r="H3118" s="21">
        <v>105846</v>
      </c>
      <c r="I3118" s="21">
        <v>0</v>
      </c>
      <c r="J3118" s="21">
        <v>105846</v>
      </c>
      <c r="K3118" s="21">
        <v>0</v>
      </c>
      <c r="L3118" s="21">
        <v>0</v>
      </c>
      <c r="M3118" s="21">
        <v>0</v>
      </c>
      <c r="N3118" s="21">
        <v>105846</v>
      </c>
    </row>
    <row r="3119" spans="1:14" x14ac:dyDescent="0.25">
      <c r="A3119" s="1" t="s">
        <v>6538</v>
      </c>
      <c r="B3119" s="2" t="s">
        <v>10</v>
      </c>
      <c r="C3119" s="2" t="s">
        <v>3419</v>
      </c>
      <c r="D3119" s="21">
        <v>44423</v>
      </c>
      <c r="E3119" s="21">
        <v>0</v>
      </c>
      <c r="F3119" s="21">
        <v>44423</v>
      </c>
      <c r="G3119" s="39">
        <v>1.04</v>
      </c>
      <c r="H3119" s="21">
        <v>46200</v>
      </c>
      <c r="I3119" s="21">
        <v>0</v>
      </c>
      <c r="J3119" s="21">
        <v>46200</v>
      </c>
      <c r="K3119" s="21">
        <v>0</v>
      </c>
      <c r="L3119" s="21">
        <v>0</v>
      </c>
      <c r="M3119" s="21">
        <v>0</v>
      </c>
      <c r="N3119" s="21">
        <v>46200</v>
      </c>
    </row>
    <row r="3120" spans="1:14" x14ac:dyDescent="0.25">
      <c r="A3120" s="1" t="s">
        <v>6539</v>
      </c>
      <c r="B3120" s="2" t="s">
        <v>10</v>
      </c>
      <c r="C3120" s="2" t="s">
        <v>3419</v>
      </c>
      <c r="D3120" s="21">
        <v>45573</v>
      </c>
      <c r="E3120" s="21">
        <v>0</v>
      </c>
      <c r="F3120" s="21">
        <v>45573</v>
      </c>
      <c r="G3120" s="39">
        <v>1.04</v>
      </c>
      <c r="H3120" s="21">
        <v>47396</v>
      </c>
      <c r="I3120" s="21">
        <v>0</v>
      </c>
      <c r="J3120" s="21">
        <v>47396</v>
      </c>
      <c r="K3120" s="21">
        <v>0</v>
      </c>
      <c r="L3120" s="21">
        <v>0</v>
      </c>
      <c r="M3120" s="21">
        <v>0</v>
      </c>
      <c r="N3120" s="21">
        <v>47396</v>
      </c>
    </row>
    <row r="3121" spans="1:14" x14ac:dyDescent="0.25">
      <c r="A3121" s="1" t="s">
        <v>6540</v>
      </c>
      <c r="B3121" s="2" t="s">
        <v>10</v>
      </c>
      <c r="C3121" s="2" t="s">
        <v>3419</v>
      </c>
      <c r="D3121" s="21">
        <v>19838</v>
      </c>
      <c r="E3121" s="21">
        <v>0</v>
      </c>
      <c r="F3121" s="21">
        <v>19838</v>
      </c>
      <c r="G3121" s="39">
        <v>1.04</v>
      </c>
      <c r="H3121" s="21">
        <v>20632</v>
      </c>
      <c r="I3121" s="21">
        <v>0</v>
      </c>
      <c r="J3121" s="21">
        <v>20632</v>
      </c>
      <c r="K3121" s="21">
        <v>0</v>
      </c>
      <c r="L3121" s="21">
        <v>0</v>
      </c>
      <c r="M3121" s="21">
        <v>0</v>
      </c>
      <c r="N3121" s="21">
        <v>20632</v>
      </c>
    </row>
    <row r="3122" spans="1:14" x14ac:dyDescent="0.25">
      <c r="A3122" s="1" t="s">
        <v>6541</v>
      </c>
      <c r="B3122" s="2" t="s">
        <v>10</v>
      </c>
      <c r="C3122" s="2" t="s">
        <v>3419</v>
      </c>
      <c r="D3122" s="21">
        <v>14295</v>
      </c>
      <c r="E3122" s="21">
        <v>0</v>
      </c>
      <c r="F3122" s="21">
        <v>14295</v>
      </c>
      <c r="G3122" s="39">
        <v>1.04</v>
      </c>
      <c r="H3122" s="21">
        <v>14867</v>
      </c>
      <c r="I3122" s="21">
        <v>0</v>
      </c>
      <c r="J3122" s="21">
        <v>14867</v>
      </c>
      <c r="K3122" s="21">
        <v>0</v>
      </c>
      <c r="L3122" s="21">
        <v>0</v>
      </c>
      <c r="M3122" s="21">
        <v>0</v>
      </c>
      <c r="N3122" s="21">
        <v>14867</v>
      </c>
    </row>
    <row r="3123" spans="1:14" x14ac:dyDescent="0.25">
      <c r="A3123" s="1" t="s">
        <v>6542</v>
      </c>
      <c r="B3123" s="2" t="s">
        <v>10</v>
      </c>
      <c r="C3123" s="2" t="s">
        <v>3419</v>
      </c>
      <c r="D3123" s="21">
        <v>14484</v>
      </c>
      <c r="E3123" s="21">
        <v>0</v>
      </c>
      <c r="F3123" s="21">
        <v>14484</v>
      </c>
      <c r="G3123" s="39">
        <v>1.04</v>
      </c>
      <c r="H3123" s="21">
        <v>15063</v>
      </c>
      <c r="I3123" s="21">
        <v>0</v>
      </c>
      <c r="J3123" s="21">
        <v>15063</v>
      </c>
      <c r="K3123" s="21">
        <v>0</v>
      </c>
      <c r="L3123" s="21">
        <v>0</v>
      </c>
      <c r="M3123" s="21">
        <v>0</v>
      </c>
      <c r="N3123" s="21">
        <v>15063</v>
      </c>
    </row>
    <row r="3124" spans="1:14" x14ac:dyDescent="0.25">
      <c r="A3124" s="1" t="s">
        <v>6543</v>
      </c>
      <c r="B3124" s="2" t="s">
        <v>10</v>
      </c>
      <c r="C3124" s="2" t="s">
        <v>3419</v>
      </c>
      <c r="D3124" s="21">
        <v>8005</v>
      </c>
      <c r="E3124" s="21">
        <v>0</v>
      </c>
      <c r="F3124" s="21">
        <v>8005</v>
      </c>
      <c r="G3124" s="39">
        <v>1.04</v>
      </c>
      <c r="H3124" s="21">
        <v>8325</v>
      </c>
      <c r="I3124" s="21">
        <v>0</v>
      </c>
      <c r="J3124" s="21">
        <v>8325</v>
      </c>
      <c r="K3124" s="21">
        <v>0</v>
      </c>
      <c r="L3124" s="21">
        <v>0</v>
      </c>
      <c r="M3124" s="21">
        <v>0</v>
      </c>
      <c r="N3124" s="21">
        <v>8325</v>
      </c>
    </row>
    <row r="3125" spans="1:14" x14ac:dyDescent="0.25">
      <c r="A3125" s="1" t="s">
        <v>6544</v>
      </c>
      <c r="B3125" s="2" t="s">
        <v>10</v>
      </c>
      <c r="C3125" s="2" t="s">
        <v>3419</v>
      </c>
      <c r="D3125" s="21">
        <v>4588</v>
      </c>
      <c r="E3125" s="21">
        <v>0</v>
      </c>
      <c r="F3125" s="21">
        <v>4588</v>
      </c>
      <c r="G3125" s="39">
        <v>1.04</v>
      </c>
      <c r="H3125" s="21">
        <v>4772</v>
      </c>
      <c r="I3125" s="21">
        <v>0</v>
      </c>
      <c r="J3125" s="21">
        <v>4772</v>
      </c>
      <c r="K3125" s="21">
        <v>0</v>
      </c>
      <c r="L3125" s="21">
        <v>0</v>
      </c>
      <c r="M3125" s="21">
        <v>0</v>
      </c>
      <c r="N3125" s="21">
        <v>4772</v>
      </c>
    </row>
    <row r="3126" spans="1:14" x14ac:dyDescent="0.25">
      <c r="A3126" s="1" t="s">
        <v>6545</v>
      </c>
      <c r="B3126" s="2" t="s">
        <v>10</v>
      </c>
      <c r="C3126" s="2" t="s">
        <v>3419</v>
      </c>
      <c r="D3126" s="21">
        <v>25084</v>
      </c>
      <c r="E3126" s="21">
        <v>0</v>
      </c>
      <c r="F3126" s="21">
        <v>25084</v>
      </c>
      <c r="G3126" s="39">
        <v>1.04</v>
      </c>
      <c r="H3126" s="21">
        <v>26087</v>
      </c>
      <c r="I3126" s="21">
        <v>0</v>
      </c>
      <c r="J3126" s="21">
        <v>26087</v>
      </c>
      <c r="K3126" s="21">
        <v>0</v>
      </c>
      <c r="L3126" s="21">
        <v>0</v>
      </c>
      <c r="M3126" s="21">
        <v>0</v>
      </c>
      <c r="N3126" s="21">
        <v>26087</v>
      </c>
    </row>
    <row r="3127" spans="1:14" x14ac:dyDescent="0.25">
      <c r="A3127" s="1" t="s">
        <v>6546</v>
      </c>
      <c r="B3127" s="2" t="s">
        <v>10</v>
      </c>
      <c r="C3127" s="2" t="s">
        <v>3419</v>
      </c>
      <c r="D3127" s="21">
        <v>8014</v>
      </c>
      <c r="E3127" s="21">
        <v>0</v>
      </c>
      <c r="F3127" s="21">
        <v>8014</v>
      </c>
      <c r="G3127" s="39">
        <v>1.04</v>
      </c>
      <c r="H3127" s="21">
        <v>8335</v>
      </c>
      <c r="I3127" s="21">
        <v>0</v>
      </c>
      <c r="J3127" s="21">
        <v>8335</v>
      </c>
      <c r="K3127" s="21">
        <v>0</v>
      </c>
      <c r="L3127" s="21">
        <v>0</v>
      </c>
      <c r="M3127" s="21">
        <v>0</v>
      </c>
      <c r="N3127" s="21">
        <v>8335</v>
      </c>
    </row>
    <row r="3128" spans="1:14" x14ac:dyDescent="0.25">
      <c r="A3128" s="1" t="s">
        <v>6547</v>
      </c>
      <c r="B3128" s="2" t="s">
        <v>10</v>
      </c>
      <c r="C3128" s="2" t="s">
        <v>3419</v>
      </c>
      <c r="D3128" s="21">
        <v>13236</v>
      </c>
      <c r="E3128" s="21">
        <v>0</v>
      </c>
      <c r="F3128" s="21">
        <v>13236</v>
      </c>
      <c r="G3128" s="39">
        <v>1.04</v>
      </c>
      <c r="H3128" s="21">
        <v>13765</v>
      </c>
      <c r="I3128" s="21">
        <v>0</v>
      </c>
      <c r="J3128" s="21">
        <v>13765</v>
      </c>
      <c r="K3128" s="21">
        <v>0</v>
      </c>
      <c r="L3128" s="21">
        <v>0</v>
      </c>
      <c r="M3128" s="21">
        <v>0</v>
      </c>
      <c r="N3128" s="21">
        <v>13765</v>
      </c>
    </row>
    <row r="3129" spans="1:14" x14ac:dyDescent="0.25">
      <c r="A3129" s="1" t="s">
        <v>6548</v>
      </c>
      <c r="B3129" s="2" t="s">
        <v>10</v>
      </c>
      <c r="C3129" s="2" t="s">
        <v>3419</v>
      </c>
      <c r="D3129" s="21">
        <v>0</v>
      </c>
      <c r="E3129" s="21">
        <v>2032201</v>
      </c>
      <c r="F3129" s="21">
        <v>2032201</v>
      </c>
      <c r="G3129" s="39">
        <v>1.04</v>
      </c>
      <c r="H3129" s="21">
        <v>2113489</v>
      </c>
      <c r="I3129" s="21">
        <v>0</v>
      </c>
      <c r="J3129" s="21">
        <v>2113489</v>
      </c>
      <c r="K3129" s="21">
        <v>0</v>
      </c>
      <c r="L3129" s="21">
        <v>0</v>
      </c>
      <c r="M3129" s="21">
        <v>0</v>
      </c>
      <c r="N3129" s="21">
        <v>2113489</v>
      </c>
    </row>
    <row r="3130" spans="1:14" x14ac:dyDescent="0.25">
      <c r="A3130" s="1" t="s">
        <v>6549</v>
      </c>
      <c r="B3130" s="2" t="s">
        <v>10</v>
      </c>
      <c r="C3130" s="2" t="s">
        <v>3419</v>
      </c>
      <c r="D3130" s="21">
        <v>2969461</v>
      </c>
      <c r="E3130" s="21">
        <v>0</v>
      </c>
      <c r="F3130" s="21">
        <v>2969461</v>
      </c>
      <c r="G3130" s="39">
        <v>1.04</v>
      </c>
      <c r="H3130" s="21">
        <v>3088239</v>
      </c>
      <c r="I3130" s="21">
        <v>0</v>
      </c>
      <c r="J3130" s="21">
        <v>3088239</v>
      </c>
      <c r="K3130" s="21">
        <v>310948</v>
      </c>
      <c r="L3130" s="21">
        <v>0</v>
      </c>
      <c r="M3130" s="21">
        <v>0</v>
      </c>
      <c r="N3130" s="21">
        <v>3399187</v>
      </c>
    </row>
    <row r="3131" spans="1:14" x14ac:dyDescent="0.25">
      <c r="A3131" s="1" t="s">
        <v>6550</v>
      </c>
      <c r="B3131" s="2" t="s">
        <v>10</v>
      </c>
      <c r="C3131" s="2" t="s">
        <v>3419</v>
      </c>
      <c r="D3131" s="21">
        <v>548783</v>
      </c>
      <c r="E3131" s="21">
        <v>0</v>
      </c>
      <c r="F3131" s="21">
        <v>548783</v>
      </c>
      <c r="G3131" s="39">
        <v>1.04</v>
      </c>
      <c r="H3131" s="21">
        <v>570734</v>
      </c>
      <c r="I3131" s="21">
        <v>0</v>
      </c>
      <c r="J3131" s="21">
        <v>570734</v>
      </c>
      <c r="K3131" s="21">
        <v>84120</v>
      </c>
      <c r="L3131" s="21">
        <v>0</v>
      </c>
      <c r="M3131" s="21">
        <v>0</v>
      </c>
      <c r="N3131" s="21">
        <v>654854</v>
      </c>
    </row>
    <row r="3132" spans="1:14" x14ac:dyDescent="0.25">
      <c r="A3132" s="1" t="s">
        <v>6551</v>
      </c>
      <c r="B3132" s="2" t="s">
        <v>10</v>
      </c>
      <c r="C3132" s="2" t="s">
        <v>3419</v>
      </c>
      <c r="D3132" s="21">
        <v>33492</v>
      </c>
      <c r="E3132" s="21">
        <v>0</v>
      </c>
      <c r="F3132" s="21">
        <v>33492</v>
      </c>
      <c r="G3132" s="39">
        <v>1.04</v>
      </c>
      <c r="H3132" s="21">
        <v>34832</v>
      </c>
      <c r="I3132" s="21">
        <v>0</v>
      </c>
      <c r="J3132" s="21">
        <v>34832</v>
      </c>
      <c r="K3132" s="21">
        <v>0</v>
      </c>
      <c r="L3132" s="21">
        <v>0</v>
      </c>
      <c r="M3132" s="21">
        <v>0</v>
      </c>
      <c r="N3132" s="21">
        <v>34832</v>
      </c>
    </row>
    <row r="3133" spans="1:14" x14ac:dyDescent="0.25">
      <c r="A3133" s="1" t="s">
        <v>6552</v>
      </c>
      <c r="B3133" s="2" t="s">
        <v>10</v>
      </c>
      <c r="C3133" s="2" t="s">
        <v>3419</v>
      </c>
      <c r="D3133" s="21">
        <v>22424</v>
      </c>
      <c r="E3133" s="21">
        <v>0</v>
      </c>
      <c r="F3133" s="21">
        <v>22424</v>
      </c>
      <c r="G3133" s="39">
        <v>1.04</v>
      </c>
      <c r="H3133" s="21">
        <v>23321</v>
      </c>
      <c r="I3133" s="21">
        <v>0</v>
      </c>
      <c r="J3133" s="21">
        <v>23321</v>
      </c>
      <c r="K3133" s="21">
        <v>2189</v>
      </c>
      <c r="L3133" s="21">
        <v>0</v>
      </c>
      <c r="M3133" s="21">
        <v>0</v>
      </c>
      <c r="N3133" s="21">
        <v>25510</v>
      </c>
    </row>
    <row r="3134" spans="1:14" x14ac:dyDescent="0.25">
      <c r="A3134" s="1" t="s">
        <v>6553</v>
      </c>
      <c r="B3134" s="2" t="s">
        <v>10</v>
      </c>
      <c r="C3134" s="2" t="s">
        <v>3419</v>
      </c>
      <c r="D3134" s="21">
        <v>2258</v>
      </c>
      <c r="E3134" s="21">
        <v>1689</v>
      </c>
      <c r="F3134" s="21">
        <v>3947</v>
      </c>
      <c r="G3134" s="39">
        <v>1.04</v>
      </c>
      <c r="H3134" s="21">
        <v>4105</v>
      </c>
      <c r="I3134" s="21">
        <v>0</v>
      </c>
      <c r="J3134" s="21">
        <v>4105</v>
      </c>
      <c r="K3134" s="21">
        <v>0</v>
      </c>
      <c r="L3134" s="21">
        <v>0</v>
      </c>
      <c r="M3134" s="21">
        <v>0</v>
      </c>
      <c r="N3134" s="21">
        <v>4105</v>
      </c>
    </row>
    <row r="3135" spans="1:14" x14ac:dyDescent="0.25">
      <c r="A3135" s="1" t="s">
        <v>6554</v>
      </c>
      <c r="B3135" s="2" t="s">
        <v>10</v>
      </c>
      <c r="C3135" s="2" t="s">
        <v>3419</v>
      </c>
      <c r="D3135" s="21">
        <v>1878691</v>
      </c>
      <c r="E3135" s="21">
        <v>0</v>
      </c>
      <c r="F3135" s="21">
        <v>1878691</v>
      </c>
      <c r="G3135" s="39">
        <v>1.04</v>
      </c>
      <c r="H3135" s="21">
        <v>1953839</v>
      </c>
      <c r="I3135" s="21">
        <v>0</v>
      </c>
      <c r="J3135" s="21">
        <v>1953839</v>
      </c>
      <c r="K3135" s="21">
        <v>0</v>
      </c>
      <c r="L3135" s="21">
        <v>0</v>
      </c>
      <c r="M3135" s="21">
        <v>0</v>
      </c>
      <c r="N3135" s="21">
        <v>1953839</v>
      </c>
    </row>
    <row r="3136" spans="1:14" x14ac:dyDescent="0.25">
      <c r="A3136" s="1" t="s">
        <v>6555</v>
      </c>
      <c r="B3136" s="2" t="s">
        <v>10</v>
      </c>
      <c r="C3136" s="2" t="s">
        <v>3419</v>
      </c>
      <c r="D3136" s="21">
        <v>4823576</v>
      </c>
      <c r="E3136" s="21">
        <v>0</v>
      </c>
      <c r="F3136" s="21">
        <v>4823576</v>
      </c>
      <c r="G3136" s="39">
        <v>1.04</v>
      </c>
      <c r="H3136" s="21">
        <v>5016519</v>
      </c>
      <c r="I3136" s="21">
        <v>0</v>
      </c>
      <c r="J3136" s="21">
        <v>5016519</v>
      </c>
      <c r="K3136" s="21">
        <v>0</v>
      </c>
      <c r="L3136" s="21">
        <v>0</v>
      </c>
      <c r="M3136" s="21">
        <v>0</v>
      </c>
      <c r="N3136" s="21">
        <v>5016519</v>
      </c>
    </row>
    <row r="3137" spans="1:14" x14ac:dyDescent="0.25">
      <c r="A3137" s="1" t="s">
        <v>6556</v>
      </c>
      <c r="B3137" s="2" t="s">
        <v>10</v>
      </c>
      <c r="C3137" s="2" t="s">
        <v>3419</v>
      </c>
      <c r="D3137" s="21">
        <v>2823302</v>
      </c>
      <c r="E3137" s="21">
        <v>0</v>
      </c>
      <c r="F3137" s="21">
        <v>2823302</v>
      </c>
      <c r="G3137" s="39">
        <v>1.04</v>
      </c>
      <c r="H3137" s="21">
        <v>2936234</v>
      </c>
      <c r="I3137" s="21">
        <v>0</v>
      </c>
      <c r="J3137" s="21">
        <v>2936234</v>
      </c>
      <c r="K3137" s="21">
        <v>0</v>
      </c>
      <c r="L3137" s="21">
        <v>0</v>
      </c>
      <c r="M3137" s="21">
        <v>0</v>
      </c>
      <c r="N3137" s="21">
        <v>2936234</v>
      </c>
    </row>
    <row r="3138" spans="1:14" x14ac:dyDescent="0.25">
      <c r="A3138" s="1" t="s">
        <v>6557</v>
      </c>
      <c r="B3138" s="2" t="s">
        <v>10</v>
      </c>
      <c r="C3138" s="2" t="s">
        <v>3419</v>
      </c>
      <c r="D3138" s="21">
        <v>1051605</v>
      </c>
      <c r="E3138" s="21">
        <v>0</v>
      </c>
      <c r="F3138" s="21">
        <v>1051605</v>
      </c>
      <c r="G3138" s="39">
        <v>1.04</v>
      </c>
      <c r="H3138" s="21">
        <v>1093669</v>
      </c>
      <c r="I3138" s="21">
        <v>0</v>
      </c>
      <c r="J3138" s="21">
        <v>1093669</v>
      </c>
      <c r="K3138" s="21">
        <v>0</v>
      </c>
      <c r="L3138" s="21">
        <v>0</v>
      </c>
      <c r="M3138" s="21">
        <v>0</v>
      </c>
      <c r="N3138" s="21">
        <v>1093669</v>
      </c>
    </row>
    <row r="3139" spans="1:14" x14ac:dyDescent="0.25">
      <c r="A3139" s="1" t="s">
        <v>6558</v>
      </c>
      <c r="B3139" s="2" t="s">
        <v>10</v>
      </c>
      <c r="C3139" s="2" t="s">
        <v>3419</v>
      </c>
      <c r="D3139" s="21">
        <v>141836</v>
      </c>
      <c r="E3139" s="21">
        <v>0</v>
      </c>
      <c r="F3139" s="21">
        <v>141836</v>
      </c>
      <c r="G3139" s="39">
        <v>1.04</v>
      </c>
      <c r="H3139" s="21">
        <v>147509</v>
      </c>
      <c r="I3139" s="21">
        <v>0</v>
      </c>
      <c r="J3139" s="21">
        <v>147509</v>
      </c>
      <c r="K3139" s="21">
        <v>0</v>
      </c>
      <c r="L3139" s="21">
        <v>0</v>
      </c>
      <c r="M3139" s="21">
        <v>0</v>
      </c>
      <c r="N3139" s="21">
        <v>147509</v>
      </c>
    </row>
    <row r="3140" spans="1:14" x14ac:dyDescent="0.25">
      <c r="A3140" s="1" t="s">
        <v>6559</v>
      </c>
      <c r="B3140" s="2" t="s">
        <v>10</v>
      </c>
      <c r="C3140" s="2" t="s">
        <v>3419</v>
      </c>
      <c r="D3140" s="21">
        <v>8459241</v>
      </c>
      <c r="E3140" s="21">
        <v>0</v>
      </c>
      <c r="F3140" s="21">
        <v>8459241</v>
      </c>
      <c r="G3140" s="39">
        <v>1.04</v>
      </c>
      <c r="H3140" s="21">
        <v>8797611</v>
      </c>
      <c r="I3140" s="21">
        <v>0</v>
      </c>
      <c r="J3140" s="21">
        <v>8797611</v>
      </c>
      <c r="K3140" s="21">
        <v>841747</v>
      </c>
      <c r="L3140" s="21">
        <v>307549.65449180838</v>
      </c>
      <c r="M3140" s="21">
        <v>935249</v>
      </c>
      <c r="N3140" s="21">
        <v>10882156.654491808</v>
      </c>
    </row>
    <row r="3141" spans="1:14" x14ac:dyDescent="0.25">
      <c r="A3141" s="1" t="s">
        <v>6560</v>
      </c>
      <c r="B3141" s="2" t="s">
        <v>10</v>
      </c>
      <c r="C3141" s="2" t="s">
        <v>3419</v>
      </c>
      <c r="D3141" s="21">
        <v>24458</v>
      </c>
      <c r="E3141" s="21">
        <v>0</v>
      </c>
      <c r="F3141" s="21">
        <v>24458</v>
      </c>
      <c r="G3141" s="39">
        <v>1.04</v>
      </c>
      <c r="H3141" s="21">
        <v>25436</v>
      </c>
      <c r="I3141" s="21">
        <v>0</v>
      </c>
      <c r="J3141" s="21">
        <v>25436</v>
      </c>
      <c r="K3141" s="21">
        <v>0</v>
      </c>
      <c r="L3141" s="21">
        <v>0</v>
      </c>
      <c r="M3141" s="21">
        <v>0</v>
      </c>
      <c r="N3141" s="21">
        <v>25436</v>
      </c>
    </row>
    <row r="3142" spans="1:14" x14ac:dyDescent="0.25">
      <c r="A3142" s="1" t="s">
        <v>6561</v>
      </c>
      <c r="B3142" s="2" t="s">
        <v>10</v>
      </c>
      <c r="C3142" s="2" t="s">
        <v>3419</v>
      </c>
      <c r="D3142" s="21">
        <v>6597</v>
      </c>
      <c r="E3142" s="21">
        <v>0</v>
      </c>
      <c r="F3142" s="21">
        <v>6597</v>
      </c>
      <c r="G3142" s="39">
        <v>1.04</v>
      </c>
      <c r="H3142" s="21">
        <v>6861</v>
      </c>
      <c r="I3142" s="21">
        <v>0</v>
      </c>
      <c r="J3142" s="21">
        <v>6861</v>
      </c>
      <c r="K3142" s="21">
        <v>0</v>
      </c>
      <c r="L3142" s="21">
        <v>0</v>
      </c>
      <c r="M3142" s="21">
        <v>0</v>
      </c>
      <c r="N3142" s="21">
        <v>6861</v>
      </c>
    </row>
    <row r="3143" spans="1:14" x14ac:dyDescent="0.25">
      <c r="A3143" s="1" t="s">
        <v>6562</v>
      </c>
      <c r="B3143" s="2" t="s">
        <v>10</v>
      </c>
      <c r="C3143" s="2" t="s">
        <v>3419</v>
      </c>
      <c r="D3143" s="21">
        <v>12032</v>
      </c>
      <c r="E3143" s="21">
        <v>0</v>
      </c>
      <c r="F3143" s="21">
        <v>12032</v>
      </c>
      <c r="G3143" s="39">
        <v>1.04</v>
      </c>
      <c r="H3143" s="21">
        <v>12513</v>
      </c>
      <c r="I3143" s="21">
        <v>0</v>
      </c>
      <c r="J3143" s="21">
        <v>12513</v>
      </c>
      <c r="K3143" s="21">
        <v>0</v>
      </c>
      <c r="L3143" s="21">
        <v>0</v>
      </c>
      <c r="M3143" s="21">
        <v>0</v>
      </c>
      <c r="N3143" s="21">
        <v>12513</v>
      </c>
    </row>
    <row r="3144" spans="1:14" x14ac:dyDescent="0.25">
      <c r="A3144" s="1" t="s">
        <v>6563</v>
      </c>
      <c r="B3144" s="2" t="s">
        <v>10</v>
      </c>
      <c r="C3144" s="2" t="s">
        <v>3419</v>
      </c>
      <c r="D3144" s="21">
        <v>14299</v>
      </c>
      <c r="E3144" s="21">
        <v>0</v>
      </c>
      <c r="F3144" s="21">
        <v>14299</v>
      </c>
      <c r="G3144" s="39">
        <v>1.04</v>
      </c>
      <c r="H3144" s="21">
        <v>14871</v>
      </c>
      <c r="I3144" s="21">
        <v>0</v>
      </c>
      <c r="J3144" s="21">
        <v>14871</v>
      </c>
      <c r="K3144" s="21">
        <v>0</v>
      </c>
      <c r="L3144" s="21">
        <v>0</v>
      </c>
      <c r="M3144" s="21">
        <v>0</v>
      </c>
      <c r="N3144" s="21">
        <v>14871</v>
      </c>
    </row>
    <row r="3145" spans="1:14" x14ac:dyDescent="0.25">
      <c r="A3145" s="1" t="s">
        <v>6564</v>
      </c>
      <c r="B3145" s="2" t="s">
        <v>10</v>
      </c>
      <c r="C3145" s="2" t="s">
        <v>3419</v>
      </c>
      <c r="D3145" s="21">
        <v>37919</v>
      </c>
      <c r="E3145" s="21">
        <v>0</v>
      </c>
      <c r="F3145" s="21">
        <v>37919</v>
      </c>
      <c r="G3145" s="39">
        <v>1.04</v>
      </c>
      <c r="H3145" s="21">
        <v>39436</v>
      </c>
      <c r="I3145" s="21">
        <v>0</v>
      </c>
      <c r="J3145" s="21">
        <v>39436</v>
      </c>
      <c r="K3145" s="21">
        <v>0</v>
      </c>
      <c r="L3145" s="21">
        <v>0</v>
      </c>
      <c r="M3145" s="21">
        <v>0</v>
      </c>
      <c r="N3145" s="21">
        <v>39436</v>
      </c>
    </row>
    <row r="3146" spans="1:14" x14ac:dyDescent="0.25">
      <c r="A3146" s="1" t="s">
        <v>6565</v>
      </c>
      <c r="B3146" s="2" t="s">
        <v>10</v>
      </c>
      <c r="C3146" s="2" t="s">
        <v>3419</v>
      </c>
      <c r="D3146" s="21">
        <v>35483</v>
      </c>
      <c r="E3146" s="21">
        <v>0</v>
      </c>
      <c r="F3146" s="21">
        <v>35483</v>
      </c>
      <c r="G3146" s="39">
        <v>1.04</v>
      </c>
      <c r="H3146" s="21">
        <v>36902</v>
      </c>
      <c r="I3146" s="21">
        <v>0</v>
      </c>
      <c r="J3146" s="21">
        <v>36902</v>
      </c>
      <c r="K3146" s="21">
        <v>0</v>
      </c>
      <c r="L3146" s="21">
        <v>0</v>
      </c>
      <c r="M3146" s="21">
        <v>0</v>
      </c>
      <c r="N3146" s="21">
        <v>36902</v>
      </c>
    </row>
    <row r="3147" spans="1:14" x14ac:dyDescent="0.25">
      <c r="A3147" s="1" t="s">
        <v>6566</v>
      </c>
      <c r="B3147" s="2" t="s">
        <v>10</v>
      </c>
      <c r="C3147" s="2" t="s">
        <v>3419</v>
      </c>
      <c r="D3147" s="21">
        <v>16953</v>
      </c>
      <c r="E3147" s="21">
        <v>0</v>
      </c>
      <c r="F3147" s="21">
        <v>16953</v>
      </c>
      <c r="G3147" s="39">
        <v>1.04</v>
      </c>
      <c r="H3147" s="21">
        <v>17631</v>
      </c>
      <c r="I3147" s="21">
        <v>0</v>
      </c>
      <c r="J3147" s="21">
        <v>17631</v>
      </c>
      <c r="K3147" s="21">
        <v>0</v>
      </c>
      <c r="L3147" s="21">
        <v>0</v>
      </c>
      <c r="M3147" s="21">
        <v>0</v>
      </c>
      <c r="N3147" s="21">
        <v>17631</v>
      </c>
    </row>
    <row r="3148" spans="1:14" x14ac:dyDescent="0.25">
      <c r="A3148" s="1" t="s">
        <v>6567</v>
      </c>
      <c r="B3148" s="2" t="s">
        <v>10</v>
      </c>
      <c r="C3148" s="2" t="s">
        <v>3419</v>
      </c>
      <c r="D3148" s="21">
        <v>17858</v>
      </c>
      <c r="E3148" s="21">
        <v>0</v>
      </c>
      <c r="F3148" s="21">
        <v>17858</v>
      </c>
      <c r="G3148" s="39">
        <v>1.04</v>
      </c>
      <c r="H3148" s="21">
        <v>18572</v>
      </c>
      <c r="I3148" s="21">
        <v>0</v>
      </c>
      <c r="J3148" s="21">
        <v>18572</v>
      </c>
      <c r="K3148" s="21">
        <v>0</v>
      </c>
      <c r="L3148" s="21">
        <v>0</v>
      </c>
      <c r="M3148" s="21">
        <v>0</v>
      </c>
      <c r="N3148" s="21">
        <v>18572</v>
      </c>
    </row>
    <row r="3149" spans="1:14" x14ac:dyDescent="0.25">
      <c r="A3149" s="1" t="s">
        <v>6568</v>
      </c>
      <c r="B3149" s="2" t="s">
        <v>10</v>
      </c>
      <c r="C3149" s="2" t="s">
        <v>3419</v>
      </c>
      <c r="D3149" s="21">
        <v>0</v>
      </c>
      <c r="E3149" s="21">
        <v>0</v>
      </c>
      <c r="F3149" s="21">
        <v>0</v>
      </c>
      <c r="G3149" s="39">
        <v>1.04</v>
      </c>
      <c r="H3149" s="21">
        <v>0</v>
      </c>
      <c r="I3149" s="21">
        <v>0</v>
      </c>
      <c r="J3149" s="21">
        <v>0</v>
      </c>
      <c r="K3149" s="21">
        <v>0</v>
      </c>
      <c r="L3149" s="21">
        <v>0</v>
      </c>
      <c r="M3149" s="21">
        <v>0</v>
      </c>
      <c r="N3149" s="21">
        <v>0</v>
      </c>
    </row>
    <row r="3150" spans="1:14" x14ac:dyDescent="0.25">
      <c r="A3150" s="1" t="s">
        <v>6569</v>
      </c>
      <c r="B3150" s="2" t="s">
        <v>10</v>
      </c>
      <c r="C3150" s="2" t="s">
        <v>3419</v>
      </c>
      <c r="D3150" s="21">
        <v>0</v>
      </c>
      <c r="E3150" s="21">
        <v>0</v>
      </c>
      <c r="F3150" s="21">
        <v>0</v>
      </c>
      <c r="G3150" s="39">
        <v>1.04</v>
      </c>
      <c r="H3150" s="21">
        <v>0</v>
      </c>
      <c r="I3150" s="21">
        <v>0</v>
      </c>
      <c r="J3150" s="21">
        <v>0</v>
      </c>
      <c r="K3150" s="21">
        <v>0</v>
      </c>
      <c r="L3150" s="21">
        <v>0</v>
      </c>
      <c r="M3150" s="21">
        <v>0</v>
      </c>
      <c r="N3150" s="21">
        <v>0</v>
      </c>
    </row>
    <row r="3151" spans="1:14" x14ac:dyDescent="0.25">
      <c r="A3151" s="1" t="s">
        <v>6570</v>
      </c>
      <c r="B3151" s="2" t="s">
        <v>10</v>
      </c>
      <c r="C3151" s="2" t="s">
        <v>3419</v>
      </c>
      <c r="D3151" s="21">
        <v>8491</v>
      </c>
      <c r="E3151" s="21">
        <v>0</v>
      </c>
      <c r="F3151" s="21">
        <v>8491</v>
      </c>
      <c r="G3151" s="39">
        <v>1.04</v>
      </c>
      <c r="H3151" s="21">
        <v>8831</v>
      </c>
      <c r="I3151" s="21">
        <v>0</v>
      </c>
      <c r="J3151" s="21">
        <v>8831</v>
      </c>
      <c r="K3151" s="21">
        <v>0</v>
      </c>
      <c r="L3151" s="21">
        <v>0</v>
      </c>
      <c r="M3151" s="21">
        <v>0</v>
      </c>
      <c r="N3151" s="21">
        <v>8831</v>
      </c>
    </row>
    <row r="3152" spans="1:14" x14ac:dyDescent="0.25">
      <c r="A3152" s="1" t="s">
        <v>6571</v>
      </c>
      <c r="B3152" s="2" t="s">
        <v>10</v>
      </c>
      <c r="C3152" s="2" t="s">
        <v>3419</v>
      </c>
      <c r="D3152" s="21">
        <v>23995</v>
      </c>
      <c r="E3152" s="21">
        <v>0</v>
      </c>
      <c r="F3152" s="21">
        <v>23995</v>
      </c>
      <c r="G3152" s="39">
        <v>1.04</v>
      </c>
      <c r="H3152" s="21">
        <v>24955</v>
      </c>
      <c r="I3152" s="21">
        <v>0</v>
      </c>
      <c r="J3152" s="21">
        <v>24955</v>
      </c>
      <c r="K3152" s="21">
        <v>0</v>
      </c>
      <c r="L3152" s="21">
        <v>0</v>
      </c>
      <c r="M3152" s="21">
        <v>0</v>
      </c>
      <c r="N3152" s="21">
        <v>24955</v>
      </c>
    </row>
    <row r="3153" spans="1:14" x14ac:dyDescent="0.25">
      <c r="A3153" s="1" t="s">
        <v>6572</v>
      </c>
      <c r="B3153" s="2" t="s">
        <v>10</v>
      </c>
      <c r="C3153" s="2" t="s">
        <v>3419</v>
      </c>
      <c r="D3153" s="21">
        <v>100519</v>
      </c>
      <c r="E3153" s="21">
        <v>0</v>
      </c>
      <c r="F3153" s="21">
        <v>100519</v>
      </c>
      <c r="G3153" s="39">
        <v>1.04</v>
      </c>
      <c r="H3153" s="21">
        <v>104540</v>
      </c>
      <c r="I3153" s="21">
        <v>0</v>
      </c>
      <c r="J3153" s="21">
        <v>104540</v>
      </c>
      <c r="K3153" s="21">
        <v>0</v>
      </c>
      <c r="L3153" s="21">
        <v>0</v>
      </c>
      <c r="M3153" s="21">
        <v>0</v>
      </c>
      <c r="N3153" s="21">
        <v>104540</v>
      </c>
    </row>
    <row r="3154" spans="1:14" x14ac:dyDescent="0.25">
      <c r="A3154" s="1" t="s">
        <v>6573</v>
      </c>
      <c r="B3154" s="2" t="s">
        <v>10</v>
      </c>
      <c r="C3154" s="2" t="s">
        <v>3419</v>
      </c>
      <c r="D3154" s="21">
        <v>68052</v>
      </c>
      <c r="E3154" s="21">
        <v>0</v>
      </c>
      <c r="F3154" s="21">
        <v>68052</v>
      </c>
      <c r="G3154" s="39">
        <v>1.04</v>
      </c>
      <c r="H3154" s="21">
        <v>70774</v>
      </c>
      <c r="I3154" s="21">
        <v>0</v>
      </c>
      <c r="J3154" s="21">
        <v>70774</v>
      </c>
      <c r="K3154" s="21">
        <v>0</v>
      </c>
      <c r="L3154" s="21">
        <v>0</v>
      </c>
      <c r="M3154" s="21">
        <v>0</v>
      </c>
      <c r="N3154" s="21">
        <v>70774</v>
      </c>
    </row>
    <row r="3155" spans="1:14" x14ac:dyDescent="0.25">
      <c r="A3155" s="1" t="s">
        <v>6574</v>
      </c>
      <c r="B3155" s="2" t="s">
        <v>10</v>
      </c>
      <c r="C3155" s="2" t="s">
        <v>3419</v>
      </c>
      <c r="D3155" s="21">
        <v>55337</v>
      </c>
      <c r="E3155" s="21">
        <v>0</v>
      </c>
      <c r="F3155" s="21">
        <v>55337</v>
      </c>
      <c r="G3155" s="39">
        <v>1.04</v>
      </c>
      <c r="H3155" s="21">
        <v>57550</v>
      </c>
      <c r="I3155" s="21">
        <v>0</v>
      </c>
      <c r="J3155" s="21">
        <v>57550</v>
      </c>
      <c r="K3155" s="21">
        <v>0</v>
      </c>
      <c r="L3155" s="21">
        <v>0</v>
      </c>
      <c r="M3155" s="21">
        <v>0</v>
      </c>
      <c r="N3155" s="21">
        <v>57550</v>
      </c>
    </row>
    <row r="3156" spans="1:14" x14ac:dyDescent="0.25">
      <c r="A3156" s="1" t="s">
        <v>6575</v>
      </c>
      <c r="B3156" s="2" t="s">
        <v>10</v>
      </c>
      <c r="C3156" s="2" t="s">
        <v>3419</v>
      </c>
      <c r="D3156" s="21">
        <v>15649</v>
      </c>
      <c r="E3156" s="21">
        <v>0</v>
      </c>
      <c r="F3156" s="21">
        <v>15649</v>
      </c>
      <c r="G3156" s="39">
        <v>1.04</v>
      </c>
      <c r="H3156" s="21">
        <v>16275</v>
      </c>
      <c r="I3156" s="21">
        <v>0</v>
      </c>
      <c r="J3156" s="21">
        <v>16275</v>
      </c>
      <c r="K3156" s="21">
        <v>0</v>
      </c>
      <c r="L3156" s="21">
        <v>0</v>
      </c>
      <c r="M3156" s="21">
        <v>0</v>
      </c>
      <c r="N3156" s="21">
        <v>16275</v>
      </c>
    </row>
    <row r="3157" spans="1:14" x14ac:dyDescent="0.25">
      <c r="A3157" s="1" t="s">
        <v>6576</v>
      </c>
      <c r="B3157" s="2" t="s">
        <v>10</v>
      </c>
      <c r="C3157" s="2" t="s">
        <v>3419</v>
      </c>
      <c r="D3157" s="21">
        <v>36913</v>
      </c>
      <c r="E3157" s="21">
        <v>0</v>
      </c>
      <c r="F3157" s="21">
        <v>36913</v>
      </c>
      <c r="G3157" s="39">
        <v>1.04</v>
      </c>
      <c r="H3157" s="21">
        <v>38390</v>
      </c>
      <c r="I3157" s="21">
        <v>0</v>
      </c>
      <c r="J3157" s="21">
        <v>38390</v>
      </c>
      <c r="K3157" s="21">
        <v>0</v>
      </c>
      <c r="L3157" s="21">
        <v>0</v>
      </c>
      <c r="M3157" s="21">
        <v>0</v>
      </c>
      <c r="N3157" s="21">
        <v>38390</v>
      </c>
    </row>
    <row r="3158" spans="1:14" x14ac:dyDescent="0.25">
      <c r="A3158" s="1" t="s">
        <v>6577</v>
      </c>
      <c r="B3158" s="2" t="s">
        <v>10</v>
      </c>
      <c r="C3158" s="2" t="s">
        <v>3419</v>
      </c>
      <c r="D3158" s="21">
        <v>32561</v>
      </c>
      <c r="E3158" s="21">
        <v>0</v>
      </c>
      <c r="F3158" s="21">
        <v>32561</v>
      </c>
      <c r="G3158" s="39">
        <v>1.04</v>
      </c>
      <c r="H3158" s="21">
        <v>33863</v>
      </c>
      <c r="I3158" s="21">
        <v>0</v>
      </c>
      <c r="J3158" s="21">
        <v>33863</v>
      </c>
      <c r="K3158" s="21">
        <v>0</v>
      </c>
      <c r="L3158" s="21">
        <v>0</v>
      </c>
      <c r="M3158" s="21">
        <v>0</v>
      </c>
      <c r="N3158" s="21">
        <v>33863</v>
      </c>
    </row>
    <row r="3159" spans="1:14" x14ac:dyDescent="0.25">
      <c r="A3159" s="1" t="s">
        <v>6578</v>
      </c>
      <c r="B3159" s="2" t="s">
        <v>10</v>
      </c>
      <c r="C3159" s="2" t="s">
        <v>3419</v>
      </c>
      <c r="D3159" s="21">
        <v>14239</v>
      </c>
      <c r="E3159" s="21">
        <v>0</v>
      </c>
      <c r="F3159" s="21">
        <v>14239</v>
      </c>
      <c r="G3159" s="39">
        <v>1.04</v>
      </c>
      <c r="H3159" s="21">
        <v>14809</v>
      </c>
      <c r="I3159" s="21">
        <v>0</v>
      </c>
      <c r="J3159" s="21">
        <v>14809</v>
      </c>
      <c r="K3159" s="21">
        <v>0</v>
      </c>
      <c r="L3159" s="21">
        <v>0</v>
      </c>
      <c r="M3159" s="21">
        <v>0</v>
      </c>
      <c r="N3159" s="21">
        <v>14809</v>
      </c>
    </row>
    <row r="3160" spans="1:14" x14ac:dyDescent="0.25">
      <c r="A3160" s="1" t="s">
        <v>6579</v>
      </c>
      <c r="B3160" s="2" t="s">
        <v>10</v>
      </c>
      <c r="C3160" s="2" t="s">
        <v>3419</v>
      </c>
      <c r="D3160" s="21">
        <v>139251</v>
      </c>
      <c r="E3160" s="21">
        <v>0</v>
      </c>
      <c r="F3160" s="21">
        <v>139251</v>
      </c>
      <c r="G3160" s="39">
        <v>1.04</v>
      </c>
      <c r="H3160" s="21">
        <v>144821</v>
      </c>
      <c r="I3160" s="21">
        <v>0</v>
      </c>
      <c r="J3160" s="21">
        <v>144821</v>
      </c>
      <c r="K3160" s="21">
        <v>0</v>
      </c>
      <c r="L3160" s="21">
        <v>0</v>
      </c>
      <c r="M3160" s="21">
        <v>0</v>
      </c>
      <c r="N3160" s="21">
        <v>144821</v>
      </c>
    </row>
    <row r="3161" spans="1:14" x14ac:dyDescent="0.25">
      <c r="A3161" s="1" t="s">
        <v>6580</v>
      </c>
      <c r="B3161" s="2" t="s">
        <v>10</v>
      </c>
      <c r="C3161" s="2" t="s">
        <v>3419</v>
      </c>
      <c r="D3161" s="21">
        <v>137816</v>
      </c>
      <c r="E3161" s="21">
        <v>0</v>
      </c>
      <c r="F3161" s="21">
        <v>137816</v>
      </c>
      <c r="G3161" s="39">
        <v>1.04</v>
      </c>
      <c r="H3161" s="21">
        <v>143329</v>
      </c>
      <c r="I3161" s="21">
        <v>0</v>
      </c>
      <c r="J3161" s="21">
        <v>143329</v>
      </c>
      <c r="K3161" s="21">
        <v>0</v>
      </c>
      <c r="L3161" s="21">
        <v>0</v>
      </c>
      <c r="M3161" s="21">
        <v>0</v>
      </c>
      <c r="N3161" s="21">
        <v>143329</v>
      </c>
    </row>
    <row r="3162" spans="1:14" x14ac:dyDescent="0.25">
      <c r="A3162" s="1" t="s">
        <v>6581</v>
      </c>
      <c r="B3162" s="2" t="s">
        <v>10</v>
      </c>
      <c r="C3162" s="2" t="s">
        <v>3419</v>
      </c>
      <c r="D3162" s="21">
        <v>16184</v>
      </c>
      <c r="E3162" s="21">
        <v>0</v>
      </c>
      <c r="F3162" s="21">
        <v>16184</v>
      </c>
      <c r="G3162" s="39">
        <v>1.04</v>
      </c>
      <c r="H3162" s="21">
        <v>16831</v>
      </c>
      <c r="I3162" s="21">
        <v>0</v>
      </c>
      <c r="J3162" s="21">
        <v>16831</v>
      </c>
      <c r="K3162" s="21">
        <v>0</v>
      </c>
      <c r="L3162" s="21">
        <v>0</v>
      </c>
      <c r="M3162" s="21">
        <v>0</v>
      </c>
      <c r="N3162" s="21">
        <v>16831</v>
      </c>
    </row>
    <row r="3163" spans="1:14" x14ac:dyDescent="0.25">
      <c r="A3163" s="1" t="s">
        <v>6582</v>
      </c>
      <c r="B3163" s="2" t="s">
        <v>10</v>
      </c>
      <c r="C3163" s="2" t="s">
        <v>3419</v>
      </c>
      <c r="D3163" s="21">
        <v>8914</v>
      </c>
      <c r="E3163" s="21">
        <v>0</v>
      </c>
      <c r="F3163" s="21">
        <v>8914</v>
      </c>
      <c r="G3163" s="39">
        <v>1.04</v>
      </c>
      <c r="H3163" s="21">
        <v>9271</v>
      </c>
      <c r="I3163" s="21">
        <v>0</v>
      </c>
      <c r="J3163" s="21">
        <v>9271</v>
      </c>
      <c r="K3163" s="21">
        <v>0</v>
      </c>
      <c r="L3163" s="21">
        <v>0</v>
      </c>
      <c r="M3163" s="21">
        <v>0</v>
      </c>
      <c r="N3163" s="21">
        <v>9271</v>
      </c>
    </row>
    <row r="3164" spans="1:14" x14ac:dyDescent="0.25">
      <c r="A3164" s="1" t="s">
        <v>6583</v>
      </c>
      <c r="B3164" s="2" t="s">
        <v>10</v>
      </c>
      <c r="C3164" s="2" t="s">
        <v>3419</v>
      </c>
      <c r="D3164" s="21">
        <v>3833242</v>
      </c>
      <c r="E3164" s="21">
        <v>0</v>
      </c>
      <c r="F3164" s="21">
        <v>3833242</v>
      </c>
      <c r="G3164" s="39">
        <v>1.04</v>
      </c>
      <c r="H3164" s="21">
        <v>3986572</v>
      </c>
      <c r="I3164" s="21">
        <v>0</v>
      </c>
      <c r="J3164" s="21">
        <v>3986572</v>
      </c>
      <c r="K3164" s="21">
        <v>132804</v>
      </c>
      <c r="L3164" s="21">
        <v>0</v>
      </c>
      <c r="M3164" s="21">
        <v>0</v>
      </c>
      <c r="N3164" s="21">
        <v>4119376</v>
      </c>
    </row>
    <row r="3165" spans="1:14" x14ac:dyDescent="0.25">
      <c r="A3165" s="1" t="s">
        <v>6584</v>
      </c>
      <c r="B3165" s="2" t="s">
        <v>10</v>
      </c>
      <c r="C3165" s="2" t="s">
        <v>3419</v>
      </c>
      <c r="D3165" s="21">
        <v>336315</v>
      </c>
      <c r="E3165" s="21">
        <v>0</v>
      </c>
      <c r="F3165" s="21">
        <v>336315</v>
      </c>
      <c r="G3165" s="39">
        <v>1.04</v>
      </c>
      <c r="H3165" s="21">
        <v>349768</v>
      </c>
      <c r="I3165" s="21">
        <v>0</v>
      </c>
      <c r="J3165" s="21">
        <v>349768</v>
      </c>
      <c r="K3165" s="21">
        <v>0</v>
      </c>
      <c r="L3165" s="21">
        <v>0</v>
      </c>
      <c r="M3165" s="21">
        <v>0</v>
      </c>
      <c r="N3165" s="21">
        <v>349768</v>
      </c>
    </row>
    <row r="3166" spans="1:14" x14ac:dyDescent="0.25">
      <c r="A3166" s="1" t="s">
        <v>6585</v>
      </c>
      <c r="B3166" s="2" t="s">
        <v>10</v>
      </c>
      <c r="C3166" s="2" t="s">
        <v>3419</v>
      </c>
      <c r="D3166" s="21">
        <v>22973</v>
      </c>
      <c r="E3166" s="21">
        <v>0</v>
      </c>
      <c r="F3166" s="21">
        <v>22973</v>
      </c>
      <c r="G3166" s="39">
        <v>1.04</v>
      </c>
      <c r="H3166" s="21">
        <v>23892</v>
      </c>
      <c r="I3166" s="21">
        <v>0</v>
      </c>
      <c r="J3166" s="21">
        <v>23892</v>
      </c>
      <c r="K3166" s="21">
        <v>0</v>
      </c>
      <c r="L3166" s="21">
        <v>0</v>
      </c>
      <c r="M3166" s="21">
        <v>0</v>
      </c>
      <c r="N3166" s="21">
        <v>23892</v>
      </c>
    </row>
    <row r="3167" spans="1:14" x14ac:dyDescent="0.25">
      <c r="A3167" s="1" t="s">
        <v>6586</v>
      </c>
      <c r="B3167" s="2" t="s">
        <v>10</v>
      </c>
      <c r="C3167" s="2" t="s">
        <v>3419</v>
      </c>
      <c r="D3167" s="21">
        <v>132672</v>
      </c>
      <c r="E3167" s="21">
        <v>0</v>
      </c>
      <c r="F3167" s="21">
        <v>132672</v>
      </c>
      <c r="G3167" s="39">
        <v>1.04</v>
      </c>
      <c r="H3167" s="21">
        <v>137979</v>
      </c>
      <c r="I3167" s="21">
        <v>0</v>
      </c>
      <c r="J3167" s="21">
        <v>137979</v>
      </c>
      <c r="K3167" s="21">
        <v>7039</v>
      </c>
      <c r="L3167" s="21">
        <v>0</v>
      </c>
      <c r="M3167" s="21">
        <v>0</v>
      </c>
      <c r="N3167" s="21">
        <v>145018</v>
      </c>
    </row>
    <row r="3168" spans="1:14" x14ac:dyDescent="0.25">
      <c r="A3168" s="1" t="s">
        <v>6587</v>
      </c>
      <c r="B3168" s="2" t="s">
        <v>10</v>
      </c>
      <c r="C3168" s="2" t="s">
        <v>3419</v>
      </c>
      <c r="D3168" s="21">
        <v>560871</v>
      </c>
      <c r="E3168" s="21">
        <v>0</v>
      </c>
      <c r="F3168" s="21">
        <v>560871</v>
      </c>
      <c r="G3168" s="39">
        <v>1.04</v>
      </c>
      <c r="H3168" s="21">
        <v>583306</v>
      </c>
      <c r="I3168" s="21">
        <v>0</v>
      </c>
      <c r="J3168" s="21">
        <v>583306</v>
      </c>
      <c r="K3168" s="21">
        <v>18352</v>
      </c>
      <c r="L3168" s="21">
        <v>0</v>
      </c>
      <c r="M3168" s="21">
        <v>0</v>
      </c>
      <c r="N3168" s="21">
        <v>601658</v>
      </c>
    </row>
    <row r="3169" spans="1:14" x14ac:dyDescent="0.25">
      <c r="A3169" s="1" t="s">
        <v>6588</v>
      </c>
      <c r="B3169" s="2" t="s">
        <v>10</v>
      </c>
      <c r="C3169" s="2" t="s">
        <v>3419</v>
      </c>
      <c r="D3169" s="21">
        <v>107308</v>
      </c>
      <c r="E3169" s="21">
        <v>0</v>
      </c>
      <c r="F3169" s="21">
        <v>107308</v>
      </c>
      <c r="G3169" s="39">
        <v>1.04</v>
      </c>
      <c r="H3169" s="21">
        <v>111600</v>
      </c>
      <c r="I3169" s="21">
        <v>0</v>
      </c>
      <c r="J3169" s="21">
        <v>111600</v>
      </c>
      <c r="K3169" s="21">
        <v>0</v>
      </c>
      <c r="L3169" s="21">
        <v>0</v>
      </c>
      <c r="M3169" s="21">
        <v>0</v>
      </c>
      <c r="N3169" s="21">
        <v>111600</v>
      </c>
    </row>
    <row r="3170" spans="1:14" x14ac:dyDescent="0.25">
      <c r="A3170" s="1" t="s">
        <v>6589</v>
      </c>
      <c r="B3170" s="2" t="s">
        <v>10</v>
      </c>
      <c r="C3170" s="2" t="s">
        <v>3419</v>
      </c>
      <c r="D3170" s="21">
        <v>387460</v>
      </c>
      <c r="E3170" s="21">
        <v>0</v>
      </c>
      <c r="F3170" s="21">
        <v>387460</v>
      </c>
      <c r="G3170" s="39">
        <v>1.04</v>
      </c>
      <c r="H3170" s="21">
        <v>402958</v>
      </c>
      <c r="I3170" s="21">
        <v>0</v>
      </c>
      <c r="J3170" s="21">
        <v>402958</v>
      </c>
      <c r="K3170" s="21">
        <v>13359</v>
      </c>
      <c r="L3170" s="21">
        <v>0</v>
      </c>
      <c r="M3170" s="21">
        <v>0</v>
      </c>
      <c r="N3170" s="21">
        <v>416317</v>
      </c>
    </row>
    <row r="3171" spans="1:14" x14ac:dyDescent="0.25">
      <c r="A3171" s="1" t="s">
        <v>6590</v>
      </c>
      <c r="B3171" s="2" t="s">
        <v>10</v>
      </c>
      <c r="C3171" s="2" t="s">
        <v>3419</v>
      </c>
      <c r="D3171" s="21">
        <v>2688724</v>
      </c>
      <c r="E3171" s="21">
        <v>0</v>
      </c>
      <c r="F3171" s="21">
        <v>2688724</v>
      </c>
      <c r="G3171" s="39">
        <v>1.04</v>
      </c>
      <c r="H3171" s="21">
        <v>2796273</v>
      </c>
      <c r="I3171" s="21">
        <v>0</v>
      </c>
      <c r="J3171" s="21">
        <v>2796273</v>
      </c>
      <c r="K3171" s="21">
        <v>0</v>
      </c>
      <c r="L3171" s="21">
        <v>0</v>
      </c>
      <c r="M3171" s="21">
        <v>0</v>
      </c>
      <c r="N3171" s="21">
        <v>2796273</v>
      </c>
    </row>
    <row r="3172" spans="1:14" x14ac:dyDescent="0.25">
      <c r="A3172" s="1" t="s">
        <v>6591</v>
      </c>
      <c r="B3172" s="2" t="s">
        <v>10</v>
      </c>
      <c r="C3172" s="2" t="s">
        <v>3419</v>
      </c>
      <c r="D3172" s="21">
        <v>1664660</v>
      </c>
      <c r="E3172" s="21">
        <v>0</v>
      </c>
      <c r="F3172" s="21">
        <v>1664660</v>
      </c>
      <c r="G3172" s="39">
        <v>1.04</v>
      </c>
      <c r="H3172" s="21">
        <v>1731246</v>
      </c>
      <c r="I3172" s="21">
        <v>0</v>
      </c>
      <c r="J3172" s="21">
        <v>1731246</v>
      </c>
      <c r="K3172" s="21">
        <v>0</v>
      </c>
      <c r="L3172" s="21">
        <v>0</v>
      </c>
      <c r="M3172" s="21">
        <v>0</v>
      </c>
      <c r="N3172" s="21">
        <v>1731246</v>
      </c>
    </row>
    <row r="3173" spans="1:14" x14ac:dyDescent="0.25">
      <c r="A3173" s="1" t="s">
        <v>6592</v>
      </c>
      <c r="B3173" s="2" t="s">
        <v>10</v>
      </c>
      <c r="C3173" s="2" t="s">
        <v>3419</v>
      </c>
      <c r="D3173" s="21">
        <v>138745</v>
      </c>
      <c r="E3173" s="21">
        <v>0</v>
      </c>
      <c r="F3173" s="21">
        <v>138745</v>
      </c>
      <c r="G3173" s="39">
        <v>1.04</v>
      </c>
      <c r="H3173" s="21">
        <v>144295</v>
      </c>
      <c r="I3173" s="21">
        <v>0</v>
      </c>
      <c r="J3173" s="21">
        <v>144295</v>
      </c>
      <c r="K3173" s="21">
        <v>0</v>
      </c>
      <c r="L3173" s="21">
        <v>0</v>
      </c>
      <c r="M3173" s="21">
        <v>0</v>
      </c>
      <c r="N3173" s="21">
        <v>144295</v>
      </c>
    </row>
    <row r="3174" spans="1:14" x14ac:dyDescent="0.25">
      <c r="A3174" s="1" t="s">
        <v>6593</v>
      </c>
      <c r="B3174" s="2" t="s">
        <v>10</v>
      </c>
      <c r="C3174" s="2" t="s">
        <v>3419</v>
      </c>
      <c r="D3174" s="21">
        <v>219884</v>
      </c>
      <c r="E3174" s="21">
        <v>0</v>
      </c>
      <c r="F3174" s="21">
        <v>219884</v>
      </c>
      <c r="G3174" s="39">
        <v>1.04</v>
      </c>
      <c r="H3174" s="21">
        <v>228679</v>
      </c>
      <c r="I3174" s="21">
        <v>0</v>
      </c>
      <c r="J3174" s="21">
        <v>228679</v>
      </c>
      <c r="K3174" s="21">
        <v>0</v>
      </c>
      <c r="L3174" s="21">
        <v>0</v>
      </c>
      <c r="M3174" s="21">
        <v>0</v>
      </c>
      <c r="N3174" s="21">
        <v>228679</v>
      </c>
    </row>
    <row r="3175" spans="1:14" x14ac:dyDescent="0.25">
      <c r="A3175" s="1" t="s">
        <v>6594</v>
      </c>
      <c r="B3175" s="2" t="s">
        <v>10</v>
      </c>
      <c r="C3175" s="2" t="s">
        <v>3419</v>
      </c>
      <c r="D3175" s="21">
        <v>517097</v>
      </c>
      <c r="E3175" s="21">
        <v>0</v>
      </c>
      <c r="F3175" s="21">
        <v>517097</v>
      </c>
      <c r="G3175" s="39">
        <v>1.04</v>
      </c>
      <c r="H3175" s="21">
        <v>537781</v>
      </c>
      <c r="I3175" s="21">
        <v>0</v>
      </c>
      <c r="J3175" s="21">
        <v>537781</v>
      </c>
      <c r="K3175" s="21">
        <v>0</v>
      </c>
      <c r="L3175" s="21">
        <v>0</v>
      </c>
      <c r="M3175" s="21">
        <v>0</v>
      </c>
      <c r="N3175" s="21">
        <v>537781</v>
      </c>
    </row>
    <row r="3176" spans="1:14" x14ac:dyDescent="0.25">
      <c r="A3176" s="1" t="s">
        <v>6595</v>
      </c>
      <c r="B3176" s="2" t="s">
        <v>10</v>
      </c>
      <c r="C3176" s="2" t="s">
        <v>3419</v>
      </c>
      <c r="D3176" s="21">
        <v>100519</v>
      </c>
      <c r="E3176" s="21">
        <v>0</v>
      </c>
      <c r="F3176" s="21">
        <v>100519</v>
      </c>
      <c r="G3176" s="39">
        <v>1.04</v>
      </c>
      <c r="H3176" s="21">
        <v>104540</v>
      </c>
      <c r="I3176" s="21">
        <v>0</v>
      </c>
      <c r="J3176" s="21">
        <v>104540</v>
      </c>
      <c r="K3176" s="21">
        <v>0</v>
      </c>
      <c r="L3176" s="21">
        <v>0</v>
      </c>
      <c r="M3176" s="21">
        <v>0</v>
      </c>
      <c r="N3176" s="21">
        <v>104540</v>
      </c>
    </row>
    <row r="3177" spans="1:14" x14ac:dyDescent="0.25">
      <c r="A3177" s="1" t="s">
        <v>6596</v>
      </c>
      <c r="B3177" s="2" t="s">
        <v>10</v>
      </c>
      <c r="C3177" s="2" t="s">
        <v>3419</v>
      </c>
      <c r="D3177" s="21">
        <v>6948828</v>
      </c>
      <c r="E3177" s="21">
        <v>0</v>
      </c>
      <c r="F3177" s="21">
        <v>6948828</v>
      </c>
      <c r="G3177" s="39">
        <v>1.04</v>
      </c>
      <c r="H3177" s="21">
        <v>7226781</v>
      </c>
      <c r="I3177" s="21">
        <v>500000</v>
      </c>
      <c r="J3177" s="21">
        <v>7726781</v>
      </c>
      <c r="K3177" s="21">
        <v>585568</v>
      </c>
      <c r="L3177" s="21">
        <v>259806.36464421399</v>
      </c>
      <c r="M3177" s="21">
        <v>699809</v>
      </c>
      <c r="N3177" s="21">
        <v>9271964.3646442145</v>
      </c>
    </row>
    <row r="3178" spans="1:14" x14ac:dyDescent="0.25">
      <c r="A3178" s="1" t="s">
        <v>6597</v>
      </c>
      <c r="B3178" s="2" t="s">
        <v>10</v>
      </c>
      <c r="C3178" s="2" t="s">
        <v>3419</v>
      </c>
      <c r="D3178" s="21">
        <v>84739</v>
      </c>
      <c r="E3178" s="21">
        <v>0</v>
      </c>
      <c r="F3178" s="21">
        <v>84739</v>
      </c>
      <c r="G3178" s="39">
        <v>1.04</v>
      </c>
      <c r="H3178" s="21">
        <v>88129</v>
      </c>
      <c r="I3178" s="21">
        <v>0</v>
      </c>
      <c r="J3178" s="21">
        <v>88129</v>
      </c>
      <c r="K3178" s="21">
        <v>0</v>
      </c>
      <c r="L3178" s="21">
        <v>0</v>
      </c>
      <c r="M3178" s="21">
        <v>0</v>
      </c>
      <c r="N3178" s="21">
        <v>88129</v>
      </c>
    </row>
    <row r="3179" spans="1:14" x14ac:dyDescent="0.25">
      <c r="A3179" s="1" t="s">
        <v>6598</v>
      </c>
      <c r="B3179" s="2" t="s">
        <v>10</v>
      </c>
      <c r="C3179" s="2" t="s">
        <v>3419</v>
      </c>
      <c r="D3179" s="21">
        <v>156084</v>
      </c>
      <c r="E3179" s="21">
        <v>0</v>
      </c>
      <c r="F3179" s="21">
        <v>156084</v>
      </c>
      <c r="G3179" s="39">
        <v>1.04</v>
      </c>
      <c r="H3179" s="21">
        <v>162327</v>
      </c>
      <c r="I3179" s="21">
        <v>0</v>
      </c>
      <c r="J3179" s="21">
        <v>162327</v>
      </c>
      <c r="K3179" s="21">
        <v>0</v>
      </c>
      <c r="L3179" s="21">
        <v>0</v>
      </c>
      <c r="M3179" s="21">
        <v>0</v>
      </c>
      <c r="N3179" s="21">
        <v>162327</v>
      </c>
    </row>
    <row r="3180" spans="1:14" x14ac:dyDescent="0.25">
      <c r="A3180" s="1" t="s">
        <v>6599</v>
      </c>
      <c r="B3180" s="2" t="s">
        <v>10</v>
      </c>
      <c r="C3180" s="2" t="s">
        <v>3419</v>
      </c>
      <c r="D3180" s="21">
        <v>64162</v>
      </c>
      <c r="E3180" s="21">
        <v>0</v>
      </c>
      <c r="F3180" s="21">
        <v>64162</v>
      </c>
      <c r="G3180" s="39">
        <v>1.04</v>
      </c>
      <c r="H3180" s="21">
        <v>66728</v>
      </c>
      <c r="I3180" s="21">
        <v>0</v>
      </c>
      <c r="J3180" s="21">
        <v>66728</v>
      </c>
      <c r="K3180" s="21">
        <v>0</v>
      </c>
      <c r="L3180" s="21">
        <v>0</v>
      </c>
      <c r="M3180" s="21">
        <v>0</v>
      </c>
      <c r="N3180" s="21">
        <v>66728</v>
      </c>
    </row>
    <row r="3181" spans="1:14" x14ac:dyDescent="0.25">
      <c r="A3181" s="1" t="s">
        <v>6600</v>
      </c>
      <c r="B3181" s="2" t="s">
        <v>10</v>
      </c>
      <c r="C3181" s="2" t="s">
        <v>3419</v>
      </c>
      <c r="D3181" s="21">
        <v>146526</v>
      </c>
      <c r="E3181" s="21">
        <v>0</v>
      </c>
      <c r="F3181" s="21">
        <v>146526</v>
      </c>
      <c r="G3181" s="39">
        <v>1.04</v>
      </c>
      <c r="H3181" s="21">
        <v>152387</v>
      </c>
      <c r="I3181" s="21">
        <v>0</v>
      </c>
      <c r="J3181" s="21">
        <v>152387</v>
      </c>
      <c r="K3181" s="21">
        <v>0</v>
      </c>
      <c r="L3181" s="21">
        <v>0</v>
      </c>
      <c r="M3181" s="21">
        <v>0</v>
      </c>
      <c r="N3181" s="21">
        <v>152387</v>
      </c>
    </row>
    <row r="3182" spans="1:14" x14ac:dyDescent="0.25">
      <c r="A3182" s="1" t="s">
        <v>6601</v>
      </c>
      <c r="B3182" s="2" t="s">
        <v>10</v>
      </c>
      <c r="C3182" s="2" t="s">
        <v>3419</v>
      </c>
      <c r="D3182" s="21">
        <v>27897</v>
      </c>
      <c r="E3182" s="21">
        <v>0</v>
      </c>
      <c r="F3182" s="21">
        <v>27897</v>
      </c>
      <c r="G3182" s="39">
        <v>1.04</v>
      </c>
      <c r="H3182" s="21">
        <v>29013</v>
      </c>
      <c r="I3182" s="21">
        <v>0</v>
      </c>
      <c r="J3182" s="21">
        <v>29013</v>
      </c>
      <c r="K3182" s="21">
        <v>0</v>
      </c>
      <c r="L3182" s="21">
        <v>0</v>
      </c>
      <c r="M3182" s="21">
        <v>0</v>
      </c>
      <c r="N3182" s="21">
        <v>29013</v>
      </c>
    </row>
    <row r="3183" spans="1:14" x14ac:dyDescent="0.25">
      <c r="A3183" s="1" t="s">
        <v>6602</v>
      </c>
      <c r="B3183" s="2" t="s">
        <v>10</v>
      </c>
      <c r="C3183" s="2" t="s">
        <v>3419</v>
      </c>
      <c r="D3183" s="21">
        <v>43943</v>
      </c>
      <c r="E3183" s="21">
        <v>0</v>
      </c>
      <c r="F3183" s="21">
        <v>43943</v>
      </c>
      <c r="G3183" s="39">
        <v>1.04</v>
      </c>
      <c r="H3183" s="21">
        <v>45701</v>
      </c>
      <c r="I3183" s="21">
        <v>0</v>
      </c>
      <c r="J3183" s="21">
        <v>45701</v>
      </c>
      <c r="K3183" s="21">
        <v>0</v>
      </c>
      <c r="L3183" s="21">
        <v>0</v>
      </c>
      <c r="M3183" s="21">
        <v>0</v>
      </c>
      <c r="N3183" s="21">
        <v>45701</v>
      </c>
    </row>
    <row r="3184" spans="1:14" x14ac:dyDescent="0.25">
      <c r="A3184" s="1" t="s">
        <v>6603</v>
      </c>
      <c r="B3184" s="2" t="s">
        <v>10</v>
      </c>
      <c r="C3184" s="2" t="s">
        <v>3419</v>
      </c>
      <c r="D3184" s="21">
        <v>64117</v>
      </c>
      <c r="E3184" s="21">
        <v>0</v>
      </c>
      <c r="F3184" s="21">
        <v>64117</v>
      </c>
      <c r="G3184" s="39">
        <v>1.04</v>
      </c>
      <c r="H3184" s="21">
        <v>66682</v>
      </c>
      <c r="I3184" s="21">
        <v>0</v>
      </c>
      <c r="J3184" s="21">
        <v>66682</v>
      </c>
      <c r="K3184" s="21">
        <v>0</v>
      </c>
      <c r="L3184" s="21">
        <v>0</v>
      </c>
      <c r="M3184" s="21">
        <v>0</v>
      </c>
      <c r="N3184" s="21">
        <v>66682</v>
      </c>
    </row>
    <row r="3185" spans="1:14" x14ac:dyDescent="0.25">
      <c r="A3185" s="1" t="s">
        <v>6604</v>
      </c>
      <c r="B3185" s="2" t="s">
        <v>10</v>
      </c>
      <c r="C3185" s="2" t="s">
        <v>3419</v>
      </c>
      <c r="D3185" s="21">
        <v>44364</v>
      </c>
      <c r="E3185" s="21">
        <v>0</v>
      </c>
      <c r="F3185" s="21">
        <v>44364</v>
      </c>
      <c r="G3185" s="39">
        <v>1.04</v>
      </c>
      <c r="H3185" s="21">
        <v>46139</v>
      </c>
      <c r="I3185" s="21">
        <v>0</v>
      </c>
      <c r="J3185" s="21">
        <v>46139</v>
      </c>
      <c r="K3185" s="21">
        <v>0</v>
      </c>
      <c r="L3185" s="21">
        <v>0</v>
      </c>
      <c r="M3185" s="21">
        <v>0</v>
      </c>
      <c r="N3185" s="21">
        <v>46139</v>
      </c>
    </row>
    <row r="3186" spans="1:14" x14ac:dyDescent="0.25">
      <c r="A3186" s="1" t="s">
        <v>6605</v>
      </c>
      <c r="B3186" s="2" t="s">
        <v>10</v>
      </c>
      <c r="C3186" s="2" t="s">
        <v>3419</v>
      </c>
      <c r="D3186" s="21">
        <v>33470</v>
      </c>
      <c r="E3186" s="21">
        <v>0</v>
      </c>
      <c r="F3186" s="21">
        <v>33470</v>
      </c>
      <c r="G3186" s="39">
        <v>1.04</v>
      </c>
      <c r="H3186" s="21">
        <v>34809</v>
      </c>
      <c r="I3186" s="21">
        <v>0</v>
      </c>
      <c r="J3186" s="21">
        <v>34809</v>
      </c>
      <c r="K3186" s="21">
        <v>0</v>
      </c>
      <c r="L3186" s="21">
        <v>0</v>
      </c>
      <c r="M3186" s="21">
        <v>0</v>
      </c>
      <c r="N3186" s="21">
        <v>34809</v>
      </c>
    </row>
    <row r="3187" spans="1:14" x14ac:dyDescent="0.25">
      <c r="A3187" s="1" t="s">
        <v>6606</v>
      </c>
      <c r="B3187" s="2" t="s">
        <v>10</v>
      </c>
      <c r="C3187" s="2" t="s">
        <v>3419</v>
      </c>
      <c r="D3187" s="21">
        <v>60877</v>
      </c>
      <c r="E3187" s="21">
        <v>0</v>
      </c>
      <c r="F3187" s="21">
        <v>60877</v>
      </c>
      <c r="G3187" s="39">
        <v>1.04</v>
      </c>
      <c r="H3187" s="21">
        <v>63312</v>
      </c>
      <c r="I3187" s="21">
        <v>0</v>
      </c>
      <c r="J3187" s="21">
        <v>63312</v>
      </c>
      <c r="K3187" s="21">
        <v>0</v>
      </c>
      <c r="L3187" s="21">
        <v>0</v>
      </c>
      <c r="M3187" s="21">
        <v>0</v>
      </c>
      <c r="N3187" s="21">
        <v>63312</v>
      </c>
    </row>
    <row r="3188" spans="1:14" x14ac:dyDescent="0.25">
      <c r="A3188" s="1" t="s">
        <v>6607</v>
      </c>
      <c r="B3188" s="2" t="s">
        <v>10</v>
      </c>
      <c r="C3188" s="2" t="s">
        <v>3419</v>
      </c>
      <c r="D3188" s="21">
        <v>96467</v>
      </c>
      <c r="E3188" s="21">
        <v>0</v>
      </c>
      <c r="F3188" s="21">
        <v>96467</v>
      </c>
      <c r="G3188" s="39">
        <v>1.04</v>
      </c>
      <c r="H3188" s="21">
        <v>100326</v>
      </c>
      <c r="I3188" s="21">
        <v>0</v>
      </c>
      <c r="J3188" s="21">
        <v>100326</v>
      </c>
      <c r="K3188" s="21">
        <v>0</v>
      </c>
      <c r="L3188" s="21">
        <v>0</v>
      </c>
      <c r="M3188" s="21">
        <v>0</v>
      </c>
      <c r="N3188" s="21">
        <v>100326</v>
      </c>
    </row>
    <row r="3189" spans="1:14" x14ac:dyDescent="0.25">
      <c r="A3189" s="1" t="s">
        <v>6608</v>
      </c>
      <c r="B3189" s="2" t="s">
        <v>10</v>
      </c>
      <c r="C3189" s="2" t="s">
        <v>3419</v>
      </c>
      <c r="D3189" s="21">
        <v>60000</v>
      </c>
      <c r="E3189" s="21">
        <v>0</v>
      </c>
      <c r="F3189" s="21">
        <v>60000</v>
      </c>
      <c r="G3189" s="39">
        <v>1.04</v>
      </c>
      <c r="H3189" s="21">
        <v>62400</v>
      </c>
      <c r="I3189" s="21">
        <v>0</v>
      </c>
      <c r="J3189" s="21">
        <v>62400</v>
      </c>
      <c r="K3189" s="21">
        <v>0</v>
      </c>
      <c r="L3189" s="21">
        <v>0</v>
      </c>
      <c r="M3189" s="21">
        <v>0</v>
      </c>
      <c r="N3189" s="21">
        <v>62400</v>
      </c>
    </row>
    <row r="3190" spans="1:14" x14ac:dyDescent="0.25">
      <c r="A3190" s="1" t="s">
        <v>6609</v>
      </c>
      <c r="B3190" s="2" t="s">
        <v>10</v>
      </c>
      <c r="C3190" s="2" t="s">
        <v>3419</v>
      </c>
      <c r="D3190" s="21">
        <v>49805</v>
      </c>
      <c r="E3190" s="21">
        <v>0</v>
      </c>
      <c r="F3190" s="21">
        <v>49805</v>
      </c>
      <c r="G3190" s="39">
        <v>1.04</v>
      </c>
      <c r="H3190" s="21">
        <v>51797</v>
      </c>
      <c r="I3190" s="21">
        <v>0</v>
      </c>
      <c r="J3190" s="21">
        <v>51797</v>
      </c>
      <c r="K3190" s="21">
        <v>0</v>
      </c>
      <c r="L3190" s="21">
        <v>0</v>
      </c>
      <c r="M3190" s="21">
        <v>0</v>
      </c>
      <c r="N3190" s="21">
        <v>51797</v>
      </c>
    </row>
    <row r="3191" spans="1:14" x14ac:dyDescent="0.25">
      <c r="A3191" s="1" t="s">
        <v>6610</v>
      </c>
      <c r="B3191" s="2" t="s">
        <v>10</v>
      </c>
      <c r="C3191" s="2" t="s">
        <v>3419</v>
      </c>
      <c r="D3191" s="21">
        <v>122868</v>
      </c>
      <c r="E3191" s="21">
        <v>0</v>
      </c>
      <c r="F3191" s="21">
        <v>122868</v>
      </c>
      <c r="G3191" s="39">
        <v>1.04</v>
      </c>
      <c r="H3191" s="21">
        <v>127783</v>
      </c>
      <c r="I3191" s="21">
        <v>0</v>
      </c>
      <c r="J3191" s="21">
        <v>127783</v>
      </c>
      <c r="K3191" s="21">
        <v>0</v>
      </c>
      <c r="L3191" s="21">
        <v>0</v>
      </c>
      <c r="M3191" s="21">
        <v>0</v>
      </c>
      <c r="N3191" s="21">
        <v>127783</v>
      </c>
    </row>
    <row r="3192" spans="1:14" x14ac:dyDescent="0.25">
      <c r="A3192" s="1" t="s">
        <v>6611</v>
      </c>
      <c r="B3192" s="2" t="s">
        <v>10</v>
      </c>
      <c r="C3192" s="2" t="s">
        <v>3419</v>
      </c>
      <c r="D3192" s="21">
        <v>42898</v>
      </c>
      <c r="E3192" s="21">
        <v>0</v>
      </c>
      <c r="F3192" s="21">
        <v>42898</v>
      </c>
      <c r="G3192" s="39">
        <v>1.04</v>
      </c>
      <c r="H3192" s="21">
        <v>44614</v>
      </c>
      <c r="I3192" s="21">
        <v>0</v>
      </c>
      <c r="J3192" s="21">
        <v>44614</v>
      </c>
      <c r="K3192" s="21">
        <v>0</v>
      </c>
      <c r="L3192" s="21">
        <v>0</v>
      </c>
      <c r="M3192" s="21">
        <v>0</v>
      </c>
      <c r="N3192" s="21">
        <v>44614</v>
      </c>
    </row>
    <row r="3193" spans="1:14" x14ac:dyDescent="0.25">
      <c r="A3193" s="1" t="s">
        <v>6612</v>
      </c>
      <c r="B3193" s="2" t="s">
        <v>10</v>
      </c>
      <c r="C3193" s="2" t="s">
        <v>3419</v>
      </c>
      <c r="D3193" s="21">
        <v>23837</v>
      </c>
      <c r="E3193" s="21">
        <v>0</v>
      </c>
      <c r="F3193" s="21">
        <v>23837</v>
      </c>
      <c r="G3193" s="39">
        <v>1.04</v>
      </c>
      <c r="H3193" s="21">
        <v>24790</v>
      </c>
      <c r="I3193" s="21">
        <v>0</v>
      </c>
      <c r="J3193" s="21">
        <v>24790</v>
      </c>
      <c r="K3193" s="21">
        <v>0</v>
      </c>
      <c r="L3193" s="21">
        <v>0</v>
      </c>
      <c r="M3193" s="21">
        <v>0</v>
      </c>
      <c r="N3193" s="21">
        <v>24790</v>
      </c>
    </row>
    <row r="3194" spans="1:14" x14ac:dyDescent="0.25">
      <c r="A3194" s="1" t="s">
        <v>6613</v>
      </c>
      <c r="B3194" s="2" t="s">
        <v>10</v>
      </c>
      <c r="C3194" s="2" t="s">
        <v>3419</v>
      </c>
      <c r="D3194" s="21">
        <v>37368</v>
      </c>
      <c r="E3194" s="21">
        <v>0</v>
      </c>
      <c r="F3194" s="21">
        <v>37368</v>
      </c>
      <c r="G3194" s="39">
        <v>1.04</v>
      </c>
      <c r="H3194" s="21">
        <v>38863</v>
      </c>
      <c r="I3194" s="21">
        <v>0</v>
      </c>
      <c r="J3194" s="21">
        <v>38863</v>
      </c>
      <c r="K3194" s="21">
        <v>0</v>
      </c>
      <c r="L3194" s="21">
        <v>0</v>
      </c>
      <c r="M3194" s="21">
        <v>0</v>
      </c>
      <c r="N3194" s="21">
        <v>38863</v>
      </c>
    </row>
    <row r="3195" spans="1:14" x14ac:dyDescent="0.25">
      <c r="A3195" s="1" t="s">
        <v>6614</v>
      </c>
      <c r="B3195" s="2" t="s">
        <v>10</v>
      </c>
      <c r="C3195" s="2" t="s">
        <v>3419</v>
      </c>
      <c r="D3195" s="21">
        <v>52070</v>
      </c>
      <c r="E3195" s="21">
        <v>0</v>
      </c>
      <c r="F3195" s="21">
        <v>52070</v>
      </c>
      <c r="G3195" s="39">
        <v>1.04</v>
      </c>
      <c r="H3195" s="21">
        <v>54153</v>
      </c>
      <c r="I3195" s="21">
        <v>0</v>
      </c>
      <c r="J3195" s="21">
        <v>54153</v>
      </c>
      <c r="K3195" s="21">
        <v>0</v>
      </c>
      <c r="L3195" s="21">
        <v>0</v>
      </c>
      <c r="M3195" s="21">
        <v>0</v>
      </c>
      <c r="N3195" s="21">
        <v>54153</v>
      </c>
    </row>
    <row r="3196" spans="1:14" x14ac:dyDescent="0.25">
      <c r="A3196" s="1" t="s">
        <v>6615</v>
      </c>
      <c r="B3196" s="2" t="s">
        <v>10</v>
      </c>
      <c r="C3196" s="2" t="s">
        <v>3419</v>
      </c>
      <c r="D3196" s="21">
        <v>3211242</v>
      </c>
      <c r="E3196" s="21">
        <v>259061</v>
      </c>
      <c r="F3196" s="21">
        <v>3470303</v>
      </c>
      <c r="G3196" s="39">
        <v>1.04</v>
      </c>
      <c r="H3196" s="21">
        <v>3609115</v>
      </c>
      <c r="I3196" s="21">
        <v>0</v>
      </c>
      <c r="J3196" s="21">
        <v>3609115</v>
      </c>
      <c r="K3196" s="21">
        <v>219286</v>
      </c>
      <c r="L3196" s="21">
        <v>0</v>
      </c>
      <c r="M3196" s="21">
        <v>0</v>
      </c>
      <c r="N3196" s="21">
        <v>3828401</v>
      </c>
    </row>
    <row r="3197" spans="1:14" x14ac:dyDescent="0.25">
      <c r="A3197" s="1" t="s">
        <v>6616</v>
      </c>
      <c r="B3197" s="2" t="s">
        <v>10</v>
      </c>
      <c r="C3197" s="2" t="s">
        <v>3419</v>
      </c>
      <c r="D3197" s="21">
        <v>607255</v>
      </c>
      <c r="E3197" s="21">
        <v>0</v>
      </c>
      <c r="F3197" s="21">
        <v>607255</v>
      </c>
      <c r="G3197" s="39">
        <v>1.04</v>
      </c>
      <c r="H3197" s="21">
        <v>631545</v>
      </c>
      <c r="I3197" s="21">
        <v>0</v>
      </c>
      <c r="J3197" s="21">
        <v>631545</v>
      </c>
      <c r="K3197" s="21">
        <v>48894</v>
      </c>
      <c r="L3197" s="21">
        <v>0</v>
      </c>
      <c r="M3197" s="21">
        <v>0</v>
      </c>
      <c r="N3197" s="21">
        <v>680439</v>
      </c>
    </row>
    <row r="3198" spans="1:14" x14ac:dyDescent="0.25">
      <c r="A3198" s="1" t="s">
        <v>6617</v>
      </c>
      <c r="B3198" s="2" t="s">
        <v>10</v>
      </c>
      <c r="C3198" s="2" t="s">
        <v>3419</v>
      </c>
      <c r="D3198" s="21">
        <v>36634</v>
      </c>
      <c r="E3198" s="21">
        <v>0</v>
      </c>
      <c r="F3198" s="21">
        <v>36634</v>
      </c>
      <c r="G3198" s="39">
        <v>1.04</v>
      </c>
      <c r="H3198" s="21">
        <v>38099</v>
      </c>
      <c r="I3198" s="21">
        <v>0</v>
      </c>
      <c r="J3198" s="21">
        <v>38099</v>
      </c>
      <c r="K3198" s="21">
        <v>726</v>
      </c>
      <c r="L3198" s="21">
        <v>0</v>
      </c>
      <c r="M3198" s="21">
        <v>0</v>
      </c>
      <c r="N3198" s="21">
        <v>38825</v>
      </c>
    </row>
    <row r="3199" spans="1:14" x14ac:dyDescent="0.25">
      <c r="A3199" s="1" t="s">
        <v>6618</v>
      </c>
      <c r="B3199" s="2" t="s">
        <v>10</v>
      </c>
      <c r="C3199" s="2" t="s">
        <v>3419</v>
      </c>
      <c r="D3199" s="21">
        <v>427654</v>
      </c>
      <c r="E3199" s="21">
        <v>0</v>
      </c>
      <c r="F3199" s="21">
        <v>427654</v>
      </c>
      <c r="G3199" s="39">
        <v>1.04</v>
      </c>
      <c r="H3199" s="21">
        <v>444760</v>
      </c>
      <c r="I3199" s="21">
        <v>0</v>
      </c>
      <c r="J3199" s="21">
        <v>444760</v>
      </c>
      <c r="K3199" s="21">
        <v>21416</v>
      </c>
      <c r="L3199" s="21">
        <v>0</v>
      </c>
      <c r="M3199" s="21">
        <v>0</v>
      </c>
      <c r="N3199" s="21">
        <v>466176</v>
      </c>
    </row>
    <row r="3200" spans="1:14" x14ac:dyDescent="0.25">
      <c r="A3200" s="1" t="s">
        <v>6619</v>
      </c>
      <c r="B3200" s="2" t="s">
        <v>10</v>
      </c>
      <c r="C3200" s="2" t="s">
        <v>3419</v>
      </c>
      <c r="D3200" s="21">
        <v>6845411</v>
      </c>
      <c r="E3200" s="21">
        <v>0</v>
      </c>
      <c r="F3200" s="21">
        <v>6845411</v>
      </c>
      <c r="G3200" s="39">
        <v>1.04</v>
      </c>
      <c r="H3200" s="21">
        <v>7119227</v>
      </c>
      <c r="I3200" s="21">
        <v>0</v>
      </c>
      <c r="J3200" s="21">
        <v>7119227</v>
      </c>
      <c r="K3200" s="21">
        <v>0</v>
      </c>
      <c r="L3200" s="21">
        <v>0</v>
      </c>
      <c r="M3200" s="21">
        <v>0</v>
      </c>
      <c r="N3200" s="21">
        <v>7119227</v>
      </c>
    </row>
    <row r="3201" spans="1:14" x14ac:dyDescent="0.25">
      <c r="A3201" s="1" t="s">
        <v>6620</v>
      </c>
      <c r="B3201" s="2" t="s">
        <v>10</v>
      </c>
      <c r="C3201" s="2" t="s">
        <v>3419</v>
      </c>
      <c r="D3201" s="21">
        <v>79851</v>
      </c>
      <c r="E3201" s="21">
        <v>0</v>
      </c>
      <c r="F3201" s="21">
        <v>79851</v>
      </c>
      <c r="G3201" s="39">
        <v>1.04</v>
      </c>
      <c r="H3201" s="21">
        <v>83045</v>
      </c>
      <c r="I3201" s="21">
        <v>0</v>
      </c>
      <c r="J3201" s="21">
        <v>83045</v>
      </c>
      <c r="K3201" s="21">
        <v>0</v>
      </c>
      <c r="L3201" s="21">
        <v>0</v>
      </c>
      <c r="M3201" s="21">
        <v>0</v>
      </c>
      <c r="N3201" s="21">
        <v>83045</v>
      </c>
    </row>
    <row r="3202" spans="1:14" x14ac:dyDescent="0.25">
      <c r="A3202" s="1" t="s">
        <v>6621</v>
      </c>
      <c r="B3202" s="2" t="s">
        <v>10</v>
      </c>
      <c r="C3202" s="2" t="s">
        <v>3419</v>
      </c>
      <c r="D3202" s="21">
        <v>811455</v>
      </c>
      <c r="E3202" s="21">
        <v>0</v>
      </c>
      <c r="F3202" s="21">
        <v>811455</v>
      </c>
      <c r="G3202" s="39">
        <v>1.04</v>
      </c>
      <c r="H3202" s="21">
        <v>843913</v>
      </c>
      <c r="I3202" s="21">
        <v>0</v>
      </c>
      <c r="J3202" s="21">
        <v>843913</v>
      </c>
      <c r="K3202" s="21">
        <v>0</v>
      </c>
      <c r="L3202" s="21">
        <v>0</v>
      </c>
      <c r="M3202" s="21">
        <v>0</v>
      </c>
      <c r="N3202" s="21">
        <v>843913</v>
      </c>
    </row>
    <row r="3203" spans="1:14" x14ac:dyDescent="0.25">
      <c r="A3203" s="1" t="s">
        <v>6622</v>
      </c>
      <c r="B3203" s="2" t="s">
        <v>10</v>
      </c>
      <c r="C3203" s="2" t="s">
        <v>3419</v>
      </c>
      <c r="D3203" s="21">
        <v>544936</v>
      </c>
      <c r="E3203" s="21">
        <v>0</v>
      </c>
      <c r="F3203" s="21">
        <v>544936</v>
      </c>
      <c r="G3203" s="39">
        <v>1.04</v>
      </c>
      <c r="H3203" s="21">
        <v>566733</v>
      </c>
      <c r="I3203" s="21">
        <v>0</v>
      </c>
      <c r="J3203" s="21">
        <v>566733</v>
      </c>
      <c r="K3203" s="21">
        <v>0</v>
      </c>
      <c r="L3203" s="21">
        <v>0</v>
      </c>
      <c r="M3203" s="21">
        <v>0</v>
      </c>
      <c r="N3203" s="21">
        <v>566733</v>
      </c>
    </row>
    <row r="3204" spans="1:14" x14ac:dyDescent="0.25">
      <c r="A3204" s="1" t="s">
        <v>6623</v>
      </c>
      <c r="B3204" s="2" t="s">
        <v>10</v>
      </c>
      <c r="C3204" s="2" t="s">
        <v>3419</v>
      </c>
      <c r="D3204" s="21">
        <v>0</v>
      </c>
      <c r="E3204" s="21">
        <v>0</v>
      </c>
      <c r="F3204" s="21">
        <v>0</v>
      </c>
      <c r="G3204" s="39">
        <v>1.04</v>
      </c>
      <c r="H3204" s="21">
        <v>0</v>
      </c>
      <c r="I3204" s="21">
        <v>0</v>
      </c>
      <c r="J3204" s="21">
        <v>0</v>
      </c>
      <c r="K3204" s="21">
        <v>0</v>
      </c>
      <c r="L3204" s="21">
        <v>0</v>
      </c>
      <c r="M3204" s="21">
        <v>0</v>
      </c>
      <c r="N3204" s="21">
        <v>0</v>
      </c>
    </row>
  </sheetData>
  <autoFilter ref="A1:N3204" xr:uid="{DAAFC285-A2BE-431A-9410-6DD7F62971E2}"/>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CA618-7366-4164-A964-63F4802A915B}">
  <sheetPr>
    <tabColor rgb="FF00B0F0"/>
    <pageSetUpPr fitToPage="1"/>
  </sheetPr>
  <dimension ref="A1:I43"/>
  <sheetViews>
    <sheetView tabSelected="1" zoomScale="70" zoomScaleNormal="70" workbookViewId="0">
      <selection activeCell="C11" sqref="C11:G11"/>
    </sheetView>
  </sheetViews>
  <sheetFormatPr defaultColWidth="0" defaultRowHeight="15.75" x14ac:dyDescent="0.25"/>
  <cols>
    <col min="1" max="1" width="6.7109375" style="47" bestFit="1" customWidth="1"/>
    <col min="2" max="2" width="18.5703125" style="47" customWidth="1"/>
    <col min="3" max="3" width="18.85546875" style="47" customWidth="1"/>
    <col min="4" max="4" width="18.5703125" style="47" customWidth="1"/>
    <col min="5" max="5" width="18.5703125" style="69" customWidth="1"/>
    <col min="6" max="6" width="18.42578125" style="47" customWidth="1"/>
    <col min="7" max="7" width="18.5703125" style="47" customWidth="1"/>
    <col min="8" max="8" width="14.5703125" style="47" customWidth="1"/>
    <col min="9" max="9" width="7.140625" style="47" customWidth="1"/>
    <col min="10" max="16384" width="9.28515625" style="47" hidden="1"/>
  </cols>
  <sheetData>
    <row r="1" spans="1:9" s="46" customFormat="1" ht="18.75" x14ac:dyDescent="0.25">
      <c r="B1" s="92" t="s">
        <v>6676</v>
      </c>
      <c r="C1" s="92"/>
      <c r="D1" s="92"/>
      <c r="E1" s="92"/>
      <c r="F1" s="92"/>
      <c r="G1" s="92"/>
      <c r="H1" s="92"/>
      <c r="I1" s="70"/>
    </row>
    <row r="2" spans="1:9" s="46" customFormat="1" ht="36" customHeight="1" x14ac:dyDescent="0.25">
      <c r="B2" s="92" t="s">
        <v>6677</v>
      </c>
      <c r="C2" s="92"/>
      <c r="D2" s="92"/>
      <c r="E2" s="92"/>
      <c r="F2" s="92"/>
      <c r="G2" s="92"/>
      <c r="H2" s="92"/>
      <c r="I2" s="70"/>
    </row>
    <row r="3" spans="1:9" s="46" customFormat="1" ht="18.75" x14ac:dyDescent="0.25">
      <c r="A3" s="90" t="s">
        <v>6624</v>
      </c>
      <c r="B3" s="90"/>
      <c r="C3" s="90"/>
      <c r="D3" s="90"/>
      <c r="E3" s="90"/>
      <c r="F3" s="90"/>
      <c r="G3" s="90"/>
      <c r="H3" s="90"/>
      <c r="I3" s="90"/>
    </row>
    <row r="4" spans="1:9" x14ac:dyDescent="0.25">
      <c r="A4" s="91" t="s">
        <v>6625</v>
      </c>
      <c r="B4" s="91"/>
      <c r="C4" s="91"/>
      <c r="D4" s="91"/>
      <c r="E4" s="91"/>
      <c r="F4" s="91"/>
      <c r="G4" s="91"/>
      <c r="H4" s="91"/>
      <c r="I4" s="91"/>
    </row>
    <row r="5" spans="1:9" x14ac:dyDescent="0.25">
      <c r="A5" s="45"/>
      <c r="B5" s="45"/>
      <c r="C5" s="45"/>
      <c r="D5" s="45"/>
      <c r="E5" s="45"/>
      <c r="F5" s="45"/>
      <c r="G5" s="45"/>
      <c r="H5" s="45"/>
    </row>
    <row r="6" spans="1:9" x14ac:dyDescent="0.25">
      <c r="B6" s="101" t="s">
        <v>6626</v>
      </c>
      <c r="C6" s="101"/>
      <c r="D6" s="101"/>
      <c r="E6" s="101"/>
      <c r="F6" s="101"/>
      <c r="G6" s="101"/>
      <c r="H6" s="101"/>
    </row>
    <row r="7" spans="1:9" x14ac:dyDescent="0.25">
      <c r="B7" s="102" t="s">
        <v>6627</v>
      </c>
      <c r="C7" s="102"/>
      <c r="D7" s="102"/>
      <c r="E7" s="102"/>
      <c r="F7" s="102"/>
      <c r="G7" s="102"/>
      <c r="H7" s="102"/>
    </row>
    <row r="8" spans="1:9" ht="7.5" customHeight="1" x14ac:dyDescent="0.25">
      <c r="A8" s="91"/>
      <c r="B8" s="91"/>
      <c r="C8" s="91"/>
      <c r="D8" s="91"/>
      <c r="E8" s="91"/>
      <c r="F8" s="91"/>
      <c r="G8" s="91"/>
      <c r="H8" s="91"/>
    </row>
    <row r="9" spans="1:9" x14ac:dyDescent="0.25">
      <c r="B9" s="48" t="s">
        <v>6628</v>
      </c>
      <c r="C9" s="104"/>
      <c r="D9" s="104"/>
      <c r="E9" s="104"/>
      <c r="F9" s="104"/>
      <c r="G9" s="105"/>
      <c r="H9" s="44" t="s">
        <v>6629</v>
      </c>
    </row>
    <row r="10" spans="1:9" x14ac:dyDescent="0.25">
      <c r="B10" s="49" t="s">
        <v>6630</v>
      </c>
      <c r="C10" s="105"/>
      <c r="D10" s="106"/>
      <c r="E10" s="106"/>
      <c r="F10" s="106"/>
      <c r="G10" s="106"/>
      <c r="H10" s="44" t="s">
        <v>6629</v>
      </c>
    </row>
    <row r="11" spans="1:9" ht="31.5" x14ac:dyDescent="0.25">
      <c r="B11" s="50" t="s">
        <v>6631</v>
      </c>
      <c r="C11" s="104"/>
      <c r="D11" s="104"/>
      <c r="E11" s="104"/>
      <c r="F11" s="104"/>
      <c r="G11" s="105"/>
      <c r="H11" s="44" t="s">
        <v>6629</v>
      </c>
    </row>
    <row r="12" spans="1:9" x14ac:dyDescent="0.25">
      <c r="B12" s="51" t="str">
        <f>LEFT(C10,7)&amp;" - "&amp;LEFT(C11,2)</f>
        <v xml:space="preserve"> - </v>
      </c>
      <c r="E12" s="47"/>
    </row>
    <row r="13" spans="1:9" x14ac:dyDescent="0.25">
      <c r="B13" s="101" t="str">
        <f>"Step 2: Data Entry &amp; Review of "&amp;Year&amp;" Estimated Maximum Levy Calculation"</f>
        <v>Step 2: Data Entry &amp; Review of 2025 Estimated Maximum Levy Calculation</v>
      </c>
      <c r="C13" s="101"/>
      <c r="D13" s="101"/>
      <c r="E13" s="101"/>
      <c r="F13" s="101"/>
      <c r="G13" s="101"/>
      <c r="H13" s="101"/>
    </row>
    <row r="14" spans="1:9" ht="52.5" customHeight="1" x14ac:dyDescent="0.25">
      <c r="B14" s="102" t="s">
        <v>6632</v>
      </c>
      <c r="C14" s="103"/>
      <c r="D14" s="103"/>
      <c r="E14" s="103"/>
      <c r="F14" s="103"/>
      <c r="G14" s="103"/>
      <c r="H14" s="103"/>
    </row>
    <row r="15" spans="1:9" x14ac:dyDescent="0.25">
      <c r="E15" s="47"/>
      <c r="F15" s="52" t="s">
        <v>6633</v>
      </c>
      <c r="G15" s="52" t="s">
        <v>6634</v>
      </c>
    </row>
    <row r="16" spans="1:9" x14ac:dyDescent="0.25">
      <c r="B16" s="53" t="str">
        <f>Year-1&amp;" Maximum Levy"</f>
        <v>2024 Maximum Levy</v>
      </c>
      <c r="C16" s="54"/>
      <c r="D16" s="54"/>
      <c r="E16" s="54"/>
      <c r="F16" s="95"/>
      <c r="G16" s="55" t="str">
        <f>IF(OR($C$9="",$C$10="",$C$11=""),"",VLOOKUP($B$12,'Support - Calculation Detail'!$A:$N,ROW()-12,FALSE))</f>
        <v/>
      </c>
    </row>
    <row r="17" spans="2:8" x14ac:dyDescent="0.25">
      <c r="B17" s="56" t="str">
        <f>"          Plus: "&amp;Year-1&amp;" Permanent Appeal Amounts"</f>
        <v xml:space="preserve">          Plus: 2024 Permanent Appeal Amounts</v>
      </c>
      <c r="C17" s="57"/>
      <c r="D17" s="54"/>
      <c r="E17" s="58"/>
      <c r="F17" s="96"/>
      <c r="G17" s="55" t="str">
        <f>IF(OR($C$9="",$C$10="",$C$11=""),"",VLOOKUP($B$12,'Support - Calculation Detail'!$A:$N,ROW()-12,FALSE))</f>
        <v/>
      </c>
    </row>
    <row r="18" spans="2:8" x14ac:dyDescent="0.25">
      <c r="B18" s="53" t="str">
        <f>Year-1&amp;" Maximum Levy for Growth Quotient"</f>
        <v>2024 Maximum Levy for Growth Quotient</v>
      </c>
      <c r="C18" s="54"/>
      <c r="D18" s="54"/>
      <c r="E18" s="58"/>
      <c r="F18" s="96"/>
      <c r="G18" s="55" t="str">
        <f>IF(OR($C$9="",$C$10="",$C$11=""),"",VLOOKUP($B$12,'Support - Calculation Detail'!$A:$N,ROW()-12,FALSE))</f>
        <v/>
      </c>
    </row>
    <row r="19" spans="2:8" x14ac:dyDescent="0.25">
      <c r="B19" s="53" t="str">
        <f>"          Times: Maximum Levy Growth Quotient (1)"</f>
        <v xml:space="preserve">          Times: Maximum Levy Growth Quotient (1)</v>
      </c>
      <c r="C19" s="54"/>
      <c r="D19" s="54"/>
      <c r="E19" s="58"/>
      <c r="F19" s="96"/>
      <c r="G19" s="59" t="str">
        <f>IF(OR($C$9="",$C$10="",$C$11=""),"",VLOOKUP($B$12,'Support - Calculation Detail'!$A:$N,ROW()-12,FALSE))</f>
        <v/>
      </c>
    </row>
    <row r="20" spans="2:8" x14ac:dyDescent="0.25">
      <c r="B20" s="53" t="str">
        <f>Year&amp;" Initial Maximum Levy"</f>
        <v>2025 Initial Maximum Levy</v>
      </c>
      <c r="C20" s="54"/>
      <c r="D20" s="54"/>
      <c r="E20" s="58"/>
      <c r="F20" s="97"/>
      <c r="G20" s="55" t="str">
        <f>IF(OR($C$9="",$C$10="",$C$11=""),"",VLOOKUP($B$12,'Support - Calculation Detail'!$A:$N,ROW()-12,FALSE))</f>
        <v/>
      </c>
    </row>
    <row r="21" spans="2:8" x14ac:dyDescent="0.25">
      <c r="B21" s="77" t="str">
        <f>"          Plus: Potential Appeals as Reported by Unit*"</f>
        <v xml:space="preserve">          Plus: Potential Appeals as Reported by Unit*</v>
      </c>
      <c r="C21" s="78"/>
      <c r="D21" s="78"/>
      <c r="E21" s="79"/>
      <c r="F21" s="60" t="str">
        <f>IF(OR($C$9="",$C$10="",$C$11=""),"",VLOOKUP($B$12,'Support - Calculation Detail'!$A:$N,ROW()-12,FALSE))</f>
        <v/>
      </c>
      <c r="G21" s="61" t="str">
        <f>F21</f>
        <v/>
      </c>
      <c r="H21" s="62" t="s">
        <v>6635</v>
      </c>
    </row>
    <row r="22" spans="2:8" x14ac:dyDescent="0.25">
      <c r="B22" s="53" t="str">
        <f>Year&amp;" Estimated Maximum Levy Prior to Allowable Adjustments"</f>
        <v>2025 Estimated Maximum Levy Prior to Allowable Adjustments</v>
      </c>
      <c r="C22" s="54"/>
      <c r="D22" s="54"/>
      <c r="E22" s="58"/>
      <c r="F22" s="63"/>
      <c r="G22" s="64" t="str">
        <f>IF(OR($C$9="",$C$10="",$C$11=""),"",SUM($G$20:$G$21))</f>
        <v/>
      </c>
      <c r="H22" s="62"/>
    </row>
    <row r="23" spans="2:8" x14ac:dyDescent="0.25">
      <c r="B23" s="77" t="str">
        <f>"          Plus: Estimated Cumulative Capital Development Adjustment (2)**"</f>
        <v xml:space="preserve">          Plus: Estimated Cumulative Capital Development Adjustment (2)**</v>
      </c>
      <c r="C23" s="78"/>
      <c r="D23" s="78"/>
      <c r="E23" s="79"/>
      <c r="F23" s="60" t="str">
        <f>IF(OR($C$9="",$C$10="",$C$11=""),"",VLOOKUP($B$12,'Support - Calculation Detail'!$A:$N,ROW()-12,FALSE))</f>
        <v/>
      </c>
      <c r="G23" s="61" t="str">
        <f>F23</f>
        <v/>
      </c>
      <c r="H23" s="62" t="s">
        <v>6635</v>
      </c>
    </row>
    <row r="24" spans="2:8" x14ac:dyDescent="0.25">
      <c r="B24" s="77" t="str">
        <f>"          Plus: Estimated Mental Health Adjustment (3)***"</f>
        <v xml:space="preserve">          Plus: Estimated Mental Health Adjustment (3)***</v>
      </c>
      <c r="C24" s="78"/>
      <c r="D24" s="78"/>
      <c r="E24" s="79"/>
      <c r="F24" s="60" t="str">
        <f>IF(OR($C$9="",$C$10="",$C$11=""),"",VLOOKUP($B$12,'Support - Calculation Detail'!$A:$N,ROW()-12,FALSE))</f>
        <v/>
      </c>
      <c r="G24" s="61" t="str">
        <f>F24</f>
        <v/>
      </c>
      <c r="H24" s="62" t="s">
        <v>6635</v>
      </c>
    </row>
    <row r="25" spans="2:8" x14ac:dyDescent="0.25">
      <c r="B25" s="77" t="str">
        <f>"          Plus: Estimated Developmental Disabilities Adjustment (4)****"</f>
        <v xml:space="preserve">          Plus: Estimated Developmental Disabilities Adjustment (4)****</v>
      </c>
      <c r="C25" s="78"/>
      <c r="D25" s="78"/>
      <c r="E25" s="79"/>
      <c r="F25" s="60" t="str">
        <f>IF(OR($C$9="",$C$10="",$C$11=""),"",VLOOKUP($B$12,'Support - Calculation Detail'!$A:$N,ROW()-12,FALSE))</f>
        <v/>
      </c>
      <c r="G25" s="61" t="str">
        <f>F25</f>
        <v/>
      </c>
      <c r="H25" s="62" t="s">
        <v>6635</v>
      </c>
    </row>
    <row r="26" spans="2:8" x14ac:dyDescent="0.25">
      <c r="B26" s="98" t="str">
        <f>Year&amp;" Estimated Maximum Levy"</f>
        <v>2025 Estimated Maximum Levy</v>
      </c>
      <c r="C26" s="99"/>
      <c r="D26" s="99"/>
      <c r="E26" s="99"/>
      <c r="F26" s="100"/>
      <c r="G26" s="65">
        <f>SUM($G$22:$G$25)</f>
        <v>0</v>
      </c>
      <c r="H26" s="62"/>
    </row>
    <row r="28" spans="2:8" x14ac:dyDescent="0.25">
      <c r="B28" s="83" t="s">
        <v>6636</v>
      </c>
      <c r="C28" s="83"/>
      <c r="D28" s="83"/>
      <c r="E28" s="83"/>
      <c r="F28" s="83"/>
      <c r="G28" s="83"/>
    </row>
    <row r="29" spans="2:8" ht="33" customHeight="1" x14ac:dyDescent="0.25">
      <c r="B29" s="87" t="s">
        <v>6637</v>
      </c>
      <c r="C29" s="88"/>
      <c r="D29" s="88"/>
      <c r="E29" s="88"/>
      <c r="F29" s="88"/>
      <c r="G29" s="89"/>
    </row>
    <row r="30" spans="2:8" x14ac:dyDescent="0.25">
      <c r="B30" s="80" t="s">
        <v>6638</v>
      </c>
      <c r="C30" s="81"/>
      <c r="D30" s="81"/>
      <c r="E30" s="81"/>
      <c r="F30" s="81"/>
      <c r="G30" s="82"/>
    </row>
    <row r="31" spans="2:8" x14ac:dyDescent="0.25">
      <c r="B31" s="80" t="s">
        <v>6639</v>
      </c>
      <c r="C31" s="81"/>
      <c r="D31" s="81"/>
      <c r="E31" s="81"/>
      <c r="F31" s="81"/>
      <c r="G31" s="82"/>
    </row>
    <row r="32" spans="2:8" x14ac:dyDescent="0.25">
      <c r="B32" s="80" t="s">
        <v>6640</v>
      </c>
      <c r="C32" s="81"/>
      <c r="D32" s="81"/>
      <c r="E32" s="81"/>
      <c r="F32" s="81"/>
      <c r="G32" s="82"/>
    </row>
    <row r="33" spans="1:8" ht="20.25" customHeight="1" x14ac:dyDescent="0.25">
      <c r="B33" s="84" t="s">
        <v>6641</v>
      </c>
      <c r="C33" s="85"/>
      <c r="D33" s="85"/>
      <c r="E33" s="85"/>
      <c r="F33" s="85"/>
      <c r="G33" s="86"/>
    </row>
    <row r="34" spans="1:8" ht="36" customHeight="1" x14ac:dyDescent="0.25">
      <c r="B34" s="93" t="s">
        <v>6642</v>
      </c>
      <c r="C34" s="94"/>
      <c r="D34" s="94"/>
      <c r="E34" s="94"/>
      <c r="F34" s="94"/>
      <c r="G34" s="94"/>
    </row>
    <row r="35" spans="1:8" ht="31.5" customHeight="1" x14ac:dyDescent="0.25">
      <c r="A35" s="62"/>
      <c r="B35" s="75" t="s">
        <v>6643</v>
      </c>
      <c r="C35" s="75"/>
      <c r="D35" s="75"/>
      <c r="E35" s="75"/>
      <c r="F35" s="75"/>
      <c r="G35" s="75"/>
      <c r="H35" s="62"/>
    </row>
    <row r="36" spans="1:8" x14ac:dyDescent="0.25">
      <c r="A36" s="62"/>
      <c r="B36" s="62"/>
      <c r="C36" s="66">
        <f>Year-3</f>
        <v>2022</v>
      </c>
      <c r="D36" s="66">
        <f>Year-2</f>
        <v>2023</v>
      </c>
      <c r="E36" s="66">
        <f>Year-1</f>
        <v>2024</v>
      </c>
      <c r="F36" s="62"/>
      <c r="G36" s="62"/>
      <c r="H36" s="62"/>
    </row>
    <row r="37" spans="1:8" x14ac:dyDescent="0.25">
      <c r="A37" s="62"/>
      <c r="B37" s="62"/>
      <c r="C37" s="67" t="str">
        <f>IF(MID($B$12,3,1)="1",VLOOKUP($C$9&amp;" County",'Support - County Adjustments'!$A:$H,6,FALSE),"")</f>
        <v/>
      </c>
      <c r="D37" s="67" t="str">
        <f>IF(MID($B$12,3,1)="1",VLOOKUP($C$9&amp;" County",'Support - County Adjustments'!$A:$H,7,FALSE),"")</f>
        <v/>
      </c>
      <c r="E37" s="67" t="str">
        <f>IF(MID($B$12,3,1)="1",VLOOKUP($C$9&amp;" County",'Support - County Adjustments'!$A:$H,8,FALSE),"")</f>
        <v/>
      </c>
      <c r="F37" s="62"/>
      <c r="G37" s="62"/>
      <c r="H37" s="62"/>
    </row>
    <row r="38" spans="1:8" ht="7.5" customHeight="1" x14ac:dyDescent="0.25">
      <c r="A38" s="62"/>
      <c r="B38" s="62"/>
      <c r="C38" s="62"/>
      <c r="D38" s="62"/>
      <c r="E38" s="62"/>
      <c r="F38" s="62"/>
      <c r="G38" s="62"/>
      <c r="H38" s="62"/>
    </row>
    <row r="39" spans="1:8" ht="35.25" customHeight="1" x14ac:dyDescent="0.25">
      <c r="A39" s="62"/>
      <c r="B39" s="75" t="s">
        <v>6644</v>
      </c>
      <c r="C39" s="76"/>
      <c r="D39" s="76"/>
      <c r="E39" s="76"/>
      <c r="F39" s="76"/>
      <c r="G39" s="76"/>
      <c r="H39" s="62"/>
    </row>
    <row r="40" spans="1:8" x14ac:dyDescent="0.25">
      <c r="A40" s="62"/>
      <c r="B40" s="62"/>
      <c r="C40" s="66">
        <f>Year-3</f>
        <v>2022</v>
      </c>
      <c r="D40" s="66">
        <f>Year-2</f>
        <v>2023</v>
      </c>
      <c r="E40" s="66">
        <f>Year-1</f>
        <v>2024</v>
      </c>
      <c r="F40" s="62"/>
      <c r="G40" s="62"/>
      <c r="H40" s="62"/>
    </row>
    <row r="41" spans="1:8" x14ac:dyDescent="0.25">
      <c r="A41" s="62"/>
      <c r="B41" s="62"/>
      <c r="C41" s="67" t="str">
        <f>IF(MID($B$12,3,1)="1",VLOOKUP($C$9&amp;" County",'Support - County Adjustments'!$A:$H,2,FALSE),"")</f>
        <v/>
      </c>
      <c r="D41" s="67" t="str">
        <f>IF(MID($B$12,3,1)="1",VLOOKUP($C$9&amp;" County",'Support - County Adjustments'!$A:$H,3,FALSE),"")</f>
        <v/>
      </c>
      <c r="E41" s="67" t="str">
        <f>IF(MID($B$12,3,1)="1",VLOOKUP($C$9&amp;" County",'Support - County Adjustments'!$A:$H,4,FALSE),"")</f>
        <v/>
      </c>
      <c r="F41" s="62"/>
      <c r="G41" s="62"/>
      <c r="H41" s="62"/>
    </row>
    <row r="42" spans="1:8" ht="10.5" customHeight="1" x14ac:dyDescent="0.25">
      <c r="A42" s="62"/>
      <c r="B42" s="62"/>
      <c r="C42" s="62"/>
      <c r="D42" s="62"/>
      <c r="E42" s="62"/>
      <c r="F42" s="62"/>
      <c r="G42" s="62"/>
      <c r="H42" s="62"/>
    </row>
    <row r="43" spans="1:8" x14ac:dyDescent="0.25">
      <c r="A43" s="62"/>
      <c r="B43" s="62"/>
      <c r="C43" s="62"/>
      <c r="D43" s="62"/>
      <c r="E43" s="68"/>
      <c r="F43" s="62"/>
      <c r="G43" s="62"/>
      <c r="H43" s="62"/>
    </row>
  </sheetData>
  <sheetProtection sheet="1" objects="1" scenarios="1" formatCells="0" formatColumns="0" formatRows="0"/>
  <mergeCells count="27">
    <mergeCell ref="A3:I3"/>
    <mergeCell ref="A4:I4"/>
    <mergeCell ref="B1:H1"/>
    <mergeCell ref="B2:H2"/>
    <mergeCell ref="B34:G34"/>
    <mergeCell ref="F16:F20"/>
    <mergeCell ref="B26:F26"/>
    <mergeCell ref="B6:H6"/>
    <mergeCell ref="B13:H13"/>
    <mergeCell ref="B14:H14"/>
    <mergeCell ref="B21:E21"/>
    <mergeCell ref="C9:G9"/>
    <mergeCell ref="C10:G10"/>
    <mergeCell ref="C11:G11"/>
    <mergeCell ref="B7:H7"/>
    <mergeCell ref="A8:H8"/>
    <mergeCell ref="B39:G39"/>
    <mergeCell ref="B23:E23"/>
    <mergeCell ref="B24:E24"/>
    <mergeCell ref="B25:E25"/>
    <mergeCell ref="B35:G35"/>
    <mergeCell ref="B32:G32"/>
    <mergeCell ref="B28:G28"/>
    <mergeCell ref="B33:G33"/>
    <mergeCell ref="B29:G29"/>
    <mergeCell ref="B30:G30"/>
    <mergeCell ref="B31:G31"/>
  </mergeCells>
  <conditionalFormatting sqref="B34:G34">
    <cfRule type="expression" dxfId="12" priority="3">
      <formula>OR(MID($B$12,3,1)="1",MID($B$12,3,1)="3")</formula>
    </cfRule>
    <cfRule type="expression" dxfId="11" priority="4">
      <formula>OR($C$9="", MID($B$12,3,1)="2", MID($B$12,3,1)="4", MID($B$12,3,1)="5", MID($B$12,3,1)="6", MID($B$12,3,1)="7",$C$10="")</formula>
    </cfRule>
  </conditionalFormatting>
  <conditionalFormatting sqref="B35:G35 B36:B38 B39:G39 B40:B42">
    <cfRule type="expression" dxfId="10" priority="9">
      <formula>MID($B$12,3,1)="1"</formula>
    </cfRule>
  </conditionalFormatting>
  <conditionalFormatting sqref="B35:G35 G36:G38 B39:G39 G40:G42">
    <cfRule type="expression" dxfId="9" priority="12">
      <formula>MID($B$12,3,1)="1"</formula>
    </cfRule>
  </conditionalFormatting>
  <conditionalFormatting sqref="B35:G42">
    <cfRule type="expression" dxfId="8" priority="7">
      <formula>OR($C$9="", $C$10="", MID($B$12,3,1)="2", MID($B$12,3,1)="3", MID($B$12,3,1)="4", MID($B$12,3,1)="5", MID($B$12,3,1)="6", MID($B$12,3,1)="7")</formula>
    </cfRule>
  </conditionalFormatting>
  <conditionalFormatting sqref="B39:G39">
    <cfRule type="expression" dxfId="7" priority="8">
      <formula>MID($B$12,3,1)="1"</formula>
    </cfRule>
  </conditionalFormatting>
  <conditionalFormatting sqref="B42:G42">
    <cfRule type="expression" dxfId="6" priority="10">
      <formula>MID($B$12,3,1)="1"</formula>
    </cfRule>
  </conditionalFormatting>
  <conditionalFormatting sqref="C36:E37 C40:E41">
    <cfRule type="expression" dxfId="5" priority="11">
      <formula>MID($B$12,3,1)="1"</formula>
    </cfRule>
  </conditionalFormatting>
  <conditionalFormatting sqref="F23:G23">
    <cfRule type="expression" dxfId="4" priority="16">
      <formula>OR(MID($B$12,3,1)="2",MID($B$12,3,1)="4",MID($B$12,3,1)="5",MID($B$12,3,1)="6", MID(B$12,3,1)="7")</formula>
    </cfRule>
  </conditionalFormatting>
  <conditionalFormatting sqref="F24:G25">
    <cfRule type="expression" dxfId="3" priority="14">
      <formula>OR(MID($B$12,3,1)="2",MID($B$12,3,1)="3",MID($B$12,3,1)="4",MID($B$12,3,1)="5",MID($B$12,3,1)="6", MID($B$12,3,1)="7")</formula>
    </cfRule>
  </conditionalFormatting>
  <conditionalFormatting sqref="H23">
    <cfRule type="expression" dxfId="2" priority="2">
      <formula>OR(MID($B$12,3,1)="2",MID($B$12,3,1)="4",MID($B$12,3,1)="5",MID($B$12,3,1)="6", MID(B$12,3,1)="7")</formula>
    </cfRule>
  </conditionalFormatting>
  <conditionalFormatting sqref="H24:H25">
    <cfRule type="expression" dxfId="1" priority="1">
      <formula>OR(MID($B$12,3,1)="2",MID($B$12,3,1)="3",MID($B$12,3,1)="4",MID($B$12,3,1)="5",MID($B$12,3,1)="6", MID($B$12,3,1)="7")</formula>
    </cfRule>
  </conditionalFormatting>
  <conditionalFormatting sqref="H42">
    <cfRule type="expression" dxfId="0" priority="20">
      <formula>MID($B$12,3,1)&lt;&gt;"1"</formula>
    </cfRule>
  </conditionalFormatting>
  <pageMargins left="0.7" right="0.7" top="0.75" bottom="0.75" header="0.3" footer="0.3"/>
  <pageSetup scale="65" fitToHeight="0"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C06F3156-8E61-4AF4-B80D-922B871DE019}">
          <x14:formula1>
            <xm:f>'Support - Selection Page'!$F$1:$F$93</xm:f>
          </x14:formula1>
          <xm:sqref>C9:G9</xm:sqref>
        </x14:dataValidation>
        <x14:dataValidation type="list" allowBlank="1" showInputMessage="1" showErrorMessage="1" xr:uid="{F85C574C-89C5-41DB-AE56-FFD12BBADEF4}">
          <x14:formula1>
            <xm:f>'Support - Selection Page'!$M$1:$M$75</xm:f>
          </x14:formula1>
          <xm:sqref>C10:G10</xm:sqref>
        </x14:dataValidation>
        <x14:dataValidation type="list" allowBlank="1" showInputMessage="1" showErrorMessage="1" xr:uid="{CAA56818-541A-41EF-BC3A-8452A9E57D7F}">
          <x14:formula1>
            <xm:f>'Support - Selection Page'!$V$1:$V$7</xm:f>
          </x14:formula1>
          <xm:sqref>C11:G11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218A0-E942-49D2-82C9-FD6B44DF3376}">
  <dimension ref="A1:C14"/>
  <sheetViews>
    <sheetView workbookViewId="0">
      <selection activeCell="E5" sqref="E5"/>
    </sheetView>
  </sheetViews>
  <sheetFormatPr defaultRowHeight="15" x14ac:dyDescent="0.25"/>
  <cols>
    <col min="1" max="1" width="4.140625" bestFit="1" customWidth="1"/>
    <col min="2" max="2" width="7" bestFit="1" customWidth="1"/>
    <col min="3" max="3" width="9.85546875" bestFit="1" customWidth="1"/>
  </cols>
  <sheetData>
    <row r="1" spans="1:3" s="28" customFormat="1" ht="30" x14ac:dyDescent="0.25">
      <c r="A1" s="30" t="s">
        <v>6645</v>
      </c>
      <c r="B1" s="30" t="s">
        <v>3210</v>
      </c>
      <c r="C1" s="31" t="s">
        <v>6646</v>
      </c>
    </row>
    <row r="2" spans="1:3" x14ac:dyDescent="0.25">
      <c r="A2" s="27" t="s">
        <v>6647</v>
      </c>
      <c r="B2" s="27" t="e">
        <f>COUNTIFS(#REF!,'Test Tracking'!$A2)</f>
        <v>#REF!</v>
      </c>
      <c r="C2" s="27" t="e">
        <f>COUNTIFS(#REF!,'Test Tracking'!$A2)</f>
        <v>#REF!</v>
      </c>
    </row>
    <row r="3" spans="1:3" x14ac:dyDescent="0.25">
      <c r="A3" s="27" t="s">
        <v>6648</v>
      </c>
      <c r="B3" s="27" t="e">
        <f>COUNTIFS(#REF!,'Test Tracking'!$A3)</f>
        <v>#REF!</v>
      </c>
      <c r="C3" s="27" t="e">
        <f>COUNTIFS(#REF!,'Test Tracking'!$A3)</f>
        <v>#REF!</v>
      </c>
    </row>
    <row r="4" spans="1:3" x14ac:dyDescent="0.25">
      <c r="A4" s="27" t="s">
        <v>6649</v>
      </c>
      <c r="B4" s="27" t="e">
        <f>COUNTIFS(#REF!,'Test Tracking'!$A4)</f>
        <v>#REF!</v>
      </c>
      <c r="C4" s="27" t="e">
        <f>COUNTIFS(#REF!,'Test Tracking'!$A4)</f>
        <v>#REF!</v>
      </c>
    </row>
    <row r="5" spans="1:3" x14ac:dyDescent="0.25">
      <c r="A5" s="27" t="s">
        <v>6650</v>
      </c>
      <c r="B5" s="27" t="e">
        <f>COUNTIFS(#REF!,'Test Tracking'!$A5)</f>
        <v>#REF!</v>
      </c>
      <c r="C5" s="27" t="e">
        <f>COUNTIFS(#REF!,'Test Tracking'!$A5)</f>
        <v>#REF!</v>
      </c>
    </row>
    <row r="6" spans="1:3" x14ac:dyDescent="0.25">
      <c r="A6" s="27" t="s">
        <v>6651</v>
      </c>
      <c r="B6" s="27" t="e">
        <f>COUNTIFS(#REF!,'Test Tracking'!$A6)</f>
        <v>#REF!</v>
      </c>
      <c r="C6" s="27" t="e">
        <f>COUNTIFS(#REF!,'Test Tracking'!$A6)</f>
        <v>#REF!</v>
      </c>
    </row>
    <row r="7" spans="1:3" x14ac:dyDescent="0.25">
      <c r="A7" s="27" t="s">
        <v>6652</v>
      </c>
      <c r="B7" s="27" t="e">
        <f>COUNTIFS(#REF!,'Test Tracking'!$A7)</f>
        <v>#REF!</v>
      </c>
      <c r="C7" s="27" t="e">
        <f>COUNTIFS(#REF!,'Test Tracking'!$A7)</f>
        <v>#REF!</v>
      </c>
    </row>
    <row r="8" spans="1:3" x14ac:dyDescent="0.25">
      <c r="A8" s="27" t="s">
        <v>6653</v>
      </c>
      <c r="B8" s="27" t="e">
        <f>COUNTIFS(#REF!,'Test Tracking'!$A8)</f>
        <v>#REF!</v>
      </c>
      <c r="C8" s="27" t="e">
        <f>COUNTIFS(#REF!,'Test Tracking'!$A8)</f>
        <v>#REF!</v>
      </c>
    </row>
    <row r="9" spans="1:3" x14ac:dyDescent="0.25">
      <c r="A9" s="27" t="s">
        <v>6654</v>
      </c>
      <c r="B9" s="27" t="e">
        <f>COUNTIFS(#REF!,'Test Tracking'!$A9)</f>
        <v>#REF!</v>
      </c>
      <c r="C9" s="27" t="e">
        <f>COUNTIFS(#REF!,'Test Tracking'!$A9)</f>
        <v>#REF!</v>
      </c>
    </row>
    <row r="10" spans="1:3" x14ac:dyDescent="0.25">
      <c r="A10" s="27" t="s">
        <v>6655</v>
      </c>
      <c r="B10" s="27" t="e">
        <f>COUNTIFS(#REF!,'Test Tracking'!$A10)</f>
        <v>#REF!</v>
      </c>
      <c r="C10" s="27" t="e">
        <f>COUNTIFS(#REF!,'Test Tracking'!$A10)</f>
        <v>#REF!</v>
      </c>
    </row>
    <row r="11" spans="1:3" x14ac:dyDescent="0.25">
      <c r="A11" s="27" t="s">
        <v>6656</v>
      </c>
      <c r="B11" s="27" t="e">
        <f>COUNTIFS(#REF!,'Test Tracking'!$A11)</f>
        <v>#REF!</v>
      </c>
      <c r="C11" s="27" t="e">
        <f>COUNTIFS(#REF!,'Test Tracking'!$A11)</f>
        <v>#REF!</v>
      </c>
    </row>
    <row r="12" spans="1:3" x14ac:dyDescent="0.25">
      <c r="A12" s="27" t="s">
        <v>6657</v>
      </c>
      <c r="B12" s="27" t="e">
        <f>COUNTIFS(#REF!,'Test Tracking'!$A12)</f>
        <v>#REF!</v>
      </c>
      <c r="C12" s="27" t="e">
        <f>COUNTIFS(#REF!,'Test Tracking'!$A12)</f>
        <v>#REF!</v>
      </c>
    </row>
    <row r="13" spans="1:3" x14ac:dyDescent="0.25">
      <c r="A13" s="27" t="s">
        <v>6658</v>
      </c>
      <c r="B13" s="27" t="e">
        <f>COUNTIFS(#REF!,'Test Tracking'!$A13)</f>
        <v>#REF!</v>
      </c>
      <c r="C13" s="27" t="e">
        <f>COUNTIFS(#REF!,'Test Tracking'!$A13)</f>
        <v>#REF!</v>
      </c>
    </row>
    <row r="14" spans="1:3" x14ac:dyDescent="0.25">
      <c r="A14" s="27" t="s">
        <v>6659</v>
      </c>
      <c r="B14" s="27" t="e">
        <f>COUNTIFS(#REF!,'Test Tracking'!$A14)</f>
        <v>#REF!</v>
      </c>
      <c r="C14" s="27" t="e">
        <f>COUNTIFS(#REF!,'Test Tracking'!$A14)</f>
        <v>#REF!</v>
      </c>
    </row>
  </sheetData>
  <sortState xmlns:xlrd2="http://schemas.microsoft.com/office/spreadsheetml/2017/richdata2" ref="A2:A14">
    <sortCondition ref="A2:A14"/>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435BB-C725-49AB-AB4D-E2AB2D37BFE4}">
  <dimension ref="A2:F94"/>
  <sheetViews>
    <sheetView workbookViewId="0">
      <selection activeCell="G10" sqref="G10"/>
    </sheetView>
  </sheetViews>
  <sheetFormatPr defaultRowHeight="15" x14ac:dyDescent="0.25"/>
  <cols>
    <col min="1" max="1" width="7.28515625" customWidth="1"/>
    <col min="2" max="2" width="8.28515625" bestFit="1" customWidth="1"/>
    <col min="4" max="4" width="5.42578125" customWidth="1"/>
    <col min="5" max="5" width="8.28515625" bestFit="1" customWidth="1"/>
  </cols>
  <sheetData>
    <row r="2" spans="1:6" x14ac:dyDescent="0.25">
      <c r="A2" s="29" t="s">
        <v>6660</v>
      </c>
      <c r="B2" s="29">
        <v>2025</v>
      </c>
      <c r="C2" s="29" t="s">
        <v>6661</v>
      </c>
      <c r="E2" s="29" t="s">
        <v>6662</v>
      </c>
      <c r="F2" s="29" t="s">
        <v>6663</v>
      </c>
    </row>
    <row r="3" spans="1:6" x14ac:dyDescent="0.25">
      <c r="A3" s="27" t="s">
        <v>6</v>
      </c>
      <c r="B3" s="27" t="s">
        <v>3307</v>
      </c>
      <c r="C3" s="27" t="str">
        <f t="shared" ref="C3:C34" si="0">VLOOKUP(B3,$E$3:$F$14,2,FALSE)</f>
        <v>WH</v>
      </c>
      <c r="E3" s="27" t="s">
        <v>6664</v>
      </c>
      <c r="F3" s="27" t="s">
        <v>6648</v>
      </c>
    </row>
    <row r="4" spans="1:6" x14ac:dyDescent="0.25">
      <c r="A4" s="27" t="s">
        <v>59</v>
      </c>
      <c r="B4" s="27" t="s">
        <v>6665</v>
      </c>
      <c r="C4" s="27" t="str">
        <f t="shared" si="0"/>
        <v>GH</v>
      </c>
      <c r="E4" s="27" t="s">
        <v>6666</v>
      </c>
      <c r="F4" s="27" t="s">
        <v>6647</v>
      </c>
    </row>
    <row r="5" spans="1:6" x14ac:dyDescent="0.25">
      <c r="A5" s="27" t="s">
        <v>121</v>
      </c>
      <c r="B5" s="27" t="s">
        <v>6667</v>
      </c>
      <c r="C5" s="27" t="str">
        <f t="shared" si="0"/>
        <v>TM</v>
      </c>
      <c r="E5" s="27" t="s">
        <v>6668</v>
      </c>
      <c r="F5" s="27" t="s">
        <v>6649</v>
      </c>
    </row>
    <row r="6" spans="1:6" x14ac:dyDescent="0.25">
      <c r="A6" s="27" t="s">
        <v>152</v>
      </c>
      <c r="B6" s="27" t="s">
        <v>6666</v>
      </c>
      <c r="C6" s="27" t="str">
        <f t="shared" si="0"/>
        <v>AC</v>
      </c>
      <c r="E6" s="27" t="s">
        <v>6665</v>
      </c>
      <c r="F6" s="27" t="s">
        <v>6650</v>
      </c>
    </row>
    <row r="7" spans="1:6" x14ac:dyDescent="0.25">
      <c r="A7" s="27" t="s">
        <v>185</v>
      </c>
      <c r="B7" s="27" t="s">
        <v>6669</v>
      </c>
      <c r="C7" s="27" t="str">
        <f t="shared" si="0"/>
        <v>VN</v>
      </c>
      <c r="E7" s="27" t="s">
        <v>6670</v>
      </c>
      <c r="F7" s="27" t="s">
        <v>6651</v>
      </c>
    </row>
    <row r="8" spans="1:6" x14ac:dyDescent="0.25">
      <c r="A8" s="27" t="s">
        <v>200</v>
      </c>
      <c r="B8" s="27" t="s">
        <v>6667</v>
      </c>
      <c r="C8" s="27" t="str">
        <f t="shared" si="0"/>
        <v>TM</v>
      </c>
      <c r="E8" s="27" t="s">
        <v>6671</v>
      </c>
      <c r="F8" s="27" t="s">
        <v>6652</v>
      </c>
    </row>
    <row r="9" spans="1:6" x14ac:dyDescent="0.25">
      <c r="A9" s="27" t="s">
        <v>231</v>
      </c>
      <c r="B9" s="27" t="s">
        <v>6672</v>
      </c>
      <c r="C9" s="27" t="str">
        <f t="shared" si="0"/>
        <v>RN</v>
      </c>
      <c r="E9" s="27" t="s">
        <v>6673</v>
      </c>
      <c r="F9" s="27" t="s">
        <v>6653</v>
      </c>
    </row>
    <row r="10" spans="1:6" x14ac:dyDescent="0.25">
      <c r="A10" s="27" t="s">
        <v>246</v>
      </c>
      <c r="B10" s="27" t="s">
        <v>6666</v>
      </c>
      <c r="C10" s="27" t="str">
        <f t="shared" si="0"/>
        <v>AC</v>
      </c>
      <c r="E10" s="27" t="s">
        <v>6672</v>
      </c>
      <c r="F10" s="27" t="s">
        <v>6655</v>
      </c>
    </row>
    <row r="11" spans="1:6" x14ac:dyDescent="0.25">
      <c r="A11" s="27" t="s">
        <v>273</v>
      </c>
      <c r="B11" s="27" t="s">
        <v>6671</v>
      </c>
      <c r="C11" s="27" t="str">
        <f t="shared" si="0"/>
        <v>JR</v>
      </c>
      <c r="E11" s="27" t="s">
        <v>6674</v>
      </c>
      <c r="F11" s="27" t="s">
        <v>6654</v>
      </c>
    </row>
    <row r="12" spans="1:6" x14ac:dyDescent="0.25">
      <c r="A12" s="27" t="s">
        <v>310</v>
      </c>
      <c r="B12" s="27" t="s">
        <v>6668</v>
      </c>
      <c r="C12" s="27" t="str">
        <f t="shared" si="0"/>
        <v>CS</v>
      </c>
      <c r="E12" s="27" t="s">
        <v>3307</v>
      </c>
      <c r="F12" s="27" t="s">
        <v>6659</v>
      </c>
    </row>
    <row r="13" spans="1:6" x14ac:dyDescent="0.25">
      <c r="A13" s="27" t="s">
        <v>359</v>
      </c>
      <c r="B13" s="27" t="s">
        <v>6671</v>
      </c>
      <c r="C13" s="27" t="str">
        <f t="shared" si="0"/>
        <v>JR</v>
      </c>
      <c r="E13" s="27" t="s">
        <v>6667</v>
      </c>
      <c r="F13" s="27" t="s">
        <v>6657</v>
      </c>
    </row>
    <row r="14" spans="1:6" x14ac:dyDescent="0.25">
      <c r="A14" s="27" t="s">
        <v>395</v>
      </c>
      <c r="B14" s="27" t="s">
        <v>6666</v>
      </c>
      <c r="C14" s="27" t="str">
        <f t="shared" si="0"/>
        <v>AC</v>
      </c>
      <c r="E14" s="27" t="s">
        <v>6669</v>
      </c>
      <c r="F14" s="27" t="s">
        <v>6658</v>
      </c>
    </row>
    <row r="15" spans="1:6" x14ac:dyDescent="0.25">
      <c r="A15" s="27" t="s">
        <v>435</v>
      </c>
      <c r="B15" s="27" t="s">
        <v>6672</v>
      </c>
      <c r="C15" s="27" t="str">
        <f t="shared" si="0"/>
        <v>RN</v>
      </c>
      <c r="E15" s="27" t="s">
        <v>6675</v>
      </c>
      <c r="F15" s="27" t="s">
        <v>6656</v>
      </c>
    </row>
    <row r="16" spans="1:6" x14ac:dyDescent="0.25">
      <c r="A16" s="27" t="s">
        <v>461</v>
      </c>
      <c r="B16" s="27" t="s">
        <v>6665</v>
      </c>
      <c r="C16" s="27" t="str">
        <f t="shared" si="0"/>
        <v>GH</v>
      </c>
    </row>
    <row r="17" spans="1:3" x14ac:dyDescent="0.25">
      <c r="A17" s="27" t="s">
        <v>500</v>
      </c>
      <c r="B17" s="27" t="s">
        <v>6669</v>
      </c>
      <c r="C17" s="27" t="str">
        <f t="shared" si="0"/>
        <v>VN</v>
      </c>
    </row>
    <row r="18" spans="1:3" x14ac:dyDescent="0.25">
      <c r="A18" s="27" t="s">
        <v>537</v>
      </c>
      <c r="B18" s="27" t="s">
        <v>6669</v>
      </c>
      <c r="C18" s="27" t="str">
        <f t="shared" si="0"/>
        <v>VN</v>
      </c>
    </row>
    <row r="19" spans="1:3" x14ac:dyDescent="0.25">
      <c r="A19" s="27" t="s">
        <v>562</v>
      </c>
      <c r="B19" s="27" t="s">
        <v>6665</v>
      </c>
      <c r="C19" s="27" t="str">
        <f t="shared" si="0"/>
        <v>GH</v>
      </c>
    </row>
    <row r="20" spans="1:3" x14ac:dyDescent="0.25">
      <c r="A20" s="27" t="s">
        <v>607</v>
      </c>
      <c r="B20" s="27" t="s">
        <v>6674</v>
      </c>
      <c r="C20" s="27" t="str">
        <f t="shared" si="0"/>
        <v>RB</v>
      </c>
    </row>
    <row r="21" spans="1:3" x14ac:dyDescent="0.25">
      <c r="A21" s="27" t="s">
        <v>650</v>
      </c>
      <c r="B21" s="27" t="s">
        <v>6672</v>
      </c>
      <c r="C21" s="27" t="str">
        <f t="shared" si="0"/>
        <v>RN</v>
      </c>
    </row>
    <row r="22" spans="1:3" x14ac:dyDescent="0.25">
      <c r="A22" s="27" t="s">
        <v>687</v>
      </c>
      <c r="B22" s="27" t="s">
        <v>6668</v>
      </c>
      <c r="C22" s="27" t="str">
        <f t="shared" si="0"/>
        <v>CS</v>
      </c>
    </row>
    <row r="23" spans="1:3" x14ac:dyDescent="0.25">
      <c r="A23" s="27" t="s">
        <v>742</v>
      </c>
      <c r="B23" s="27" t="s">
        <v>6669</v>
      </c>
      <c r="C23" s="27" t="str">
        <f t="shared" si="0"/>
        <v>VN</v>
      </c>
    </row>
    <row r="24" spans="1:3" x14ac:dyDescent="0.25">
      <c r="A24" s="27" t="s">
        <v>752</v>
      </c>
      <c r="B24" s="27" t="s">
        <v>3307</v>
      </c>
      <c r="C24" s="27" t="str">
        <f t="shared" si="0"/>
        <v>WH</v>
      </c>
    </row>
    <row r="25" spans="1:3" x14ac:dyDescent="0.25">
      <c r="A25" s="27" t="s">
        <v>780</v>
      </c>
      <c r="B25" s="27" t="s">
        <v>6675</v>
      </c>
      <c r="C25" s="27" t="e">
        <f t="shared" si="0"/>
        <v>#N/A</v>
      </c>
    </row>
    <row r="26" spans="1:3" x14ac:dyDescent="0.25">
      <c r="A26" s="27" t="s">
        <v>819</v>
      </c>
      <c r="B26" s="27" t="s">
        <v>6668</v>
      </c>
      <c r="C26" s="27" t="str">
        <f t="shared" si="0"/>
        <v>CS</v>
      </c>
    </row>
    <row r="27" spans="1:3" x14ac:dyDescent="0.25">
      <c r="A27" s="27" t="s">
        <v>844</v>
      </c>
      <c r="B27" s="27" t="s">
        <v>6671</v>
      </c>
      <c r="C27" s="27" t="str">
        <f t="shared" si="0"/>
        <v>JR</v>
      </c>
    </row>
    <row r="28" spans="1:3" x14ac:dyDescent="0.25">
      <c r="A28" s="27" t="s">
        <v>873</v>
      </c>
      <c r="B28" s="27" t="s">
        <v>6672</v>
      </c>
      <c r="C28" s="27" t="str">
        <f t="shared" si="0"/>
        <v>RN</v>
      </c>
    </row>
    <row r="29" spans="1:3" x14ac:dyDescent="0.25">
      <c r="A29" s="27" t="s">
        <v>916</v>
      </c>
      <c r="B29" s="27" t="s">
        <v>6665</v>
      </c>
      <c r="C29" s="27" t="str">
        <f t="shared" si="0"/>
        <v>GH</v>
      </c>
    </row>
    <row r="30" spans="1:3" x14ac:dyDescent="0.25">
      <c r="A30" s="27" t="s">
        <v>967</v>
      </c>
      <c r="B30" s="27" t="s">
        <v>6667</v>
      </c>
      <c r="C30" s="27" t="str">
        <f t="shared" si="0"/>
        <v>TM</v>
      </c>
    </row>
    <row r="31" spans="1:3" x14ac:dyDescent="0.25">
      <c r="A31" s="27" t="s">
        <v>1007</v>
      </c>
      <c r="B31" s="27" t="s">
        <v>6674</v>
      </c>
      <c r="C31" s="27" t="str">
        <f t="shared" si="0"/>
        <v>RB</v>
      </c>
    </row>
    <row r="32" spans="1:3" x14ac:dyDescent="0.25">
      <c r="A32" s="27" t="s">
        <v>1053</v>
      </c>
      <c r="B32" s="27" t="s">
        <v>6674</v>
      </c>
      <c r="C32" s="27" t="str">
        <f t="shared" si="0"/>
        <v>RB</v>
      </c>
    </row>
    <row r="33" spans="1:3" x14ac:dyDescent="0.25">
      <c r="A33" s="27" t="s">
        <v>1089</v>
      </c>
      <c r="B33" s="27" t="s">
        <v>6666</v>
      </c>
      <c r="C33" s="27" t="str">
        <f t="shared" si="0"/>
        <v>AC</v>
      </c>
    </row>
    <row r="34" spans="1:3" x14ac:dyDescent="0.25">
      <c r="A34" s="27" t="s">
        <v>1136</v>
      </c>
      <c r="B34" s="27" t="s">
        <v>6675</v>
      </c>
      <c r="C34" s="27" t="e">
        <f t="shared" si="0"/>
        <v>#N/A</v>
      </c>
    </row>
    <row r="35" spans="1:3" x14ac:dyDescent="0.25">
      <c r="A35" s="27" t="s">
        <v>1192</v>
      </c>
      <c r="B35" s="27" t="s">
        <v>6669</v>
      </c>
      <c r="C35" s="27" t="str">
        <f t="shared" ref="C35:C66" si="1">VLOOKUP(B35,$E$3:$F$14,2,FALSE)</f>
        <v>VN</v>
      </c>
    </row>
    <row r="36" spans="1:3" x14ac:dyDescent="0.25">
      <c r="A36" s="27" t="s">
        <v>1249</v>
      </c>
      <c r="B36" s="27" t="s">
        <v>6671</v>
      </c>
      <c r="C36" s="27" t="str">
        <f t="shared" si="1"/>
        <v>JR</v>
      </c>
    </row>
    <row r="37" spans="1:3" x14ac:dyDescent="0.25">
      <c r="A37" s="27" t="s">
        <v>1276</v>
      </c>
      <c r="B37" s="27" t="s">
        <v>6675</v>
      </c>
      <c r="C37" s="27" t="e">
        <f t="shared" si="1"/>
        <v>#N/A</v>
      </c>
    </row>
    <row r="38" spans="1:3" x14ac:dyDescent="0.25">
      <c r="A38" s="27" t="s">
        <v>1306</v>
      </c>
      <c r="B38" s="27" t="s">
        <v>6668</v>
      </c>
      <c r="C38" s="27" t="str">
        <f t="shared" si="1"/>
        <v>CS</v>
      </c>
    </row>
    <row r="39" spans="1:3" x14ac:dyDescent="0.25">
      <c r="A39" s="27" t="s">
        <v>1353</v>
      </c>
      <c r="B39" s="27" t="s">
        <v>6667</v>
      </c>
      <c r="C39" s="27" t="str">
        <f t="shared" si="1"/>
        <v>TM</v>
      </c>
    </row>
    <row r="40" spans="1:3" x14ac:dyDescent="0.25">
      <c r="A40" s="27" t="s">
        <v>1387</v>
      </c>
      <c r="B40" s="27" t="s">
        <v>6669</v>
      </c>
      <c r="C40" s="27" t="str">
        <f t="shared" si="1"/>
        <v>VN</v>
      </c>
    </row>
    <row r="41" spans="1:3" x14ac:dyDescent="0.25">
      <c r="A41" s="27" t="s">
        <v>1415</v>
      </c>
      <c r="B41" s="27" t="s">
        <v>6666</v>
      </c>
      <c r="C41" s="27" t="str">
        <f t="shared" si="1"/>
        <v>AC</v>
      </c>
    </row>
    <row r="42" spans="1:3" x14ac:dyDescent="0.25">
      <c r="A42" s="27" t="s">
        <v>1438</v>
      </c>
      <c r="B42" s="27" t="s">
        <v>6666</v>
      </c>
      <c r="C42" s="27" t="str">
        <f t="shared" si="1"/>
        <v>AC</v>
      </c>
    </row>
    <row r="43" spans="1:3" x14ac:dyDescent="0.25">
      <c r="A43" s="27" t="s">
        <v>1452</v>
      </c>
      <c r="B43" s="27" t="s">
        <v>6675</v>
      </c>
      <c r="C43" s="27" t="e">
        <f t="shared" si="1"/>
        <v>#N/A</v>
      </c>
    </row>
    <row r="44" spans="1:3" x14ac:dyDescent="0.25">
      <c r="A44" s="27" t="s">
        <v>1508</v>
      </c>
      <c r="B44" s="27" t="s">
        <v>3307</v>
      </c>
      <c r="C44" s="27" t="str">
        <f t="shared" si="1"/>
        <v>WH</v>
      </c>
    </row>
    <row r="45" spans="1:3" x14ac:dyDescent="0.25">
      <c r="A45" s="27" t="s">
        <v>1552</v>
      </c>
      <c r="B45" s="27" t="s">
        <v>6671</v>
      </c>
      <c r="C45" s="27" t="str">
        <f t="shared" si="1"/>
        <v>JR</v>
      </c>
    </row>
    <row r="46" spans="1:3" x14ac:dyDescent="0.25">
      <c r="A46" s="27" t="s">
        <v>1608</v>
      </c>
      <c r="B46" s="27" t="s">
        <v>6665</v>
      </c>
      <c r="C46" s="27" t="str">
        <f t="shared" si="1"/>
        <v>GH</v>
      </c>
    </row>
    <row r="47" spans="1:3" x14ac:dyDescent="0.25">
      <c r="A47" s="27" t="s">
        <v>1631</v>
      </c>
      <c r="B47" s="27" t="s">
        <v>6673</v>
      </c>
      <c r="C47" s="27" t="str">
        <f t="shared" si="1"/>
        <v>MB</v>
      </c>
    </row>
    <row r="48" spans="1:3" x14ac:dyDescent="0.25">
      <c r="A48" s="27" t="s">
        <v>1755</v>
      </c>
      <c r="B48" s="27" t="s">
        <v>6666</v>
      </c>
      <c r="C48" s="27" t="str">
        <f t="shared" si="1"/>
        <v>AC</v>
      </c>
    </row>
    <row r="49" spans="1:3" x14ac:dyDescent="0.25">
      <c r="A49" s="27" t="s">
        <v>1819</v>
      </c>
      <c r="B49" s="27" t="s">
        <v>3307</v>
      </c>
      <c r="C49" s="27" t="str">
        <f t="shared" si="1"/>
        <v>WH</v>
      </c>
    </row>
    <row r="50" spans="1:3" x14ac:dyDescent="0.25">
      <c r="A50" s="27" t="s">
        <v>1844</v>
      </c>
      <c r="B50" s="27" t="s">
        <v>6671</v>
      </c>
      <c r="C50" s="27" t="str">
        <f t="shared" si="1"/>
        <v>JR</v>
      </c>
    </row>
    <row r="51" spans="1:3" x14ac:dyDescent="0.25">
      <c r="A51" s="27" t="s">
        <v>1901</v>
      </c>
      <c r="B51" s="27" t="s">
        <v>6673</v>
      </c>
      <c r="C51" s="27" t="str">
        <f t="shared" si="1"/>
        <v>MB</v>
      </c>
    </row>
    <row r="52" spans="1:3" x14ac:dyDescent="0.25">
      <c r="A52" s="27" t="s">
        <v>1976</v>
      </c>
      <c r="B52" s="27" t="s">
        <v>6668</v>
      </c>
      <c r="C52" s="27" t="str">
        <f t="shared" si="1"/>
        <v>CS</v>
      </c>
    </row>
    <row r="53" spans="1:3" x14ac:dyDescent="0.25">
      <c r="A53" s="27" t="s">
        <v>2019</v>
      </c>
      <c r="B53" s="27" t="s">
        <v>3307</v>
      </c>
      <c r="C53" s="27" t="str">
        <f t="shared" si="1"/>
        <v>WH</v>
      </c>
    </row>
    <row r="54" spans="1:3" x14ac:dyDescent="0.25">
      <c r="A54" s="27" t="s">
        <v>2041</v>
      </c>
      <c r="B54" s="27" t="s">
        <v>6671</v>
      </c>
      <c r="C54" s="27" t="str">
        <f t="shared" si="1"/>
        <v>JR</v>
      </c>
    </row>
    <row r="55" spans="1:3" x14ac:dyDescent="0.25">
      <c r="A55" s="27" t="s">
        <v>2070</v>
      </c>
      <c r="B55" s="27" t="s">
        <v>6667</v>
      </c>
      <c r="C55" s="27" t="str">
        <f t="shared" si="1"/>
        <v>TM</v>
      </c>
    </row>
    <row r="56" spans="1:3" x14ac:dyDescent="0.25">
      <c r="A56" s="27" t="s">
        <v>2090</v>
      </c>
      <c r="B56" s="27" t="s">
        <v>6675</v>
      </c>
      <c r="C56" s="27" t="e">
        <f t="shared" si="1"/>
        <v>#N/A</v>
      </c>
    </row>
    <row r="57" spans="1:3" x14ac:dyDescent="0.25">
      <c r="A57" s="27" t="s">
        <v>2133</v>
      </c>
      <c r="B57" s="27" t="s">
        <v>6672</v>
      </c>
      <c r="C57" s="27" t="str">
        <f t="shared" si="1"/>
        <v>RN</v>
      </c>
    </row>
    <row r="58" spans="1:3" x14ac:dyDescent="0.25">
      <c r="A58" s="27" t="s">
        <v>2174</v>
      </c>
      <c r="B58" s="27" t="s">
        <v>6667</v>
      </c>
      <c r="C58" s="27" t="str">
        <f t="shared" si="1"/>
        <v>TM</v>
      </c>
    </row>
    <row r="59" spans="1:3" x14ac:dyDescent="0.25">
      <c r="A59" s="27" t="s">
        <v>2202</v>
      </c>
      <c r="B59" s="27" t="s">
        <v>6665</v>
      </c>
      <c r="C59" s="27" t="str">
        <f t="shared" si="1"/>
        <v>GH</v>
      </c>
    </row>
    <row r="60" spans="1:3" x14ac:dyDescent="0.25">
      <c r="A60" s="27" t="s">
        <v>2228</v>
      </c>
      <c r="B60" s="27" t="s">
        <v>6668</v>
      </c>
      <c r="C60" s="27" t="str">
        <f t="shared" si="1"/>
        <v>CS</v>
      </c>
    </row>
    <row r="61" spans="1:3" x14ac:dyDescent="0.25">
      <c r="A61" s="27" t="s">
        <v>2237</v>
      </c>
      <c r="B61" s="27" t="s">
        <v>6669</v>
      </c>
      <c r="C61" s="27" t="str">
        <f t="shared" si="1"/>
        <v>VN</v>
      </c>
    </row>
    <row r="62" spans="1:3" x14ac:dyDescent="0.25">
      <c r="A62" s="27" t="s">
        <v>2268</v>
      </c>
      <c r="B62" s="27" t="s">
        <v>6666</v>
      </c>
      <c r="C62" s="27" t="str">
        <f t="shared" si="1"/>
        <v>AC</v>
      </c>
    </row>
    <row r="63" spans="1:3" x14ac:dyDescent="0.25">
      <c r="A63" s="27" t="s">
        <v>2280</v>
      </c>
      <c r="B63" s="27" t="s">
        <v>6668</v>
      </c>
      <c r="C63" s="27" t="str">
        <f t="shared" si="1"/>
        <v>CS</v>
      </c>
    </row>
    <row r="64" spans="1:3" x14ac:dyDescent="0.25">
      <c r="A64" s="27" t="s">
        <v>2302</v>
      </c>
      <c r="B64" s="27" t="s">
        <v>6672</v>
      </c>
      <c r="C64" s="27" t="str">
        <f t="shared" si="1"/>
        <v>RN</v>
      </c>
    </row>
    <row r="65" spans="1:3" x14ac:dyDescent="0.25">
      <c r="A65" s="27" t="s">
        <v>2326</v>
      </c>
      <c r="B65" s="27" t="s">
        <v>6672</v>
      </c>
      <c r="C65" s="27" t="str">
        <f t="shared" si="1"/>
        <v>RN</v>
      </c>
    </row>
    <row r="66" spans="1:3" x14ac:dyDescent="0.25">
      <c r="A66" s="27" t="s">
        <v>2346</v>
      </c>
      <c r="B66" s="27" t="s">
        <v>6667</v>
      </c>
      <c r="C66" s="27" t="str">
        <f t="shared" si="1"/>
        <v>TM</v>
      </c>
    </row>
    <row r="67" spans="1:3" x14ac:dyDescent="0.25">
      <c r="A67" s="27" t="s">
        <v>2401</v>
      </c>
      <c r="B67" s="27" t="s">
        <v>6672</v>
      </c>
      <c r="C67" s="27" t="str">
        <f t="shared" ref="C67:C94" si="2">VLOOKUP(B67,$E$3:$F$14,2,FALSE)</f>
        <v>RN</v>
      </c>
    </row>
    <row r="68" spans="1:3" x14ac:dyDescent="0.25">
      <c r="A68" s="27" t="s">
        <v>2437</v>
      </c>
      <c r="B68" s="27" t="s">
        <v>6671</v>
      </c>
      <c r="C68" s="27" t="str">
        <f t="shared" si="2"/>
        <v>JR</v>
      </c>
    </row>
    <row r="69" spans="1:3" x14ac:dyDescent="0.25">
      <c r="A69" s="27" t="s">
        <v>2459</v>
      </c>
      <c r="B69" s="27" t="s">
        <v>6675</v>
      </c>
      <c r="C69" s="27" t="e">
        <f t="shared" si="2"/>
        <v>#N/A</v>
      </c>
    </row>
    <row r="70" spans="1:3" x14ac:dyDescent="0.25">
      <c r="A70" s="27" t="s">
        <v>2501</v>
      </c>
      <c r="B70" s="27" t="s">
        <v>6669</v>
      </c>
      <c r="C70" s="27" t="str">
        <f t="shared" si="2"/>
        <v>VN</v>
      </c>
    </row>
    <row r="71" spans="1:3" x14ac:dyDescent="0.25">
      <c r="A71" s="27" t="s">
        <v>2545</v>
      </c>
      <c r="B71" s="27" t="s">
        <v>6668</v>
      </c>
      <c r="C71" s="27" t="str">
        <f t="shared" si="2"/>
        <v>CS</v>
      </c>
    </row>
    <row r="72" spans="1:3" x14ac:dyDescent="0.25">
      <c r="A72" s="27" t="s">
        <v>2575</v>
      </c>
      <c r="B72" s="27" t="s">
        <v>6669</v>
      </c>
      <c r="C72" s="27" t="str">
        <f t="shared" si="2"/>
        <v>VN</v>
      </c>
    </row>
    <row r="73" spans="1:3" x14ac:dyDescent="0.25">
      <c r="A73" s="27" t="s">
        <v>2590</v>
      </c>
      <c r="B73" s="27" t="s">
        <v>6675</v>
      </c>
      <c r="C73" s="27" t="e">
        <f t="shared" si="2"/>
        <v>#N/A</v>
      </c>
    </row>
    <row r="74" spans="1:3" x14ac:dyDescent="0.25">
      <c r="A74" s="27" t="s">
        <v>2628</v>
      </c>
      <c r="B74" s="27" t="s">
        <v>6666</v>
      </c>
      <c r="C74" s="27" t="str">
        <f t="shared" si="2"/>
        <v>AC</v>
      </c>
    </row>
    <row r="75" spans="1:3" x14ac:dyDescent="0.25">
      <c r="A75" s="27" t="s">
        <v>2644</v>
      </c>
      <c r="B75" s="27" t="s">
        <v>6669</v>
      </c>
      <c r="C75" s="27" t="str">
        <f t="shared" si="2"/>
        <v>VN</v>
      </c>
    </row>
    <row r="76" spans="1:3" x14ac:dyDescent="0.25">
      <c r="A76" s="27" t="s">
        <v>2667</v>
      </c>
      <c r="B76" s="27" t="s">
        <v>6672</v>
      </c>
      <c r="C76" s="27" t="str">
        <f t="shared" si="2"/>
        <v>RN</v>
      </c>
    </row>
    <row r="77" spans="1:3" x14ac:dyDescent="0.25">
      <c r="A77" s="27" t="s">
        <v>2697</v>
      </c>
      <c r="B77" s="27" t="s">
        <v>6666</v>
      </c>
      <c r="C77" s="27" t="str">
        <f t="shared" si="2"/>
        <v>AC</v>
      </c>
    </row>
    <row r="78" spans="1:3" x14ac:dyDescent="0.25">
      <c r="A78" s="27" t="s">
        <v>2723</v>
      </c>
      <c r="B78" s="27" t="s">
        <v>6665</v>
      </c>
      <c r="C78" s="27" t="str">
        <f t="shared" si="2"/>
        <v>GH</v>
      </c>
    </row>
    <row r="79" spans="1:3" x14ac:dyDescent="0.25">
      <c r="A79" s="27" t="s">
        <v>2756</v>
      </c>
      <c r="B79" s="27" t="s">
        <v>3307</v>
      </c>
      <c r="C79" s="27" t="str">
        <f t="shared" si="2"/>
        <v>WH</v>
      </c>
    </row>
    <row r="80" spans="1:3" x14ac:dyDescent="0.25">
      <c r="A80" s="27" t="s">
        <v>2787</v>
      </c>
      <c r="B80" s="27" t="s">
        <v>6669</v>
      </c>
      <c r="C80" s="27" t="str">
        <f t="shared" si="2"/>
        <v>VN</v>
      </c>
    </row>
    <row r="81" spans="1:3" x14ac:dyDescent="0.25">
      <c r="A81" s="27" t="s">
        <v>2799</v>
      </c>
      <c r="B81" s="27" t="s">
        <v>6667</v>
      </c>
      <c r="C81" s="27" t="str">
        <f t="shared" si="2"/>
        <v>TM</v>
      </c>
    </row>
    <row r="82" spans="1:3" x14ac:dyDescent="0.25">
      <c r="A82" s="27" t="s">
        <v>2828</v>
      </c>
      <c r="B82" s="27" t="s">
        <v>6671</v>
      </c>
      <c r="C82" s="27" t="str">
        <f t="shared" si="2"/>
        <v>JR</v>
      </c>
    </row>
    <row r="83" spans="1:3" x14ac:dyDescent="0.25">
      <c r="A83" s="27" t="s">
        <v>2847</v>
      </c>
      <c r="B83" s="27" t="s">
        <v>3307</v>
      </c>
      <c r="C83" s="27" t="str">
        <f t="shared" si="2"/>
        <v>WH</v>
      </c>
    </row>
    <row r="84" spans="1:3" x14ac:dyDescent="0.25">
      <c r="A84" s="27" t="s">
        <v>2858</v>
      </c>
      <c r="B84" s="27" t="s">
        <v>6672</v>
      </c>
      <c r="C84" s="27" t="str">
        <f t="shared" si="2"/>
        <v>RN</v>
      </c>
    </row>
    <row r="85" spans="1:3" x14ac:dyDescent="0.25">
      <c r="A85" s="27" t="s">
        <v>2876</v>
      </c>
      <c r="B85" s="27" t="s">
        <v>6673</v>
      </c>
      <c r="C85" s="27" t="str">
        <f t="shared" si="2"/>
        <v>MB</v>
      </c>
    </row>
    <row r="86" spans="1:3" x14ac:dyDescent="0.25">
      <c r="A86" s="27" t="s">
        <v>2904</v>
      </c>
      <c r="B86" s="27" t="s">
        <v>6668</v>
      </c>
      <c r="C86" s="27" t="str">
        <f t="shared" si="2"/>
        <v>CS</v>
      </c>
    </row>
    <row r="87" spans="1:3" x14ac:dyDescent="0.25">
      <c r="A87" s="27" t="s">
        <v>2944</v>
      </c>
      <c r="B87" s="27" t="s">
        <v>3307</v>
      </c>
      <c r="C87" s="27" t="str">
        <f t="shared" si="2"/>
        <v>WH</v>
      </c>
    </row>
    <row r="88" spans="1:3" x14ac:dyDescent="0.25">
      <c r="A88" s="27" t="s">
        <v>2974</v>
      </c>
      <c r="B88" s="27" t="s">
        <v>6675</v>
      </c>
      <c r="C88" s="27" t="e">
        <f t="shared" si="2"/>
        <v>#N/A</v>
      </c>
    </row>
    <row r="89" spans="1:3" x14ac:dyDescent="0.25">
      <c r="A89" s="27" t="s">
        <v>2997</v>
      </c>
      <c r="B89" s="27" t="s">
        <v>6672</v>
      </c>
      <c r="C89" s="27" t="str">
        <f t="shared" si="2"/>
        <v>RN</v>
      </c>
    </row>
    <row r="90" spans="1:3" x14ac:dyDescent="0.25">
      <c r="A90" s="27" t="s">
        <v>3023</v>
      </c>
      <c r="B90" s="27" t="s">
        <v>3307</v>
      </c>
      <c r="C90" s="27" t="str">
        <f t="shared" si="2"/>
        <v>WH</v>
      </c>
    </row>
    <row r="91" spans="1:3" x14ac:dyDescent="0.25">
      <c r="A91" s="27" t="s">
        <v>3055</v>
      </c>
      <c r="B91" s="27" t="s">
        <v>3307</v>
      </c>
      <c r="C91" s="27" t="str">
        <f t="shared" si="2"/>
        <v>WH</v>
      </c>
    </row>
    <row r="92" spans="1:3" x14ac:dyDescent="0.25">
      <c r="A92" s="27" t="s">
        <v>3110</v>
      </c>
      <c r="B92" s="27" t="s">
        <v>6665</v>
      </c>
      <c r="C92" s="27" t="str">
        <f t="shared" si="2"/>
        <v>GH</v>
      </c>
    </row>
    <row r="93" spans="1:3" x14ac:dyDescent="0.25">
      <c r="A93" s="27" t="s">
        <v>3135</v>
      </c>
      <c r="B93" s="27" t="s">
        <v>6667</v>
      </c>
      <c r="C93" s="27" t="str">
        <f t="shared" si="2"/>
        <v>TM</v>
      </c>
    </row>
    <row r="94" spans="1:3" x14ac:dyDescent="0.25">
      <c r="A94" s="27" t="s">
        <v>3171</v>
      </c>
      <c r="B94" s="27" t="s">
        <v>3307</v>
      </c>
      <c r="C94" s="27" t="str">
        <f t="shared" si="2"/>
        <v>WH</v>
      </c>
    </row>
  </sheetData>
  <autoFilter ref="A2:F2" xr:uid="{E90435BB-C725-49AB-AB4D-E2AB2D37BFE4}"/>
  <sortState xmlns:xlrd2="http://schemas.microsoft.com/office/spreadsheetml/2017/richdata2" ref="E3:F15">
    <sortCondition ref="E3:E15"/>
  </sortState>
  <pageMargins left="0.7" right="0.7" top="0.75" bottom="0.75" header="0.3" footer="0.3"/>
  <pageSetup orientation="portrait" r:id="rId1"/>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Support - Unit List</vt:lpstr>
      <vt:lpstr>Support - Selection Page</vt:lpstr>
      <vt:lpstr>Support - County Adjustments</vt:lpstr>
      <vt:lpstr>Support - Calculation Detail</vt:lpstr>
      <vt:lpstr>Main - Maximum Levy Calculation</vt:lpstr>
      <vt:lpstr>Test Tracking</vt:lpstr>
      <vt:lpstr>2025 Assignments</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Calculation of Estimated Maximum Levy Report</dc:title>
  <dc:subject/>
  <dc:creator/>
  <cp:keywords/>
  <dc:description/>
  <cp:lastModifiedBy/>
  <cp:revision>1</cp:revision>
  <dcterms:created xsi:type="dcterms:W3CDTF">2024-07-12T15:02:32Z</dcterms:created>
  <dcterms:modified xsi:type="dcterms:W3CDTF">2024-07-12T20:13:22Z</dcterms:modified>
  <cp:category/>
  <cp:contentStatus/>
</cp:coreProperties>
</file>