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defaultThemeVersion="124226"/>
  <mc:AlternateContent xmlns:mc="http://schemas.openxmlformats.org/markup-compatibility/2006">
    <mc:Choice Requires="x15">
      <x15ac:absPath xmlns:x15ac="http://schemas.microsoft.com/office/spreadsheetml/2010/11/ac" url="/Users/blakeemmerson/Desktop/"/>
    </mc:Choice>
  </mc:AlternateContent>
  <xr:revisionPtr revIDLastSave="0" documentId="8_{9ED0154C-0AB5-A044-BD3B-3954CE0AD628}" xr6:coauthVersionLast="45" xr6:coauthVersionMax="45" xr10:uidLastSave="{00000000-0000-0000-0000-000000000000}"/>
  <bookViews>
    <workbookView xWindow="3740" yWindow="3740" windowWidth="27120" windowHeight="16520" tabRatio="652" xr2:uid="{00000000-000D-0000-FFFF-FFFF00000000}"/>
  </bookViews>
  <sheets>
    <sheet name="Instructions" sheetId="24" r:id="rId1"/>
    <sheet name="Agency Information-Statistics" sheetId="18" r:id="rId2"/>
    <sheet name="Personnel" sheetId="1" r:id="rId3"/>
    <sheet name="Non-Personnel &amp; In-Kind" sheetId="21" r:id="rId4"/>
    <sheet name="Subtotals" sheetId="23" r:id="rId5"/>
    <sheet name="List" sheetId="20" state="hidden" r:id="rId6"/>
  </sheets>
  <definedNames>
    <definedName name="Contracted_Services">List!$B$2:$B$9</definedName>
    <definedName name="County">List!$C$2:$C$93</definedName>
    <definedName name="Personnel">List!$A$2:$A$38</definedName>
    <definedName name="_xlnm.Print_Area" localSheetId="1">'Agency Information-Statistics'!$A$2:$W$22</definedName>
    <definedName name="_xlnm.Print_Area" localSheetId="0">Instructions!$B$4:$V$33</definedName>
    <definedName name="_xlnm.Print_Area" localSheetId="3">'Non-Personnel &amp; In-Kind'!$A$2:$D$46</definedName>
    <definedName name="_xlnm.Print_Area" localSheetId="2">Personnel!$B$2:$G$58</definedName>
    <definedName name="_xlnm.Print_Area" localSheetId="4">Subtotals!$A$2:$F$22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1" l="1"/>
  <c r="E16" i="23" l="1"/>
  <c r="B16" i="23"/>
  <c r="B15" i="23"/>
  <c r="B14" i="23"/>
  <c r="C40" i="21"/>
  <c r="E15" i="23" s="1"/>
  <c r="C27" i="21"/>
  <c r="E14" i="23" s="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C57" i="1"/>
  <c r="D8" i="23" s="1"/>
  <c r="D57" i="1"/>
  <c r="E8" i="23" s="1"/>
  <c r="F36" i="1"/>
  <c r="E36" i="1"/>
  <c r="D36" i="1"/>
  <c r="E6" i="23" s="1"/>
  <c r="D6" i="23"/>
  <c r="B5" i="23"/>
  <c r="B2" i="23"/>
  <c r="D9" i="23" l="1"/>
  <c r="E17" i="23"/>
  <c r="G36" i="1"/>
  <c r="E7" i="23" s="1"/>
  <c r="E9" i="23" s="1"/>
  <c r="E21" i="23" l="1"/>
  <c r="B2" i="21"/>
  <c r="B2" i="1"/>
</calcChain>
</file>

<file path=xl/sharedStrings.xml><?xml version="1.0" encoding="utf-8"?>
<sst xmlns="http://schemas.openxmlformats.org/spreadsheetml/2006/main" count="271" uniqueCount="236">
  <si>
    <t>Total</t>
  </si>
  <si>
    <t>Other</t>
  </si>
  <si>
    <t>Depreciation (Building &amp; Grounds)</t>
  </si>
  <si>
    <t>Rent</t>
  </si>
  <si>
    <t>Mortgage Interest</t>
  </si>
  <si>
    <t>Property Taxes</t>
  </si>
  <si>
    <t>Utilities</t>
  </si>
  <si>
    <t>Depreciation (Equipment)</t>
  </si>
  <si>
    <t>Small Equipment Purchase</t>
  </si>
  <si>
    <t>Leased and Rented Equipment</t>
  </si>
  <si>
    <t>Office Supplies</t>
  </si>
  <si>
    <t>Management Fees</t>
  </si>
  <si>
    <t>Conference &amp; Training</t>
  </si>
  <si>
    <t>Management Information Systems</t>
  </si>
  <si>
    <t>Finance</t>
  </si>
  <si>
    <t>Facilities Management</t>
  </si>
  <si>
    <t>Employee Recruitment</t>
  </si>
  <si>
    <t>Fees, Dues, &amp; Subscriptions</t>
  </si>
  <si>
    <t>Advertising</t>
  </si>
  <si>
    <t xml:space="preserve">Accounting </t>
  </si>
  <si>
    <t xml:space="preserve">Information Technology (IT) </t>
  </si>
  <si>
    <t xml:space="preserve">Legal </t>
  </si>
  <si>
    <t xml:space="preserve">Payroll </t>
  </si>
  <si>
    <t xml:space="preserve">Administrative </t>
  </si>
  <si>
    <t>Human Resource</t>
  </si>
  <si>
    <t>Executive Director</t>
  </si>
  <si>
    <t>Family Support Specialist</t>
  </si>
  <si>
    <t>Program Manager</t>
  </si>
  <si>
    <t>Program Director</t>
  </si>
  <si>
    <t>Administrative</t>
  </si>
  <si>
    <t>Family Resource Specialist</t>
  </si>
  <si>
    <t>Accountant</t>
  </si>
  <si>
    <t>Finance Director</t>
  </si>
  <si>
    <t>Office Manager</t>
  </si>
  <si>
    <t>Administrative Assistant</t>
  </si>
  <si>
    <t>Finance Manager</t>
  </si>
  <si>
    <t>Housekeeper</t>
  </si>
  <si>
    <t>Maintenance</t>
  </si>
  <si>
    <t>Family Assessment Specialist</t>
  </si>
  <si>
    <t>Assistant Executive Director</t>
  </si>
  <si>
    <t>Bookkeeper</t>
  </si>
  <si>
    <t>Business Manager</t>
  </si>
  <si>
    <t>Chief Executive Officer</t>
  </si>
  <si>
    <t>Chief Financial Officer</t>
  </si>
  <si>
    <t>Chief Information Officer</t>
  </si>
  <si>
    <t>Chief Operations Officer</t>
  </si>
  <si>
    <t>Controller</t>
  </si>
  <si>
    <t>Document Maintenance</t>
  </si>
  <si>
    <t>Facilities Management Director</t>
  </si>
  <si>
    <t>Facilities Management Manager</t>
  </si>
  <si>
    <t>Fundraising Director</t>
  </si>
  <si>
    <t>Fundraising Staff</t>
  </si>
  <si>
    <t>Human Resources Director</t>
  </si>
  <si>
    <t>Human Resources Manager</t>
  </si>
  <si>
    <t>Human Resources Staff</t>
  </si>
  <si>
    <t>Janitor</t>
  </si>
  <si>
    <t>Legal</t>
  </si>
  <si>
    <t>Marketing Staff</t>
  </si>
  <si>
    <t>MIS Director</t>
  </si>
  <si>
    <t>MIS Manager</t>
  </si>
  <si>
    <t>MIS Staff</t>
  </si>
  <si>
    <t>Payroll Staff</t>
  </si>
  <si>
    <t>Personnel</t>
  </si>
  <si>
    <t>Contracted Services</t>
  </si>
  <si>
    <t>County</t>
  </si>
  <si>
    <t>Travel</t>
  </si>
  <si>
    <t>Insurance</t>
  </si>
  <si>
    <t xml:space="preserve">Printing &amp; Shredding </t>
  </si>
  <si>
    <t>Postage</t>
  </si>
  <si>
    <t>Telephone &amp; Internet</t>
  </si>
  <si>
    <t>Maintenance &amp; Repair</t>
  </si>
  <si>
    <t>Development</t>
  </si>
  <si>
    <t>Other Direct Costs</t>
  </si>
  <si>
    <t>Other Indirect Costs</t>
  </si>
  <si>
    <t>Screen to Assessment Ratio:</t>
  </si>
  <si>
    <t>Assessment to Home Visit Ratio:</t>
  </si>
  <si>
    <t>Staff Turnover Ratio for this period:</t>
  </si>
  <si>
    <t>Supervisor</t>
  </si>
  <si>
    <t>FTE</t>
  </si>
  <si>
    <t>Totals/Averages:</t>
  </si>
  <si>
    <t>PROGRAM STATISTICS</t>
  </si>
  <si>
    <t>:</t>
  </si>
  <si>
    <t>PERSONNEL</t>
  </si>
  <si>
    <t>CONTRACTED SERVICES</t>
  </si>
  <si>
    <t>INSTRUCTIONS</t>
  </si>
  <si>
    <t>AGENCY NAME</t>
  </si>
  <si>
    <t>RATES</t>
  </si>
  <si>
    <t>OTHER DIRECT COSTS</t>
  </si>
  <si>
    <t>INDIRECT COSTS</t>
  </si>
  <si>
    <t>IN-KIND SERVICES</t>
  </si>
  <si>
    <t>NON-PERSONNEL &amp; IN-KIND</t>
  </si>
  <si>
    <t>COUNTY</t>
  </si>
  <si>
    <t>Interpreter Services</t>
  </si>
  <si>
    <t>Only complete "yellow" shaded cells</t>
  </si>
  <si>
    <t>Home Visits:</t>
  </si>
  <si>
    <t>Assessments:</t>
  </si>
  <si>
    <t>CURRENT</t>
  </si>
  <si>
    <t>DESIRED</t>
  </si>
  <si>
    <t>Assessment:</t>
  </si>
  <si>
    <t>(1)</t>
  </si>
  <si>
    <t>(2)</t>
  </si>
  <si>
    <t>(3)</t>
  </si>
  <si>
    <t>All information presented in this expenditure report should be for the Healthy Families Program and for no other program.</t>
  </si>
  <si>
    <t>(4)</t>
  </si>
  <si>
    <t xml:space="preserve">Information contained within this report should be based on the reporting period identified above.  </t>
  </si>
  <si>
    <t>(5)</t>
  </si>
  <si>
    <r>
      <t xml:space="preserve">If your agency provides services in more than one county, you are to complete an expenditure report </t>
    </r>
    <r>
      <rPr>
        <b/>
        <u/>
        <sz val="10"/>
        <rFont val="Arial"/>
        <family val="2"/>
      </rPr>
      <t>for each county</t>
    </r>
    <r>
      <rPr>
        <sz val="10"/>
        <rFont val="Arial"/>
        <family val="2"/>
      </rPr>
      <t xml:space="preserve">.   </t>
    </r>
  </si>
  <si>
    <t xml:space="preserve"> If your agency has services donated from either (a) another program or (b) another entity, please identify those costs within section In-Kind Services, of the "Non-Personnel &amp; In-Kind" worksheet.  </t>
  </si>
  <si>
    <t>(6)</t>
  </si>
  <si>
    <t xml:space="preserve">If you have any questions, please contact Todd Fandrei @ (317) 234-5976 or via email at Todd.Fandrei@dcs.in.gov </t>
  </si>
  <si>
    <t>(7)</t>
  </si>
  <si>
    <t>Adams (1)</t>
  </si>
  <si>
    <t>Allen (2)</t>
  </si>
  <si>
    <t>Bartholomew (3)</t>
  </si>
  <si>
    <t>Benton (4)</t>
  </si>
  <si>
    <t>Blackford (5)</t>
  </si>
  <si>
    <t>Boone (6)</t>
  </si>
  <si>
    <t>Brown (7)</t>
  </si>
  <si>
    <t>Carroll (8)</t>
  </si>
  <si>
    <t>Cass (9)</t>
  </si>
  <si>
    <t>Clark (10)</t>
  </si>
  <si>
    <t>Clay (11)</t>
  </si>
  <si>
    <t>Clinton (12)</t>
  </si>
  <si>
    <t>Crawford (13)</t>
  </si>
  <si>
    <t>Daviess (14)</t>
  </si>
  <si>
    <t>Dearborn (15)</t>
  </si>
  <si>
    <t>Decatur (16)</t>
  </si>
  <si>
    <t>DeKalb (17)</t>
  </si>
  <si>
    <t>Delaware (18)</t>
  </si>
  <si>
    <t>DuBois (19)</t>
  </si>
  <si>
    <t>Elkhart (20)</t>
  </si>
  <si>
    <t>Fayette (21)</t>
  </si>
  <si>
    <t>Floyd (22)</t>
  </si>
  <si>
    <t>Fountain (23)</t>
  </si>
  <si>
    <t>Franklin (24)</t>
  </si>
  <si>
    <t>Fulton (25)</t>
  </si>
  <si>
    <t>Gibson (26)</t>
  </si>
  <si>
    <t>Grant (27)</t>
  </si>
  <si>
    <t>Greene (28)</t>
  </si>
  <si>
    <t>Hamilton (29)</t>
  </si>
  <si>
    <t>Hancock (30)</t>
  </si>
  <si>
    <t>Harrison (31)</t>
  </si>
  <si>
    <t>Hendricks (32)</t>
  </si>
  <si>
    <t>Henry (33)</t>
  </si>
  <si>
    <t>Howard (34)</t>
  </si>
  <si>
    <t>Huntington (35)</t>
  </si>
  <si>
    <t>Jackson (36)</t>
  </si>
  <si>
    <t>Jasper (37)</t>
  </si>
  <si>
    <t>Jay (38)</t>
  </si>
  <si>
    <t>Jefferson (39)</t>
  </si>
  <si>
    <t>Jennings (40)</t>
  </si>
  <si>
    <t>Johnson (41)</t>
  </si>
  <si>
    <t>Knox (42)</t>
  </si>
  <si>
    <t>Kosciusko (43)</t>
  </si>
  <si>
    <t>LaGrange (44)</t>
  </si>
  <si>
    <t>Lake (45)</t>
  </si>
  <si>
    <t>LaPorte (46)</t>
  </si>
  <si>
    <t>Lawrence (47)</t>
  </si>
  <si>
    <t>Madison (48)</t>
  </si>
  <si>
    <t>Marion (49)</t>
  </si>
  <si>
    <t>Marshall (50)</t>
  </si>
  <si>
    <t>Martin (51)</t>
  </si>
  <si>
    <t>Miami (52)</t>
  </si>
  <si>
    <t>Monroe (53)</t>
  </si>
  <si>
    <t>Montgomery (54)</t>
  </si>
  <si>
    <t>Morgan (55)</t>
  </si>
  <si>
    <t>Newton (56)</t>
  </si>
  <si>
    <t>Noble (57)</t>
  </si>
  <si>
    <t>Ohio (58)</t>
  </si>
  <si>
    <t>Orange (59)</t>
  </si>
  <si>
    <t>Owen (60)</t>
  </si>
  <si>
    <t>Parke (61)</t>
  </si>
  <si>
    <t>Perry (62)</t>
  </si>
  <si>
    <t>Pike (63)</t>
  </si>
  <si>
    <t>Porter (64)</t>
  </si>
  <si>
    <t>Posey (65)</t>
  </si>
  <si>
    <t>Pulaski (66)</t>
  </si>
  <si>
    <t>Putnam (67)</t>
  </si>
  <si>
    <t>Randolph (68)</t>
  </si>
  <si>
    <t>Ripley (69)</t>
  </si>
  <si>
    <t>Rush (70)</t>
  </si>
  <si>
    <t>St. (71)</t>
  </si>
  <si>
    <t>Scott (72)</t>
  </si>
  <si>
    <t>Shelby (73)</t>
  </si>
  <si>
    <t>Spencer (74)</t>
  </si>
  <si>
    <t>Starke (75)</t>
  </si>
  <si>
    <t>Steuben (76)</t>
  </si>
  <si>
    <t>Sullivan (77)</t>
  </si>
  <si>
    <t>Switzerland (78)</t>
  </si>
  <si>
    <t>Tippecanoe (79)</t>
  </si>
  <si>
    <t>Tipton (80)</t>
  </si>
  <si>
    <t>Union (81)</t>
  </si>
  <si>
    <t>Vanderburgh (82)</t>
  </si>
  <si>
    <t>Vermillion (83)</t>
  </si>
  <si>
    <t>Vigo (84)</t>
  </si>
  <si>
    <t>Wabash (85)</t>
  </si>
  <si>
    <t>Warren (86)</t>
  </si>
  <si>
    <t>Warrick (87)</t>
  </si>
  <si>
    <t>Washington (88)</t>
  </si>
  <si>
    <t>Wayne (89)</t>
  </si>
  <si>
    <t>Wells (90)</t>
  </si>
  <si>
    <t>White (91)</t>
  </si>
  <si>
    <t>Whitley (92)</t>
  </si>
  <si>
    <t>Agency Information-Statistics (tab)</t>
  </si>
  <si>
    <t>Overview</t>
  </si>
  <si>
    <r>
      <rPr>
        <b/>
        <sz val="10"/>
        <rFont val="Arial"/>
        <family val="2"/>
      </rPr>
      <t>Assessments:</t>
    </r>
    <r>
      <rPr>
        <sz val="10"/>
        <rFont val="Arial"/>
        <family val="2"/>
      </rPr>
      <t xml:space="preserve"> Enter the number of billable Assessments your agency performed for the stated period above.</t>
    </r>
  </si>
  <si>
    <r>
      <rPr>
        <b/>
        <sz val="10"/>
        <rFont val="Arial"/>
        <family val="2"/>
      </rPr>
      <t>Home Visits:</t>
    </r>
    <r>
      <rPr>
        <sz val="10"/>
        <rFont val="Arial"/>
        <family val="2"/>
      </rPr>
      <t xml:space="preserve"> Enter the number of billable Home Visits your agency performed for the stated period above.  </t>
    </r>
  </si>
  <si>
    <r>
      <rPr>
        <b/>
        <sz val="10"/>
        <rFont val="Arial"/>
        <family val="2"/>
      </rPr>
      <t>Staff Turnover Ratio for this period:</t>
    </r>
    <r>
      <rPr>
        <u/>
        <sz val="10"/>
        <rFont val="Arial"/>
        <family val="2"/>
      </rPr>
      <t xml:space="preserve"> </t>
    </r>
    <r>
      <rPr>
        <sz val="10"/>
        <rFont val="Arial"/>
        <family val="2"/>
      </rPr>
      <t>Staff Turnover Ratio can be calculated by (1) dividing the total # of employees who worked for this this program during the specified budget period by the # of current employees working for this program, (2) subtract 1 from the result of Step (1), multiple result of Step (2) by 100. So: [(# of total employees for program for budget period ÷ # of current employees for program for budget period) - 1] × 100.</t>
    </r>
  </si>
  <si>
    <r>
      <rPr>
        <b/>
        <sz val="10"/>
        <rFont val="Arial"/>
        <family val="2"/>
      </rPr>
      <t>Assessments (Current):</t>
    </r>
    <r>
      <rPr>
        <sz val="10"/>
        <rFont val="Arial"/>
        <family val="2"/>
      </rPr>
      <t xml:space="preserve"> Enter your agency's highest current Assesssment Rate.</t>
    </r>
  </si>
  <si>
    <r>
      <rPr>
        <b/>
        <sz val="10"/>
        <rFont val="Arial"/>
        <family val="2"/>
      </rPr>
      <t>Assessments (Desired):</t>
    </r>
    <r>
      <rPr>
        <sz val="10"/>
        <rFont val="Arial"/>
        <family val="2"/>
      </rPr>
      <t xml:space="preserve"> Enter your agency's highest desired Assesssment Rate.  The "desired" rate should equal the rate that your agency feels would adequately compensate your agency for provided services for the contract starting October 1, 2020.</t>
    </r>
  </si>
  <si>
    <r>
      <rPr>
        <b/>
        <sz val="10"/>
        <rFont val="Arial"/>
        <family val="2"/>
      </rPr>
      <t>Home Visits (Current):</t>
    </r>
    <r>
      <rPr>
        <sz val="10"/>
        <rFont val="Arial"/>
        <family val="2"/>
      </rPr>
      <t xml:space="preserve"> Enter your agency's highest current Home Visit Rate.</t>
    </r>
  </si>
  <si>
    <r>
      <rPr>
        <b/>
        <sz val="10"/>
        <rFont val="Arial"/>
        <family val="2"/>
      </rPr>
      <t>Assessments (Desired):</t>
    </r>
    <r>
      <rPr>
        <sz val="10"/>
        <rFont val="Arial"/>
        <family val="2"/>
      </rPr>
      <t xml:space="preserve"> Enter your agency's highest desired Home Visit Rate.  The "desired" rate should equal the rate that your agency feels would adequately compensate your agency for provided services for the contract startring October 1, 2020.</t>
    </r>
  </si>
  <si>
    <t>Personnel (tab)</t>
  </si>
  <si>
    <t>CONTRACTORS</t>
  </si>
  <si>
    <t>POSITION / JOB TITLE</t>
  </si>
  <si>
    <t>COST ($)</t>
  </si>
  <si>
    <t>FRINGE BENEFIT &amp; PAYROLL TAX RATE (%)</t>
  </si>
  <si>
    <t>FRINGE BENEFIT &amp; PAYROLL TAX COST</t>
  </si>
  <si>
    <t>Totals/Averages</t>
  </si>
  <si>
    <r>
      <rPr>
        <b/>
        <sz val="10"/>
        <rFont val="Arial"/>
        <family val="2"/>
      </rPr>
      <t>FTE:</t>
    </r>
    <r>
      <rPr>
        <sz val="10"/>
        <rFont val="Arial"/>
        <family val="2"/>
      </rPr>
      <t xml:space="preserve"> An FTE is a standard measurement used for analytical purposes.  Please use 2,080 hours as a basis to calculate the appropriate FTEs for the identified position. Example (1):  John Smith is a Family Support Specialist.  John's total cost to the agency for this 6 month period was $15,000.  John is a salaried employee and his annual salary is $30,000.  To calculate John's applicable FTE, we would simply divide total actual cost ($15,000) by his pay rate/salary ($30,000).  $15,000 ÷ $30,000 = 0.5000. Example (2):  Beth Johnson is a Finance Director. Beth just started with the company on December 1st.  She is still currently employed with the agency.  Beth's total salary is $50,000. Since Beth has only been with the agency for 3 months of the 6 month period we are gathering cost data, you would calculate her FTE to be a quarter of a full FTE (3 months ÷ 12  months [full FTE assumption]), i.e. 0.2500.  </t>
    </r>
  </si>
  <si>
    <r>
      <rPr>
        <b/>
        <sz val="10"/>
        <rFont val="Arial"/>
        <family val="2"/>
      </rPr>
      <t>POSITION / JOB TITLE:</t>
    </r>
    <r>
      <rPr>
        <sz val="10"/>
        <rFont val="Arial"/>
        <family val="2"/>
      </rPr>
      <t xml:space="preserve"> Only identify a position once.  If there are multiple staff who occupy the same position, group these individuals and their relative information on the same line in aggregate form.  </t>
    </r>
  </si>
  <si>
    <r>
      <rPr>
        <b/>
        <sz val="10"/>
        <rFont val="Arial"/>
        <family val="2"/>
      </rPr>
      <t>COST ($):</t>
    </r>
    <r>
      <rPr>
        <sz val="10"/>
        <rFont val="Arial"/>
        <family val="2"/>
      </rPr>
      <t xml:space="preserve"> Enter the salary or wage cost associated with each identified position / job title.
Identify only the portion of this item that is relevant for the 6-month period that is identified on the "Agency Information" tab.
</t>
    </r>
  </si>
  <si>
    <t>ANNUAL SALARY ($)</t>
  </si>
  <si>
    <r>
      <rPr>
        <b/>
        <sz val="10"/>
        <rFont val="Arial"/>
        <family val="2"/>
      </rPr>
      <t>FRINGE BENEFIT &amp; PAYROLL TAX RATE (%):</t>
    </r>
    <r>
      <rPr>
        <sz val="10"/>
        <rFont val="Arial"/>
        <family val="2"/>
      </rPr>
      <t xml:space="preserve"> Enter the Fringe Benefit &amp; Payoll Tax Rate associated with the position to the left.</t>
    </r>
  </si>
  <si>
    <r>
      <rPr>
        <b/>
        <sz val="10"/>
        <rFont val="Arial"/>
        <family val="2"/>
      </rPr>
      <t>POSITION / JOB TITLE:</t>
    </r>
    <r>
      <rPr>
        <sz val="10"/>
        <rFont val="Arial"/>
        <family val="2"/>
      </rPr>
      <t xml:space="preserve"> Only identify a position once.  If there are multiple contractors who occupy the same position, group these individuals and their relative information on the same line in aggregate form.  </t>
    </r>
  </si>
  <si>
    <r>
      <rPr>
        <b/>
        <sz val="10"/>
        <rFont val="Arial"/>
        <family val="2"/>
      </rPr>
      <t>FTE:</t>
    </r>
    <r>
      <rPr>
        <sz val="10"/>
        <rFont val="Arial"/>
        <family val="2"/>
      </rPr>
      <t xml:space="preserve"> An FTE is a standard measurement used for analytical purposes. Please use 2,080 hours as a basis to calculate the appropriate FTEs for the identified position. Example (1):  John Smith is a Family Support Specialist. John's total cost to the agency for this 6 month period was $15,000. John is a salaried employee and his annual salary is $30,000. To calculate John's applicable FTE, we would simply divide total actual cost ($15,000) by his pay rate/salary ($30,000).  $15,000 ÷ $30,000 = 0.5000. Example (2):  Beth Johnson is a Finance Director. Beth just started with the company on December 1st. She is still currently employed with the agency. Beth's total salary is $50,000. Since Beth has only been with the agency for 3 months of the 6 month period we are gathering cost data, you would calculate her FTE to be a quarter of a full FTE (3 months ÷ 12  months [full FTE assumption]), i.e. 0.2500.  
Identify only the portion of this item that is relevant for the 6-month period that is identified on the "Agency Information" tab.</t>
    </r>
  </si>
  <si>
    <r>
      <rPr>
        <b/>
        <sz val="10"/>
        <rFont val="Arial"/>
        <family val="2"/>
      </rPr>
      <t>COST ($):</t>
    </r>
    <r>
      <rPr>
        <sz val="10"/>
        <rFont val="Arial"/>
        <family val="2"/>
      </rPr>
      <t xml:space="preserve"> Enter the cost associated with the position / job title. </t>
    </r>
  </si>
  <si>
    <t>COST ENTRY</t>
  </si>
  <si>
    <t>TOTAL PROGRAM COSTS</t>
  </si>
  <si>
    <t>SALARIES AND WAGES</t>
  </si>
  <si>
    <t>FRINGE BENEFITS AND PAYROLL TAXES</t>
  </si>
  <si>
    <t>TOTAL PERSONNEL</t>
  </si>
  <si>
    <t>TOTAL NON-PERSONNEL &amp; IN-KIND</t>
  </si>
  <si>
    <t>Describe the service that you have designated as "in-kind" below; identify the value of the service as the cost.</t>
  </si>
  <si>
    <r>
      <t xml:space="preserve">You should include any and all costs during </t>
    </r>
    <r>
      <rPr>
        <b/>
        <sz val="10"/>
        <color rgb="FFFF0000"/>
        <rFont val="Arial"/>
        <family val="2"/>
      </rPr>
      <t>Fiscal Year 2019 (October 1, 2018 through September 30, 2019)</t>
    </r>
    <r>
      <rPr>
        <sz val="10"/>
        <rFont val="Arial"/>
        <family val="2"/>
      </rPr>
      <t xml:space="preserve"> that are incurred by the Healthy Families Program that are paid for through State, MIECHV, and/or TANF Funds. This should also include costs for which you do not have an alternative funding source. Costs should ONLY be related to the county for which is identified below.  Costs related to any other county should be contained on a separate report.  </t>
    </r>
  </si>
  <si>
    <r>
      <rPr>
        <b/>
        <sz val="10"/>
        <rFont val="Arial"/>
        <family val="2"/>
      </rPr>
      <t>ANNUAL SALARY ($):</t>
    </r>
    <r>
      <rPr>
        <sz val="10"/>
        <rFont val="Arial"/>
        <family val="2"/>
      </rPr>
      <t xml:space="preserve"> Enter the annual salary for this position. If there are multiple employees who comprise this position, average the salary for the position based on each employee's salary.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</si>
</sst>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0_);_(* \(#,##0.0000\);_(* &quot;-&quot;??_);_(@_)"/>
  </numFmts>
  <fonts count="18"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u/>
      <sz val="10"/>
      <name val="Arial"/>
      <family val="2"/>
    </font>
    <font>
      <sz val="10"/>
      <name val="Arial"/>
      <family val="2"/>
    </font>
    <font>
      <b/>
      <sz val="12"/>
      <name val="Arial"/>
      <family val="2"/>
    </font>
    <font>
      <b/>
      <sz val="14"/>
      <name val="Arial"/>
      <family val="2"/>
    </font>
    <font>
      <sz val="8"/>
      <color theme="0" tint="-0.499984740745262"/>
      <name val="Arial"/>
      <family val="2"/>
    </font>
    <font>
      <sz val="8"/>
      <color theme="0" tint="-0.249977111117893"/>
      <name val="Arial"/>
      <family val="2"/>
    </font>
    <font>
      <b/>
      <sz val="10"/>
      <color rgb="FFFF0000"/>
      <name val="Arial"/>
      <family val="2"/>
    </font>
    <font>
      <sz val="12"/>
      <name val="Arial"/>
      <family val="2"/>
    </font>
    <font>
      <sz val="14"/>
      <name val="Arial"/>
      <family val="2"/>
    </font>
    <font>
      <u/>
      <sz val="10"/>
      <name val="Arial"/>
      <family val="2"/>
    </font>
    <font>
      <b/>
      <i/>
      <sz val="12"/>
      <name val="Arial"/>
      <family val="2"/>
    </font>
    <font>
      <b/>
      <sz val="8"/>
      <color theme="0" tint="-0.499984740745262"/>
      <name val="Arial"/>
      <family val="2"/>
    </font>
  </fonts>
  <fills count="6">
    <fill>
      <patternFill patternType="none"/>
    </fill>
    <fill>
      <patternFill patternType="gray125"/>
    </fill>
    <fill>
      <patternFill patternType="solid">
        <fgColor auto="1"/>
        <bgColor theme="0"/>
      </patternFill>
    </fill>
    <fill>
      <patternFill patternType="solid">
        <fgColor rgb="FFFFFF00"/>
        <bgColor indexed="64"/>
      </patternFill>
    </fill>
    <fill>
      <patternFill patternType="solid">
        <fgColor rgb="FFFFFF93"/>
        <bgColor indexed="64"/>
      </patternFill>
    </fill>
    <fill>
      <patternFill patternType="solid">
        <fgColor rgb="FFFFFF99"/>
        <bgColor indexed="64"/>
      </patternFill>
    </fill>
  </fills>
  <borders count="55">
    <border>
      <left/>
      <right/>
      <top/>
      <bottom/>
      <diagonal/>
    </border>
    <border>
      <left style="thin">
        <color theme="0" tint="-0.49998474074526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thin">
        <color theme="0" tint="-0.24994659260841701"/>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medium">
        <color theme="0" tint="-0.24994659260841701"/>
      </bottom>
      <diagonal/>
    </border>
    <border>
      <left/>
      <right/>
      <top style="double">
        <color theme="0" tint="-0.24994659260841701"/>
      </top>
      <bottom/>
      <diagonal/>
    </border>
    <border>
      <left/>
      <right/>
      <top style="medium">
        <color theme="0" tint="-0.24994659260841701"/>
      </top>
      <bottom style="thin">
        <color theme="0" tint="-0.24994659260841701"/>
      </bottom>
      <diagonal/>
    </border>
    <border>
      <left/>
      <right/>
      <top style="thin">
        <color theme="0" tint="-0.24994659260841701"/>
      </top>
      <bottom style="double">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top style="thin">
        <color theme="0" tint="-0.24994659260841701"/>
      </top>
      <bottom style="double">
        <color theme="0" tint="-0.24994659260841701"/>
      </bottom>
      <diagonal/>
    </border>
    <border>
      <left/>
      <right style="thin">
        <color theme="0" tint="-0.24994659260841701"/>
      </right>
      <top style="double">
        <color theme="0" tint="-0.24994659260841701"/>
      </top>
      <bottom/>
      <diagonal/>
    </border>
    <border>
      <left style="thin">
        <color theme="0" tint="-0.24994659260841701"/>
      </left>
      <right style="thin">
        <color theme="0" tint="-0.24994659260841701"/>
      </right>
      <top style="double">
        <color theme="0" tint="-0.24994659260841701"/>
      </top>
      <bottom/>
      <diagonal/>
    </border>
    <border>
      <left style="thin">
        <color theme="0" tint="-0.24994659260841701"/>
      </left>
      <right/>
      <top style="double">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double">
        <color theme="0" tint="-0.24994659260841701"/>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style="double">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thin">
        <color theme="0" tint="-0.24994659260841701"/>
      </left>
      <right/>
      <top style="double">
        <color theme="0" tint="-0.24994659260841701"/>
      </top>
      <bottom style="medium">
        <color theme="0" tint="-0.24994659260841701"/>
      </bottom>
      <diagonal/>
    </border>
    <border>
      <left/>
      <right style="thin">
        <color theme="0" tint="-0.24994659260841701"/>
      </right>
      <top style="double">
        <color theme="0" tint="-0.24994659260841701"/>
      </top>
      <bottom style="medium">
        <color theme="0" tint="-0.24994659260841701"/>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3" fontId="7" fillId="0" borderId="0" applyFont="0" applyFill="0" applyBorder="0" applyAlignment="0" applyProtection="0"/>
  </cellStyleXfs>
  <cellXfs count="198">
    <xf numFmtId="0" fontId="0" fillId="0" borderId="0" xfId="0"/>
    <xf numFmtId="0" fontId="1" fillId="0" borderId="0" xfId="0" applyFont="1" applyFill="1" applyProtection="1"/>
    <xf numFmtId="0" fontId="1" fillId="0" borderId="0" xfId="0" applyFont="1"/>
    <xf numFmtId="0" fontId="6" fillId="0" borderId="0" xfId="0" applyFont="1"/>
    <xf numFmtId="49" fontId="0" fillId="0" borderId="0" xfId="0" applyNumberFormat="1"/>
    <xf numFmtId="49" fontId="1" fillId="0" borderId="0" xfId="0" applyNumberFormat="1" applyFont="1"/>
    <xf numFmtId="0" fontId="1" fillId="2" borderId="0" xfId="0" applyFont="1" applyFill="1" applyProtection="1"/>
    <xf numFmtId="9" fontId="1" fillId="2" borderId="0" xfId="0" applyNumberFormat="1" applyFont="1" applyFill="1" applyBorder="1" applyAlignment="1" applyProtection="1">
      <alignment horizontal="right"/>
    </xf>
    <xf numFmtId="9" fontId="3" fillId="2" borderId="0" xfId="0" applyNumberFormat="1" applyFont="1" applyFill="1" applyBorder="1" applyAlignment="1" applyProtection="1">
      <alignment horizontal="right"/>
    </xf>
    <xf numFmtId="0" fontId="3" fillId="2" borderId="0" xfId="0" applyFont="1" applyFill="1" applyAlignment="1" applyProtection="1"/>
    <xf numFmtId="0" fontId="4" fillId="0" borderId="0" xfId="0" applyFont="1" applyFill="1" applyAlignment="1" applyProtection="1">
      <alignment horizontal="right"/>
    </xf>
    <xf numFmtId="0" fontId="3" fillId="0" borderId="0" xfId="0" applyFont="1" applyFill="1" applyBorder="1" applyAlignment="1" applyProtection="1">
      <alignment horizontal="center"/>
    </xf>
    <xf numFmtId="0" fontId="0" fillId="0" borderId="0" xfId="0" applyFill="1" applyProtection="1"/>
    <xf numFmtId="0" fontId="0" fillId="0" borderId="0" xfId="0" applyFill="1" applyBorder="1" applyProtection="1"/>
    <xf numFmtId="0" fontId="0" fillId="0" borderId="1" xfId="0" applyFill="1" applyBorder="1" applyProtection="1"/>
    <xf numFmtId="165" fontId="4" fillId="0" borderId="0" xfId="9" applyNumberFormat="1" applyFont="1" applyFill="1" applyBorder="1" applyAlignment="1" applyProtection="1">
      <alignment horizontal="right"/>
    </xf>
    <xf numFmtId="44" fontId="4" fillId="0" borderId="0" xfId="0" applyNumberFormat="1" applyFont="1" applyFill="1" applyBorder="1" applyAlignment="1" applyProtection="1">
      <alignment horizontal="right"/>
    </xf>
    <xf numFmtId="0" fontId="4" fillId="0" borderId="0" xfId="0" applyFont="1" applyFill="1" applyBorder="1" applyAlignment="1" applyProtection="1">
      <alignment horizontal="left" indent="1"/>
    </xf>
    <xf numFmtId="0" fontId="4" fillId="0" borderId="0" xfId="0" applyFont="1" applyFill="1" applyAlignment="1" applyProtection="1">
      <alignment horizontal="left" indent="1"/>
    </xf>
    <xf numFmtId="165" fontId="4" fillId="0" borderId="0" xfId="0" applyNumberFormat="1" applyFont="1" applyFill="1" applyAlignment="1" applyProtection="1">
      <alignment horizontal="right"/>
    </xf>
    <xf numFmtId="0" fontId="3" fillId="0" borderId="0" xfId="0" applyNumberFormat="1" applyFont="1" applyFill="1" applyBorder="1" applyAlignment="1" applyProtection="1">
      <alignment horizontal="left"/>
    </xf>
    <xf numFmtId="0" fontId="0" fillId="0" borderId="0" xfId="0" applyFill="1" applyBorder="1" applyAlignment="1" applyProtection="1">
      <alignment horizontal="left"/>
    </xf>
    <xf numFmtId="0" fontId="3" fillId="0" borderId="0" xfId="0" applyFont="1" applyFill="1" applyAlignment="1" applyProtection="1">
      <alignment horizontal="center"/>
    </xf>
    <xf numFmtId="0" fontId="1" fillId="0" borderId="0" xfId="0" applyFont="1" applyFill="1" applyBorder="1" applyAlignment="1" applyProtection="1">
      <alignment horizontal="left" indent="1"/>
    </xf>
    <xf numFmtId="0" fontId="1" fillId="0" borderId="0" xfId="0" applyFont="1" applyFill="1" applyBorder="1" applyAlignment="1" applyProtection="1">
      <alignment horizontal="left"/>
    </xf>
    <xf numFmtId="0" fontId="1" fillId="0" borderId="0" xfId="0" applyFont="1" applyFill="1" applyBorder="1" applyAlignment="1" applyProtection="1">
      <alignment vertical="center"/>
    </xf>
    <xf numFmtId="0" fontId="2" fillId="0" borderId="0" xfId="0" applyFont="1" applyFill="1" applyProtection="1"/>
    <xf numFmtId="0" fontId="3" fillId="0" borderId="0" xfId="0" applyFont="1" applyFill="1" applyProtection="1"/>
    <xf numFmtId="0" fontId="0" fillId="0" borderId="9" xfId="0" applyFill="1" applyBorder="1" applyProtection="1"/>
    <xf numFmtId="0" fontId="0" fillId="0" borderId="10" xfId="0" applyFill="1" applyBorder="1" applyProtection="1"/>
    <xf numFmtId="0" fontId="0" fillId="0" borderId="11" xfId="0" applyFill="1" applyBorder="1" applyProtection="1"/>
    <xf numFmtId="0" fontId="4" fillId="0" borderId="6" xfId="0" applyFont="1" applyFill="1" applyBorder="1" applyAlignment="1" applyProtection="1">
      <alignment horizontal="left" indent="1"/>
    </xf>
    <xf numFmtId="0" fontId="0" fillId="0" borderId="8" xfId="0" applyFill="1" applyBorder="1" applyProtection="1"/>
    <xf numFmtId="0" fontId="0" fillId="0" borderId="12" xfId="0" applyFill="1" applyBorder="1" applyProtection="1"/>
    <xf numFmtId="0" fontId="0" fillId="0" borderId="7" xfId="0" applyFill="1" applyBorder="1" applyProtection="1"/>
    <xf numFmtId="0" fontId="0" fillId="0" borderId="13" xfId="0" applyFill="1" applyBorder="1" applyProtection="1"/>
    <xf numFmtId="0" fontId="0" fillId="0" borderId="14" xfId="0" applyFill="1" applyBorder="1" applyProtection="1"/>
    <xf numFmtId="0" fontId="0" fillId="0" borderId="15" xfId="0" applyFill="1" applyBorder="1" applyProtection="1"/>
    <xf numFmtId="0" fontId="0" fillId="0" borderId="16" xfId="0" applyFill="1" applyBorder="1" applyProtection="1"/>
    <xf numFmtId="0" fontId="0" fillId="0" borderId="18" xfId="0" applyFill="1" applyBorder="1" applyProtection="1"/>
    <xf numFmtId="0" fontId="4" fillId="0" borderId="17" xfId="0" applyFont="1" applyFill="1" applyBorder="1" applyAlignment="1" applyProtection="1">
      <alignment horizontal="left" indent="1"/>
    </xf>
    <xf numFmtId="0" fontId="3" fillId="0" borderId="0" xfId="0" applyFont="1" applyFill="1" applyBorder="1" applyAlignment="1" applyProtection="1">
      <alignment horizontal="center" vertical="center"/>
    </xf>
    <xf numFmtId="0" fontId="0" fillId="0" borderId="19" xfId="0" applyFill="1" applyBorder="1" applyProtection="1"/>
    <xf numFmtId="0" fontId="0" fillId="0" borderId="20" xfId="0" applyFill="1" applyBorder="1" applyProtection="1"/>
    <xf numFmtId="0" fontId="0" fillId="0" borderId="21" xfId="0" applyFill="1" applyBorder="1" applyProtection="1"/>
    <xf numFmtId="0" fontId="0" fillId="0" borderId="0" xfId="0" applyBorder="1" applyAlignment="1" applyProtection="1">
      <alignment vertical="center" shrinkToFit="1"/>
    </xf>
    <xf numFmtId="166" fontId="0" fillId="0" borderId="0" xfId="10" applyNumberFormat="1" applyFont="1" applyFill="1" applyBorder="1" applyAlignment="1" applyProtection="1"/>
    <xf numFmtId="0" fontId="0" fillId="0" borderId="0" xfId="0" applyFill="1" applyBorder="1" applyAlignment="1" applyProtection="1"/>
    <xf numFmtId="49" fontId="2" fillId="0" borderId="0" xfId="0" applyNumberFormat="1" applyFont="1" applyFill="1" applyAlignment="1" applyProtection="1">
      <alignment horizontal="right" vertical="top"/>
    </xf>
    <xf numFmtId="0" fontId="16" fillId="0" borderId="0" xfId="0" applyFont="1" applyFill="1" applyAlignment="1" applyProtection="1"/>
    <xf numFmtId="0" fontId="1" fillId="2" borderId="5" xfId="0" applyFont="1" applyFill="1" applyBorder="1" applyProtection="1"/>
    <xf numFmtId="0" fontId="3" fillId="0" borderId="0" xfId="0" applyFont="1" applyFill="1" applyAlignment="1" applyProtection="1">
      <alignment vertical="center"/>
    </xf>
    <xf numFmtId="165" fontId="17" fillId="0" borderId="6" xfId="9" applyNumberFormat="1" applyFont="1" applyFill="1" applyBorder="1" applyAlignment="1" applyProtection="1">
      <alignment horizontal="center" vertical="center" wrapText="1"/>
    </xf>
    <xf numFmtId="164" fontId="1" fillId="3" borderId="28" xfId="0" applyNumberFormat="1" applyFont="1" applyFill="1" applyBorder="1" applyAlignment="1" applyProtection="1">
      <alignment horizontal="right" vertical="center"/>
      <protection locked="0"/>
    </xf>
    <xf numFmtId="41" fontId="1" fillId="3" borderId="28" xfId="0" applyNumberFormat="1" applyFont="1" applyFill="1" applyBorder="1" applyAlignment="1" applyProtection="1">
      <alignment vertical="center"/>
      <protection locked="0"/>
    </xf>
    <xf numFmtId="10" fontId="1" fillId="3" borderId="28" xfId="1" applyNumberFormat="1" applyFont="1" applyFill="1" applyBorder="1" applyAlignment="1" applyProtection="1">
      <alignment vertical="center"/>
      <protection locked="0"/>
    </xf>
    <xf numFmtId="164" fontId="1" fillId="4" borderId="2" xfId="0" applyNumberFormat="1" applyFont="1" applyFill="1" applyBorder="1" applyAlignment="1" applyProtection="1">
      <alignment horizontal="right" vertical="center"/>
      <protection locked="0"/>
    </xf>
    <xf numFmtId="41" fontId="1" fillId="4" borderId="2" xfId="0" applyNumberFormat="1" applyFont="1" applyFill="1" applyBorder="1" applyAlignment="1" applyProtection="1">
      <alignment vertical="center"/>
      <protection locked="0"/>
    </xf>
    <xf numFmtId="10" fontId="1" fillId="4" borderId="2" xfId="1" applyNumberFormat="1" applyFont="1" applyFill="1" applyBorder="1" applyAlignment="1" applyProtection="1">
      <alignment vertical="center"/>
      <protection locked="0"/>
    </xf>
    <xf numFmtId="164" fontId="1" fillId="3" borderId="2" xfId="0" applyNumberFormat="1" applyFont="1" applyFill="1" applyBorder="1" applyAlignment="1" applyProtection="1">
      <alignment horizontal="right" vertical="center"/>
      <protection locked="0"/>
    </xf>
    <xf numFmtId="41" fontId="1" fillId="3" borderId="2" xfId="0" applyNumberFormat="1" applyFont="1" applyFill="1" applyBorder="1" applyAlignment="1" applyProtection="1">
      <alignment vertical="center"/>
      <protection locked="0"/>
    </xf>
    <xf numFmtId="10" fontId="1" fillId="3" borderId="2" xfId="1" applyNumberFormat="1" applyFont="1" applyFill="1" applyBorder="1" applyAlignment="1" applyProtection="1">
      <alignment vertical="center"/>
      <protection locked="0"/>
    </xf>
    <xf numFmtId="164" fontId="1" fillId="4" borderId="31" xfId="0" applyNumberFormat="1" applyFont="1" applyFill="1" applyBorder="1" applyAlignment="1" applyProtection="1">
      <alignment horizontal="right" vertical="center"/>
      <protection locked="0"/>
    </xf>
    <xf numFmtId="41" fontId="1" fillId="4" borderId="31" xfId="0" applyNumberFormat="1" applyFont="1" applyFill="1" applyBorder="1" applyAlignment="1" applyProtection="1">
      <alignment vertical="center"/>
      <protection locked="0"/>
    </xf>
    <xf numFmtId="10" fontId="1" fillId="4" borderId="31" xfId="1" applyNumberFormat="1" applyFont="1" applyFill="1" applyBorder="1" applyAlignment="1" applyProtection="1">
      <alignment vertical="center"/>
      <protection locked="0"/>
    </xf>
    <xf numFmtId="43" fontId="1" fillId="0" borderId="35" xfId="0" applyNumberFormat="1" applyFont="1" applyFill="1" applyBorder="1" applyAlignment="1" applyProtection="1">
      <alignment horizontal="right" vertical="center"/>
    </xf>
    <xf numFmtId="49" fontId="11" fillId="0" borderId="0" xfId="0" applyNumberFormat="1" applyFont="1" applyFill="1" applyAlignment="1" applyProtection="1">
      <alignment horizontal="right" vertical="top"/>
    </xf>
    <xf numFmtId="43" fontId="1" fillId="0" borderId="29" xfId="9" applyNumberFormat="1" applyFont="1" applyFill="1" applyBorder="1" applyAlignment="1" applyProtection="1">
      <alignment horizontal="right" vertical="center"/>
    </xf>
    <xf numFmtId="43" fontId="1" fillId="0" borderId="3" xfId="9" applyNumberFormat="1" applyFont="1" applyFill="1" applyBorder="1" applyAlignment="1" applyProtection="1">
      <alignment horizontal="right" vertical="center"/>
    </xf>
    <xf numFmtId="43" fontId="1" fillId="0" borderId="32" xfId="9" applyNumberFormat="1" applyFont="1" applyFill="1" applyBorder="1" applyAlignment="1" applyProtection="1">
      <alignment horizontal="right" vertical="center"/>
    </xf>
    <xf numFmtId="0" fontId="10" fillId="0" borderId="43" xfId="0" applyFont="1" applyFill="1" applyBorder="1" applyAlignment="1" applyProtection="1">
      <alignment vertical="center" wrapText="1"/>
    </xf>
    <xf numFmtId="0" fontId="10" fillId="0" borderId="44" xfId="0" applyFont="1" applyFill="1" applyBorder="1" applyAlignment="1" applyProtection="1">
      <alignment horizontal="center" vertical="center" wrapText="1"/>
    </xf>
    <xf numFmtId="0" fontId="10" fillId="0" borderId="22" xfId="0" applyFont="1" applyFill="1" applyBorder="1" applyAlignment="1" applyProtection="1">
      <alignment vertical="center" wrapText="1"/>
    </xf>
    <xf numFmtId="41" fontId="4" fillId="5" borderId="6" xfId="9" applyNumberFormat="1" applyFont="1" applyFill="1" applyBorder="1" applyAlignment="1" applyProtection="1">
      <alignment horizontal="center" vertical="center"/>
      <protection locked="0"/>
    </xf>
    <xf numFmtId="0" fontId="4" fillId="5" borderId="0" xfId="0" applyFont="1" applyFill="1" applyBorder="1" applyAlignment="1" applyProtection="1">
      <alignment horizontal="left" vertical="center" wrapText="1" indent="1"/>
      <protection locked="0"/>
    </xf>
    <xf numFmtId="0" fontId="1" fillId="0" borderId="41" xfId="0" applyFont="1" applyFill="1" applyBorder="1" applyAlignment="1" applyProtection="1">
      <alignment horizontal="left" indent="1"/>
    </xf>
    <xf numFmtId="0" fontId="1" fillId="2" borderId="28" xfId="0" applyFont="1" applyFill="1" applyBorder="1" applyAlignment="1" applyProtection="1">
      <alignment vertical="center"/>
    </xf>
    <xf numFmtId="41" fontId="1" fillId="0" borderId="42" xfId="9" applyNumberFormat="1" applyFont="1" applyFill="1" applyBorder="1" applyAlignment="1" applyProtection="1">
      <alignment horizontal="right" vertical="center"/>
    </xf>
    <xf numFmtId="0" fontId="1" fillId="0" borderId="36" xfId="0" applyFont="1" applyFill="1" applyBorder="1" applyAlignment="1" applyProtection="1">
      <alignment horizontal="left" indent="1"/>
    </xf>
    <xf numFmtId="41" fontId="1" fillId="0" borderId="37" xfId="9" applyNumberFormat="1" applyFont="1" applyFill="1" applyBorder="1" applyAlignment="1" applyProtection="1">
      <alignment horizontal="right" vertical="center"/>
    </xf>
    <xf numFmtId="0" fontId="3" fillId="0" borderId="47" xfId="0" applyFont="1" applyFill="1" applyBorder="1" applyAlignment="1" applyProtection="1">
      <alignment horizontal="left"/>
    </xf>
    <xf numFmtId="0" fontId="1" fillId="2" borderId="48" xfId="0" applyFont="1" applyFill="1" applyBorder="1" applyAlignment="1" applyProtection="1">
      <alignment vertical="center"/>
    </xf>
    <xf numFmtId="41" fontId="1" fillId="0" borderId="49" xfId="9" applyNumberFormat="1" applyFont="1" applyFill="1" applyBorder="1" applyAlignment="1" applyProtection="1">
      <alignment horizontal="right" vertical="center"/>
    </xf>
    <xf numFmtId="0" fontId="3" fillId="2" borderId="38" xfId="0" applyFont="1" applyFill="1" applyBorder="1" applyAlignment="1" applyProtection="1">
      <alignment vertical="center"/>
    </xf>
    <xf numFmtId="41" fontId="3" fillId="0" borderId="40" xfId="9" applyNumberFormat="1" applyFont="1" applyFill="1" applyBorder="1" applyAlignment="1" applyProtection="1">
      <alignment horizontal="right" vertical="center"/>
    </xf>
    <xf numFmtId="41" fontId="1" fillId="0" borderId="42" xfId="9" applyNumberFormat="1" applyFont="1" applyFill="1" applyBorder="1" applyAlignment="1" applyProtection="1">
      <alignment horizontal="right"/>
    </xf>
    <xf numFmtId="41" fontId="1" fillId="0" borderId="37" xfId="9" applyNumberFormat="1" applyFont="1" applyFill="1" applyBorder="1" applyAlignment="1" applyProtection="1">
      <alignment horizontal="right"/>
    </xf>
    <xf numFmtId="41" fontId="1" fillId="0" borderId="49" xfId="9" applyNumberFormat="1" applyFont="1" applyFill="1" applyBorder="1" applyAlignment="1" applyProtection="1">
      <alignment horizontal="right"/>
    </xf>
    <xf numFmtId="41" fontId="3" fillId="0" borderId="40" xfId="9" applyNumberFormat="1" applyFont="1" applyFill="1" applyBorder="1" applyAlignment="1" applyProtection="1">
      <alignment horizontal="right"/>
    </xf>
    <xf numFmtId="41" fontId="8" fillId="0" borderId="46" xfId="0" applyNumberFormat="1" applyFont="1" applyFill="1" applyBorder="1" applyAlignment="1" applyProtection="1">
      <alignment horizontal="left"/>
    </xf>
    <xf numFmtId="0" fontId="1" fillId="0" borderId="50" xfId="0" applyFont="1" applyFill="1" applyBorder="1" applyAlignment="1" applyProtection="1">
      <alignment horizontal="left" indent="1"/>
    </xf>
    <xf numFmtId="0" fontId="1" fillId="2" borderId="4" xfId="0" applyFont="1" applyFill="1" applyBorder="1" applyAlignment="1" applyProtection="1">
      <alignment vertical="center"/>
    </xf>
    <xf numFmtId="167" fontId="1" fillId="0" borderId="5" xfId="10" applyNumberFormat="1" applyFont="1" applyFill="1" applyBorder="1" applyAlignment="1" applyProtection="1">
      <alignment horizontal="right" vertical="center"/>
    </xf>
    <xf numFmtId="0" fontId="1" fillId="2" borderId="29" xfId="0" applyFont="1" applyFill="1" applyBorder="1" applyProtection="1"/>
    <xf numFmtId="0" fontId="1" fillId="2" borderId="27" xfId="0" applyFont="1" applyFill="1" applyBorder="1" applyProtection="1"/>
    <xf numFmtId="0" fontId="1" fillId="2" borderId="3" xfId="0" applyFont="1" applyFill="1" applyBorder="1" applyProtection="1"/>
    <xf numFmtId="0" fontId="1" fillId="2" borderId="32" xfId="0" applyFont="1" applyFill="1" applyBorder="1" applyProtection="1"/>
    <xf numFmtId="0" fontId="1" fillId="2" borderId="30" xfId="0" applyFont="1" applyFill="1" applyBorder="1" applyProtection="1"/>
    <xf numFmtId="0" fontId="1" fillId="2" borderId="51" xfId="0" applyFont="1" applyFill="1" applyBorder="1" applyProtection="1"/>
    <xf numFmtId="0" fontId="1" fillId="2" borderId="52" xfId="0" applyFont="1" applyFill="1" applyBorder="1" applyProtection="1"/>
    <xf numFmtId="0" fontId="1" fillId="3" borderId="27" xfId="0" applyFont="1" applyFill="1" applyBorder="1" applyAlignment="1" applyProtection="1">
      <alignment horizontal="left" vertical="center" wrapText="1" indent="1"/>
      <protection locked="0"/>
    </xf>
    <xf numFmtId="0" fontId="1" fillId="4" borderId="5" xfId="0" applyFont="1" applyFill="1" applyBorder="1" applyAlignment="1" applyProtection="1">
      <alignment horizontal="left" vertical="center" wrapText="1" indent="1"/>
      <protection locked="0"/>
    </xf>
    <xf numFmtId="0" fontId="1" fillId="3" borderId="5" xfId="0" applyFont="1" applyFill="1" applyBorder="1" applyAlignment="1" applyProtection="1">
      <alignment horizontal="left" vertical="center" wrapText="1" indent="1"/>
      <protection locked="0"/>
    </xf>
    <xf numFmtId="41" fontId="1" fillId="3" borderId="29" xfId="0" applyNumberFormat="1" applyFont="1" applyFill="1" applyBorder="1" applyAlignment="1" applyProtection="1">
      <alignment vertical="center"/>
      <protection locked="0"/>
    </xf>
    <xf numFmtId="41" fontId="1" fillId="4" borderId="3" xfId="0" applyNumberFormat="1" applyFont="1" applyFill="1" applyBorder="1" applyAlignment="1" applyProtection="1">
      <alignment vertical="center"/>
      <protection locked="0"/>
    </xf>
    <xf numFmtId="41" fontId="1" fillId="3" borderId="3" xfId="0" applyNumberFormat="1" applyFont="1" applyFill="1" applyBorder="1" applyAlignment="1" applyProtection="1">
      <alignment vertical="center"/>
      <protection locked="0"/>
    </xf>
    <xf numFmtId="0" fontId="1" fillId="4" borderId="30" xfId="0" applyFont="1" applyFill="1" applyBorder="1" applyAlignment="1" applyProtection="1">
      <alignment horizontal="left" vertical="center" wrapText="1" indent="1"/>
      <protection locked="0"/>
    </xf>
    <xf numFmtId="0" fontId="10" fillId="0" borderId="8" xfId="0" applyFont="1" applyFill="1" applyBorder="1" applyAlignment="1" applyProtection="1">
      <alignment horizontal="left" vertical="center" wrapText="1"/>
    </xf>
    <xf numFmtId="164" fontId="10" fillId="0" borderId="26" xfId="0" applyNumberFormat="1" applyFont="1" applyFill="1" applyBorder="1" applyAlignment="1" applyProtection="1">
      <alignment horizontal="center" vertical="center" wrapText="1"/>
    </xf>
    <xf numFmtId="42" fontId="10" fillId="0" borderId="26" xfId="0" applyNumberFormat="1" applyFont="1" applyFill="1" applyBorder="1" applyAlignment="1" applyProtection="1">
      <alignment horizontal="center" vertical="center" wrapText="1"/>
    </xf>
    <xf numFmtId="42" fontId="17" fillId="0" borderId="26" xfId="0" applyNumberFormat="1" applyFont="1" applyFill="1" applyBorder="1" applyAlignment="1" applyProtection="1">
      <alignment horizontal="center" vertical="center" wrapText="1"/>
    </xf>
    <xf numFmtId="10" fontId="17" fillId="0" borderId="26" xfId="1" applyNumberFormat="1" applyFont="1" applyFill="1" applyBorder="1" applyAlignment="1" applyProtection="1">
      <alignment horizontal="center" vertical="center" wrapText="1"/>
    </xf>
    <xf numFmtId="0" fontId="1" fillId="0" borderId="33" xfId="0" applyFont="1" applyFill="1" applyBorder="1" applyAlignment="1" applyProtection="1">
      <alignment horizontal="left" vertical="center" wrapText="1" indent="1"/>
    </xf>
    <xf numFmtId="164" fontId="1" fillId="0" borderId="34" xfId="0" applyNumberFormat="1" applyFont="1" applyFill="1" applyBorder="1" applyAlignment="1" applyProtection="1">
      <alignment horizontal="right" vertical="center"/>
    </xf>
    <xf numFmtId="41" fontId="1" fillId="0" borderId="34" xfId="0" applyNumberFormat="1" applyFont="1" applyFill="1" applyBorder="1" applyAlignment="1" applyProtection="1">
      <alignment vertical="center"/>
    </xf>
    <xf numFmtId="10" fontId="1" fillId="0" borderId="34" xfId="0" applyNumberFormat="1" applyFont="1" applyFill="1" applyBorder="1" applyAlignment="1" applyProtection="1">
      <alignment vertical="center"/>
    </xf>
    <xf numFmtId="0" fontId="4" fillId="0" borderId="0" xfId="0" applyFont="1" applyFill="1" applyBorder="1" applyAlignment="1" applyProtection="1">
      <alignment horizontal="left" vertical="center" wrapText="1" indent="1"/>
    </xf>
    <xf numFmtId="164" fontId="4" fillId="0" borderId="0" xfId="0" applyNumberFormat="1" applyFont="1" applyFill="1" applyBorder="1" applyAlignment="1" applyProtection="1">
      <alignment horizontal="right"/>
    </xf>
    <xf numFmtId="42" fontId="4" fillId="0" borderId="0" xfId="0" applyNumberFormat="1" applyFont="1" applyFill="1" applyBorder="1" applyAlignment="1" applyProtection="1"/>
    <xf numFmtId="10" fontId="4" fillId="0" borderId="0" xfId="0" applyNumberFormat="1" applyFont="1" applyFill="1" applyBorder="1" applyAlignment="1" applyProtection="1"/>
    <xf numFmtId="0" fontId="10" fillId="0" borderId="43" xfId="0" applyFont="1" applyFill="1" applyBorder="1" applyAlignment="1" applyProtection="1">
      <alignment horizontal="left" vertical="center" wrapText="1"/>
    </xf>
    <xf numFmtId="164" fontId="10" fillId="0" borderId="39" xfId="0" applyNumberFormat="1" applyFont="1" applyFill="1" applyBorder="1" applyAlignment="1" applyProtection="1">
      <alignment horizontal="center" vertical="center" wrapText="1"/>
    </xf>
    <xf numFmtId="42" fontId="10" fillId="0" borderId="44" xfId="0" applyNumberFormat="1"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indent="1"/>
    </xf>
    <xf numFmtId="164" fontId="1" fillId="0" borderId="26" xfId="0" applyNumberFormat="1" applyFont="1" applyFill="1" applyBorder="1" applyAlignment="1" applyProtection="1">
      <alignment horizontal="right" vertical="center"/>
    </xf>
    <xf numFmtId="41" fontId="1" fillId="0" borderId="6" xfId="0" applyNumberFormat="1"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 fillId="0" borderId="24" xfId="0" applyFont="1" applyFill="1" applyBorder="1" applyAlignment="1" applyProtection="1">
      <alignment horizontal="left" vertical="center" indent="1"/>
    </xf>
    <xf numFmtId="41" fontId="1" fillId="3" borderId="29" xfId="9" applyNumberFormat="1" applyFont="1" applyFill="1" applyBorder="1" applyAlignment="1" applyProtection="1">
      <alignment horizontal="right" vertical="center"/>
      <protection locked="0"/>
    </xf>
    <xf numFmtId="0" fontId="1" fillId="0" borderId="4" xfId="0" applyFont="1" applyFill="1" applyBorder="1" applyAlignment="1" applyProtection="1">
      <alignment horizontal="left" vertical="center" indent="1"/>
    </xf>
    <xf numFmtId="41" fontId="1" fillId="4" borderId="3" xfId="9" applyNumberFormat="1" applyFont="1" applyFill="1" applyBorder="1" applyAlignment="1" applyProtection="1">
      <alignment horizontal="right" vertical="center"/>
      <protection locked="0"/>
    </xf>
    <xf numFmtId="41" fontId="1" fillId="3" borderId="3" xfId="9" applyNumberFormat="1" applyFont="1" applyFill="1" applyBorder="1" applyAlignment="1" applyProtection="1">
      <alignment horizontal="right" vertical="center"/>
      <protection locked="0"/>
    </xf>
    <xf numFmtId="0" fontId="1" fillId="0" borderId="25" xfId="0" applyFont="1" applyFill="1" applyBorder="1" applyAlignment="1" applyProtection="1">
      <alignment horizontal="left" vertical="center" indent="1"/>
    </xf>
    <xf numFmtId="41" fontId="1" fillId="4" borderId="32" xfId="9" applyNumberFormat="1" applyFont="1" applyFill="1" applyBorder="1" applyAlignment="1" applyProtection="1">
      <alignment horizontal="right" vertical="center"/>
      <protection locked="0"/>
    </xf>
    <xf numFmtId="0" fontId="1" fillId="0" borderId="23" xfId="0" applyFont="1" applyFill="1" applyBorder="1" applyAlignment="1" applyProtection="1">
      <alignment horizontal="left" vertical="center" indent="1"/>
    </xf>
    <xf numFmtId="41" fontId="1" fillId="0" borderId="35" xfId="0" applyNumberFormat="1" applyFont="1" applyFill="1" applyBorder="1" applyAlignment="1" applyProtection="1">
      <alignment horizontal="right" vertical="center"/>
    </xf>
    <xf numFmtId="0" fontId="1" fillId="0" borderId="27" xfId="0" applyFont="1" applyFill="1" applyBorder="1" applyAlignment="1" applyProtection="1">
      <alignment horizontal="left" vertical="center" indent="1"/>
    </xf>
    <xf numFmtId="0" fontId="1" fillId="0" borderId="5" xfId="0" applyFont="1" applyFill="1" applyBorder="1" applyAlignment="1" applyProtection="1">
      <alignment horizontal="left" vertical="center" indent="1"/>
    </xf>
    <xf numFmtId="0" fontId="1" fillId="0" borderId="30" xfId="0" applyFont="1" applyFill="1" applyBorder="1" applyAlignment="1" applyProtection="1">
      <alignment horizontal="left" vertical="center" indent="1"/>
    </xf>
    <xf numFmtId="41" fontId="1" fillId="3" borderId="32" xfId="9" applyNumberFormat="1" applyFont="1" applyFill="1" applyBorder="1" applyAlignment="1" applyProtection="1">
      <alignment horizontal="right" vertical="center"/>
      <protection locked="0"/>
    </xf>
    <xf numFmtId="0" fontId="1" fillId="0" borderId="8" xfId="0" applyFont="1" applyFill="1" applyBorder="1" applyAlignment="1" applyProtection="1">
      <alignment horizontal="left" vertical="center" indent="1"/>
    </xf>
    <xf numFmtId="41" fontId="1" fillId="0" borderId="6" xfId="0" applyNumberFormat="1" applyFont="1" applyFill="1" applyBorder="1" applyAlignment="1" applyProtection="1">
      <alignment horizontal="right" vertical="center"/>
    </xf>
    <xf numFmtId="167" fontId="1" fillId="2" borderId="28" xfId="10" applyNumberFormat="1" applyFont="1" applyFill="1" applyBorder="1" applyAlignment="1" applyProtection="1">
      <alignment horizontal="right" vertical="center" shrinkToFit="1"/>
    </xf>
    <xf numFmtId="167" fontId="1" fillId="2" borderId="48" xfId="10" applyNumberFormat="1" applyFont="1" applyFill="1" applyBorder="1" applyAlignment="1" applyProtection="1">
      <alignment horizontal="right" vertical="center" shrinkToFit="1"/>
    </xf>
    <xf numFmtId="167" fontId="3" fillId="2" borderId="38" xfId="10" applyNumberFormat="1" applyFont="1" applyFill="1" applyBorder="1" applyAlignment="1" applyProtection="1">
      <alignment horizontal="right" vertical="center" shrinkToFit="1"/>
    </xf>
    <xf numFmtId="0" fontId="3" fillId="2" borderId="53" xfId="0" applyFont="1" applyFill="1" applyBorder="1" applyProtection="1"/>
    <xf numFmtId="0" fontId="3" fillId="2" borderId="54" xfId="0" applyFont="1" applyFill="1" applyBorder="1" applyProtection="1"/>
    <xf numFmtId="0" fontId="8" fillId="0" borderId="45" xfId="0" applyNumberFormat="1" applyFont="1" applyFill="1" applyBorder="1" applyAlignment="1" applyProtection="1">
      <alignment horizontal="left"/>
    </xf>
    <xf numFmtId="0" fontId="1" fillId="0" borderId="0" xfId="0" applyFont="1" applyFill="1" applyBorder="1" applyAlignment="1" applyProtection="1">
      <alignment vertical="top" wrapText="1"/>
    </xf>
    <xf numFmtId="0" fontId="1" fillId="0" borderId="0" xfId="0" applyFont="1" applyBorder="1" applyAlignment="1" applyProtection="1">
      <alignment wrapText="1"/>
    </xf>
    <xf numFmtId="0" fontId="0" fillId="0" borderId="0" xfId="0" applyAlignment="1">
      <alignment wrapText="1"/>
    </xf>
    <xf numFmtId="0" fontId="1" fillId="0" borderId="0" xfId="0" applyFont="1" applyFill="1" applyBorder="1" applyAlignment="1" applyProtection="1">
      <alignment horizontal="left" vertical="top" wrapText="1"/>
    </xf>
    <xf numFmtId="0" fontId="1" fillId="0" borderId="0" xfId="0" applyFont="1" applyAlignment="1">
      <alignment wrapText="1"/>
    </xf>
    <xf numFmtId="0" fontId="1" fillId="0" borderId="0" xfId="0" applyFont="1" applyBorder="1" applyAlignment="1" applyProtection="1">
      <alignment horizontal="left" wrapText="1"/>
    </xf>
    <xf numFmtId="0" fontId="3" fillId="0" borderId="0" xfId="0" applyFont="1" applyAlignment="1"/>
    <xf numFmtId="0" fontId="9" fillId="0" borderId="0" xfId="0" applyFont="1" applyFill="1" applyAlignment="1" applyProtection="1"/>
    <xf numFmtId="0" fontId="14" fillId="0" borderId="0" xfId="0" applyFont="1" applyAlignment="1"/>
    <xf numFmtId="0" fontId="16" fillId="0" borderId="0" xfId="0" applyFont="1" applyFill="1" applyAlignment="1" applyProtection="1"/>
    <xf numFmtId="0" fontId="16" fillId="0" borderId="0" xfId="0" applyFont="1" applyAlignment="1"/>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vertical="top"/>
    </xf>
    <xf numFmtId="0" fontId="0" fillId="0" borderId="0" xfId="0" applyAlignment="1">
      <alignment vertical="top"/>
    </xf>
    <xf numFmtId="0" fontId="15" fillId="0" borderId="0" xfId="0" applyFont="1" applyAlignment="1">
      <alignment vertical="top" wrapText="1"/>
    </xf>
    <xf numFmtId="0" fontId="9" fillId="4" borderId="3" xfId="0" applyFont="1" applyFill="1" applyBorder="1" applyAlignment="1" applyProtection="1">
      <alignment horizontal="left" vertical="center" indent="1" shrinkToFit="1"/>
      <protection locked="0"/>
    </xf>
    <xf numFmtId="0" fontId="9" fillId="4" borderId="4" xfId="0" applyFont="1" applyFill="1" applyBorder="1" applyAlignment="1" applyProtection="1">
      <alignment horizontal="left" vertical="center" indent="1" shrinkToFit="1"/>
      <protection locked="0"/>
    </xf>
    <xf numFmtId="0" fontId="0" fillId="0" borderId="4" xfId="0" applyBorder="1" applyAlignment="1" applyProtection="1">
      <alignment horizontal="left" vertical="center" indent="1" shrinkToFit="1"/>
      <protection locked="0"/>
    </xf>
    <xf numFmtId="0" fontId="0" fillId="0" borderId="5" xfId="0" applyBorder="1" applyAlignment="1" applyProtection="1">
      <alignment horizontal="left" vertical="center" indent="1" shrinkToFit="1"/>
      <protection locked="0"/>
    </xf>
    <xf numFmtId="3" fontId="0" fillId="4" borderId="3" xfId="0" applyNumberFormat="1" applyFill="1" applyBorder="1" applyAlignment="1" applyProtection="1">
      <protection locked="0"/>
    </xf>
    <xf numFmtId="3" fontId="0" fillId="0" borderId="5" xfId="0" applyNumberFormat="1" applyBorder="1" applyAlignment="1" applyProtection="1">
      <protection locked="0"/>
    </xf>
    <xf numFmtId="0" fontId="1" fillId="0" borderId="17" xfId="0" applyFont="1" applyFill="1" applyBorder="1" applyAlignment="1" applyProtection="1">
      <alignment horizontal="left" indent="1"/>
    </xf>
    <xf numFmtId="0" fontId="1" fillId="0" borderId="0" xfId="0" applyFont="1" applyBorder="1" applyAlignment="1" applyProtection="1">
      <alignment horizontal="left" indent="1"/>
    </xf>
    <xf numFmtId="0" fontId="1" fillId="0" borderId="8" xfId="0" applyFont="1" applyBorder="1" applyAlignment="1" applyProtection="1">
      <alignment horizontal="left" indent="1"/>
    </xf>
    <xf numFmtId="43" fontId="0" fillId="4" borderId="3" xfId="9" applyNumberFormat="1" applyFont="1" applyFill="1" applyBorder="1" applyAlignment="1" applyProtection="1">
      <alignment horizontal="center" vertical="center"/>
      <protection locked="0"/>
    </xf>
    <xf numFmtId="43" fontId="0" fillId="0" borderId="5" xfId="0" applyNumberFormat="1" applyBorder="1" applyAlignment="1" applyProtection="1">
      <alignment vertical="center"/>
      <protection locked="0"/>
    </xf>
    <xf numFmtId="3" fontId="0" fillId="4" borderId="3" xfId="10" applyNumberFormat="1" applyFont="1" applyFill="1" applyBorder="1" applyAlignment="1" applyProtection="1">
      <protection locked="0"/>
    </xf>
    <xf numFmtId="0" fontId="2" fillId="0" borderId="10" xfId="0" applyFont="1" applyFill="1" applyBorder="1" applyAlignment="1" applyProtection="1">
      <alignment horizontal="center"/>
    </xf>
    <xf numFmtId="0" fontId="2" fillId="0" borderId="10" xfId="0" applyFont="1" applyBorder="1" applyAlignment="1" applyProtection="1">
      <alignment horizontal="center"/>
    </xf>
    <xf numFmtId="0" fontId="13" fillId="4" borderId="3" xfId="0" applyFont="1" applyFill="1" applyBorder="1" applyAlignment="1" applyProtection="1">
      <alignment horizontal="center" vertical="center" shrinkToFit="1"/>
      <protection locked="0"/>
    </xf>
    <xf numFmtId="0" fontId="13" fillId="0" borderId="4"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 fillId="0" borderId="17" xfId="0" applyFont="1" applyFill="1" applyBorder="1" applyAlignment="1" applyProtection="1">
      <alignment horizontal="left" indent="1" shrinkToFit="1"/>
    </xf>
    <xf numFmtId="0" fontId="1" fillId="0" borderId="0" xfId="0" applyFont="1" applyBorder="1" applyAlignment="1" applyProtection="1">
      <alignment horizontal="left" indent="1" shrinkToFit="1"/>
    </xf>
    <xf numFmtId="0" fontId="1" fillId="0" borderId="8" xfId="0" applyFont="1" applyBorder="1" applyAlignment="1" applyProtection="1">
      <alignment horizontal="left" indent="1" shrinkToFit="1"/>
    </xf>
    <xf numFmtId="0" fontId="4" fillId="0" borderId="6" xfId="0" applyFont="1" applyFill="1" applyBorder="1" applyAlignment="1" applyProtection="1">
      <alignment horizontal="left" indent="1"/>
    </xf>
    <xf numFmtId="0" fontId="0" fillId="0" borderId="0" xfId="0" applyAlignment="1" applyProtection="1">
      <alignment horizontal="left" indent="1"/>
    </xf>
    <xf numFmtId="0" fontId="0" fillId="0" borderId="8" xfId="0" applyBorder="1" applyAlignment="1" applyProtection="1">
      <alignment horizontal="left" indent="1"/>
    </xf>
    <xf numFmtId="10" fontId="1" fillId="4" borderId="3" xfId="1" applyNumberFormat="1" applyFont="1" applyFill="1" applyBorder="1" applyAlignment="1" applyProtection="1">
      <alignment horizontal="right"/>
      <protection locked="0"/>
    </xf>
    <xf numFmtId="0" fontId="0" fillId="0" borderId="5" xfId="0" applyBorder="1" applyAlignment="1" applyProtection="1">
      <protection locked="0"/>
    </xf>
    <xf numFmtId="0" fontId="9" fillId="0" borderId="3" xfId="0" applyFont="1" applyFill="1" applyBorder="1" applyAlignment="1" applyProtection="1">
      <alignment horizontal="left" vertical="center" indent="1" shrinkToFit="1"/>
    </xf>
    <xf numFmtId="0" fontId="14" fillId="0" borderId="4" xfId="0" applyFont="1" applyBorder="1" applyAlignment="1" applyProtection="1">
      <alignment horizontal="left" vertical="center" indent="1" shrinkToFit="1"/>
    </xf>
    <xf numFmtId="0" fontId="0" fillId="0" borderId="4" xfId="0" applyBorder="1" applyAlignment="1">
      <alignment horizontal="left" vertical="center" indent="1" shrinkToFit="1"/>
    </xf>
    <xf numFmtId="0" fontId="0" fillId="0" borderId="5" xfId="0" applyBorder="1" applyAlignment="1">
      <alignment horizontal="left" vertical="center" indent="1" shrinkToFit="1"/>
    </xf>
    <xf numFmtId="0" fontId="9" fillId="0" borderId="3" xfId="0" applyFont="1" applyFill="1" applyBorder="1" applyAlignment="1" applyProtection="1">
      <alignment horizontal="left" vertical="center" indent="1"/>
    </xf>
    <xf numFmtId="0" fontId="14" fillId="0" borderId="5"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14" fillId="0" borderId="4" xfId="0" applyFont="1" applyBorder="1" applyAlignment="1">
      <alignment horizontal="left" vertical="center" indent="1"/>
    </xf>
    <xf numFmtId="0" fontId="14" fillId="0" borderId="5" xfId="0" applyFont="1" applyBorder="1" applyAlignment="1">
      <alignment horizontal="left" vertical="center" indent="1"/>
    </xf>
  </cellXfs>
  <cellStyles count="11">
    <cellStyle name="Comma" xfId="10" builtinId="3"/>
    <cellStyle name="Comma 2" xfId="6" xr:uid="{00000000-0005-0000-0000-000001000000}"/>
    <cellStyle name="Currency" xfId="9" builtinId="4"/>
    <cellStyle name="Currency 2" xfId="2" xr:uid="{00000000-0005-0000-0000-000003000000}"/>
    <cellStyle name="Currency 3" xfId="3" xr:uid="{00000000-0005-0000-0000-000004000000}"/>
    <cellStyle name="Normal" xfId="0" builtinId="0"/>
    <cellStyle name="Normal 2" xfId="5" xr:uid="{00000000-0005-0000-0000-000006000000}"/>
    <cellStyle name="Percent" xfId="1" builtinId="5"/>
    <cellStyle name="Percent 2" xfId="4" xr:uid="{00000000-0005-0000-0000-000008000000}"/>
    <cellStyle name="Percent 3" xfId="7" xr:uid="{00000000-0005-0000-0000-000009000000}"/>
    <cellStyle name="Percent 4" xfId="8" xr:uid="{00000000-0005-0000-0000-00000A000000}"/>
  </cellStyles>
  <dxfs count="56">
    <dxf>
      <font>
        <b val="0"/>
        <i val="0"/>
        <strike val="0"/>
        <condense val="0"/>
        <extend val="0"/>
        <outline val="0"/>
        <shadow val="0"/>
        <u val="none"/>
        <vertAlign val="baseline"/>
        <sz val="9"/>
        <color auto="1"/>
        <name val="Arial"/>
        <scheme val="none"/>
      </font>
      <numFmt numFmtId="33" formatCode="_(* #,##0_);_(* \(#,##0\);_(* &quot;-&quot;_);_(@_)"/>
      <fill>
        <patternFill patternType="solid">
          <fgColor indexed="64"/>
          <bgColor rgb="FFFFFF99"/>
        </patternFill>
      </fill>
      <alignment horizontal="center" vertical="center" textRotation="0" wrapText="0" indent="0" justifyLastLine="0" shrinkToFit="0" readingOrder="0"/>
      <border diagonalUp="0" diagonalDown="0" outline="0">
        <left/>
        <right/>
        <top style="medium">
          <color auto="1"/>
        </top>
        <bottom style="medium">
          <color auto="1"/>
        </bottom>
      </border>
      <protection locked="0" hidden="0"/>
    </dxf>
    <dxf>
      <font>
        <b val="0"/>
        <i val="0"/>
        <strike val="0"/>
        <condense val="0"/>
        <extend val="0"/>
        <outline val="0"/>
        <shadow val="0"/>
        <u val="none"/>
        <vertAlign val="baseline"/>
        <sz val="9"/>
        <color auto="1"/>
        <name val="Arial"/>
        <scheme val="none"/>
      </font>
      <fill>
        <patternFill patternType="solid">
          <fgColor indexed="64"/>
          <bgColor rgb="FFFFFF99"/>
        </patternFill>
      </fill>
      <alignment horizontal="left" vertical="center" textRotation="0" wrapText="1" indent="1" justifyLastLine="0" shrinkToFit="0" readingOrder="0"/>
      <border outline="0">
        <right style="thin">
          <color theme="0" tint="-0.24994659260841701"/>
        </right>
      </border>
      <protection locked="0" hidden="0"/>
    </dxf>
    <dxf>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fill>
        <patternFill patternType="solid">
          <fgColor indexed="64"/>
          <bgColor rgb="FFFFFF99"/>
        </patternFill>
      </fill>
      <protection locked="0" hidden="0"/>
    </dxf>
    <dxf>
      <border>
        <bottom style="medium">
          <color theme="0" tint="-0.24994659260841701"/>
        </bottom>
      </border>
    </dxf>
    <dxf>
      <font>
        <b val="0"/>
        <strike val="0"/>
        <outline val="0"/>
        <shadow val="0"/>
        <u val="none"/>
        <vertAlign val="baseline"/>
        <sz val="8"/>
        <color theme="0" tint="-0.499984740745262"/>
        <name val="Arial"/>
        <scheme val="none"/>
      </font>
      <fill>
        <patternFill patternType="none">
          <fgColor indexed="64"/>
          <bgColor auto="1"/>
        </patternFill>
      </fill>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auto="1"/>
        </patternFill>
      </fill>
      <alignment horizontal="right" vertical="center" textRotation="0" wrapText="0" indent="0" justifyLastLine="0" shrinkToFit="0" readingOrder="0"/>
      <border diagonalUp="0" diagonalDown="0" outline="0">
        <left style="thin">
          <color theme="0" tint="-0.24994659260841701"/>
        </left>
        <right/>
        <top style="medium">
          <color auto="1"/>
        </top>
        <bottom style="medium">
          <color auto="1"/>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1" justifyLastLine="0" shrinkToFit="0" readingOrder="0"/>
      <border diagonalUp="0" diagonalDown="0" outline="0">
        <left/>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4659260841701"/>
        </top>
        <bottom style="thin">
          <color theme="0" tint="-0.24994659260841701"/>
        </bottom>
      </border>
      <protection locked="1" hidden="0"/>
    </dxf>
    <dxf>
      <border>
        <top style="double">
          <color theme="0" tint="-0.24994659260841701"/>
        </top>
      </border>
    </dxf>
    <dxf>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fill>
        <patternFill patternType="none">
          <fgColor indexed="64"/>
          <bgColor auto="1"/>
        </patternFill>
      </fill>
      <protection locked="1" hidden="0"/>
    </dxf>
    <dxf>
      <border>
        <bottom style="medium">
          <color theme="0" tint="-0.24994659260841701"/>
        </bottom>
      </border>
    </dxf>
    <dxf>
      <font>
        <strike val="0"/>
        <outline val="0"/>
        <shadow val="0"/>
        <u val="none"/>
        <vertAlign val="baseline"/>
        <sz val="8"/>
        <color theme="0" tint="-0.499984740745262"/>
        <name val="Arial"/>
        <scheme val="none"/>
      </font>
      <fill>
        <patternFill patternType="none">
          <fgColor indexed="64"/>
          <bgColor auto="1"/>
        </patternFill>
      </fill>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auto="1"/>
        </patternFill>
      </fill>
      <alignment horizontal="right"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0" tint="-0.24994659260841701"/>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1" justifyLastLine="0" shrinkToFit="0" readingOrder="0"/>
      <border diagonalUp="0" diagonalDown="0" outline="0">
        <left/>
        <right style="thin">
          <color theme="0" tint="-0.24994659260841701"/>
        </right>
        <top style="thin">
          <color theme="0" tint="-0.24994659260841701"/>
        </top>
        <bottom style="thin">
          <color theme="0" tint="-0.24994659260841701"/>
        </bottom>
      </border>
      <protection locked="1" hidden="0"/>
    </dxf>
    <dxf>
      <border diagonalUp="0" diagonalDown="0">
        <left style="thin">
          <color theme="0" tint="-0.24994659260841701"/>
        </left>
        <right style="thin">
          <color theme="0" tint="-0.24994659260841701"/>
        </right>
        <vertical style="thin">
          <color theme="0" tint="-0.24994659260841701"/>
        </vertical>
      </border>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fill>
        <patternFill patternType="none">
          <fgColor indexed="64"/>
          <bgColor auto="1"/>
        </patternFill>
      </fill>
      <protection locked="1" hidden="0"/>
    </dxf>
    <dxf>
      <border>
        <bottom style="medium">
          <color theme="0" tint="-0.24994659260841701"/>
        </bottom>
      </border>
    </dxf>
    <dxf>
      <font>
        <strike val="0"/>
        <outline val="0"/>
        <shadow val="0"/>
        <u val="none"/>
        <vertAlign val="baseline"/>
        <sz val="8"/>
        <color theme="0" tint="-0.499984740745262"/>
        <name val="Arial"/>
        <scheme val="none"/>
      </font>
      <fill>
        <patternFill patternType="none">
          <fgColor indexed="64"/>
          <bgColor auto="1"/>
        </patternFill>
      </fill>
      <border diagonalUp="0" diagonalDown="0" outline="0">
        <left style="thin">
          <color theme="0" tint="-0.24994659260841701"/>
        </left>
        <right style="thin">
          <color theme="0" tint="-0.24994659260841701"/>
        </right>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24994659260841701"/>
        </left>
        <right/>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numFmt numFmtId="164" formatCode="#,##0.0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protection locked="1" hidden="0"/>
    </dxf>
    <dxf>
      <font>
        <b val="0"/>
        <i val="0"/>
        <strike val="0"/>
        <condense val="0"/>
        <extend val="0"/>
        <outline val="0"/>
        <shadow val="0"/>
        <u val="none"/>
        <vertAlign val="baseline"/>
        <sz val="10"/>
        <color auto="1"/>
        <name val="Arial"/>
        <scheme val="none"/>
      </font>
      <numFmt numFmtId="164" formatCode="#,##0.0000"/>
      <fill>
        <patternFill patternType="none">
          <fgColor indexed="64"/>
          <bgColor auto="1"/>
        </patternFill>
      </fill>
      <alignment horizontal="right"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4659260841701"/>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protection locked="0" hidden="0"/>
    </dxf>
    <dxf>
      <border diagonalUp="0" diagonalDown="0">
        <left style="thin">
          <color theme="0" tint="-0.24994659260841701"/>
        </left>
        <right style="thin">
          <color theme="0" tint="-0.24994659260841701"/>
        </right>
        <vertical style="thin">
          <color theme="0" tint="-0.24994659260841701"/>
        </vertical>
      </border>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fill>
        <patternFill patternType="none">
          <fgColor indexed="64"/>
          <bgColor auto="1"/>
        </patternFill>
      </fill>
      <protection locked="0" hidden="0"/>
    </dxf>
    <dxf>
      <border>
        <bottom style="medium">
          <color theme="0" tint="-0.24994659260841701"/>
        </bottom>
      </border>
    </dxf>
    <dxf>
      <font>
        <b val="0"/>
        <strike val="0"/>
        <outline val="0"/>
        <shadow val="0"/>
        <u val="none"/>
        <vertAlign val="baseline"/>
        <sz val="8"/>
        <color theme="0" tint="-0.499984740745262"/>
        <name val="Arial"/>
        <scheme val="none"/>
      </font>
      <fill>
        <patternFill patternType="none">
          <fgColor indexed="64"/>
          <bgColor auto="1"/>
        </patternFill>
      </fill>
      <alignment vertical="center" textRotation="0" wrapText="1" indent="0" justifyLastLine="0" shrinkToFit="0" readingOrder="0"/>
      <border diagonalUp="0" diagonalDown="0">
        <left style="thin">
          <color theme="0" tint="-0.24994659260841701"/>
        </left>
        <right style="thin">
          <color theme="0" tint="-0.24994659260841701"/>
        </right>
      </border>
      <protection locked="1" hidden="0"/>
    </dxf>
    <dxf>
      <font>
        <b val="0"/>
        <i val="0"/>
        <strike val="0"/>
        <condense val="0"/>
        <extend val="0"/>
        <outline val="0"/>
        <shadow val="0"/>
        <u val="none"/>
        <vertAlign val="baseline"/>
        <sz val="10"/>
        <color auto="1"/>
        <name val="Arial"/>
        <scheme val="none"/>
      </font>
      <numFmt numFmtId="35" formatCode="_(* #,##0.00_);_(* \(#,##0.00\);_(* &quot;-&quot;??_);_(@_)"/>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35" formatCode="_(* #,##0.00_);_(* \(#,##0.00\);_(* &quot;-&quot;??_);_(@_)"/>
      <fill>
        <patternFill patternType="none">
          <fgColor indexed="64"/>
          <bgColor auto="1"/>
        </patternFill>
      </fill>
      <alignment horizontal="right" vertical="center"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border>
      <protection locked="1" hidden="0"/>
    </dxf>
    <dxf>
      <font>
        <b val="0"/>
        <i val="0"/>
        <strike val="0"/>
        <condense val="0"/>
        <extend val="0"/>
        <outline val="0"/>
        <shadow val="0"/>
        <u val="none"/>
        <vertAlign val="baseline"/>
        <sz val="10"/>
        <color auto="1"/>
        <name val="Arial"/>
        <scheme val="none"/>
      </font>
      <numFmt numFmtId="14" formatCode="0.00%"/>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24994659260841701"/>
        </left>
        <right style="thin">
          <color theme="0" tint="-0.24994659260841701"/>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24994659260841701"/>
        </left>
        <right style="thin">
          <color theme="0" tint="-0.24994659260841701"/>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numFmt numFmtId="33" formatCode="_(* #,##0_);_(* \(#,##0\);_(*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24994659260841701"/>
        </left>
        <right style="thin">
          <color theme="0" tint="-0.24994659260841701"/>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33" formatCode="_(* #,##0_);_(* \(#,##0\);_(* &quot;-&quot;_);_(@_)"/>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numFmt numFmtId="164" formatCode="#,##0.0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numFmt numFmtId="164" formatCode="#,##0.0000"/>
      <fill>
        <patternFill patternType="solid">
          <fgColor indexed="64"/>
          <bgColor rgb="FFFFFF00"/>
        </patternFill>
      </fill>
      <alignment horizontal="right"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4659260841701"/>
        </right>
        <top style="double">
          <color theme="0" tint="-0.24994659260841701"/>
        </top>
        <bottom/>
      </border>
      <protection locked="1" hidden="0"/>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protection locked="0" hidden="0"/>
    </dxf>
    <dxf>
      <border>
        <top style="double">
          <color theme="0" tint="-0.24994659260841701"/>
        </top>
      </border>
    </dxf>
    <dxf>
      <alignment vertical="center" textRotation="0" indent="0" justifyLastLine="0" shrinkToFit="0" readingOrder="0"/>
      <border diagonalUp="0" diagonalDown="0">
        <left style="thin">
          <color theme="0" tint="-0.24994659260841701"/>
        </left>
        <right style="thin">
          <color theme="0" tint="-0.24994659260841701"/>
        </right>
      </border>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fill>
        <patternFill patternType="none">
          <fgColor indexed="64"/>
          <bgColor auto="1"/>
        </patternFill>
      </fill>
      <protection locked="1" hidden="0"/>
    </dxf>
    <dxf>
      <font>
        <b/>
        <strike val="0"/>
        <outline val="0"/>
        <shadow val="0"/>
        <u val="none"/>
        <vertAlign val="baseline"/>
        <sz val="8"/>
        <color theme="0" tint="-0.499984740745262"/>
        <name val="Arial"/>
        <scheme val="none"/>
      </font>
      <fill>
        <patternFill patternType="none">
          <fgColor indexed="64"/>
          <bgColor auto="1"/>
        </patternFill>
      </fill>
      <alignment vertical="center" textRotation="0" wrapText="1" indent="0" justifyLastLine="0" shrinkToFit="0" readingOrder="0"/>
      <border diagonalUp="0" diagonalDown="0">
        <left style="thin">
          <color theme="0" tint="-0.24994659260841701"/>
        </left>
        <right style="thin">
          <color theme="0" tint="-0.24994659260841701"/>
        </right>
        <vertical style="thin">
          <color theme="0" tint="-0.24994659260841701"/>
        </vertical>
      </border>
      <protection locked="1" hidden="0"/>
    </dxf>
    <dxf>
      <fill>
        <patternFill>
          <bgColor rgb="FFFFFF99"/>
        </patternFill>
      </fill>
    </dxf>
    <dxf>
      <fill>
        <patternFill>
          <bgColor rgb="FFFFFF99"/>
        </patternFill>
      </fill>
    </dxf>
  </dxfs>
  <tableStyles count="1" defaultTableStyle="TableStyleMedium9" defaultPivotStyle="PivotStyleLight16">
    <tableStyle name="Table Style 1" pivot="0" count="2" xr9:uid="{00000000-0011-0000-FFFF-FFFF00000000}">
      <tableStyleElement type="firstRowStripe" dxfId="55"/>
      <tableStyleElement type="secondRowStripe" dxfId="54"/>
    </tableStyle>
  </tableStyles>
  <colors>
    <mruColors>
      <color rgb="FFFFFF99"/>
      <color rgb="FFFFFF93"/>
      <color rgb="FFFDD97F"/>
      <color rgb="FFFFFF66"/>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G36" totalsRowCount="1" headerRowDxfId="53" dataDxfId="52" totalsRowDxfId="50" tableBorderDxfId="51" totalsRowBorderDxfId="49">
  <tableColumns count="6">
    <tableColumn id="1" xr3:uid="{00000000-0010-0000-0000-000001000000}" name="POSITION / JOB TITLE" totalsRowLabel="Totals/Averages" dataDxfId="48" totalsRowDxfId="47"/>
    <tableColumn id="3" xr3:uid="{00000000-0010-0000-0000-000003000000}" name="FTE" totalsRowFunction="sum" dataDxfId="46" totalsRowDxfId="45"/>
    <tableColumn id="4" xr3:uid="{00000000-0010-0000-0000-000004000000}" name="COST ($)" totalsRowFunction="sum" dataDxfId="44" totalsRowDxfId="43"/>
    <tableColumn id="5" xr3:uid="{00000000-0010-0000-0000-000005000000}" name="ANNUAL SALARY ($)" totalsRowFunction="custom" dataDxfId="42" totalsRowDxfId="41">
      <totalsRowFormula>IFERROR(SUBTOTAL(101,Table1[ANNUAL SALARY ($)]),0)</totalsRowFormula>
    </tableColumn>
    <tableColumn id="7" xr3:uid="{00000000-0010-0000-0000-000007000000}" name="FRINGE BENEFIT &amp; PAYROLL TAX RATE (%)" totalsRowFunction="custom" dataDxfId="40" totalsRowDxfId="39" dataCellStyle="Percent">
      <totalsRowFormula>IFERROR(SUBTOTAL(101,Table1[FRINGE BENEFIT &amp; PAYROLL TAX RATE (%)]),0)</totalsRowFormula>
    </tableColumn>
    <tableColumn id="8" xr3:uid="{00000000-0010-0000-0000-000008000000}" name="FRINGE BENEFIT &amp; PAYROLL TAX COST" totalsRowFunction="sum" dataDxfId="38" totalsRowDxfId="37" dataCellStyle="Currency">
      <calculatedColumnFormula>+IF(F6="","",ROUND(D6*F6,2))</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B39:D57" totalsRowCount="1" headerRowDxfId="36" dataDxfId="34" totalsRowDxfId="32" headerRowBorderDxfId="35" tableBorderDxfId="33">
  <tableColumns count="3">
    <tableColumn id="1" xr3:uid="{00000000-0010-0000-0100-000001000000}" name="POSITION / JOB TITLE" totalsRowLabel="Totals/Averages:" dataDxfId="31" totalsRowDxfId="30"/>
    <tableColumn id="3" xr3:uid="{00000000-0010-0000-0100-000003000000}" name="FTE" totalsRowFunction="sum" dataDxfId="29" totalsRowDxfId="28"/>
    <tableColumn id="4" xr3:uid="{00000000-0010-0000-0100-000004000000}" name="COST ($)" totalsRowFunction="sum" dataDxfId="27" totalsRowDxfId="26"/>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5:C27" totalsRowCount="1" headerRowDxfId="25" dataDxfId="23" totalsRowDxfId="21" headerRowBorderDxfId="24" tableBorderDxfId="22">
  <tableColumns count="2">
    <tableColumn id="1" xr3:uid="{00000000-0010-0000-0200-000001000000}" name="COST ENTRY" totalsRowLabel="Total" dataDxfId="20" totalsRowDxfId="19"/>
    <tableColumn id="3" xr3:uid="{00000000-0010-0000-0200-000003000000}" name="COST ($)" totalsRowFunction="sum" dataDxfId="18" totalsRowDxfId="17" dataCellStyle="Currency"/>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5" displayName="Table35" ref="B31:C40" totalsRowCount="1" headerRowDxfId="16" dataDxfId="14" totalsRowDxfId="12" headerRowBorderDxfId="15" tableBorderDxfId="13" totalsRowBorderDxfId="11">
  <tableColumns count="2">
    <tableColumn id="1" xr3:uid="{00000000-0010-0000-0300-000001000000}" name="COST ENTRY" totalsRowLabel="Total" dataDxfId="10" totalsRowDxfId="9"/>
    <tableColumn id="3" xr3:uid="{00000000-0010-0000-0300-000003000000}" name="COST ($)" totalsRowFunction="sum" dataDxfId="8" totalsRowDxfId="7" dataCellStyle="Currency"/>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57" displayName="Table357" ref="B44:C45" headerRowDxfId="6" dataDxfId="4" totalsRowDxfId="2" headerRowBorderDxfId="5" tableBorderDxfId="3">
  <tableColumns count="2">
    <tableColumn id="1" xr3:uid="{00000000-0010-0000-0400-000001000000}" name="Describe the service that you have designated as &quot;in-kind&quot; below; identify the value of the service as the cost." totalsRowLabel="Total" dataDxfId="1"/>
    <tableColumn id="3" xr3:uid="{00000000-0010-0000-0400-000003000000}" name="COST ($)" totalsRowFunction="sum" dataDxfId="0" dataCellStyle="Currency"/>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4:V411"/>
  <sheetViews>
    <sheetView showGridLines="0" showRowColHeaders="0" tabSelected="1" zoomScaleNormal="100" workbookViewId="0">
      <selection activeCell="C5" sqref="C5:V5"/>
    </sheetView>
  </sheetViews>
  <sheetFormatPr baseColWidth="10" defaultColWidth="5.6640625" defaultRowHeight="13" x14ac:dyDescent="0.15"/>
  <cols>
    <col min="1" max="16384" width="5.6640625" style="1"/>
  </cols>
  <sheetData>
    <row r="4" spans="2:22" ht="20" customHeight="1" x14ac:dyDescent="0.2">
      <c r="B4" s="155" t="s">
        <v>84</v>
      </c>
      <c r="C4" s="156"/>
      <c r="D4" s="156"/>
      <c r="E4" s="156"/>
      <c r="F4" s="156"/>
      <c r="G4" s="156"/>
      <c r="H4" s="156"/>
      <c r="I4" s="156"/>
      <c r="J4" s="156"/>
      <c r="K4" s="156"/>
      <c r="L4" s="156"/>
      <c r="M4" s="156"/>
      <c r="N4" s="156"/>
      <c r="O4" s="156"/>
      <c r="P4" s="156"/>
      <c r="Q4" s="156"/>
      <c r="R4" s="156"/>
      <c r="S4" s="156"/>
      <c r="T4" s="156"/>
      <c r="U4" s="156"/>
      <c r="V4" s="156"/>
    </row>
    <row r="5" spans="2:22" ht="15" customHeight="1" x14ac:dyDescent="0.2">
      <c r="B5" s="27"/>
      <c r="C5" s="157" t="s">
        <v>204</v>
      </c>
      <c r="D5" s="158"/>
      <c r="E5" s="158"/>
      <c r="F5" s="158"/>
      <c r="G5" s="158"/>
      <c r="H5" s="158"/>
      <c r="I5" s="158"/>
      <c r="J5" s="158"/>
      <c r="K5" s="158"/>
      <c r="L5" s="158"/>
      <c r="M5" s="158"/>
      <c r="N5" s="158"/>
      <c r="O5" s="158"/>
      <c r="P5" s="158"/>
      <c r="Q5" s="158"/>
      <c r="R5" s="158"/>
      <c r="S5" s="158"/>
      <c r="T5" s="158"/>
      <c r="U5" s="158"/>
      <c r="V5" s="158"/>
    </row>
    <row r="6" spans="2:22" ht="15" customHeight="1" x14ac:dyDescent="0.15">
      <c r="C6" s="66" t="s">
        <v>99</v>
      </c>
      <c r="D6" s="151" t="s">
        <v>93</v>
      </c>
      <c r="E6" s="151"/>
      <c r="F6" s="151"/>
      <c r="G6" s="151"/>
      <c r="H6" s="151"/>
      <c r="I6" s="151"/>
      <c r="J6" s="151"/>
      <c r="K6" s="151"/>
      <c r="L6" s="152"/>
      <c r="M6" s="152"/>
      <c r="N6" s="152"/>
      <c r="O6" s="152"/>
      <c r="P6" s="152"/>
      <c r="Q6" s="152"/>
      <c r="R6" s="152"/>
      <c r="S6" s="152"/>
      <c r="T6" s="152"/>
      <c r="U6" s="152"/>
      <c r="V6" s="152"/>
    </row>
    <row r="7" spans="2:22" ht="60" customHeight="1" x14ac:dyDescent="0.15">
      <c r="C7" s="66" t="s">
        <v>100</v>
      </c>
      <c r="D7" s="151" t="s">
        <v>234</v>
      </c>
      <c r="E7" s="153"/>
      <c r="F7" s="153"/>
      <c r="G7" s="153"/>
      <c r="H7" s="153"/>
      <c r="I7" s="153"/>
      <c r="J7" s="153"/>
      <c r="K7" s="153"/>
      <c r="L7" s="152"/>
      <c r="M7" s="152"/>
      <c r="N7" s="152"/>
      <c r="O7" s="152"/>
      <c r="P7" s="152"/>
      <c r="Q7" s="152"/>
      <c r="R7" s="152"/>
      <c r="S7" s="152"/>
      <c r="T7" s="152"/>
      <c r="U7" s="152"/>
      <c r="V7" s="152"/>
    </row>
    <row r="8" spans="2:22" ht="15" customHeight="1" x14ac:dyDescent="0.15">
      <c r="C8" s="66" t="s">
        <v>101</v>
      </c>
      <c r="D8" s="151" t="s">
        <v>102</v>
      </c>
      <c r="E8" s="153"/>
      <c r="F8" s="153"/>
      <c r="G8" s="153"/>
      <c r="H8" s="153"/>
      <c r="I8" s="153"/>
      <c r="J8" s="153"/>
      <c r="K8" s="153"/>
      <c r="L8" s="152"/>
      <c r="M8" s="152"/>
      <c r="N8" s="152"/>
      <c r="O8" s="152"/>
      <c r="P8" s="152"/>
      <c r="Q8" s="152"/>
      <c r="R8" s="152"/>
      <c r="S8" s="152"/>
      <c r="T8" s="152"/>
      <c r="U8" s="152"/>
      <c r="V8" s="152"/>
    </row>
    <row r="9" spans="2:22" ht="15" customHeight="1" x14ac:dyDescent="0.15">
      <c r="C9" s="66" t="s">
        <v>103</v>
      </c>
      <c r="D9" s="151" t="s">
        <v>104</v>
      </c>
      <c r="E9" s="153"/>
      <c r="F9" s="153"/>
      <c r="G9" s="153"/>
      <c r="H9" s="153"/>
      <c r="I9" s="153"/>
      <c r="J9" s="153"/>
      <c r="K9" s="153"/>
      <c r="L9" s="152"/>
      <c r="M9" s="152"/>
      <c r="N9" s="152"/>
      <c r="O9" s="152"/>
      <c r="P9" s="152"/>
      <c r="Q9" s="152"/>
      <c r="R9" s="152"/>
      <c r="S9" s="152"/>
      <c r="T9" s="152"/>
      <c r="U9" s="152"/>
      <c r="V9" s="152"/>
    </row>
    <row r="10" spans="2:22" ht="15" customHeight="1" x14ac:dyDescent="0.15">
      <c r="C10" s="66" t="s">
        <v>105</v>
      </c>
      <c r="D10" s="148" t="s">
        <v>106</v>
      </c>
      <c r="E10" s="149"/>
      <c r="F10" s="149"/>
      <c r="G10" s="149"/>
      <c r="H10" s="149"/>
      <c r="I10" s="149"/>
      <c r="J10" s="149"/>
      <c r="K10" s="149"/>
      <c r="L10" s="150"/>
      <c r="M10" s="150"/>
      <c r="N10" s="150"/>
      <c r="O10" s="150"/>
      <c r="P10" s="150"/>
      <c r="Q10" s="150"/>
      <c r="R10" s="150"/>
      <c r="S10" s="150"/>
      <c r="T10" s="150"/>
      <c r="U10" s="150"/>
      <c r="V10" s="150"/>
    </row>
    <row r="11" spans="2:22" ht="30" customHeight="1" x14ac:dyDescent="0.15">
      <c r="C11" s="66" t="s">
        <v>108</v>
      </c>
      <c r="D11" s="148" t="s">
        <v>107</v>
      </c>
      <c r="E11" s="149"/>
      <c r="F11" s="149"/>
      <c r="G11" s="149"/>
      <c r="H11" s="149"/>
      <c r="I11" s="149"/>
      <c r="J11" s="149"/>
      <c r="K11" s="149"/>
      <c r="L11" s="150"/>
      <c r="M11" s="150"/>
      <c r="N11" s="150"/>
      <c r="O11" s="150"/>
      <c r="P11" s="150"/>
      <c r="Q11" s="150"/>
      <c r="R11" s="150"/>
      <c r="S11" s="150"/>
      <c r="T11" s="150"/>
      <c r="U11" s="150"/>
      <c r="V11" s="150"/>
    </row>
    <row r="12" spans="2:22" ht="15" customHeight="1" x14ac:dyDescent="0.15">
      <c r="C12" s="66" t="s">
        <v>110</v>
      </c>
      <c r="D12" s="148" t="s">
        <v>109</v>
      </c>
      <c r="E12" s="149"/>
      <c r="F12" s="149"/>
      <c r="G12" s="149"/>
      <c r="H12" s="149"/>
      <c r="I12" s="149"/>
      <c r="J12" s="149"/>
      <c r="K12" s="149"/>
      <c r="L12" s="150"/>
      <c r="M12" s="150"/>
      <c r="N12" s="150"/>
      <c r="O12" s="150"/>
      <c r="P12" s="150"/>
      <c r="Q12" s="150"/>
      <c r="R12" s="150"/>
      <c r="S12" s="150"/>
      <c r="T12" s="150"/>
      <c r="U12" s="150"/>
      <c r="V12" s="150"/>
    </row>
    <row r="13" spans="2:22" ht="15" customHeight="1" x14ac:dyDescent="0.2">
      <c r="C13" s="157" t="s">
        <v>203</v>
      </c>
      <c r="D13" s="158"/>
      <c r="E13" s="158"/>
      <c r="F13" s="158"/>
      <c r="G13" s="158"/>
      <c r="H13" s="158"/>
      <c r="I13" s="158"/>
      <c r="J13" s="158"/>
      <c r="K13" s="158"/>
      <c r="L13" s="158"/>
      <c r="M13" s="158"/>
      <c r="N13" s="158"/>
      <c r="O13" s="158"/>
      <c r="P13" s="158"/>
      <c r="Q13" s="158"/>
      <c r="R13" s="158"/>
      <c r="S13" s="158"/>
      <c r="T13" s="158"/>
      <c r="U13" s="158"/>
      <c r="V13" s="158"/>
    </row>
    <row r="14" spans="2:22" ht="15" customHeight="1" x14ac:dyDescent="0.2">
      <c r="C14" s="49"/>
      <c r="D14" s="154" t="s">
        <v>80</v>
      </c>
      <c r="E14" s="154"/>
      <c r="F14" s="154"/>
      <c r="G14" s="154"/>
      <c r="H14" s="154"/>
      <c r="I14" s="154"/>
      <c r="J14" s="154"/>
      <c r="K14" s="154"/>
      <c r="L14" s="154"/>
      <c r="M14" s="154"/>
      <c r="N14" s="154"/>
      <c r="O14" s="154"/>
      <c r="P14" s="154"/>
      <c r="Q14" s="154"/>
      <c r="R14" s="154"/>
      <c r="S14" s="154"/>
      <c r="T14" s="154"/>
      <c r="U14" s="154"/>
      <c r="V14" s="154"/>
    </row>
    <row r="15" spans="2:22" ht="15" customHeight="1" x14ac:dyDescent="0.2">
      <c r="C15" s="49"/>
      <c r="D15" s="66" t="s">
        <v>99</v>
      </c>
      <c r="E15" s="161" t="s">
        <v>205</v>
      </c>
      <c r="F15" s="162"/>
      <c r="G15" s="162"/>
      <c r="H15" s="162"/>
      <c r="I15" s="162"/>
      <c r="J15" s="162"/>
      <c r="K15" s="162"/>
      <c r="L15" s="162"/>
      <c r="M15" s="162"/>
      <c r="N15" s="162"/>
      <c r="O15" s="162"/>
      <c r="P15" s="162"/>
      <c r="Q15" s="162"/>
      <c r="R15" s="162"/>
      <c r="S15" s="162"/>
      <c r="T15" s="162"/>
      <c r="U15" s="162"/>
      <c r="V15" s="162"/>
    </row>
    <row r="16" spans="2:22" ht="15" customHeight="1" x14ac:dyDescent="0.2">
      <c r="C16" s="49"/>
      <c r="D16" s="66" t="s">
        <v>100</v>
      </c>
      <c r="E16" s="161" t="s">
        <v>206</v>
      </c>
      <c r="F16" s="162"/>
      <c r="G16" s="162"/>
      <c r="H16" s="162"/>
      <c r="I16" s="162"/>
      <c r="J16" s="162"/>
      <c r="K16" s="162"/>
      <c r="L16" s="162"/>
      <c r="M16" s="162"/>
      <c r="N16" s="162"/>
      <c r="O16" s="162"/>
      <c r="P16" s="162"/>
      <c r="Q16" s="162"/>
      <c r="R16" s="162"/>
      <c r="S16" s="162"/>
      <c r="T16" s="162"/>
      <c r="U16" s="162"/>
      <c r="V16" s="162"/>
    </row>
    <row r="17" spans="3:22" ht="15" customHeight="1" x14ac:dyDescent="0.2">
      <c r="C17" s="49"/>
      <c r="D17" s="66" t="s">
        <v>101</v>
      </c>
      <c r="E17" s="163" t="s">
        <v>207</v>
      </c>
      <c r="F17" s="160"/>
      <c r="G17" s="160"/>
      <c r="H17" s="160"/>
      <c r="I17" s="160"/>
      <c r="J17" s="160"/>
      <c r="K17" s="160"/>
      <c r="L17" s="160"/>
      <c r="M17" s="160"/>
      <c r="N17" s="160"/>
      <c r="O17" s="160"/>
      <c r="P17" s="160"/>
      <c r="Q17" s="160"/>
      <c r="R17" s="160"/>
      <c r="S17" s="160"/>
      <c r="T17" s="160"/>
      <c r="U17" s="160"/>
      <c r="V17" s="160"/>
    </row>
    <row r="18" spans="3:22" ht="15" customHeight="1" x14ac:dyDescent="0.2">
      <c r="C18" s="49"/>
      <c r="D18" s="154" t="s">
        <v>86</v>
      </c>
      <c r="E18" s="154"/>
      <c r="F18" s="154"/>
      <c r="G18" s="154"/>
      <c r="H18" s="154"/>
      <c r="I18" s="154"/>
      <c r="J18" s="154"/>
      <c r="K18" s="154"/>
      <c r="L18" s="154"/>
      <c r="M18" s="154"/>
      <c r="N18" s="154"/>
      <c r="O18" s="154"/>
      <c r="P18" s="154"/>
      <c r="Q18" s="154"/>
      <c r="R18" s="154"/>
      <c r="S18" s="154"/>
      <c r="T18" s="154"/>
      <c r="U18" s="154"/>
      <c r="V18" s="154"/>
    </row>
    <row r="19" spans="3:22" ht="16" x14ac:dyDescent="0.2">
      <c r="C19" s="49"/>
      <c r="D19" s="66" t="s">
        <v>99</v>
      </c>
      <c r="E19" s="161" t="s">
        <v>208</v>
      </c>
      <c r="F19" s="162"/>
      <c r="G19" s="162"/>
      <c r="H19" s="162"/>
      <c r="I19" s="162"/>
      <c r="J19" s="162"/>
      <c r="K19" s="162"/>
      <c r="L19" s="162"/>
      <c r="M19" s="162"/>
      <c r="N19" s="162"/>
      <c r="O19" s="162"/>
      <c r="P19" s="162"/>
      <c r="Q19" s="162"/>
      <c r="R19" s="162"/>
      <c r="S19" s="162"/>
      <c r="T19" s="162"/>
      <c r="U19" s="162"/>
      <c r="V19" s="162"/>
    </row>
    <row r="20" spans="3:22" ht="45" customHeight="1" x14ac:dyDescent="0.2">
      <c r="C20" s="49"/>
      <c r="D20" s="66" t="s">
        <v>100</v>
      </c>
      <c r="E20" s="159" t="s">
        <v>209</v>
      </c>
      <c r="F20" s="160"/>
      <c r="G20" s="160"/>
      <c r="H20" s="160"/>
      <c r="I20" s="160"/>
      <c r="J20" s="160"/>
      <c r="K20" s="160"/>
      <c r="L20" s="160"/>
      <c r="M20" s="160"/>
      <c r="N20" s="160"/>
      <c r="O20" s="160"/>
      <c r="P20" s="160"/>
      <c r="Q20" s="160"/>
      <c r="R20" s="160"/>
      <c r="S20" s="160"/>
      <c r="T20" s="160"/>
      <c r="U20" s="160"/>
      <c r="V20" s="160"/>
    </row>
    <row r="21" spans="3:22" x14ac:dyDescent="0.15">
      <c r="C21" s="48"/>
      <c r="D21" s="66" t="s">
        <v>101</v>
      </c>
      <c r="E21" s="159" t="s">
        <v>210</v>
      </c>
      <c r="F21" s="159"/>
      <c r="G21" s="159"/>
      <c r="H21" s="159"/>
      <c r="I21" s="159"/>
      <c r="J21" s="159"/>
      <c r="K21" s="159"/>
      <c r="L21" s="159"/>
      <c r="M21" s="159"/>
      <c r="N21" s="159"/>
      <c r="O21" s="159"/>
      <c r="P21" s="159"/>
      <c r="Q21" s="159"/>
      <c r="R21" s="159"/>
      <c r="S21" s="159"/>
      <c r="T21" s="159"/>
      <c r="U21" s="159"/>
      <c r="V21" s="159"/>
    </row>
    <row r="22" spans="3:22" ht="45" customHeight="1" x14ac:dyDescent="0.15">
      <c r="C22" s="48"/>
      <c r="D22" s="66" t="s">
        <v>103</v>
      </c>
      <c r="E22" s="159" t="s">
        <v>211</v>
      </c>
      <c r="F22" s="159"/>
      <c r="G22" s="159"/>
      <c r="H22" s="159"/>
      <c r="I22" s="159"/>
      <c r="J22" s="159"/>
      <c r="K22" s="159"/>
      <c r="L22" s="159"/>
      <c r="M22" s="159"/>
      <c r="N22" s="159"/>
      <c r="O22" s="159"/>
      <c r="P22" s="159"/>
      <c r="Q22" s="159"/>
      <c r="R22" s="159"/>
      <c r="S22" s="159"/>
      <c r="T22" s="159"/>
      <c r="U22" s="159"/>
      <c r="V22" s="159"/>
    </row>
    <row r="23" spans="3:22" ht="15" customHeight="1" x14ac:dyDescent="0.2">
      <c r="C23" s="157" t="s">
        <v>212</v>
      </c>
      <c r="D23" s="158"/>
      <c r="E23" s="158"/>
      <c r="F23" s="158"/>
      <c r="G23" s="158"/>
      <c r="H23" s="158"/>
      <c r="I23" s="158"/>
      <c r="J23" s="158"/>
      <c r="K23" s="158"/>
      <c r="L23" s="158"/>
      <c r="M23" s="158"/>
      <c r="N23" s="158"/>
      <c r="O23" s="158"/>
      <c r="P23" s="158"/>
      <c r="Q23" s="158"/>
      <c r="R23" s="158"/>
      <c r="S23" s="158"/>
      <c r="T23" s="158"/>
      <c r="U23" s="158"/>
      <c r="V23" s="158"/>
    </row>
    <row r="24" spans="3:22" ht="15" customHeight="1" x14ac:dyDescent="0.2">
      <c r="C24" s="49"/>
      <c r="D24" s="154" t="s">
        <v>82</v>
      </c>
      <c r="E24" s="154"/>
      <c r="F24" s="154"/>
      <c r="G24" s="154"/>
      <c r="H24" s="154"/>
      <c r="I24" s="154"/>
      <c r="J24" s="154"/>
      <c r="K24" s="154"/>
      <c r="L24" s="154"/>
      <c r="M24" s="154"/>
      <c r="N24" s="154"/>
      <c r="O24" s="154"/>
      <c r="P24" s="154"/>
      <c r="Q24" s="154"/>
      <c r="R24" s="154"/>
      <c r="S24" s="154"/>
      <c r="T24" s="154"/>
      <c r="U24" s="154"/>
      <c r="V24" s="154"/>
    </row>
    <row r="25" spans="3:22" ht="30" customHeight="1" x14ac:dyDescent="0.15">
      <c r="D25" s="66" t="s">
        <v>99</v>
      </c>
      <c r="E25" s="159" t="s">
        <v>220</v>
      </c>
      <c r="F25" s="160"/>
      <c r="G25" s="160"/>
      <c r="H25" s="160"/>
      <c r="I25" s="160"/>
      <c r="J25" s="160"/>
      <c r="K25" s="160"/>
      <c r="L25" s="160"/>
      <c r="M25" s="160"/>
      <c r="N25" s="160"/>
      <c r="O25" s="160"/>
      <c r="P25" s="160"/>
      <c r="Q25" s="160"/>
      <c r="R25" s="160"/>
      <c r="S25" s="160"/>
      <c r="T25" s="160"/>
      <c r="U25" s="160"/>
      <c r="V25" s="160"/>
    </row>
    <row r="26" spans="3:22" ht="105" customHeight="1" x14ac:dyDescent="0.15">
      <c r="D26" s="66" t="s">
        <v>100</v>
      </c>
      <c r="E26" s="159" t="s">
        <v>219</v>
      </c>
      <c r="F26" s="160"/>
      <c r="G26" s="160"/>
      <c r="H26" s="160"/>
      <c r="I26" s="160"/>
      <c r="J26" s="160"/>
      <c r="K26" s="160"/>
      <c r="L26" s="160"/>
      <c r="M26" s="160"/>
      <c r="N26" s="160"/>
      <c r="O26" s="160"/>
      <c r="P26" s="160"/>
      <c r="Q26" s="160"/>
      <c r="R26" s="160"/>
      <c r="S26" s="160"/>
      <c r="T26" s="160"/>
      <c r="U26" s="160"/>
      <c r="V26" s="160"/>
    </row>
    <row r="27" spans="3:22" ht="15" customHeight="1" x14ac:dyDescent="0.15">
      <c r="D27" s="66" t="s">
        <v>101</v>
      </c>
      <c r="E27" s="159" t="s">
        <v>221</v>
      </c>
      <c r="F27" s="160"/>
      <c r="G27" s="160"/>
      <c r="H27" s="160"/>
      <c r="I27" s="160"/>
      <c r="J27" s="160"/>
      <c r="K27" s="160"/>
      <c r="L27" s="160"/>
      <c r="M27" s="160"/>
      <c r="N27" s="160"/>
      <c r="O27" s="160"/>
      <c r="P27" s="160"/>
      <c r="Q27" s="160"/>
      <c r="R27" s="160"/>
      <c r="S27" s="160"/>
      <c r="T27" s="160"/>
      <c r="U27" s="160"/>
      <c r="V27" s="160"/>
    </row>
    <row r="28" spans="3:22" ht="30" customHeight="1" x14ac:dyDescent="0.15">
      <c r="D28" s="66" t="s">
        <v>103</v>
      </c>
      <c r="E28" s="159" t="s">
        <v>235</v>
      </c>
      <c r="F28" s="160"/>
      <c r="G28" s="160"/>
      <c r="H28" s="160"/>
      <c r="I28" s="160"/>
      <c r="J28" s="160"/>
      <c r="K28" s="160"/>
      <c r="L28" s="160"/>
      <c r="M28" s="160"/>
      <c r="N28" s="160"/>
      <c r="O28" s="160"/>
      <c r="P28" s="160"/>
      <c r="Q28" s="160"/>
      <c r="R28" s="160"/>
      <c r="S28" s="160"/>
      <c r="T28" s="160"/>
      <c r="U28" s="160"/>
      <c r="V28" s="160"/>
    </row>
    <row r="29" spans="3:22" ht="30" customHeight="1" x14ac:dyDescent="0.15">
      <c r="D29" s="66" t="s">
        <v>105</v>
      </c>
      <c r="E29" s="159" t="s">
        <v>223</v>
      </c>
      <c r="F29" s="160"/>
      <c r="G29" s="160"/>
      <c r="H29" s="160"/>
      <c r="I29" s="160"/>
      <c r="J29" s="160"/>
      <c r="K29" s="160"/>
      <c r="L29" s="160"/>
      <c r="M29" s="160"/>
      <c r="N29" s="160"/>
      <c r="O29" s="160"/>
      <c r="P29" s="160"/>
      <c r="Q29" s="160"/>
      <c r="R29" s="160"/>
      <c r="S29" s="160"/>
      <c r="T29" s="160"/>
      <c r="U29" s="160"/>
      <c r="V29" s="160"/>
    </row>
    <row r="30" spans="3:22" ht="15" customHeight="1" x14ac:dyDescent="0.15">
      <c r="D30" s="154" t="s">
        <v>213</v>
      </c>
      <c r="E30" s="154"/>
      <c r="F30" s="154"/>
      <c r="G30" s="154"/>
      <c r="H30" s="154"/>
      <c r="I30" s="154"/>
      <c r="J30" s="154"/>
      <c r="K30" s="154"/>
      <c r="L30" s="154"/>
      <c r="M30" s="154"/>
      <c r="N30" s="154"/>
      <c r="O30" s="154"/>
      <c r="P30" s="154"/>
      <c r="Q30" s="154"/>
      <c r="R30" s="154"/>
      <c r="S30" s="154"/>
      <c r="T30" s="154"/>
      <c r="U30" s="154"/>
      <c r="V30" s="154"/>
    </row>
    <row r="31" spans="3:22" ht="30" customHeight="1" x14ac:dyDescent="0.15">
      <c r="D31" s="66" t="s">
        <v>99</v>
      </c>
      <c r="E31" s="159" t="s">
        <v>224</v>
      </c>
      <c r="F31" s="160"/>
      <c r="G31" s="160"/>
      <c r="H31" s="160"/>
      <c r="I31" s="160"/>
      <c r="J31" s="160"/>
      <c r="K31" s="160"/>
      <c r="L31" s="160"/>
      <c r="M31" s="160"/>
      <c r="N31" s="160"/>
      <c r="O31" s="160"/>
      <c r="P31" s="160"/>
      <c r="Q31" s="160"/>
      <c r="R31" s="160"/>
      <c r="S31" s="160"/>
      <c r="T31" s="160"/>
      <c r="U31" s="160"/>
      <c r="V31" s="160"/>
    </row>
    <row r="32" spans="3:22" ht="105" customHeight="1" x14ac:dyDescent="0.15">
      <c r="D32" s="66" t="s">
        <v>100</v>
      </c>
      <c r="E32" s="159" t="s">
        <v>225</v>
      </c>
      <c r="F32" s="160"/>
      <c r="G32" s="160"/>
      <c r="H32" s="160"/>
      <c r="I32" s="160"/>
      <c r="J32" s="160"/>
      <c r="K32" s="160"/>
      <c r="L32" s="160"/>
      <c r="M32" s="160"/>
      <c r="N32" s="160"/>
      <c r="O32" s="160"/>
      <c r="P32" s="160"/>
      <c r="Q32" s="160"/>
      <c r="R32" s="160"/>
      <c r="S32" s="160"/>
      <c r="T32" s="160"/>
      <c r="U32" s="160"/>
      <c r="V32" s="160"/>
    </row>
    <row r="33" spans="4:22" ht="15" customHeight="1" x14ac:dyDescent="0.15">
      <c r="D33" s="66" t="s">
        <v>101</v>
      </c>
      <c r="E33" s="159" t="s">
        <v>226</v>
      </c>
      <c r="F33" s="160"/>
      <c r="G33" s="160"/>
      <c r="H33" s="160"/>
      <c r="I33" s="160"/>
      <c r="J33" s="160"/>
      <c r="K33" s="160"/>
      <c r="L33" s="160"/>
      <c r="M33" s="160"/>
      <c r="N33" s="160"/>
      <c r="O33" s="160"/>
      <c r="P33" s="160"/>
      <c r="Q33" s="160"/>
      <c r="R33" s="160"/>
      <c r="S33" s="160"/>
      <c r="T33" s="160"/>
      <c r="U33" s="160"/>
      <c r="V33" s="160"/>
    </row>
    <row r="34" spans="4:22" ht="15" customHeight="1" x14ac:dyDescent="0.15"/>
    <row r="35" spans="4:22" ht="15" customHeight="1" x14ac:dyDescent="0.15"/>
    <row r="36" spans="4:22" ht="15" customHeight="1" x14ac:dyDescent="0.15"/>
    <row r="37" spans="4:22" ht="15" customHeight="1" x14ac:dyDescent="0.15"/>
    <row r="38" spans="4:22" ht="15" customHeight="1" x14ac:dyDescent="0.15"/>
    <row r="39" spans="4:22" ht="15" customHeight="1" x14ac:dyDescent="0.15"/>
    <row r="40" spans="4:22" ht="15" customHeight="1" x14ac:dyDescent="0.15"/>
    <row r="41" spans="4:22" ht="15" customHeight="1" x14ac:dyDescent="0.15"/>
    <row r="42" spans="4:22" ht="15" customHeight="1" x14ac:dyDescent="0.15"/>
    <row r="43" spans="4:22" ht="15" customHeight="1" x14ac:dyDescent="0.15"/>
    <row r="44" spans="4:22" ht="15" customHeight="1" x14ac:dyDescent="0.15"/>
    <row r="45" spans="4:22" ht="15" customHeight="1" x14ac:dyDescent="0.15"/>
    <row r="46" spans="4:22" ht="15" customHeight="1" x14ac:dyDescent="0.15"/>
    <row r="47" spans="4:22" ht="15" customHeight="1" x14ac:dyDescent="0.15"/>
    <row r="48" spans="4:2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sheetData>
  <sheetProtection algorithmName="SHA-512" hashValue="u/LggnqpK91nzA8cgnp4WhTleDxeSHuLIuP+yL0kOpVYxhtwermrcgpksil89Oqgmddk2L0JQkaaXYISgaA5Sg==" saltValue="TNMeWUrzpqHcQRmr/HUjaw==" spinCount="100000" sheet="1" objects="1" scenarios="1"/>
  <mergeCells count="30">
    <mergeCell ref="E29:V29"/>
    <mergeCell ref="D30:V30"/>
    <mergeCell ref="E31:V31"/>
    <mergeCell ref="E32:V32"/>
    <mergeCell ref="E33:V33"/>
    <mergeCell ref="E28:V28"/>
    <mergeCell ref="D24:V24"/>
    <mergeCell ref="C13:V13"/>
    <mergeCell ref="D14:V14"/>
    <mergeCell ref="E15:V15"/>
    <mergeCell ref="E16:V16"/>
    <mergeCell ref="E17:V17"/>
    <mergeCell ref="E19:V19"/>
    <mergeCell ref="E20:V20"/>
    <mergeCell ref="C23:V23"/>
    <mergeCell ref="E21:V21"/>
    <mergeCell ref="E22:V22"/>
    <mergeCell ref="E25:V25"/>
    <mergeCell ref="E26:V26"/>
    <mergeCell ref="E27:V27"/>
    <mergeCell ref="B4:V4"/>
    <mergeCell ref="C5:V5"/>
    <mergeCell ref="D8:V8"/>
    <mergeCell ref="D9:V9"/>
    <mergeCell ref="D10:V10"/>
    <mergeCell ref="D11:V11"/>
    <mergeCell ref="D6:V6"/>
    <mergeCell ref="D7:V7"/>
    <mergeCell ref="D12:V12"/>
    <mergeCell ref="D18:V18"/>
  </mergeCells>
  <pageMargins left="0.7" right="0.7" top="0.75" bottom="0.75" header="0.3" footer="0.3"/>
  <pageSetup scale="73" orientation="portrait" r:id="rId1"/>
  <headerFooter>
    <oddHeader xml:space="preserve">&amp;C&amp;"Arial,Bold"&amp;18&amp;F&amp;14
</oddHeader>
    <oddFooter>&amp;C&amp;A</oddFooter>
  </headerFooter>
  <ignoredErrors>
    <ignoredError sqref="C6:C12 D15:D17 D19:D22 D25:D29 D31:D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25"/>
  <sheetViews>
    <sheetView showGridLines="0" showRowColHeaders="0" zoomScaleNormal="100" workbookViewId="0">
      <pane ySplit="4" topLeftCell="A5" activePane="bottomLeft" state="frozen"/>
      <selection activeCell="J46" sqref="J46"/>
      <selection pane="bottomLeft" activeCell="B3" sqref="B3:V3"/>
    </sheetView>
  </sheetViews>
  <sheetFormatPr baseColWidth="10" defaultColWidth="5.6640625" defaultRowHeight="13" x14ac:dyDescent="0.15"/>
  <cols>
    <col min="1" max="1" width="2.6640625" style="12" customWidth="1"/>
    <col min="2" max="22" width="5.6640625" style="12"/>
    <col min="23" max="23" width="2.6640625" style="12" customWidth="1"/>
    <col min="24" max="16384" width="5.6640625" style="12"/>
  </cols>
  <sheetData>
    <row r="2" spans="2:22" ht="20" customHeight="1" x14ac:dyDescent="0.15">
      <c r="B2" s="26" t="s">
        <v>85</v>
      </c>
    </row>
    <row r="3" spans="2:22" ht="25" customHeight="1" x14ac:dyDescent="0.15">
      <c r="B3" s="164"/>
      <c r="C3" s="165"/>
      <c r="D3" s="165"/>
      <c r="E3" s="165"/>
      <c r="F3" s="165"/>
      <c r="G3" s="165"/>
      <c r="H3" s="165"/>
      <c r="I3" s="166"/>
      <c r="J3" s="166"/>
      <c r="K3" s="166"/>
      <c r="L3" s="166"/>
      <c r="M3" s="166"/>
      <c r="N3" s="166"/>
      <c r="O3" s="166"/>
      <c r="P3" s="166"/>
      <c r="Q3" s="166"/>
      <c r="R3" s="166"/>
      <c r="S3" s="166"/>
      <c r="T3" s="166"/>
      <c r="U3" s="166"/>
      <c r="V3" s="167"/>
    </row>
    <row r="4" spans="2:22" ht="13.25" customHeight="1" x14ac:dyDescent="0.15">
      <c r="C4" s="13"/>
    </row>
    <row r="5" spans="2:22" ht="13.25" customHeight="1" x14ac:dyDescent="0.15">
      <c r="C5" s="13"/>
    </row>
    <row r="6" spans="2:22" ht="20" customHeight="1" x14ac:dyDescent="0.15">
      <c r="B6" s="26" t="s">
        <v>91</v>
      </c>
      <c r="G6" s="25"/>
      <c r="H6" s="25"/>
    </row>
    <row r="7" spans="2:22" ht="20" customHeight="1" x14ac:dyDescent="0.15">
      <c r="B7" s="178"/>
      <c r="C7" s="179"/>
      <c r="D7" s="179"/>
      <c r="E7" s="180"/>
      <c r="F7" s="45"/>
      <c r="G7" s="25"/>
      <c r="H7" s="25"/>
    </row>
    <row r="8" spans="2:22" ht="13.25" customHeight="1" x14ac:dyDescent="0.15"/>
    <row r="9" spans="2:22" ht="13.25" customHeight="1" x14ac:dyDescent="0.15"/>
    <row r="10" spans="2:22" x14ac:dyDescent="0.15">
      <c r="B10" s="27" t="s">
        <v>80</v>
      </c>
      <c r="N10" s="27" t="s">
        <v>86</v>
      </c>
    </row>
    <row r="11" spans="2:22" ht="13.25" customHeight="1" x14ac:dyDescent="0.15">
      <c r="B11" s="36"/>
      <c r="C11" s="37"/>
      <c r="D11" s="37"/>
      <c r="E11" s="37"/>
      <c r="F11" s="37"/>
      <c r="G11" s="37"/>
      <c r="H11" s="37"/>
      <c r="I11" s="37"/>
      <c r="J11" s="37"/>
      <c r="K11" s="37"/>
      <c r="L11" s="38"/>
      <c r="N11" s="28"/>
      <c r="O11" s="29"/>
      <c r="P11" s="29"/>
      <c r="Q11" s="176" t="s">
        <v>96</v>
      </c>
      <c r="R11" s="177"/>
      <c r="S11" s="29"/>
      <c r="T11" s="176" t="s">
        <v>97</v>
      </c>
      <c r="U11" s="177"/>
      <c r="V11" s="30"/>
    </row>
    <row r="12" spans="2:22" ht="13.25" customHeight="1" x14ac:dyDescent="0.15">
      <c r="B12" s="170" t="s">
        <v>95</v>
      </c>
      <c r="C12" s="171"/>
      <c r="D12" s="171"/>
      <c r="E12" s="171"/>
      <c r="F12" s="171"/>
      <c r="G12" s="171"/>
      <c r="H12" s="172"/>
      <c r="I12" s="175"/>
      <c r="J12" s="169"/>
      <c r="K12" s="13"/>
      <c r="L12" s="39"/>
      <c r="N12" s="184" t="s">
        <v>98</v>
      </c>
      <c r="O12" s="185"/>
      <c r="P12" s="186"/>
      <c r="Q12" s="173"/>
      <c r="R12" s="174"/>
      <c r="S12" s="13"/>
      <c r="T12" s="173"/>
      <c r="U12" s="174"/>
      <c r="V12" s="32"/>
    </row>
    <row r="13" spans="2:22" ht="13.25" customHeight="1" x14ac:dyDescent="0.15">
      <c r="B13" s="40"/>
      <c r="C13" s="13"/>
      <c r="D13" s="13"/>
      <c r="E13" s="46"/>
      <c r="F13" s="13"/>
      <c r="G13" s="13"/>
      <c r="H13" s="13"/>
      <c r="I13" s="13"/>
      <c r="J13" s="13"/>
      <c r="K13" s="13"/>
      <c r="L13" s="39"/>
      <c r="N13" s="31"/>
      <c r="O13" s="13"/>
      <c r="P13" s="13"/>
      <c r="Q13" s="13"/>
      <c r="R13" s="13"/>
      <c r="S13" s="13"/>
      <c r="T13" s="13"/>
      <c r="U13" s="13"/>
      <c r="V13" s="32"/>
    </row>
    <row r="14" spans="2:22" ht="13.25" customHeight="1" x14ac:dyDescent="0.15">
      <c r="B14" s="170" t="s">
        <v>94</v>
      </c>
      <c r="C14" s="171"/>
      <c r="D14" s="171"/>
      <c r="E14" s="171"/>
      <c r="F14" s="171"/>
      <c r="G14" s="171"/>
      <c r="H14" s="172"/>
      <c r="I14" s="175"/>
      <c r="J14" s="169"/>
      <c r="K14" s="13"/>
      <c r="L14" s="39"/>
      <c r="N14" s="184" t="s">
        <v>94</v>
      </c>
      <c r="O14" s="185"/>
      <c r="P14" s="186"/>
      <c r="Q14" s="173"/>
      <c r="R14" s="174"/>
      <c r="S14" s="13"/>
      <c r="T14" s="173"/>
      <c r="U14" s="174"/>
      <c r="V14" s="32"/>
    </row>
    <row r="15" spans="2:22" ht="13.25" customHeight="1" x14ac:dyDescent="0.15">
      <c r="B15" s="40"/>
      <c r="C15" s="13"/>
      <c r="D15" s="13"/>
      <c r="E15" s="46"/>
      <c r="F15" s="13"/>
      <c r="G15" s="13"/>
      <c r="H15" s="13"/>
      <c r="I15" s="13"/>
      <c r="J15" s="13"/>
      <c r="K15" s="13"/>
      <c r="L15" s="39"/>
      <c r="N15" s="33"/>
      <c r="O15" s="34"/>
      <c r="P15" s="34"/>
      <c r="Q15" s="34"/>
      <c r="R15" s="34"/>
      <c r="S15" s="34"/>
      <c r="T15" s="34"/>
      <c r="U15" s="34"/>
      <c r="V15" s="35"/>
    </row>
    <row r="16" spans="2:22" ht="13.25" customHeight="1" x14ac:dyDescent="0.15">
      <c r="B16" s="170" t="s">
        <v>74</v>
      </c>
      <c r="C16" s="171"/>
      <c r="D16" s="171"/>
      <c r="E16" s="171"/>
      <c r="F16" s="172"/>
      <c r="G16" s="168"/>
      <c r="H16" s="169"/>
      <c r="I16" s="41" t="s">
        <v>81</v>
      </c>
      <c r="J16" s="168"/>
      <c r="K16" s="169"/>
      <c r="L16" s="39"/>
    </row>
    <row r="17" spans="1:12" ht="13.25" customHeight="1" x14ac:dyDescent="0.15">
      <c r="B17" s="40"/>
      <c r="C17" s="47"/>
      <c r="D17" s="41"/>
      <c r="E17" s="13"/>
      <c r="F17" s="13"/>
      <c r="G17" s="13"/>
      <c r="H17" s="13"/>
      <c r="I17" s="13"/>
      <c r="J17" s="13"/>
      <c r="K17" s="13"/>
      <c r="L17" s="39"/>
    </row>
    <row r="18" spans="1:12" ht="13.25" customHeight="1" x14ac:dyDescent="0.15">
      <c r="B18" s="181" t="s">
        <v>75</v>
      </c>
      <c r="C18" s="182"/>
      <c r="D18" s="182"/>
      <c r="E18" s="182"/>
      <c r="F18" s="183"/>
      <c r="G18" s="168"/>
      <c r="H18" s="169"/>
      <c r="I18" s="41" t="s">
        <v>81</v>
      </c>
      <c r="J18" s="168"/>
      <c r="K18" s="169"/>
      <c r="L18" s="39"/>
    </row>
    <row r="19" spans="1:12" ht="13.25" customHeight="1" x14ac:dyDescent="0.15">
      <c r="A19" s="14"/>
      <c r="B19" s="40"/>
      <c r="C19" s="47"/>
      <c r="D19" s="41"/>
      <c r="E19" s="13"/>
      <c r="F19" s="13"/>
      <c r="G19" s="13"/>
      <c r="H19" s="13"/>
      <c r="I19" s="13"/>
      <c r="J19" s="13"/>
      <c r="K19" s="13"/>
      <c r="L19" s="39"/>
    </row>
    <row r="20" spans="1:12" ht="13.25" customHeight="1" x14ac:dyDescent="0.15">
      <c r="A20" s="14"/>
      <c r="B20" s="170" t="s">
        <v>76</v>
      </c>
      <c r="C20" s="171"/>
      <c r="D20" s="171"/>
      <c r="E20" s="171"/>
      <c r="F20" s="171"/>
      <c r="G20" s="171"/>
      <c r="H20" s="172"/>
      <c r="I20" s="187"/>
      <c r="J20" s="188"/>
      <c r="K20" s="13"/>
      <c r="L20" s="39"/>
    </row>
    <row r="21" spans="1:12" ht="13.25" customHeight="1" x14ac:dyDescent="0.15">
      <c r="A21" s="14"/>
      <c r="B21" s="42"/>
      <c r="C21" s="43"/>
      <c r="D21" s="43"/>
      <c r="E21" s="43"/>
      <c r="F21" s="43"/>
      <c r="G21" s="43"/>
      <c r="H21" s="43"/>
      <c r="I21" s="43"/>
      <c r="J21" s="43"/>
      <c r="K21" s="43"/>
      <c r="L21" s="44"/>
    </row>
    <row r="22" spans="1:12" ht="13.25" customHeight="1" x14ac:dyDescent="0.15">
      <c r="I22" s="17"/>
      <c r="J22" s="13"/>
    </row>
    <row r="23" spans="1:12" ht="13.25" customHeight="1" x14ac:dyDescent="0.15"/>
    <row r="24" spans="1:12" ht="13.25" customHeight="1" x14ac:dyDescent="0.15"/>
    <row r="25" spans="1:12" ht="13.25" customHeight="1" x14ac:dyDescent="0.15"/>
  </sheetData>
  <sheetProtection algorithmName="SHA-512" hashValue="4hm6ydwA3EFMiCxC8NpPv7+ZL3LfPNKoWVAsXCSQ+wY0a1YDcBNiidmzD6AYXVYgl9LREpJziHNfdH5XYk6qMA==" saltValue="xq2kEqYQq0CXAWbzESGnbA==" spinCount="100000" sheet="1" objects="1" scenarios="1"/>
  <mergeCells count="22">
    <mergeCell ref="B18:F18"/>
    <mergeCell ref="B12:H12"/>
    <mergeCell ref="B14:H14"/>
    <mergeCell ref="B20:H20"/>
    <mergeCell ref="N12:P12"/>
    <mergeCell ref="N14:P14"/>
    <mergeCell ref="J18:K18"/>
    <mergeCell ref="I20:J20"/>
    <mergeCell ref="G18:H18"/>
    <mergeCell ref="B3:V3"/>
    <mergeCell ref="G16:H16"/>
    <mergeCell ref="B16:F16"/>
    <mergeCell ref="Q12:R12"/>
    <mergeCell ref="T12:U12"/>
    <mergeCell ref="Q14:R14"/>
    <mergeCell ref="T14:U14"/>
    <mergeCell ref="I12:J12"/>
    <mergeCell ref="I14:J14"/>
    <mergeCell ref="J16:K16"/>
    <mergeCell ref="Q11:R11"/>
    <mergeCell ref="T11:U11"/>
    <mergeCell ref="B7:E7"/>
  </mergeCells>
  <dataValidations count="5">
    <dataValidation type="decimal" operator="greaterThanOrEqual" allowBlank="1" showInputMessage="1" showErrorMessage="1" error="You must enter a numerical value!" sqref="I20" xr:uid="{00000000-0002-0000-0100-000000000000}">
      <formula1>0</formula1>
    </dataValidation>
    <dataValidation type="list" allowBlank="1" showInputMessage="1" showErrorMessage="1" sqref="B7" xr:uid="{00000000-0002-0000-0100-000001000000}">
      <formula1>County</formula1>
    </dataValidation>
    <dataValidation type="decimal" operator="greaterThan" allowBlank="1" showInputMessage="1" showErrorMessage="1" error="You must enter a numerical value!" sqref="Q12 T12 T14 Q14" xr:uid="{00000000-0002-0000-0100-000002000000}">
      <formula1>0</formula1>
    </dataValidation>
    <dataValidation allowBlank="1" showInputMessage="1" showErrorMessage="1" sqref="J22" xr:uid="{00000000-0002-0000-0100-000003000000}"/>
    <dataValidation type="whole" allowBlank="1" showInputMessage="1" showErrorMessage="1" error="Enter a whole number.  No decimals!" sqref="I12 I14 E13 E15" xr:uid="{00000000-0002-0000-0100-000004000000}">
      <formula1>0</formula1>
      <formula2>1000000000</formula2>
    </dataValidation>
  </dataValidations>
  <pageMargins left="0.7" right="0.7" top="0.75" bottom="0.75" header="0.3" footer="0.3"/>
  <pageSetup scale="73" orientation="portrait" r:id="rId1"/>
  <headerFooter>
    <oddHeader>&amp;C&amp;"Arial,Bold"&amp;18&amp;F</oddHeader>
    <oddFooter>&amp;L&amp;A&amp;R&amp;P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7"/>
  <sheetViews>
    <sheetView showGridLines="0" showRowColHeaders="0" zoomScaleNormal="100" workbookViewId="0">
      <pane ySplit="3" topLeftCell="A4" activePane="bottomLeft" state="frozen"/>
      <selection pane="bottomLeft" activeCell="B2" sqref="B2:G2"/>
    </sheetView>
  </sheetViews>
  <sheetFormatPr baseColWidth="10" defaultColWidth="9.1640625" defaultRowHeight="13" x14ac:dyDescent="0.15"/>
  <cols>
    <col min="1" max="1" width="2.6640625" style="6" customWidth="1"/>
    <col min="2" max="2" width="34.6640625" style="6" customWidth="1"/>
    <col min="3" max="3" width="10.6640625" style="6" customWidth="1"/>
    <col min="4" max="4" width="23.33203125" style="6" customWidth="1"/>
    <col min="5" max="5" width="18.6640625" style="6" customWidth="1"/>
    <col min="6" max="6" width="20.6640625" style="6" customWidth="1"/>
    <col min="7" max="7" width="15.5" style="6" customWidth="1"/>
    <col min="8" max="16384" width="9.1640625" style="6"/>
  </cols>
  <sheetData>
    <row r="1" spans="2:8" x14ac:dyDescent="0.15">
      <c r="B1" s="1"/>
      <c r="C1" s="1"/>
      <c r="D1" s="1"/>
      <c r="E1" s="1"/>
    </row>
    <row r="2" spans="2:8" ht="25" customHeight="1" x14ac:dyDescent="0.15">
      <c r="B2" s="189" t="str">
        <f>+IF('Agency Information-Statistics'!B3="","",'Agency Information-Statistics'!B3)</f>
        <v/>
      </c>
      <c r="C2" s="190"/>
      <c r="D2" s="190"/>
      <c r="E2" s="191"/>
      <c r="F2" s="191"/>
      <c r="G2" s="192"/>
    </row>
    <row r="3" spans="2:8" x14ac:dyDescent="0.15">
      <c r="B3" s="10"/>
      <c r="C3" s="11"/>
    </row>
    <row r="4" spans="2:8" ht="15" customHeight="1" x14ac:dyDescent="0.15">
      <c r="B4" s="51" t="s">
        <v>82</v>
      </c>
      <c r="C4" s="1"/>
      <c r="D4" s="1"/>
      <c r="E4" s="1"/>
    </row>
    <row r="5" spans="2:8" ht="25" thickBot="1" x14ac:dyDescent="0.2">
      <c r="B5" s="107" t="s">
        <v>214</v>
      </c>
      <c r="C5" s="108" t="s">
        <v>78</v>
      </c>
      <c r="D5" s="109" t="s">
        <v>215</v>
      </c>
      <c r="E5" s="110" t="s">
        <v>222</v>
      </c>
      <c r="F5" s="111" t="s">
        <v>216</v>
      </c>
      <c r="G5" s="52" t="s">
        <v>217</v>
      </c>
      <c r="H5" s="7"/>
    </row>
    <row r="6" spans="2:8" ht="15" customHeight="1" x14ac:dyDescent="0.15">
      <c r="B6" s="100"/>
      <c r="C6" s="53"/>
      <c r="D6" s="54"/>
      <c r="E6" s="54"/>
      <c r="F6" s="55"/>
      <c r="G6" s="67" t="str">
        <f t="shared" ref="G6:G35" si="0">+IF(F6="","",ROUND(D6*F6,2))</f>
        <v/>
      </c>
      <c r="H6" s="7"/>
    </row>
    <row r="7" spans="2:8" ht="15" customHeight="1" x14ac:dyDescent="0.15">
      <c r="B7" s="101"/>
      <c r="C7" s="56"/>
      <c r="D7" s="57"/>
      <c r="E7" s="57"/>
      <c r="F7" s="58"/>
      <c r="G7" s="68" t="str">
        <f t="shared" si="0"/>
        <v/>
      </c>
      <c r="H7" s="7"/>
    </row>
    <row r="8" spans="2:8" ht="15" customHeight="1" x14ac:dyDescent="0.15">
      <c r="B8" s="102"/>
      <c r="C8" s="59"/>
      <c r="D8" s="60"/>
      <c r="E8" s="60"/>
      <c r="F8" s="61"/>
      <c r="G8" s="68" t="str">
        <f t="shared" si="0"/>
        <v/>
      </c>
      <c r="H8" s="7"/>
    </row>
    <row r="9" spans="2:8" ht="15" customHeight="1" x14ac:dyDescent="0.15">
      <c r="B9" s="101"/>
      <c r="C9" s="56"/>
      <c r="D9" s="57"/>
      <c r="E9" s="57"/>
      <c r="F9" s="58"/>
      <c r="G9" s="68" t="str">
        <f t="shared" si="0"/>
        <v/>
      </c>
      <c r="H9" s="7"/>
    </row>
    <row r="10" spans="2:8" ht="15" customHeight="1" x14ac:dyDescent="0.15">
      <c r="B10" s="102"/>
      <c r="C10" s="59"/>
      <c r="D10" s="60"/>
      <c r="E10" s="60"/>
      <c r="F10" s="61"/>
      <c r="G10" s="68" t="str">
        <f t="shared" si="0"/>
        <v/>
      </c>
      <c r="H10" s="7"/>
    </row>
    <row r="11" spans="2:8" ht="15" customHeight="1" x14ac:dyDescent="0.15">
      <c r="B11" s="101"/>
      <c r="C11" s="56"/>
      <c r="D11" s="57"/>
      <c r="E11" s="57"/>
      <c r="F11" s="58"/>
      <c r="G11" s="68" t="str">
        <f t="shared" si="0"/>
        <v/>
      </c>
      <c r="H11" s="7"/>
    </row>
    <row r="12" spans="2:8" ht="15" customHeight="1" x14ac:dyDescent="0.15">
      <c r="B12" s="102"/>
      <c r="C12" s="59"/>
      <c r="D12" s="60"/>
      <c r="E12" s="60"/>
      <c r="F12" s="61"/>
      <c r="G12" s="68" t="str">
        <f t="shared" si="0"/>
        <v/>
      </c>
      <c r="H12" s="7"/>
    </row>
    <row r="13" spans="2:8" ht="15" customHeight="1" x14ac:dyDescent="0.15">
      <c r="B13" s="101"/>
      <c r="C13" s="56"/>
      <c r="D13" s="57"/>
      <c r="E13" s="57"/>
      <c r="F13" s="58"/>
      <c r="G13" s="68" t="str">
        <f t="shared" si="0"/>
        <v/>
      </c>
      <c r="H13" s="7"/>
    </row>
    <row r="14" spans="2:8" ht="15" customHeight="1" x14ac:dyDescent="0.15">
      <c r="B14" s="102"/>
      <c r="C14" s="59"/>
      <c r="D14" s="60"/>
      <c r="E14" s="60"/>
      <c r="F14" s="61"/>
      <c r="G14" s="68" t="str">
        <f t="shared" si="0"/>
        <v/>
      </c>
      <c r="H14" s="7"/>
    </row>
    <row r="15" spans="2:8" ht="15" customHeight="1" x14ac:dyDescent="0.15">
      <c r="B15" s="101"/>
      <c r="C15" s="56"/>
      <c r="D15" s="57"/>
      <c r="E15" s="57"/>
      <c r="F15" s="58"/>
      <c r="G15" s="68" t="str">
        <f t="shared" si="0"/>
        <v/>
      </c>
      <c r="H15" s="7"/>
    </row>
    <row r="16" spans="2:8" ht="15" customHeight="1" x14ac:dyDescent="0.15">
      <c r="B16" s="102"/>
      <c r="C16" s="59"/>
      <c r="D16" s="60"/>
      <c r="E16" s="60"/>
      <c r="F16" s="61"/>
      <c r="G16" s="68" t="str">
        <f t="shared" si="0"/>
        <v/>
      </c>
      <c r="H16" s="7"/>
    </row>
    <row r="17" spans="2:8" ht="15" customHeight="1" x14ac:dyDescent="0.15">
      <c r="B17" s="101"/>
      <c r="C17" s="56"/>
      <c r="D17" s="57"/>
      <c r="E17" s="57"/>
      <c r="F17" s="58"/>
      <c r="G17" s="68" t="str">
        <f t="shared" si="0"/>
        <v/>
      </c>
      <c r="H17" s="7"/>
    </row>
    <row r="18" spans="2:8" ht="15" customHeight="1" x14ac:dyDescent="0.15">
      <c r="B18" s="102"/>
      <c r="C18" s="59"/>
      <c r="D18" s="60"/>
      <c r="E18" s="60"/>
      <c r="F18" s="61"/>
      <c r="G18" s="68" t="str">
        <f t="shared" si="0"/>
        <v/>
      </c>
      <c r="H18" s="7"/>
    </row>
    <row r="19" spans="2:8" ht="15" customHeight="1" x14ac:dyDescent="0.15">
      <c r="B19" s="101"/>
      <c r="C19" s="56"/>
      <c r="D19" s="57"/>
      <c r="E19" s="57"/>
      <c r="F19" s="58"/>
      <c r="G19" s="68" t="str">
        <f t="shared" si="0"/>
        <v/>
      </c>
      <c r="H19" s="7"/>
    </row>
    <row r="20" spans="2:8" ht="15" customHeight="1" x14ac:dyDescent="0.15">
      <c r="B20" s="102"/>
      <c r="C20" s="59"/>
      <c r="D20" s="60"/>
      <c r="E20" s="60"/>
      <c r="F20" s="61"/>
      <c r="G20" s="68" t="str">
        <f t="shared" si="0"/>
        <v/>
      </c>
      <c r="H20" s="7"/>
    </row>
    <row r="21" spans="2:8" ht="15" customHeight="1" x14ac:dyDescent="0.15">
      <c r="B21" s="101"/>
      <c r="C21" s="56"/>
      <c r="D21" s="57"/>
      <c r="E21" s="57"/>
      <c r="F21" s="58"/>
      <c r="G21" s="68" t="str">
        <f t="shared" si="0"/>
        <v/>
      </c>
      <c r="H21" s="7"/>
    </row>
    <row r="22" spans="2:8" ht="15" customHeight="1" x14ac:dyDescent="0.15">
      <c r="B22" s="102"/>
      <c r="C22" s="59"/>
      <c r="D22" s="60"/>
      <c r="E22" s="60"/>
      <c r="F22" s="61"/>
      <c r="G22" s="68" t="str">
        <f t="shared" si="0"/>
        <v/>
      </c>
      <c r="H22" s="7"/>
    </row>
    <row r="23" spans="2:8" ht="15" customHeight="1" x14ac:dyDescent="0.15">
      <c r="B23" s="101"/>
      <c r="C23" s="56"/>
      <c r="D23" s="57"/>
      <c r="E23" s="57"/>
      <c r="F23" s="58"/>
      <c r="G23" s="68" t="str">
        <f t="shared" si="0"/>
        <v/>
      </c>
      <c r="H23" s="7"/>
    </row>
    <row r="24" spans="2:8" ht="15" customHeight="1" x14ac:dyDescent="0.15">
      <c r="B24" s="102"/>
      <c r="C24" s="59"/>
      <c r="D24" s="60"/>
      <c r="E24" s="60"/>
      <c r="F24" s="61"/>
      <c r="G24" s="68" t="str">
        <f t="shared" si="0"/>
        <v/>
      </c>
      <c r="H24" s="7"/>
    </row>
    <row r="25" spans="2:8" ht="15" customHeight="1" x14ac:dyDescent="0.15">
      <c r="B25" s="101"/>
      <c r="C25" s="56"/>
      <c r="D25" s="57"/>
      <c r="E25" s="57"/>
      <c r="F25" s="58"/>
      <c r="G25" s="68" t="str">
        <f t="shared" si="0"/>
        <v/>
      </c>
      <c r="H25" s="7"/>
    </row>
    <row r="26" spans="2:8" ht="15" customHeight="1" x14ac:dyDescent="0.15">
      <c r="B26" s="102"/>
      <c r="C26" s="59"/>
      <c r="D26" s="60"/>
      <c r="E26" s="60"/>
      <c r="F26" s="61"/>
      <c r="G26" s="68" t="str">
        <f t="shared" si="0"/>
        <v/>
      </c>
      <c r="H26" s="7"/>
    </row>
    <row r="27" spans="2:8" ht="15" customHeight="1" x14ac:dyDescent="0.15">
      <c r="B27" s="101"/>
      <c r="C27" s="56"/>
      <c r="D27" s="57"/>
      <c r="E27" s="57"/>
      <c r="F27" s="58"/>
      <c r="G27" s="68" t="str">
        <f t="shared" si="0"/>
        <v/>
      </c>
      <c r="H27" s="7"/>
    </row>
    <row r="28" spans="2:8" ht="15" customHeight="1" x14ac:dyDescent="0.15">
      <c r="B28" s="102"/>
      <c r="C28" s="59"/>
      <c r="D28" s="60"/>
      <c r="E28" s="60"/>
      <c r="F28" s="61"/>
      <c r="G28" s="68" t="str">
        <f t="shared" si="0"/>
        <v/>
      </c>
      <c r="H28" s="7"/>
    </row>
    <row r="29" spans="2:8" ht="15" customHeight="1" x14ac:dyDescent="0.15">
      <c r="B29" s="101"/>
      <c r="C29" s="56"/>
      <c r="D29" s="57"/>
      <c r="E29" s="57"/>
      <c r="F29" s="58"/>
      <c r="G29" s="68" t="str">
        <f t="shared" si="0"/>
        <v/>
      </c>
      <c r="H29" s="7"/>
    </row>
    <row r="30" spans="2:8" s="9" customFormat="1" ht="15" customHeight="1" x14ac:dyDescent="0.15">
      <c r="B30" s="102"/>
      <c r="C30" s="59"/>
      <c r="D30" s="60"/>
      <c r="E30" s="60"/>
      <c r="F30" s="61"/>
      <c r="G30" s="68" t="str">
        <f t="shared" si="0"/>
        <v/>
      </c>
      <c r="H30" s="8"/>
    </row>
    <row r="31" spans="2:8" ht="15" customHeight="1" x14ac:dyDescent="0.15">
      <c r="B31" s="101"/>
      <c r="C31" s="56"/>
      <c r="D31" s="57"/>
      <c r="E31" s="57"/>
      <c r="F31" s="58"/>
      <c r="G31" s="68" t="str">
        <f t="shared" si="0"/>
        <v/>
      </c>
    </row>
    <row r="32" spans="2:8" ht="15" customHeight="1" x14ac:dyDescent="0.15">
      <c r="B32" s="102"/>
      <c r="C32" s="59"/>
      <c r="D32" s="60"/>
      <c r="E32" s="60"/>
      <c r="F32" s="61"/>
      <c r="G32" s="68" t="str">
        <f t="shared" si="0"/>
        <v/>
      </c>
    </row>
    <row r="33" spans="2:7" ht="15" customHeight="1" x14ac:dyDescent="0.15">
      <c r="B33" s="101"/>
      <c r="C33" s="56"/>
      <c r="D33" s="57"/>
      <c r="E33" s="57"/>
      <c r="F33" s="58"/>
      <c r="G33" s="68" t="str">
        <f t="shared" si="0"/>
        <v/>
      </c>
    </row>
    <row r="34" spans="2:7" ht="15" customHeight="1" x14ac:dyDescent="0.15">
      <c r="B34" s="102"/>
      <c r="C34" s="59"/>
      <c r="D34" s="60"/>
      <c r="E34" s="60"/>
      <c r="F34" s="61"/>
      <c r="G34" s="68" t="str">
        <f t="shared" si="0"/>
        <v/>
      </c>
    </row>
    <row r="35" spans="2:7" ht="15" customHeight="1" thickBot="1" x14ac:dyDescent="0.2">
      <c r="B35" s="106"/>
      <c r="C35" s="62"/>
      <c r="D35" s="63"/>
      <c r="E35" s="63"/>
      <c r="F35" s="64"/>
      <c r="G35" s="69" t="str">
        <f t="shared" si="0"/>
        <v/>
      </c>
    </row>
    <row r="36" spans="2:7" ht="15" customHeight="1" thickTop="1" x14ac:dyDescent="0.15">
      <c r="B36" s="112" t="s">
        <v>218</v>
      </c>
      <c r="C36" s="113">
        <f>SUBTOTAL(109,Table1[FTE])</f>
        <v>0</v>
      </c>
      <c r="D36" s="114">
        <f>SUBTOTAL(109,Table1[COST ($)])</f>
        <v>0</v>
      </c>
      <c r="E36" s="114">
        <f>IFERROR(SUBTOTAL(101,Table1[ANNUAL SALARY ($)]),0)</f>
        <v>0</v>
      </c>
      <c r="F36" s="115">
        <f>IFERROR(SUBTOTAL(101,Table1[FRINGE BENEFIT &amp; PAYROLL TAX RATE (%)]),0)</f>
        <v>0</v>
      </c>
      <c r="G36" s="65">
        <f>SUBTOTAL(109,Table1[FRINGE BENEFIT &amp; PAYROLL TAX COST])</f>
        <v>0</v>
      </c>
    </row>
    <row r="37" spans="2:7" ht="15" customHeight="1" x14ac:dyDescent="0.15">
      <c r="B37" s="116"/>
      <c r="C37" s="117"/>
      <c r="D37" s="118"/>
      <c r="E37" s="118"/>
      <c r="F37" s="119"/>
      <c r="G37" s="16"/>
    </row>
    <row r="38" spans="2:7" ht="15" customHeight="1" x14ac:dyDescent="0.15">
      <c r="B38" s="27" t="s">
        <v>213</v>
      </c>
      <c r="C38" s="1"/>
      <c r="D38" s="1"/>
      <c r="E38" s="1"/>
    </row>
    <row r="39" spans="2:7" ht="15" customHeight="1" thickBot="1" x14ac:dyDescent="0.2">
      <c r="B39" s="120" t="s">
        <v>214</v>
      </c>
      <c r="C39" s="121" t="s">
        <v>78</v>
      </c>
      <c r="D39" s="122" t="s">
        <v>215</v>
      </c>
    </row>
    <row r="40" spans="2:7" ht="15" customHeight="1" x14ac:dyDescent="0.15">
      <c r="B40" s="100"/>
      <c r="C40" s="53"/>
      <c r="D40" s="103"/>
    </row>
    <row r="41" spans="2:7" ht="15" customHeight="1" x14ac:dyDescent="0.15">
      <c r="B41" s="101"/>
      <c r="C41" s="56"/>
      <c r="D41" s="104"/>
    </row>
    <row r="42" spans="2:7" ht="15" customHeight="1" x14ac:dyDescent="0.15">
      <c r="B42" s="102"/>
      <c r="C42" s="59"/>
      <c r="D42" s="105"/>
    </row>
    <row r="43" spans="2:7" ht="15" customHeight="1" x14ac:dyDescent="0.15">
      <c r="B43" s="101"/>
      <c r="C43" s="56"/>
      <c r="D43" s="104"/>
    </row>
    <row r="44" spans="2:7" ht="15" customHeight="1" x14ac:dyDescent="0.15">
      <c r="B44" s="102"/>
      <c r="C44" s="59"/>
      <c r="D44" s="105"/>
    </row>
    <row r="45" spans="2:7" ht="15" customHeight="1" x14ac:dyDescent="0.15">
      <c r="B45" s="101"/>
      <c r="C45" s="56"/>
      <c r="D45" s="104"/>
    </row>
    <row r="46" spans="2:7" ht="15" customHeight="1" x14ac:dyDescent="0.15">
      <c r="B46" s="102"/>
      <c r="C46" s="59"/>
      <c r="D46" s="105"/>
    </row>
    <row r="47" spans="2:7" ht="15" customHeight="1" x14ac:dyDescent="0.15">
      <c r="B47" s="101"/>
      <c r="C47" s="56"/>
      <c r="D47" s="104"/>
    </row>
    <row r="48" spans="2:7" ht="15" customHeight="1" x14ac:dyDescent="0.15">
      <c r="B48" s="102"/>
      <c r="C48" s="59"/>
      <c r="D48" s="105"/>
    </row>
    <row r="49" spans="2:4" ht="15" customHeight="1" x14ac:dyDescent="0.15">
      <c r="B49" s="101"/>
      <c r="C49" s="56"/>
      <c r="D49" s="104"/>
    </row>
    <row r="50" spans="2:4" ht="15" customHeight="1" x14ac:dyDescent="0.15">
      <c r="B50" s="102"/>
      <c r="C50" s="59"/>
      <c r="D50" s="105"/>
    </row>
    <row r="51" spans="2:4" ht="15" customHeight="1" x14ac:dyDescent="0.15">
      <c r="B51" s="101"/>
      <c r="C51" s="56"/>
      <c r="D51" s="104"/>
    </row>
    <row r="52" spans="2:4" ht="15" customHeight="1" x14ac:dyDescent="0.15">
      <c r="B52" s="102"/>
      <c r="C52" s="59"/>
      <c r="D52" s="105"/>
    </row>
    <row r="53" spans="2:4" ht="15" customHeight="1" x14ac:dyDescent="0.15">
      <c r="B53" s="101"/>
      <c r="C53" s="56"/>
      <c r="D53" s="104"/>
    </row>
    <row r="54" spans="2:4" ht="15" customHeight="1" x14ac:dyDescent="0.15">
      <c r="B54" s="102"/>
      <c r="C54" s="59"/>
      <c r="D54" s="105"/>
    </row>
    <row r="55" spans="2:4" ht="15" customHeight="1" x14ac:dyDescent="0.15">
      <c r="B55" s="101"/>
      <c r="C55" s="56"/>
      <c r="D55" s="104"/>
    </row>
    <row r="56" spans="2:4" ht="15" customHeight="1" x14ac:dyDescent="0.15">
      <c r="B56" s="102"/>
      <c r="C56" s="59"/>
      <c r="D56" s="105"/>
    </row>
    <row r="57" spans="2:4" ht="15" customHeight="1" x14ac:dyDescent="0.15">
      <c r="B57" s="123" t="s">
        <v>79</v>
      </c>
      <c r="C57" s="124">
        <f>SUBTOTAL(109,Table13[FTE])</f>
        <v>0</v>
      </c>
      <c r="D57" s="125">
        <f>SUBTOTAL(109,Table13[COST ($)])</f>
        <v>0</v>
      </c>
    </row>
  </sheetData>
  <sheetProtection algorithmName="SHA-512" hashValue="Tp6/j8Rbz3nn1DLuvTRmFfAAN6u/pQKVusfrV5AQbvtCsLDwXVumAIM8lcWnp3aV03aI1u+Rg1zyVS+okrLToQ==" saltValue="h2v5nMdhejuEzp0gYs9gkA==" spinCount="100000" sheet="1" objects="1" scenarios="1"/>
  <mergeCells count="1">
    <mergeCell ref="B2:G2"/>
  </mergeCells>
  <phoneticPr fontId="2" type="noConversion"/>
  <dataValidations xWindow="340" yWindow="251" count="5">
    <dataValidation type="whole" allowBlank="1" showInputMessage="1" showErrorMessage="1" error="ROUND ALL AMOUNTS TO THE NEAREST DOLLAR!!!" sqref="D40:D56 D6:E35" xr:uid="{00000000-0002-0000-0200-000000000000}">
      <formula1>0</formula1>
      <formula2>100000000</formula2>
    </dataValidation>
    <dataValidation operator="greaterThan" allowBlank="1" showInputMessage="1" showErrorMessage="1" sqref="G6:G35" xr:uid="{00000000-0002-0000-0200-000001000000}"/>
    <dataValidation type="decimal" operator="greaterThanOrEqual" allowBlank="1" showInputMessage="1" showErrorMessage="1" error="You must enter a number!" sqref="C40:C56 C6:C35" xr:uid="{00000000-0002-0000-0200-000002000000}">
      <formula1>0</formula1>
    </dataValidation>
    <dataValidation type="list" allowBlank="1" showInputMessage="1" showErrorMessage="1" error="You must select a position from the dropdown list!" sqref="B40:B56 B6:B35" xr:uid="{00000000-0002-0000-0200-000003000000}">
      <formula1>Personnel</formula1>
    </dataValidation>
    <dataValidation type="decimal" allowBlank="1" showInputMessage="1" showErrorMessage="1" error="You must enter a value between 0% and 100%." sqref="F6:F35" xr:uid="{00000000-0002-0000-0200-000004000000}">
      <formula1>0</formula1>
      <formula2>1</formula2>
    </dataValidation>
  </dataValidations>
  <printOptions horizontalCentered="1"/>
  <pageMargins left="0.18" right="0.17" top="0.75" bottom="0.28999999999999998" header="0.31" footer="0.17"/>
  <pageSetup scale="83" orientation="portrait" r:id="rId1"/>
  <headerFooter alignWithMargins="0">
    <oddHeader>&amp;C&amp;"Arial,Bold"&amp;12&amp;F</oddHeader>
    <oddFooter>&amp;C&amp;A</oddFooter>
  </headerFooter>
  <ignoredErrors>
    <ignoredError sqref="G6:G35" unlockedFormula="1"/>
  </ignoredError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6"/>
  <sheetViews>
    <sheetView showGridLines="0" showRowColHeaders="0" zoomScaleNormal="100" workbookViewId="0">
      <pane ySplit="3" topLeftCell="A4" activePane="bottomLeft" state="frozen"/>
      <selection pane="bottomLeft" activeCell="B2" sqref="B2:C2"/>
    </sheetView>
  </sheetViews>
  <sheetFormatPr baseColWidth="10" defaultColWidth="9.1640625" defaultRowHeight="13" x14ac:dyDescent="0.15"/>
  <cols>
    <col min="1" max="1" width="2.6640625" style="6" customWidth="1"/>
    <col min="2" max="2" width="54.33203125" style="6" customWidth="1"/>
    <col min="3" max="3" width="35.6640625" style="6" customWidth="1"/>
    <col min="4" max="4" width="2.6640625" style="6" customWidth="1"/>
    <col min="5" max="5" width="18.6640625" style="6" customWidth="1"/>
    <col min="6" max="6" width="14.33203125" style="6" customWidth="1"/>
    <col min="7" max="7" width="10.6640625" style="6" customWidth="1"/>
    <col min="8" max="16384" width="9.1640625" style="6"/>
  </cols>
  <sheetData>
    <row r="1" spans="1:6" x14ac:dyDescent="0.15">
      <c r="A1" s="1"/>
      <c r="B1" s="1"/>
      <c r="C1" s="1"/>
      <c r="D1" s="1"/>
      <c r="E1" s="1"/>
      <c r="F1" s="1"/>
    </row>
    <row r="2" spans="1:6" ht="25" customHeight="1" x14ac:dyDescent="0.15">
      <c r="A2" s="10"/>
      <c r="B2" s="193" t="str">
        <f>+IF('Agency Information-Statistics'!B3="","",'Agency Information-Statistics'!B3)</f>
        <v/>
      </c>
      <c r="C2" s="194"/>
    </row>
    <row r="3" spans="1:6" x14ac:dyDescent="0.15">
      <c r="A3" s="10"/>
      <c r="B3" s="11"/>
      <c r="C3" s="11"/>
      <c r="D3" s="10"/>
      <c r="E3" s="11"/>
      <c r="F3" s="11"/>
    </row>
    <row r="4" spans="1:6" ht="15" customHeight="1" x14ac:dyDescent="0.15">
      <c r="A4" s="1"/>
      <c r="B4" s="51" t="s">
        <v>87</v>
      </c>
      <c r="C4" s="1"/>
      <c r="D4" s="1"/>
      <c r="E4" s="1"/>
      <c r="F4" s="1"/>
    </row>
    <row r="5" spans="1:6" ht="25" customHeight="1" thickBot="1" x14ac:dyDescent="0.2">
      <c r="B5" s="70" t="s">
        <v>227</v>
      </c>
      <c r="C5" s="71" t="s">
        <v>215</v>
      </c>
    </row>
    <row r="6" spans="1:6" ht="15" customHeight="1" x14ac:dyDescent="0.15">
      <c r="B6" s="136" t="s">
        <v>10</v>
      </c>
      <c r="C6" s="128"/>
    </row>
    <row r="7" spans="1:6" ht="15" customHeight="1" x14ac:dyDescent="0.15">
      <c r="B7" s="137" t="s">
        <v>17</v>
      </c>
      <c r="C7" s="130"/>
    </row>
    <row r="8" spans="1:6" ht="15" customHeight="1" x14ac:dyDescent="0.15">
      <c r="B8" s="137" t="s">
        <v>66</v>
      </c>
      <c r="C8" s="131"/>
    </row>
    <row r="9" spans="1:6" ht="15" customHeight="1" x14ac:dyDescent="0.15">
      <c r="B9" s="137" t="s">
        <v>18</v>
      </c>
      <c r="C9" s="130"/>
    </row>
    <row r="10" spans="1:6" ht="15" customHeight="1" x14ac:dyDescent="0.15">
      <c r="B10" s="137" t="s">
        <v>67</v>
      </c>
      <c r="C10" s="131"/>
    </row>
    <row r="11" spans="1:6" ht="15" customHeight="1" x14ac:dyDescent="0.15">
      <c r="B11" s="137" t="s">
        <v>68</v>
      </c>
      <c r="C11" s="130"/>
    </row>
    <row r="12" spans="1:6" ht="15" customHeight="1" x14ac:dyDescent="0.15">
      <c r="B12" s="137" t="s">
        <v>12</v>
      </c>
      <c r="C12" s="131"/>
    </row>
    <row r="13" spans="1:6" ht="15" customHeight="1" x14ac:dyDescent="0.15">
      <c r="B13" s="137" t="s">
        <v>16</v>
      </c>
      <c r="C13" s="130"/>
    </row>
    <row r="14" spans="1:6" ht="15" customHeight="1" x14ac:dyDescent="0.15">
      <c r="B14" s="137" t="s">
        <v>92</v>
      </c>
      <c r="C14" s="131"/>
    </row>
    <row r="15" spans="1:6" ht="15" customHeight="1" x14ac:dyDescent="0.15">
      <c r="B15" s="137" t="s">
        <v>2</v>
      </c>
      <c r="C15" s="130"/>
    </row>
    <row r="16" spans="1:6" ht="15" customHeight="1" x14ac:dyDescent="0.15">
      <c r="B16" s="137" t="s">
        <v>7</v>
      </c>
      <c r="C16" s="131"/>
    </row>
    <row r="17" spans="2:4" ht="15" customHeight="1" x14ac:dyDescent="0.15">
      <c r="B17" s="137" t="s">
        <v>3</v>
      </c>
      <c r="C17" s="130"/>
    </row>
    <row r="18" spans="2:4" ht="15" customHeight="1" x14ac:dyDescent="0.15">
      <c r="B18" s="137" t="s">
        <v>4</v>
      </c>
      <c r="C18" s="131"/>
    </row>
    <row r="19" spans="2:4" ht="15" customHeight="1" x14ac:dyDescent="0.15">
      <c r="B19" s="137" t="s">
        <v>5</v>
      </c>
      <c r="C19" s="130"/>
    </row>
    <row r="20" spans="2:4" ht="15" customHeight="1" x14ac:dyDescent="0.15">
      <c r="B20" s="137" t="s">
        <v>6</v>
      </c>
      <c r="C20" s="131"/>
    </row>
    <row r="21" spans="2:4" ht="15" customHeight="1" x14ac:dyDescent="0.15">
      <c r="B21" s="137" t="s">
        <v>69</v>
      </c>
      <c r="C21" s="130"/>
    </row>
    <row r="22" spans="2:4" ht="15" customHeight="1" x14ac:dyDescent="0.15">
      <c r="B22" s="137" t="s">
        <v>70</v>
      </c>
      <c r="C22" s="131"/>
    </row>
    <row r="23" spans="2:4" ht="15" customHeight="1" x14ac:dyDescent="0.15">
      <c r="B23" s="137" t="s">
        <v>8</v>
      </c>
      <c r="C23" s="130"/>
    </row>
    <row r="24" spans="2:4" ht="15" customHeight="1" x14ac:dyDescent="0.15">
      <c r="B24" s="137" t="s">
        <v>9</v>
      </c>
      <c r="C24" s="131"/>
    </row>
    <row r="25" spans="2:4" ht="15" customHeight="1" x14ac:dyDescent="0.15">
      <c r="B25" s="137" t="s">
        <v>65</v>
      </c>
      <c r="C25" s="130"/>
    </row>
    <row r="26" spans="2:4" ht="15" customHeight="1" thickBot="1" x14ac:dyDescent="0.2">
      <c r="B26" s="138" t="s">
        <v>72</v>
      </c>
      <c r="C26" s="139"/>
      <c r="D26" s="7"/>
    </row>
    <row r="27" spans="2:4" ht="15" customHeight="1" thickTop="1" x14ac:dyDescent="0.15">
      <c r="B27" s="140" t="s">
        <v>0</v>
      </c>
      <c r="C27" s="141">
        <f>SUBTOTAL(109,Table3[COST ($)])</f>
        <v>0</v>
      </c>
    </row>
    <row r="28" spans="2:4" x14ac:dyDescent="0.15">
      <c r="B28" s="18"/>
      <c r="C28" s="19"/>
    </row>
    <row r="29" spans="2:4" x14ac:dyDescent="0.15">
      <c r="B29" s="18"/>
      <c r="C29" s="19"/>
    </row>
    <row r="30" spans="2:4" ht="15" customHeight="1" x14ac:dyDescent="0.15">
      <c r="B30" s="51" t="s">
        <v>88</v>
      </c>
    </row>
    <row r="31" spans="2:4" ht="15" customHeight="1" thickBot="1" x14ac:dyDescent="0.2">
      <c r="B31" s="72" t="s">
        <v>227</v>
      </c>
      <c r="C31" s="71" t="s">
        <v>215</v>
      </c>
    </row>
    <row r="32" spans="2:4" ht="15" customHeight="1" x14ac:dyDescent="0.15">
      <c r="B32" s="127" t="s">
        <v>11</v>
      </c>
      <c r="C32" s="128"/>
    </row>
    <row r="33" spans="2:3" ht="15" customHeight="1" x14ac:dyDescent="0.15">
      <c r="B33" s="129" t="s">
        <v>29</v>
      </c>
      <c r="C33" s="130"/>
    </row>
    <row r="34" spans="2:3" ht="15" customHeight="1" x14ac:dyDescent="0.15">
      <c r="B34" s="129" t="s">
        <v>24</v>
      </c>
      <c r="C34" s="131"/>
    </row>
    <row r="35" spans="2:3" ht="15" customHeight="1" x14ac:dyDescent="0.15">
      <c r="B35" s="129" t="s">
        <v>14</v>
      </c>
      <c r="C35" s="130"/>
    </row>
    <row r="36" spans="2:3" ht="15" customHeight="1" x14ac:dyDescent="0.15">
      <c r="B36" s="129" t="s">
        <v>15</v>
      </c>
      <c r="C36" s="131"/>
    </row>
    <row r="37" spans="2:3" ht="15" customHeight="1" x14ac:dyDescent="0.15">
      <c r="B37" s="129" t="s">
        <v>13</v>
      </c>
      <c r="C37" s="130"/>
    </row>
    <row r="38" spans="2:3" ht="15" customHeight="1" x14ac:dyDescent="0.15">
      <c r="B38" s="129" t="s">
        <v>71</v>
      </c>
      <c r="C38" s="131"/>
    </row>
    <row r="39" spans="2:3" ht="15" customHeight="1" thickBot="1" x14ac:dyDescent="0.2">
      <c r="B39" s="132" t="s">
        <v>73</v>
      </c>
      <c r="C39" s="133"/>
    </row>
    <row r="40" spans="2:3" ht="15" customHeight="1" thickTop="1" x14ac:dyDescent="0.15">
      <c r="B40" s="134" t="s">
        <v>0</v>
      </c>
      <c r="C40" s="135">
        <f>SUBTOTAL(109,Table35[COST ($)])</f>
        <v>0</v>
      </c>
    </row>
    <row r="43" spans="2:3" ht="15" customHeight="1" x14ac:dyDescent="0.15">
      <c r="B43" s="51" t="s">
        <v>89</v>
      </c>
    </row>
    <row r="44" spans="2:3" ht="37.25" customHeight="1" thickBot="1" x14ac:dyDescent="0.2">
      <c r="B44" s="126" t="s">
        <v>233</v>
      </c>
      <c r="C44" s="71" t="s">
        <v>215</v>
      </c>
    </row>
    <row r="45" spans="2:3" ht="155" customHeight="1" x14ac:dyDescent="0.15">
      <c r="B45" s="74"/>
      <c r="C45" s="73"/>
    </row>
    <row r="47" spans="2:3" ht="75" customHeight="1" x14ac:dyDescent="0.15"/>
    <row r="52" ht="5" customHeight="1" x14ac:dyDescent="0.15"/>
    <row r="54" ht="5" customHeight="1" x14ac:dyDescent="0.15"/>
    <row r="56" ht="5" customHeight="1" x14ac:dyDescent="0.15"/>
  </sheetData>
  <sheetProtection algorithmName="SHA-512" hashValue="T4hISiiaocVp24HRbjuImDRKfYEoBZLZtGbDDXGjCAlco4KNWHmw+Eng7x7/fG5HBIDPgr5olwh0lpY/t8tfFg==" saltValue="EaI8TL7wzX19u5AWLfV4Gw==" spinCount="100000" sheet="1" objects="1" scenarios="1"/>
  <mergeCells count="1">
    <mergeCell ref="B2:C2"/>
  </mergeCells>
  <dataValidations count="1">
    <dataValidation type="whole" allowBlank="1" showInputMessage="1" showErrorMessage="1" error="ROUND ALL AMOUNTS TO THE NEAREST DOLLAR!!!" sqref="C32:C39 C45 C6:C26" xr:uid="{00000000-0002-0000-0300-000000000000}">
      <formula1>0</formula1>
      <formula2>100000000</formula2>
    </dataValidation>
  </dataValidations>
  <printOptions horizontalCentered="1"/>
  <pageMargins left="0.18" right="0.17" top="0.75" bottom="0.28999999999999998" header="0.31" footer="0.17"/>
  <pageSetup scale="87" orientation="portrait" r:id="rId1"/>
  <headerFooter alignWithMargins="0">
    <oddHeader>&amp;C&amp;"Arial,Bold"&amp;12&amp;F</oddHeader>
    <oddFooter>&amp;C&amp;A</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2"/>
  <sheetViews>
    <sheetView showGridLines="0" showRowColHeaders="0" zoomScaleNormal="100" workbookViewId="0">
      <pane ySplit="3" topLeftCell="A4" activePane="bottomLeft" state="frozen"/>
      <selection pane="bottomLeft" activeCell="B2" sqref="B2:E2"/>
    </sheetView>
  </sheetViews>
  <sheetFormatPr baseColWidth="10" defaultColWidth="9.1640625" defaultRowHeight="13" x14ac:dyDescent="0.15"/>
  <cols>
    <col min="1" max="1" width="2.6640625" style="6" customWidth="1"/>
    <col min="2" max="2" width="9.33203125" style="6" bestFit="1" customWidth="1"/>
    <col min="3" max="3" width="35.6640625" style="6" customWidth="1"/>
    <col min="4" max="4" width="10.6640625" style="6" customWidth="1"/>
    <col min="5" max="5" width="35.6640625" style="6" customWidth="1"/>
    <col min="6" max="7" width="2.6640625" style="6" customWidth="1"/>
    <col min="8" max="8" width="14.33203125" style="6" customWidth="1"/>
    <col min="9" max="9" width="10.6640625" style="6" customWidth="1"/>
    <col min="10" max="16384" width="9.1640625" style="6"/>
  </cols>
  <sheetData>
    <row r="1" spans="2:8" x14ac:dyDescent="0.15">
      <c r="B1" s="1"/>
      <c r="C1" s="1"/>
      <c r="D1" s="1"/>
      <c r="E1" s="1"/>
      <c r="F1" s="1"/>
      <c r="G1" s="1"/>
      <c r="H1" s="1"/>
    </row>
    <row r="2" spans="2:8" ht="25" customHeight="1" x14ac:dyDescent="0.15">
      <c r="B2" s="193" t="str">
        <f>+IF('Agency Information-Statistics'!B3="","",'Agency Information-Statistics'!B3)</f>
        <v/>
      </c>
      <c r="C2" s="195"/>
      <c r="D2" s="196"/>
      <c r="E2" s="197"/>
    </row>
    <row r="3" spans="2:8" x14ac:dyDescent="0.15">
      <c r="B3" s="10"/>
      <c r="C3" s="11"/>
      <c r="D3" s="11"/>
      <c r="E3" s="11"/>
      <c r="F3" s="10"/>
      <c r="G3" s="11"/>
      <c r="H3" s="11"/>
    </row>
    <row r="4" spans="2:8" x14ac:dyDescent="0.15">
      <c r="B4" s="1"/>
      <c r="C4" s="1"/>
      <c r="F4" s="1"/>
      <c r="G4" s="1"/>
      <c r="H4" s="1"/>
    </row>
    <row r="5" spans="2:8" ht="14" thickBot="1" x14ac:dyDescent="0.2">
      <c r="B5" s="20" t="str">
        <f>Personnel!B4</f>
        <v>PERSONNEL</v>
      </c>
      <c r="C5" s="20"/>
      <c r="D5" s="22" t="s">
        <v>78</v>
      </c>
      <c r="E5" s="22" t="s">
        <v>215</v>
      </c>
      <c r="G5" s="7"/>
    </row>
    <row r="6" spans="2:8" ht="15" customHeight="1" x14ac:dyDescent="0.15">
      <c r="B6" s="75" t="s">
        <v>229</v>
      </c>
      <c r="C6" s="76"/>
      <c r="D6" s="142">
        <f>+Table1[[#Totals],[FTE]]</f>
        <v>0</v>
      </c>
      <c r="E6" s="77">
        <f>+Table1[[#Totals],[COST ($)]]</f>
        <v>0</v>
      </c>
      <c r="G6" s="7"/>
    </row>
    <row r="7" spans="2:8" ht="15" customHeight="1" x14ac:dyDescent="0.15">
      <c r="B7" s="90" t="s">
        <v>230</v>
      </c>
      <c r="C7" s="91"/>
      <c r="D7" s="92"/>
      <c r="E7" s="79">
        <f>+Table1[[#Totals],[FRINGE BENEFIT &amp; PAYROLL TAX COST]]</f>
        <v>0</v>
      </c>
      <c r="G7" s="7"/>
    </row>
    <row r="8" spans="2:8" ht="15" customHeight="1" thickBot="1" x14ac:dyDescent="0.2">
      <c r="B8" s="78" t="s">
        <v>83</v>
      </c>
      <c r="C8" s="81"/>
      <c r="D8" s="143">
        <f>+Table13[[#Totals],[FTE]]</f>
        <v>0</v>
      </c>
      <c r="E8" s="82">
        <f>+Table13[[#Totals],[COST ($)]]</f>
        <v>0</v>
      </c>
      <c r="G8" s="7"/>
    </row>
    <row r="9" spans="2:8" ht="15" customHeight="1" thickTop="1" thickBot="1" x14ac:dyDescent="0.2">
      <c r="B9" s="80" t="s">
        <v>231</v>
      </c>
      <c r="C9" s="83"/>
      <c r="D9" s="144">
        <f>SUM(D6:D8)</f>
        <v>0</v>
      </c>
      <c r="E9" s="84">
        <f>SUM(E6:E8)</f>
        <v>0</v>
      </c>
      <c r="G9" s="7"/>
    </row>
    <row r="10" spans="2:8" x14ac:dyDescent="0.15">
      <c r="B10" s="23"/>
      <c r="E10" s="24"/>
      <c r="F10" s="15"/>
      <c r="G10" s="7"/>
    </row>
    <row r="11" spans="2:8" x14ac:dyDescent="0.15">
      <c r="F11" s="15"/>
      <c r="G11" s="7"/>
    </row>
    <row r="12" spans="2:8" x14ac:dyDescent="0.15">
      <c r="B12" s="23"/>
      <c r="E12" s="24"/>
      <c r="F12" s="15"/>
      <c r="G12" s="7"/>
    </row>
    <row r="13" spans="2:8" ht="15" customHeight="1" thickBot="1" x14ac:dyDescent="0.2">
      <c r="B13" s="20" t="s">
        <v>90</v>
      </c>
      <c r="C13" s="20"/>
      <c r="D13" s="20"/>
      <c r="E13" s="22" t="s">
        <v>215</v>
      </c>
      <c r="F13" s="15"/>
      <c r="G13" s="7"/>
    </row>
    <row r="14" spans="2:8" ht="15" customHeight="1" x14ac:dyDescent="0.15">
      <c r="B14" s="75" t="str">
        <f>+'Non-Personnel &amp; In-Kind'!B4</f>
        <v>OTHER DIRECT COSTS</v>
      </c>
      <c r="C14" s="93"/>
      <c r="D14" s="94"/>
      <c r="E14" s="85">
        <f>+Table3[[#Totals],[COST ($)]]</f>
        <v>0</v>
      </c>
      <c r="F14" s="15"/>
      <c r="G14" s="7"/>
    </row>
    <row r="15" spans="2:8" ht="15" customHeight="1" x14ac:dyDescent="0.15">
      <c r="B15" s="78" t="str">
        <f>+'Non-Personnel &amp; In-Kind'!B30</f>
        <v>INDIRECT COSTS</v>
      </c>
      <c r="C15" s="95"/>
      <c r="D15" s="50"/>
      <c r="E15" s="86">
        <f>+Table35[[#Totals],[COST ($)]]</f>
        <v>0</v>
      </c>
      <c r="F15" s="15"/>
      <c r="G15" s="7"/>
    </row>
    <row r="16" spans="2:8" ht="15" customHeight="1" thickBot="1" x14ac:dyDescent="0.2">
      <c r="B16" s="78" t="str">
        <f>+'Non-Personnel &amp; In-Kind'!B43</f>
        <v>IN-KIND SERVICES</v>
      </c>
      <c r="C16" s="96"/>
      <c r="D16" s="97"/>
      <c r="E16" s="87">
        <f>+Table357[COST ($)]</f>
        <v>0</v>
      </c>
      <c r="F16" s="15"/>
      <c r="G16" s="7"/>
    </row>
    <row r="17" spans="2:7" ht="15" customHeight="1" thickTop="1" thickBot="1" x14ac:dyDescent="0.2">
      <c r="B17" s="80" t="s">
        <v>232</v>
      </c>
      <c r="C17" s="145"/>
      <c r="D17" s="146"/>
      <c r="E17" s="88">
        <f>SUM(E14:E16)</f>
        <v>0</v>
      </c>
      <c r="G17" s="7"/>
    </row>
    <row r="18" spans="2:7" x14ac:dyDescent="0.15">
      <c r="B18" s="23"/>
      <c r="E18" s="24"/>
      <c r="F18" s="15"/>
      <c r="G18" s="7"/>
    </row>
    <row r="19" spans="2:7" x14ac:dyDescent="0.15">
      <c r="B19" s="23"/>
      <c r="E19" s="24"/>
      <c r="F19" s="15"/>
      <c r="G19" s="7"/>
    </row>
    <row r="20" spans="2:7" ht="14" thickBot="1" x14ac:dyDescent="0.2">
      <c r="B20" s="23"/>
      <c r="E20" s="22" t="s">
        <v>215</v>
      </c>
      <c r="F20" s="15"/>
      <c r="G20" s="7"/>
    </row>
    <row r="21" spans="2:7" ht="17" thickBot="1" x14ac:dyDescent="0.25">
      <c r="B21" s="147" t="s">
        <v>228</v>
      </c>
      <c r="C21" s="98"/>
      <c r="D21" s="99"/>
      <c r="E21" s="89">
        <f>E9+E17</f>
        <v>0</v>
      </c>
      <c r="F21" s="15"/>
      <c r="G21" s="7"/>
    </row>
    <row r="22" spans="2:7" x14ac:dyDescent="0.15">
      <c r="B22" s="17"/>
      <c r="E22" s="21"/>
      <c r="F22" s="15"/>
      <c r="G22" s="7"/>
    </row>
  </sheetData>
  <sheetProtection algorithmName="SHA-512" hashValue="yqdCvyqw1zjZamiSb2hwLoLmwfn4npXwo3CFMGc3pxVicfeqqnFXgVvsQQ+M0zjqGaYEEjwgvbpF6y71rT0z2A==" saltValue="yrDyTISQQqE4qUZJpLZDJw==" spinCount="100000" sheet="1" objects="1" scenarios="1"/>
  <mergeCells count="1">
    <mergeCell ref="B2:E2"/>
  </mergeCells>
  <printOptions horizontalCentered="1"/>
  <pageMargins left="0.18" right="0.17" top="0.75" bottom="0.28999999999999998" header="0.31" footer="0.17"/>
  <pageSetup orientation="portrait" r:id="rId1"/>
  <headerFooter alignWithMargins="0">
    <oddHeader>&amp;C&amp;"Arial,Bold"&amp;12&amp;F</oddHead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3"/>
  <sheetViews>
    <sheetView workbookViewId="0">
      <selection activeCell="J13" sqref="I13:J13"/>
    </sheetView>
  </sheetViews>
  <sheetFormatPr baseColWidth="10" defaultColWidth="8.83203125" defaultRowHeight="13" x14ac:dyDescent="0.15"/>
  <cols>
    <col min="1" max="1" width="27.1640625" bestFit="1" customWidth="1"/>
    <col min="2" max="2" width="24.33203125" bestFit="1" customWidth="1"/>
    <col min="3" max="3" width="14.33203125" bestFit="1" customWidth="1"/>
  </cols>
  <sheetData>
    <row r="1" spans="1:3" x14ac:dyDescent="0.15">
      <c r="A1" s="3" t="s">
        <v>62</v>
      </c>
      <c r="B1" s="3" t="s">
        <v>63</v>
      </c>
      <c r="C1" s="3" t="s">
        <v>64</v>
      </c>
    </row>
    <row r="2" spans="1:3" x14ac:dyDescent="0.15">
      <c r="A2" t="s">
        <v>31</v>
      </c>
      <c r="B2" s="2" t="s">
        <v>19</v>
      </c>
      <c r="C2" s="5" t="s">
        <v>111</v>
      </c>
    </row>
    <row r="3" spans="1:3" x14ac:dyDescent="0.15">
      <c r="A3" t="s">
        <v>34</v>
      </c>
      <c r="B3" s="2" t="s">
        <v>23</v>
      </c>
      <c r="C3" s="5" t="s">
        <v>112</v>
      </c>
    </row>
    <row r="4" spans="1:3" x14ac:dyDescent="0.15">
      <c r="A4" t="s">
        <v>39</v>
      </c>
      <c r="B4" s="2" t="s">
        <v>14</v>
      </c>
      <c r="C4" s="5" t="s">
        <v>113</v>
      </c>
    </row>
    <row r="5" spans="1:3" x14ac:dyDescent="0.15">
      <c r="A5" t="s">
        <v>40</v>
      </c>
      <c r="B5" s="2" t="s">
        <v>24</v>
      </c>
      <c r="C5" s="5" t="s">
        <v>114</v>
      </c>
    </row>
    <row r="6" spans="1:3" x14ac:dyDescent="0.15">
      <c r="A6" t="s">
        <v>41</v>
      </c>
      <c r="B6" s="2" t="s">
        <v>20</v>
      </c>
      <c r="C6" s="5" t="s">
        <v>115</v>
      </c>
    </row>
    <row r="7" spans="1:3" x14ac:dyDescent="0.15">
      <c r="A7" t="s">
        <v>42</v>
      </c>
      <c r="B7" s="2" t="s">
        <v>21</v>
      </c>
      <c r="C7" s="5" t="s">
        <v>116</v>
      </c>
    </row>
    <row r="8" spans="1:3" x14ac:dyDescent="0.15">
      <c r="A8" t="s">
        <v>43</v>
      </c>
      <c r="B8" s="2" t="s">
        <v>22</v>
      </c>
      <c r="C8" s="5" t="s">
        <v>117</v>
      </c>
    </row>
    <row r="9" spans="1:3" x14ac:dyDescent="0.15">
      <c r="A9" t="s">
        <v>44</v>
      </c>
      <c r="B9" s="2" t="s">
        <v>1</v>
      </c>
      <c r="C9" s="5" t="s">
        <v>118</v>
      </c>
    </row>
    <row r="10" spans="1:3" x14ac:dyDescent="0.15">
      <c r="A10" t="s">
        <v>45</v>
      </c>
      <c r="C10" s="5" t="s">
        <v>119</v>
      </c>
    </row>
    <row r="11" spans="1:3" x14ac:dyDescent="0.15">
      <c r="A11" t="s">
        <v>46</v>
      </c>
      <c r="C11" s="4" t="s">
        <v>120</v>
      </c>
    </row>
    <row r="12" spans="1:3" x14ac:dyDescent="0.15">
      <c r="A12" t="s">
        <v>47</v>
      </c>
      <c r="C12" s="4" t="s">
        <v>121</v>
      </c>
    </row>
    <row r="13" spans="1:3" x14ac:dyDescent="0.15">
      <c r="A13" t="s">
        <v>25</v>
      </c>
      <c r="C13" s="4" t="s">
        <v>122</v>
      </c>
    </row>
    <row r="14" spans="1:3" x14ac:dyDescent="0.15">
      <c r="A14" t="s">
        <v>48</v>
      </c>
      <c r="C14" s="4" t="s">
        <v>123</v>
      </c>
    </row>
    <row r="15" spans="1:3" x14ac:dyDescent="0.15">
      <c r="A15" t="s">
        <v>49</v>
      </c>
      <c r="C15" s="4" t="s">
        <v>124</v>
      </c>
    </row>
    <row r="16" spans="1:3" x14ac:dyDescent="0.15">
      <c r="A16" t="s">
        <v>38</v>
      </c>
      <c r="C16" s="4" t="s">
        <v>125</v>
      </c>
    </row>
    <row r="17" spans="1:3" x14ac:dyDescent="0.15">
      <c r="A17" t="s">
        <v>30</v>
      </c>
      <c r="C17" s="4" t="s">
        <v>126</v>
      </c>
    </row>
    <row r="18" spans="1:3" x14ac:dyDescent="0.15">
      <c r="A18" t="s">
        <v>26</v>
      </c>
      <c r="C18" s="4" t="s">
        <v>127</v>
      </c>
    </row>
    <row r="19" spans="1:3" x14ac:dyDescent="0.15">
      <c r="A19" t="s">
        <v>32</v>
      </c>
      <c r="C19" s="4" t="s">
        <v>128</v>
      </c>
    </row>
    <row r="20" spans="1:3" x14ac:dyDescent="0.15">
      <c r="A20" t="s">
        <v>35</v>
      </c>
      <c r="C20" s="4" t="s">
        <v>129</v>
      </c>
    </row>
    <row r="21" spans="1:3" x14ac:dyDescent="0.15">
      <c r="A21" t="s">
        <v>50</v>
      </c>
      <c r="C21" s="4" t="s">
        <v>130</v>
      </c>
    </row>
    <row r="22" spans="1:3" x14ac:dyDescent="0.15">
      <c r="A22" t="s">
        <v>51</v>
      </c>
      <c r="C22" s="4" t="s">
        <v>131</v>
      </c>
    </row>
    <row r="23" spans="1:3" x14ac:dyDescent="0.15">
      <c r="A23" t="s">
        <v>36</v>
      </c>
      <c r="C23" s="4" t="s">
        <v>132</v>
      </c>
    </row>
    <row r="24" spans="1:3" x14ac:dyDescent="0.15">
      <c r="A24" t="s">
        <v>52</v>
      </c>
      <c r="C24" s="4" t="s">
        <v>133</v>
      </c>
    </row>
    <row r="25" spans="1:3" x14ac:dyDescent="0.15">
      <c r="A25" t="s">
        <v>53</v>
      </c>
      <c r="C25" s="4" t="s">
        <v>134</v>
      </c>
    </row>
    <row r="26" spans="1:3" x14ac:dyDescent="0.15">
      <c r="A26" t="s">
        <v>54</v>
      </c>
      <c r="C26" s="4" t="s">
        <v>135</v>
      </c>
    </row>
    <row r="27" spans="1:3" x14ac:dyDescent="0.15">
      <c r="A27" t="s">
        <v>55</v>
      </c>
      <c r="C27" s="4" t="s">
        <v>136</v>
      </c>
    </row>
    <row r="28" spans="1:3" x14ac:dyDescent="0.15">
      <c r="A28" t="s">
        <v>56</v>
      </c>
      <c r="C28" s="4" t="s">
        <v>137</v>
      </c>
    </row>
    <row r="29" spans="1:3" x14ac:dyDescent="0.15">
      <c r="A29" t="s">
        <v>37</v>
      </c>
      <c r="C29" s="4" t="s">
        <v>138</v>
      </c>
    </row>
    <row r="30" spans="1:3" x14ac:dyDescent="0.15">
      <c r="A30" t="s">
        <v>57</v>
      </c>
      <c r="C30" s="4" t="s">
        <v>139</v>
      </c>
    </row>
    <row r="31" spans="1:3" x14ac:dyDescent="0.15">
      <c r="A31" t="s">
        <v>58</v>
      </c>
      <c r="C31" s="4" t="s">
        <v>140</v>
      </c>
    </row>
    <row r="32" spans="1:3" x14ac:dyDescent="0.15">
      <c r="A32" t="s">
        <v>59</v>
      </c>
      <c r="C32" s="4" t="s">
        <v>141</v>
      </c>
    </row>
    <row r="33" spans="1:3" x14ac:dyDescent="0.15">
      <c r="A33" t="s">
        <v>60</v>
      </c>
      <c r="C33" s="4" t="s">
        <v>142</v>
      </c>
    </row>
    <row r="34" spans="1:3" x14ac:dyDescent="0.15">
      <c r="A34" t="s">
        <v>33</v>
      </c>
      <c r="C34" s="4" t="s">
        <v>143</v>
      </c>
    </row>
    <row r="35" spans="1:3" x14ac:dyDescent="0.15">
      <c r="A35" t="s">
        <v>61</v>
      </c>
      <c r="C35" s="4" t="s">
        <v>144</v>
      </c>
    </row>
    <row r="36" spans="1:3" x14ac:dyDescent="0.15">
      <c r="A36" t="s">
        <v>28</v>
      </c>
      <c r="C36" s="4" t="s">
        <v>145</v>
      </c>
    </row>
    <row r="37" spans="1:3" x14ac:dyDescent="0.15">
      <c r="A37" s="2" t="s">
        <v>27</v>
      </c>
      <c r="C37" s="4" t="s">
        <v>146</v>
      </c>
    </row>
    <row r="38" spans="1:3" x14ac:dyDescent="0.15">
      <c r="A38" s="2" t="s">
        <v>77</v>
      </c>
      <c r="C38" s="4" t="s">
        <v>147</v>
      </c>
    </row>
    <row r="39" spans="1:3" x14ac:dyDescent="0.15">
      <c r="C39" s="4" t="s">
        <v>148</v>
      </c>
    </row>
    <row r="40" spans="1:3" x14ac:dyDescent="0.15">
      <c r="C40" s="4" t="s">
        <v>149</v>
      </c>
    </row>
    <row r="41" spans="1:3" x14ac:dyDescent="0.15">
      <c r="C41" s="4" t="s">
        <v>150</v>
      </c>
    </row>
    <row r="42" spans="1:3" x14ac:dyDescent="0.15">
      <c r="C42" s="4" t="s">
        <v>151</v>
      </c>
    </row>
    <row r="43" spans="1:3" x14ac:dyDescent="0.15">
      <c r="C43" s="4" t="s">
        <v>152</v>
      </c>
    </row>
    <row r="44" spans="1:3" x14ac:dyDescent="0.15">
      <c r="C44" s="4" t="s">
        <v>153</v>
      </c>
    </row>
    <row r="45" spans="1:3" x14ac:dyDescent="0.15">
      <c r="C45" s="4" t="s">
        <v>154</v>
      </c>
    </row>
    <row r="46" spans="1:3" x14ac:dyDescent="0.15">
      <c r="C46" s="4" t="s">
        <v>155</v>
      </c>
    </row>
    <row r="47" spans="1:3" x14ac:dyDescent="0.15">
      <c r="C47" s="4" t="s">
        <v>156</v>
      </c>
    </row>
    <row r="48" spans="1:3" x14ac:dyDescent="0.15">
      <c r="C48" s="4" t="s">
        <v>157</v>
      </c>
    </row>
    <row r="49" spans="3:3" x14ac:dyDescent="0.15">
      <c r="C49" s="4" t="s">
        <v>158</v>
      </c>
    </row>
    <row r="50" spans="3:3" x14ac:dyDescent="0.15">
      <c r="C50" s="4" t="s">
        <v>159</v>
      </c>
    </row>
    <row r="51" spans="3:3" x14ac:dyDescent="0.15">
      <c r="C51" s="4" t="s">
        <v>160</v>
      </c>
    </row>
    <row r="52" spans="3:3" x14ac:dyDescent="0.15">
      <c r="C52" s="4" t="s">
        <v>161</v>
      </c>
    </row>
    <row r="53" spans="3:3" x14ac:dyDescent="0.15">
      <c r="C53" s="4" t="s">
        <v>162</v>
      </c>
    </row>
    <row r="54" spans="3:3" x14ac:dyDescent="0.15">
      <c r="C54" s="4" t="s">
        <v>163</v>
      </c>
    </row>
    <row r="55" spans="3:3" x14ac:dyDescent="0.15">
      <c r="C55" s="4" t="s">
        <v>164</v>
      </c>
    </row>
    <row r="56" spans="3:3" x14ac:dyDescent="0.15">
      <c r="C56" s="4" t="s">
        <v>165</v>
      </c>
    </row>
    <row r="57" spans="3:3" x14ac:dyDescent="0.15">
      <c r="C57" s="4" t="s">
        <v>166</v>
      </c>
    </row>
    <row r="58" spans="3:3" x14ac:dyDescent="0.15">
      <c r="C58" s="4" t="s">
        <v>167</v>
      </c>
    </row>
    <row r="59" spans="3:3" x14ac:dyDescent="0.15">
      <c r="C59" s="4" t="s">
        <v>168</v>
      </c>
    </row>
    <row r="60" spans="3:3" x14ac:dyDescent="0.15">
      <c r="C60" s="4" t="s">
        <v>169</v>
      </c>
    </row>
    <row r="61" spans="3:3" x14ac:dyDescent="0.15">
      <c r="C61" s="4" t="s">
        <v>170</v>
      </c>
    </row>
    <row r="62" spans="3:3" x14ac:dyDescent="0.15">
      <c r="C62" s="4" t="s">
        <v>171</v>
      </c>
    </row>
    <row r="63" spans="3:3" x14ac:dyDescent="0.15">
      <c r="C63" s="4" t="s">
        <v>172</v>
      </c>
    </row>
    <row r="64" spans="3:3" x14ac:dyDescent="0.15">
      <c r="C64" s="4" t="s">
        <v>173</v>
      </c>
    </row>
    <row r="65" spans="3:3" x14ac:dyDescent="0.15">
      <c r="C65" s="4" t="s">
        <v>174</v>
      </c>
    </row>
    <row r="66" spans="3:3" x14ac:dyDescent="0.15">
      <c r="C66" s="4" t="s">
        <v>175</v>
      </c>
    </row>
    <row r="67" spans="3:3" x14ac:dyDescent="0.15">
      <c r="C67" s="4" t="s">
        <v>176</v>
      </c>
    </row>
    <row r="68" spans="3:3" x14ac:dyDescent="0.15">
      <c r="C68" s="4" t="s">
        <v>177</v>
      </c>
    </row>
    <row r="69" spans="3:3" x14ac:dyDescent="0.15">
      <c r="C69" s="4" t="s">
        <v>178</v>
      </c>
    </row>
    <row r="70" spans="3:3" x14ac:dyDescent="0.15">
      <c r="C70" s="4" t="s">
        <v>179</v>
      </c>
    </row>
    <row r="71" spans="3:3" x14ac:dyDescent="0.15">
      <c r="C71" s="4" t="s">
        <v>180</v>
      </c>
    </row>
    <row r="72" spans="3:3" x14ac:dyDescent="0.15">
      <c r="C72" s="4" t="s">
        <v>181</v>
      </c>
    </row>
    <row r="73" spans="3:3" x14ac:dyDescent="0.15">
      <c r="C73" s="4" t="s">
        <v>182</v>
      </c>
    </row>
    <row r="74" spans="3:3" x14ac:dyDescent="0.15">
      <c r="C74" s="4" t="s">
        <v>183</v>
      </c>
    </row>
    <row r="75" spans="3:3" x14ac:dyDescent="0.15">
      <c r="C75" s="4" t="s">
        <v>184</v>
      </c>
    </row>
    <row r="76" spans="3:3" x14ac:dyDescent="0.15">
      <c r="C76" s="4" t="s">
        <v>185</v>
      </c>
    </row>
    <row r="77" spans="3:3" x14ac:dyDescent="0.15">
      <c r="C77" s="4" t="s">
        <v>186</v>
      </c>
    </row>
    <row r="78" spans="3:3" x14ac:dyDescent="0.15">
      <c r="C78" s="4" t="s">
        <v>187</v>
      </c>
    </row>
    <row r="79" spans="3:3" x14ac:dyDescent="0.15">
      <c r="C79" s="4" t="s">
        <v>188</v>
      </c>
    </row>
    <row r="80" spans="3:3" x14ac:dyDescent="0.15">
      <c r="C80" s="4" t="s">
        <v>189</v>
      </c>
    </row>
    <row r="81" spans="3:3" x14ac:dyDescent="0.15">
      <c r="C81" s="4" t="s">
        <v>190</v>
      </c>
    </row>
    <row r="82" spans="3:3" x14ac:dyDescent="0.15">
      <c r="C82" s="4" t="s">
        <v>191</v>
      </c>
    </row>
    <row r="83" spans="3:3" x14ac:dyDescent="0.15">
      <c r="C83" s="4" t="s">
        <v>192</v>
      </c>
    </row>
    <row r="84" spans="3:3" x14ac:dyDescent="0.15">
      <c r="C84" s="4" t="s">
        <v>193</v>
      </c>
    </row>
    <row r="85" spans="3:3" x14ac:dyDescent="0.15">
      <c r="C85" s="4" t="s">
        <v>194</v>
      </c>
    </row>
    <row r="86" spans="3:3" x14ac:dyDescent="0.15">
      <c r="C86" s="4" t="s">
        <v>195</v>
      </c>
    </row>
    <row r="87" spans="3:3" x14ac:dyDescent="0.15">
      <c r="C87" s="4" t="s">
        <v>196</v>
      </c>
    </row>
    <row r="88" spans="3:3" x14ac:dyDescent="0.15">
      <c r="C88" s="4" t="s">
        <v>197</v>
      </c>
    </row>
    <row r="89" spans="3:3" x14ac:dyDescent="0.15">
      <c r="C89" s="4" t="s">
        <v>198</v>
      </c>
    </row>
    <row r="90" spans="3:3" x14ac:dyDescent="0.15">
      <c r="C90" s="4" t="s">
        <v>199</v>
      </c>
    </row>
    <row r="91" spans="3:3" x14ac:dyDescent="0.15">
      <c r="C91" s="4" t="s">
        <v>200</v>
      </c>
    </row>
    <row r="92" spans="3:3" x14ac:dyDescent="0.15">
      <c r="C92" s="4" t="s">
        <v>201</v>
      </c>
    </row>
    <row r="93" spans="3:3" x14ac:dyDescent="0.15">
      <c r="C93" s="4" t="s">
        <v>202</v>
      </c>
    </row>
  </sheetData>
  <sheetProtection algorithmName="SHA-512" hashValue="Ge3rkYAlmS46ahAPfTPNhWtvd/xWrOUfEP9CGUGBadykTe8Ge5DIoKT0FFWGRJQzg9FahQlelgpkNezWcK8mdQ==" saltValue="xzRbc1GNw2mHSDxJSIBg2A==" spinCount="100000" sheet="1" objects="1" scenarios="1"/>
  <sortState xmlns:xlrd2="http://schemas.microsoft.com/office/spreadsheetml/2017/richdata2" ref="A25:A27">
    <sortCondition ref="A24:A2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Agency Information-Statistics</vt:lpstr>
      <vt:lpstr>Personnel</vt:lpstr>
      <vt:lpstr>Non-Personnel &amp; In-Kind</vt:lpstr>
      <vt:lpstr>Subtotals</vt:lpstr>
      <vt:lpstr>List</vt:lpstr>
      <vt:lpstr>Contracted_Services</vt:lpstr>
      <vt:lpstr>County</vt:lpstr>
      <vt:lpstr>Personnel</vt:lpstr>
      <vt:lpstr>'Agency Information-Statistics'!Print_Area</vt:lpstr>
      <vt:lpstr>Instructions!Print_Area</vt:lpstr>
      <vt:lpstr>'Non-Personnel &amp; In-Kind'!Print_Area</vt:lpstr>
      <vt:lpstr>Personnel!Print_Area</vt:lpstr>
      <vt:lpstr>Subtotals!Print_Area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Fandrei</dc:creator>
  <cp:lastModifiedBy>Microsoft Office User</cp:lastModifiedBy>
  <cp:lastPrinted>2020-02-26T14:36:22Z</cp:lastPrinted>
  <dcterms:created xsi:type="dcterms:W3CDTF">2010-03-19T13:03:06Z</dcterms:created>
  <dcterms:modified xsi:type="dcterms:W3CDTF">2020-03-13T19:32:16Z</dcterms:modified>
</cp:coreProperties>
</file>