
<file path=[Content_Types].xml><?xml version="1.0" encoding="utf-8"?>
<Types xmlns="http://schemas.openxmlformats.org/package/2006/content-types">
  <Default Extension="bin" ContentType="application/vnd.openxmlformats-officedocument.oleObject"/>
  <Default Extension="gif" ContentType="image/gif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printerSettings/printerSettings1.bin" ContentType="application/vnd.openxmlformats-officedocument.spreadsheetml.printerSettings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printerSettings/printerSettings2.bin" ContentType="application/vnd.openxmlformats-officedocument.spreadsheetml.printerSettings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printerSettings/printerSettings3.bin" ContentType="application/vnd.openxmlformats-officedocument.spreadsheetml.printerSettings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printerSettings/printerSettings4.bin" ContentType="application/vnd.openxmlformats-officedocument.spreadsheetml.printerSettings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printerSettings/printerSettings5.bin" ContentType="application/vnd.openxmlformats-officedocument.spreadsheetml.printerSettings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printerSettings/printerSettings6.bin" ContentType="application/vnd.openxmlformats-officedocument.spreadsheetml.printerSettings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Greimann\AppData\Local\Microsoft\Windows\INetCache\Content.Outlook\XH83Q30L\"/>
    </mc:Choice>
  </mc:AlternateContent>
  <xr:revisionPtr revIDLastSave="0" documentId="13_ncr:1_{B3D83B1B-6988-4695-BE51-B66E95EFD163}" xr6:coauthVersionLast="47" xr6:coauthVersionMax="47" xr10:uidLastSave="{00000000-0000-0000-0000-000000000000}"/>
  <bookViews>
    <workbookView xWindow="-120" yWindow="-120" windowWidth="20730" windowHeight="11160" tabRatio="730" firstSheet="5" activeTab="8" xr2:uid="{00000000-000D-0000-FFFF-FFFF00000000}"/>
  </bookViews>
  <sheets>
    <sheet name="Population Served - Race #1" sheetId="15" r:id="rId1"/>
    <sheet name="Population Served - Race #2" sheetId="18" r:id="rId2"/>
    <sheet name="Population Served - Race #3" sheetId="17" r:id="rId3"/>
    <sheet name="Population Served - Ethnicity" sheetId="8" r:id="rId4"/>
    <sheet name="Population Served - Age" sheetId="9" r:id="rId5"/>
    <sheet name="Population Served - Disability" sheetId="10" r:id="rId6"/>
    <sheet name="Population Served - Gender" sheetId="11" r:id="rId7"/>
    <sheet name="Population Served - LEP" sheetId="14" r:id="rId8"/>
    <sheet name="SD Summary" sheetId="12" r:id="rId9"/>
  </sheets>
  <definedNames>
    <definedName name="_xlnm.Print_Area" localSheetId="4">'Population Served - Age'!$A$1:$J$33</definedName>
    <definedName name="_xlnm.Print_Area" localSheetId="5">'Population Served - Disability'!$A$1:$J$33</definedName>
    <definedName name="_xlnm.Print_Area" localSheetId="3">'Population Served - Ethnicity'!$A$1:$J$33</definedName>
    <definedName name="_xlnm.Print_Area" localSheetId="6">'Population Served - Gender'!$A$1:$J$33</definedName>
    <definedName name="_xlnm.Print_Area" localSheetId="7">'Population Served - LEP'!$A$1:$J$33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2" l="1"/>
  <c r="C2" i="12"/>
  <c r="F4" i="14"/>
  <c r="F3" i="14"/>
  <c r="F4" i="11"/>
  <c r="F3" i="11"/>
  <c r="F4" i="10"/>
  <c r="F3" i="10"/>
  <c r="F4" i="9"/>
  <c r="F3" i="9"/>
  <c r="F4" i="8"/>
  <c r="F3" i="8"/>
  <c r="F3" i="17"/>
  <c r="F4" i="17"/>
  <c r="F4" i="18"/>
  <c r="F3" i="18"/>
  <c r="B9" i="12"/>
  <c r="B8" i="12"/>
  <c r="B7" i="12"/>
  <c r="C7" i="12"/>
  <c r="A9" i="17"/>
  <c r="A9" i="18"/>
  <c r="C23" i="18"/>
  <c r="C22" i="18"/>
  <c r="C17" i="18"/>
  <c r="C18" i="18" s="1"/>
  <c r="C15" i="18"/>
  <c r="C16" i="18" s="1"/>
  <c r="C13" i="18"/>
  <c r="C14" i="18" s="1"/>
  <c r="B10" i="18"/>
  <c r="A10" i="18"/>
  <c r="B9" i="18"/>
  <c r="B8" i="18"/>
  <c r="C23" i="17"/>
  <c r="C22" i="17"/>
  <c r="C17" i="17"/>
  <c r="C18" i="17" s="1"/>
  <c r="C15" i="17"/>
  <c r="C16" i="17" s="1"/>
  <c r="C13" i="17"/>
  <c r="C14" i="17" s="1"/>
  <c r="B10" i="17"/>
  <c r="A10" i="17"/>
  <c r="B9" i="17"/>
  <c r="B8" i="17"/>
  <c r="C23" i="15"/>
  <c r="C22" i="15"/>
  <c r="C17" i="15"/>
  <c r="C18" i="15" s="1"/>
  <c r="C15" i="15"/>
  <c r="C16" i="15" s="1"/>
  <c r="C13" i="15"/>
  <c r="C14" i="15" s="1"/>
  <c r="B10" i="15"/>
  <c r="A10" i="15"/>
  <c r="B9" i="15"/>
  <c r="A9" i="15"/>
  <c r="B8" i="15"/>
  <c r="A4" i="11"/>
  <c r="F4" i="12"/>
  <c r="F3" i="12"/>
  <c r="C24" i="18" l="1"/>
  <c r="C24" i="15"/>
  <c r="C24" i="17"/>
  <c r="C19" i="18"/>
  <c r="C19" i="17"/>
  <c r="C19" i="15"/>
  <c r="A10" i="11"/>
  <c r="A9" i="11"/>
  <c r="A5" i="11"/>
  <c r="C26" i="17" l="1"/>
  <c r="C9" i="12" s="1"/>
  <c r="C26" i="15"/>
  <c r="C26" i="18"/>
  <c r="C8" i="12" s="1"/>
  <c r="C23" i="14"/>
  <c r="C22" i="14"/>
  <c r="C17" i="14"/>
  <c r="C18" i="14" s="1"/>
  <c r="C15" i="14"/>
  <c r="C16" i="14" s="1"/>
  <c r="C13" i="14"/>
  <c r="B10" i="14"/>
  <c r="A10" i="14"/>
  <c r="B9" i="14"/>
  <c r="A9" i="14"/>
  <c r="B8" i="14"/>
  <c r="A5" i="14"/>
  <c r="A4" i="14"/>
  <c r="C24" i="14" l="1"/>
  <c r="C14" i="14"/>
  <c r="C19" i="14" s="1"/>
  <c r="A10" i="9"/>
  <c r="A9" i="9"/>
  <c r="A5" i="9"/>
  <c r="A4" i="9"/>
  <c r="A10" i="8"/>
  <c r="A9" i="8"/>
  <c r="C26" i="14" l="1"/>
  <c r="C14" i="12" s="1"/>
  <c r="D14" i="12" s="1"/>
  <c r="B10" i="11"/>
  <c r="C23" i="11"/>
  <c r="B9" i="11"/>
  <c r="C17" i="11"/>
  <c r="C18" i="11" s="1"/>
  <c r="B8" i="11"/>
  <c r="C13" i="11"/>
  <c r="C15" i="11"/>
  <c r="C16" i="11" s="1"/>
  <c r="C23" i="10"/>
  <c r="C17" i="10"/>
  <c r="C18" i="10" s="1"/>
  <c r="C15" i="10"/>
  <c r="C16" i="10" s="1"/>
  <c r="B10" i="10"/>
  <c r="B9" i="10"/>
  <c r="B8" i="10"/>
  <c r="C15" i="9"/>
  <c r="C16" i="9" s="1"/>
  <c r="B10" i="9"/>
  <c r="C23" i="9"/>
  <c r="B9" i="9"/>
  <c r="C17" i="9"/>
  <c r="C18" i="9" s="1"/>
  <c r="B8" i="9"/>
  <c r="B10" i="8"/>
  <c r="C23" i="8"/>
  <c r="B9" i="8"/>
  <c r="C17" i="8"/>
  <c r="C18" i="8" s="1"/>
  <c r="B8" i="8"/>
  <c r="C13" i="8"/>
  <c r="C15" i="8"/>
  <c r="C16" i="8" s="1"/>
  <c r="C14" i="11" l="1"/>
  <c r="C19" i="11" s="1"/>
  <c r="C22" i="10"/>
  <c r="C24" i="10" s="1"/>
  <c r="C22" i="11"/>
  <c r="C24" i="11" s="1"/>
  <c r="C13" i="10"/>
  <c r="C22" i="9"/>
  <c r="C24" i="9" s="1"/>
  <c r="C13" i="9"/>
  <c r="C14" i="8"/>
  <c r="C19" i="8" s="1"/>
  <c r="C22" i="8"/>
  <c r="C24" i="8" s="1"/>
  <c r="C26" i="11" l="1"/>
  <c r="C13" i="12" s="1"/>
  <c r="D13" i="12" s="1"/>
  <c r="C14" i="10"/>
  <c r="C19" i="10" s="1"/>
  <c r="C26" i="10" s="1"/>
  <c r="C14" i="9"/>
  <c r="C19" i="9" s="1"/>
  <c r="C26" i="9" s="1"/>
  <c r="C26" i="8"/>
  <c r="D9" i="12" l="1"/>
  <c r="C12" i="12"/>
  <c r="D12" i="12" s="1"/>
  <c r="D7" i="12"/>
  <c r="C10" i="12"/>
  <c r="D10" i="12" s="1"/>
  <c r="D8" i="12"/>
  <c r="C11" i="12"/>
  <c r="D11" i="1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Gustafson, Derek</author>
  </authors>
  <commentList>
    <comment ref="A3" authorId="0" shapeId="0" xr:uid="{716A4368-602A-4E57-BDAB-F87A3EE6753F}">
      <text>
        <r>
          <rPr>
            <b/>
            <sz val="9"/>
            <color indexed="81"/>
            <rFont val="Tahoma"/>
            <family val="2"/>
          </rPr>
          <t>Gustafson, Derek:</t>
        </r>
        <r>
          <rPr>
            <sz val="9"/>
            <color indexed="81"/>
            <rFont val="Tahoma"/>
            <family val="2"/>
          </rPr>
          <t xml:space="preserve">
Favored Group</t>
        </r>
      </text>
    </comment>
    <comment ref="A8" authorId="0" shapeId="0" xr:uid="{9ADF301A-2B30-4112-96D6-2021F6647CF3}">
      <text>
        <r>
          <rPr>
            <b/>
            <sz val="9"/>
            <color indexed="81"/>
            <rFont val="Tahoma"/>
            <family val="2"/>
          </rPr>
          <t>Gustafson, Derek:</t>
        </r>
        <r>
          <rPr>
            <sz val="9"/>
            <color indexed="81"/>
            <rFont val="Tahoma"/>
            <family val="2"/>
          </rPr>
          <t xml:space="preserve">
Unfavored Group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Gustafson, Derek</author>
  </authors>
  <commentList>
    <comment ref="A3" authorId="0" shapeId="0" xr:uid="{D6C3B65A-22F3-4445-B23C-0DDFD830337F}">
      <text>
        <r>
          <rPr>
            <b/>
            <sz val="9"/>
            <color indexed="81"/>
            <rFont val="Tahoma"/>
            <family val="2"/>
          </rPr>
          <t>Gustafson, Derek:</t>
        </r>
        <r>
          <rPr>
            <sz val="9"/>
            <color indexed="81"/>
            <rFont val="Tahoma"/>
            <family val="2"/>
          </rPr>
          <t xml:space="preserve">
Favored Group</t>
        </r>
      </text>
    </comment>
    <comment ref="A8" authorId="0" shapeId="0" xr:uid="{EC6084B9-7F5B-4B7B-9701-F935633A82A6}">
      <text>
        <r>
          <rPr>
            <b/>
            <sz val="9"/>
            <color indexed="81"/>
            <rFont val="Tahoma"/>
            <family val="2"/>
          </rPr>
          <t>Gustafson, Derek:</t>
        </r>
        <r>
          <rPr>
            <sz val="9"/>
            <color indexed="81"/>
            <rFont val="Tahoma"/>
            <family val="2"/>
          </rPr>
          <t xml:space="preserve">
Unfavored Group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Gustafson, Derek</author>
  </authors>
  <commentList>
    <comment ref="A3" authorId="0" shapeId="0" xr:uid="{280462B9-F27C-4550-B212-B858DF076DAD}">
      <text>
        <r>
          <rPr>
            <b/>
            <sz val="9"/>
            <color indexed="81"/>
            <rFont val="Tahoma"/>
            <family val="2"/>
          </rPr>
          <t>Gustafson, Derek:</t>
        </r>
        <r>
          <rPr>
            <sz val="9"/>
            <color indexed="81"/>
            <rFont val="Tahoma"/>
            <family val="2"/>
          </rPr>
          <t xml:space="preserve">
Favored Group</t>
        </r>
      </text>
    </comment>
    <comment ref="A8" authorId="0" shapeId="0" xr:uid="{C869D75E-0A03-4211-BBD8-EAFAEF8C4513}">
      <text>
        <r>
          <rPr>
            <b/>
            <sz val="9"/>
            <color indexed="81"/>
            <rFont val="Tahoma"/>
            <family val="2"/>
          </rPr>
          <t>Gustafson, Derek:</t>
        </r>
        <r>
          <rPr>
            <sz val="9"/>
            <color indexed="81"/>
            <rFont val="Tahoma"/>
            <family val="2"/>
          </rPr>
          <t xml:space="preserve">
Unfavored Group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Gustafson, Derek</author>
  </authors>
  <commentList>
    <comment ref="A3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Gustafson, Derek:</t>
        </r>
        <r>
          <rPr>
            <sz val="9"/>
            <color indexed="81"/>
            <rFont val="Tahoma"/>
            <family val="2"/>
          </rPr>
          <t xml:space="preserve">
Favored Group</t>
        </r>
      </text>
    </comment>
    <comment ref="A4" authorId="0" shapeId="0" xr:uid="{794B75D7-703D-4ED4-8826-F32F28EEDC3B}">
      <text>
        <r>
          <rPr>
            <b/>
            <sz val="9"/>
            <color indexed="81"/>
            <rFont val="Tahoma"/>
            <family val="2"/>
          </rPr>
          <t>Gustafson, Derek:</t>
        </r>
        <r>
          <rPr>
            <sz val="9"/>
            <color indexed="81"/>
            <rFont val="Tahoma"/>
            <family val="2"/>
          </rPr>
          <t xml:space="preserve">
Favored Group</t>
        </r>
      </text>
    </comment>
    <comment ref="A5" authorId="0" shapeId="0" xr:uid="{E034D912-A4B2-48FC-89E9-4BF723921026}">
      <text>
        <r>
          <rPr>
            <b/>
            <sz val="9"/>
            <color indexed="81"/>
            <rFont val="Tahoma"/>
            <family val="2"/>
          </rPr>
          <t>Gustafson, Derek:</t>
        </r>
        <r>
          <rPr>
            <sz val="9"/>
            <color indexed="81"/>
            <rFont val="Tahoma"/>
            <family val="2"/>
          </rPr>
          <t xml:space="preserve">
Favored Group</t>
        </r>
      </text>
    </comment>
    <comment ref="A8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Gustafson, Derek:</t>
        </r>
        <r>
          <rPr>
            <sz val="9"/>
            <color indexed="81"/>
            <rFont val="Tahoma"/>
            <family val="2"/>
          </rPr>
          <t xml:space="preserve">
Unfavored Group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Gustafson, Derek</author>
  </authors>
  <commentList>
    <comment ref="A3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Gustafson, Derek:</t>
        </r>
        <r>
          <rPr>
            <sz val="9"/>
            <color indexed="81"/>
            <rFont val="Tahoma"/>
            <family val="2"/>
          </rPr>
          <t xml:space="preserve">
Favored Group</t>
        </r>
      </text>
    </comment>
    <comment ref="A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Gustafson, Derek:</t>
        </r>
        <r>
          <rPr>
            <sz val="9"/>
            <color indexed="81"/>
            <rFont val="Tahoma"/>
            <family val="2"/>
          </rPr>
          <t xml:space="preserve">
Unfavored Group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Gustafson, Derek</author>
  </authors>
  <commentList>
    <comment ref="A3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Gustafson, Derek:</t>
        </r>
        <r>
          <rPr>
            <sz val="9"/>
            <color indexed="81"/>
            <rFont val="Tahoma"/>
            <family val="2"/>
          </rPr>
          <t xml:space="preserve">
Favored Group</t>
        </r>
      </text>
    </comment>
    <comment ref="A8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Gustafson, Derek:</t>
        </r>
        <r>
          <rPr>
            <sz val="9"/>
            <color indexed="81"/>
            <rFont val="Tahoma"/>
            <family val="2"/>
          </rPr>
          <t xml:space="preserve">
Unfavored Group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Gustafson, Derek</author>
  </authors>
  <commentList>
    <comment ref="A3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Gustafson, Derek:</t>
        </r>
        <r>
          <rPr>
            <sz val="9"/>
            <color indexed="81"/>
            <rFont val="Tahoma"/>
            <family val="2"/>
          </rPr>
          <t xml:space="preserve">
Favored Group</t>
        </r>
      </text>
    </comment>
    <comment ref="A8" authorId="0" shapeId="0" xr:uid="{00000000-0006-0000-0400-000002000000}">
      <text>
        <r>
          <rPr>
            <b/>
            <sz val="9"/>
            <color indexed="81"/>
            <rFont val="Tahoma"/>
            <family val="2"/>
          </rPr>
          <t>Gustafson, Derek:</t>
        </r>
        <r>
          <rPr>
            <sz val="9"/>
            <color indexed="81"/>
            <rFont val="Tahoma"/>
            <family val="2"/>
          </rPr>
          <t xml:space="preserve">
Unfavored Group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Gustafson, Derek</author>
  </authors>
  <commentList>
    <comment ref="A3" authorId="0" shapeId="0" xr:uid="{8823D438-67AC-4752-811E-B3749EB49A02}">
      <text>
        <r>
          <rPr>
            <b/>
            <sz val="9"/>
            <color indexed="81"/>
            <rFont val="Tahoma"/>
            <family val="2"/>
          </rPr>
          <t>Gustafson, Derek:</t>
        </r>
        <r>
          <rPr>
            <sz val="9"/>
            <color indexed="81"/>
            <rFont val="Tahoma"/>
            <family val="2"/>
          </rPr>
          <t xml:space="preserve">
Favored Group</t>
        </r>
      </text>
    </comment>
    <comment ref="A8" authorId="0" shapeId="0" xr:uid="{12169FEE-29F6-4F73-887C-2DE4F80F5DF6}">
      <text>
        <r>
          <rPr>
            <b/>
            <sz val="9"/>
            <color indexed="81"/>
            <rFont val="Tahoma"/>
            <family val="2"/>
          </rPr>
          <t>Gustafson, Derek:</t>
        </r>
        <r>
          <rPr>
            <sz val="9"/>
            <color indexed="81"/>
            <rFont val="Tahoma"/>
            <family val="2"/>
          </rPr>
          <t xml:space="preserve">
Unfavored Group</t>
        </r>
      </text>
    </comment>
  </commentList>
</comments>
</file>

<file path=xl/sharedStrings.xml><?xml version="1.0" encoding="utf-8"?>
<sst xmlns="http://schemas.openxmlformats.org/spreadsheetml/2006/main" count="305" uniqueCount="65">
  <si>
    <t>Category</t>
  </si>
  <si>
    <t>Analysis Summary</t>
  </si>
  <si>
    <t>White</t>
  </si>
  <si>
    <t>Not Enrolled</t>
  </si>
  <si>
    <t>Data Source</t>
  </si>
  <si>
    <t>Calculate 1 Standard Error</t>
  </si>
  <si>
    <t>P = Overall Rate getting Enrolled</t>
  </si>
  <si>
    <t>1 - P</t>
  </si>
  <si>
    <r>
      <t>1 / n</t>
    </r>
    <r>
      <rPr>
        <vertAlign val="subscript"/>
        <sz val="12"/>
        <rFont val="Arial"/>
        <family val="2"/>
      </rPr>
      <t>F</t>
    </r>
  </si>
  <si>
    <t xml:space="preserve">nNF = Number of  Non Favored Group
 </t>
  </si>
  <si>
    <r>
      <t>1 / n</t>
    </r>
    <r>
      <rPr>
        <vertAlign val="subscript"/>
        <sz val="12"/>
        <rFont val="Arial"/>
        <family val="2"/>
      </rPr>
      <t>NF</t>
    </r>
  </si>
  <si>
    <r>
      <t xml:space="preserve">1 Standard Error
</t>
    </r>
    <r>
      <rPr>
        <i/>
        <sz val="8"/>
        <rFont val="Arial"/>
        <family val="2"/>
      </rPr>
      <t>a technical term that I always used to call the standard deviation</t>
    </r>
  </si>
  <si>
    <t>Calculate Difference in Rates of Getting to Point B</t>
  </si>
  <si>
    <t>Rate for Favored</t>
  </si>
  <si>
    <t>Rate for Unfavored</t>
  </si>
  <si>
    <t>difference</t>
  </si>
  <si>
    <t>Calculate Number of Standard Deviations</t>
  </si>
  <si>
    <t>Notes about Standard Deviations</t>
  </si>
  <si>
    <t>1. The standard deviation analysis looks at the probability that the difference in rates is due to chance.</t>
  </si>
  <si>
    <t>2. Technically, this is a two independent sample binomial test</t>
  </si>
  <si>
    <t>4. The 2.0 standard deviation represents a less than 5.0% chance that the difference in rates is due to chance.</t>
  </si>
  <si>
    <t>5. Another way to think about it is that if the SD is greater than 2.0, there is something that is controlling the process because there is less than 5% chance that the difference was caused by chance.</t>
  </si>
  <si>
    <r>
      <t xml:space="preserve">3. Differences </t>
    </r>
    <r>
      <rPr>
        <b/>
        <sz val="12"/>
        <color theme="1"/>
        <rFont val="Arial"/>
        <family val="2"/>
      </rPr>
      <t>greater than 2.0 standard deviations</t>
    </r>
    <r>
      <rPr>
        <sz val="12"/>
        <color theme="1"/>
        <rFont val="Arial"/>
        <family val="2"/>
      </rPr>
      <t xml:space="preserve"> is generally what suggests possible discrimination</t>
    </r>
  </si>
  <si>
    <t>No</t>
  </si>
  <si>
    <t>Yes</t>
  </si>
  <si>
    <t>Deviation</t>
  </si>
  <si>
    <t>Age</t>
  </si>
  <si>
    <t>Disability</t>
  </si>
  <si>
    <t>Gender</t>
  </si>
  <si>
    <t>Favored Group</t>
  </si>
  <si>
    <t>Unfavored Group</t>
  </si>
  <si>
    <t>Notes</t>
  </si>
  <si>
    <t>Population Demographic</t>
  </si>
  <si>
    <t>Population Served</t>
  </si>
  <si>
    <t>Summary of Report</t>
  </si>
  <si>
    <t>Purpose of Report</t>
  </si>
  <si>
    <t>Compare population demographic of a favored group and unfavored group to the population served by favored and unfavored group by race to determine if there is any indication of discrimination.</t>
  </si>
  <si>
    <t>Compare population demographic of a favored group and unfavored group to the population served by favored and unfavored group by age to determine if there is any indication of discrimination.</t>
  </si>
  <si>
    <t>Compare population demographic of a favored group and unfavored group to the population served by favored and unfavored group by disability to determine if there is any indication of discrimination.</t>
  </si>
  <si>
    <t>Compare population demographic of a favored group and unfavored group to the population served by favored and unfavored group by gender to determine if there is any indication of discrimination.</t>
  </si>
  <si>
    <t>Population Served Analysis - By Age</t>
  </si>
  <si>
    <t>Population Served Analysis - By Race</t>
  </si>
  <si>
    <t>Population Served Analysis - By Disability</t>
  </si>
  <si>
    <t>Population Served Analysis - By Gender</t>
  </si>
  <si>
    <t xml:space="preserve"> Probability of Discrimination</t>
  </si>
  <si>
    <t>Population Served Analysis - By LEP</t>
  </si>
  <si>
    <t>Non LEP</t>
  </si>
  <si>
    <t>LEP</t>
  </si>
  <si>
    <r>
      <rPr>
        <sz val="14"/>
        <color rgb="FF000000"/>
        <rFont val="Calibri"/>
        <family val="2"/>
        <scheme val="minor"/>
      </rPr>
      <t>Summary of Standard Deviation Analysis - Population Demographic - Population Served.</t>
    </r>
    <r>
      <rPr>
        <sz val="11"/>
        <color rgb="FF000000"/>
        <rFont val="Calibri"/>
        <family val="2"/>
        <scheme val="minor"/>
      </rPr>
      <t xml:space="preserve">
</t>
    </r>
    <r>
      <rPr>
        <b/>
        <sz val="11"/>
        <color rgb="FF000000"/>
        <rFont val="Calibri"/>
        <family val="2"/>
        <scheme val="minor"/>
      </rPr>
      <t>2 or greater indicates a probability of discrimination</t>
    </r>
  </si>
  <si>
    <t>Region</t>
  </si>
  <si>
    <t>Counties</t>
  </si>
  <si>
    <t xml:space="preserve">Region </t>
  </si>
  <si>
    <t>Male 20-64</t>
  </si>
  <si>
    <t>Female 20-64</t>
  </si>
  <si>
    <t>Population Served Analysis - By Ethnicity</t>
  </si>
  <si>
    <t>White, not Hispanic</t>
  </si>
  <si>
    <t>Hispanic or Latino</t>
  </si>
  <si>
    <t>16-54</t>
  </si>
  <si>
    <t>55+</t>
  </si>
  <si>
    <t>To determine if there is any indication of discrimination with serving LEP participants.</t>
  </si>
  <si>
    <t>Ethnicity</t>
  </si>
  <si>
    <t xml:space="preserve">nF = Number of  Favored Group
</t>
  </si>
  <si>
    <t>Non White Race #1</t>
  </si>
  <si>
    <t>Non White Race #2</t>
  </si>
  <si>
    <t>Non White Race #3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</si>
</sst>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.0000_);_(* \(#,##0.0000\);_(* &quot;-&quot;??_);_(@_)"/>
    <numFmt numFmtId="165" formatCode="_(* #,##0.00000000_);_(* \(#,##0.00000000\);_(* &quot;-&quot;??_);_(@_)"/>
    <numFmt numFmtId="166" formatCode="0.0000%"/>
  </numFmts>
  <fonts count="41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vertAlign val="subscript"/>
      <sz val="12"/>
      <name val="Arial"/>
      <family val="2"/>
    </font>
    <font>
      <i/>
      <sz val="8"/>
      <name val="Arial"/>
      <family val="2"/>
    </font>
    <font>
      <b/>
      <sz val="11"/>
      <color rgb="FF000000"/>
      <name val="Calibri"/>
      <family val="2"/>
      <scheme val="minor"/>
    </font>
    <font>
      <sz val="12"/>
      <color theme="1"/>
      <name val="Arial"/>
      <family val="2"/>
    </font>
    <font>
      <sz val="18"/>
      <color theme="1"/>
      <name val="Arial"/>
      <family val="2"/>
    </font>
    <font>
      <i/>
      <sz val="12"/>
      <color theme="1"/>
      <name val="Arial"/>
      <family val="2"/>
    </font>
    <font>
      <b/>
      <sz val="12"/>
      <color theme="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000000"/>
      <name val="Arial"/>
      <family val="2"/>
    </font>
    <font>
      <sz val="12"/>
      <color rgb="FF000000"/>
      <name val="Arial"/>
      <family val="2"/>
    </font>
    <font>
      <b/>
      <sz val="16"/>
      <name val="Arial"/>
      <family val="2"/>
    </font>
    <font>
      <b/>
      <sz val="16"/>
      <color theme="1"/>
      <name val="Arial"/>
      <family val="2"/>
    </font>
    <font>
      <b/>
      <sz val="14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1">
    <xf numFmtId="0" fontId="0" fillId="0" borderId="0"/>
    <xf numFmtId="43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1" applyNumberFormat="0" applyFill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4" applyNumberFormat="0" applyAlignment="0" applyProtection="0"/>
    <xf numFmtId="0" fontId="12" fillId="6" borderId="5" applyNumberFormat="0" applyAlignment="0" applyProtection="0"/>
    <xf numFmtId="0" fontId="13" fillId="6" borderId="4" applyNumberFormat="0" applyAlignment="0" applyProtection="0"/>
    <xf numFmtId="0" fontId="14" fillId="0" borderId="6" applyNumberFormat="0" applyFill="0" applyAlignment="0" applyProtection="0"/>
    <xf numFmtId="0" fontId="15" fillId="7" borderId="7" applyNumberFormat="0" applyAlignment="0" applyProtection="0"/>
    <xf numFmtId="0" fontId="16" fillId="0" borderId="0" applyNumberFormat="0" applyFill="0" applyBorder="0" applyAlignment="0" applyProtection="0"/>
    <xf numFmtId="0" fontId="3" fillId="8" borderId="8" applyNumberFormat="0" applyFon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19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19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19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19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19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20" fillId="0" borderId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61">
    <xf numFmtId="0" fontId="0" fillId="0" borderId="0" xfId="0"/>
    <xf numFmtId="0" fontId="26" fillId="0" borderId="0" xfId="45" applyFont="1"/>
    <xf numFmtId="0" fontId="28" fillId="0" borderId="0" xfId="45" applyFont="1" applyAlignment="1">
      <alignment horizontal="right"/>
    </xf>
    <xf numFmtId="0" fontId="26" fillId="0" borderId="10" xfId="45" applyFont="1" applyBorder="1"/>
    <xf numFmtId="0" fontId="21" fillId="0" borderId="10" xfId="45" applyFont="1" applyBorder="1" applyAlignment="1">
      <alignment vertical="center"/>
    </xf>
    <xf numFmtId="0" fontId="26" fillId="0" borderId="0" xfId="45" applyFont="1" applyAlignment="1">
      <alignment horizontal="right"/>
    </xf>
    <xf numFmtId="0" fontId="26" fillId="0" borderId="10" xfId="45" applyFont="1" applyBorder="1" applyAlignment="1">
      <alignment vertical="center"/>
    </xf>
    <xf numFmtId="0" fontId="22" fillId="0" borderId="0" xfId="45" applyFont="1" applyFill="1" applyAlignment="1">
      <alignment vertical="center"/>
    </xf>
    <xf numFmtId="0" fontId="21" fillId="0" borderId="0" xfId="45" applyFont="1" applyFill="1"/>
    <xf numFmtId="0" fontId="21" fillId="0" borderId="0" xfId="45" applyFont="1" applyAlignment="1">
      <alignment vertical="center"/>
    </xf>
    <xf numFmtId="164" fontId="21" fillId="0" borderId="0" xfId="46" applyNumberFormat="1" applyFont="1"/>
    <xf numFmtId="0" fontId="26" fillId="0" borderId="0" xfId="45" quotePrefix="1" applyFont="1" applyAlignment="1">
      <alignment horizontal="right"/>
    </xf>
    <xf numFmtId="0" fontId="21" fillId="0" borderId="0" xfId="45" applyFont="1" applyAlignment="1">
      <alignment vertical="center" wrapText="1"/>
    </xf>
    <xf numFmtId="0" fontId="21" fillId="0" borderId="0" xfId="45" applyFont="1"/>
    <xf numFmtId="165" fontId="21" fillId="0" borderId="0" xfId="46" applyNumberFormat="1" applyFont="1"/>
    <xf numFmtId="0" fontId="21" fillId="0" borderId="0" xfId="45" applyFont="1" applyBorder="1" applyAlignment="1">
      <alignment vertical="center"/>
    </xf>
    <xf numFmtId="165" fontId="21" fillId="0" borderId="0" xfId="46" applyNumberFormat="1" applyFont="1" applyBorder="1"/>
    <xf numFmtId="0" fontId="21" fillId="0" borderId="11" xfId="45" applyFont="1" applyBorder="1" applyAlignment="1">
      <alignment wrapText="1"/>
    </xf>
    <xf numFmtId="166" fontId="26" fillId="0" borderId="11" xfId="47" applyNumberFormat="1" applyFont="1" applyBorder="1"/>
    <xf numFmtId="0" fontId="22" fillId="0" borderId="0" xfId="45" applyFont="1" applyAlignment="1">
      <alignment vertical="center"/>
    </xf>
    <xf numFmtId="10" fontId="26" fillId="0" borderId="0" xfId="47" applyNumberFormat="1" applyFont="1"/>
    <xf numFmtId="0" fontId="21" fillId="0" borderId="0" xfId="45" applyFont="1" applyAlignment="1">
      <alignment horizontal="right" vertical="center"/>
    </xf>
    <xf numFmtId="0" fontId="29" fillId="0" borderId="0" xfId="45" applyFont="1"/>
    <xf numFmtId="0" fontId="26" fillId="0" borderId="0" xfId="45" applyFont="1" applyAlignment="1">
      <alignment wrapText="1"/>
    </xf>
    <xf numFmtId="0" fontId="26" fillId="0" borderId="10" xfId="45" applyFont="1" applyBorder="1" applyAlignment="1">
      <alignment wrapText="1"/>
    </xf>
    <xf numFmtId="0" fontId="26" fillId="34" borderId="10" xfId="45" applyFont="1" applyFill="1" applyBorder="1"/>
    <xf numFmtId="0" fontId="34" fillId="33" borderId="11" xfId="45" applyFont="1" applyFill="1" applyBorder="1" applyAlignment="1">
      <alignment vertical="center"/>
    </xf>
    <xf numFmtId="2" fontId="35" fillId="33" borderId="11" xfId="45" applyNumberFormat="1" applyFont="1" applyFill="1" applyBorder="1"/>
    <xf numFmtId="0" fontId="26" fillId="0" borderId="0" xfId="48" applyFont="1"/>
    <xf numFmtId="0" fontId="26" fillId="0" borderId="10" xfId="48" applyFont="1" applyBorder="1" applyAlignment="1">
      <alignment wrapText="1"/>
    </xf>
    <xf numFmtId="0" fontId="26" fillId="0" borderId="10" xfId="48" applyFont="1" applyBorder="1"/>
    <xf numFmtId="0" fontId="28" fillId="0" borderId="0" xfId="48" applyFont="1" applyAlignment="1">
      <alignment horizontal="right"/>
    </xf>
    <xf numFmtId="0" fontId="21" fillId="0" borderId="10" xfId="48" applyFont="1" applyBorder="1" applyAlignment="1">
      <alignment vertical="center"/>
    </xf>
    <xf numFmtId="0" fontId="26" fillId="34" borderId="10" xfId="48" applyFont="1" applyFill="1" applyBorder="1"/>
    <xf numFmtId="0" fontId="26" fillId="0" borderId="0" xfId="48" applyFont="1" applyAlignment="1">
      <alignment horizontal="right"/>
    </xf>
    <xf numFmtId="0" fontId="26" fillId="0" borderId="10" xfId="48" applyFont="1" applyBorder="1" applyAlignment="1">
      <alignment vertical="center"/>
    </xf>
    <xf numFmtId="0" fontId="22" fillId="0" borderId="0" xfId="48" applyFont="1" applyFill="1" applyAlignment="1">
      <alignment vertical="center"/>
    </xf>
    <xf numFmtId="0" fontId="21" fillId="0" borderId="0" xfId="48" applyFont="1" applyFill="1"/>
    <xf numFmtId="0" fontId="21" fillId="0" borderId="0" xfId="48" applyFont="1" applyAlignment="1">
      <alignment vertical="center"/>
    </xf>
    <xf numFmtId="164" fontId="21" fillId="0" borderId="0" xfId="49" applyNumberFormat="1" applyFont="1"/>
    <xf numFmtId="0" fontId="26" fillId="0" borderId="0" xfId="48" quotePrefix="1" applyFont="1" applyAlignment="1">
      <alignment horizontal="right"/>
    </xf>
    <xf numFmtId="0" fontId="21" fillId="0" borderId="0" xfId="48" applyFont="1" applyAlignment="1">
      <alignment vertical="center" wrapText="1"/>
    </xf>
    <xf numFmtId="0" fontId="21" fillId="0" borderId="0" xfId="48" applyFont="1"/>
    <xf numFmtId="165" fontId="21" fillId="0" borderId="0" xfId="49" applyNumberFormat="1" applyFont="1"/>
    <xf numFmtId="0" fontId="21" fillId="0" borderId="0" xfId="48" applyFont="1" applyBorder="1" applyAlignment="1">
      <alignment vertical="center"/>
    </xf>
    <xf numFmtId="165" fontId="21" fillId="0" borderId="0" xfId="49" applyNumberFormat="1" applyFont="1" applyBorder="1"/>
    <xf numFmtId="0" fontId="21" fillId="0" borderId="11" xfId="48" applyFont="1" applyBorder="1" applyAlignment="1">
      <alignment wrapText="1"/>
    </xf>
    <xf numFmtId="166" fontId="26" fillId="0" borderId="11" xfId="50" applyNumberFormat="1" applyFont="1" applyBorder="1"/>
    <xf numFmtId="0" fontId="22" fillId="0" borderId="0" xfId="48" applyFont="1" applyAlignment="1">
      <alignment vertical="center"/>
    </xf>
    <xf numFmtId="10" fontId="26" fillId="0" borderId="0" xfId="50" applyNumberFormat="1" applyFont="1"/>
    <xf numFmtId="0" fontId="21" fillId="0" borderId="0" xfId="48" applyFont="1" applyAlignment="1">
      <alignment horizontal="right" vertical="center"/>
    </xf>
    <xf numFmtId="0" fontId="34" fillId="33" borderId="11" xfId="48" applyFont="1" applyFill="1" applyBorder="1" applyAlignment="1">
      <alignment vertical="center"/>
    </xf>
    <xf numFmtId="2" fontId="35" fillId="33" borderId="11" xfId="48" applyNumberFormat="1" applyFont="1" applyFill="1" applyBorder="1"/>
    <xf numFmtId="0" fontId="29" fillId="0" borderId="0" xfId="48" applyFont="1"/>
    <xf numFmtId="0" fontId="26" fillId="0" borderId="0" xfId="48" applyFont="1" applyAlignment="1">
      <alignment wrapText="1"/>
    </xf>
    <xf numFmtId="0" fontId="26" fillId="0" borderId="10" xfId="48" applyFont="1" applyBorder="1" applyAlignment="1">
      <alignment vertical="center"/>
    </xf>
    <xf numFmtId="0" fontId="0" fillId="0" borderId="22" xfId="0" applyBorder="1" applyAlignment="1">
      <alignment wrapText="1"/>
    </xf>
    <xf numFmtId="0" fontId="0" fillId="0" borderId="23" xfId="0" applyBorder="1" applyAlignment="1">
      <alignment wrapText="1"/>
    </xf>
    <xf numFmtId="0" fontId="0" fillId="0" borderId="24" xfId="0" applyBorder="1" applyAlignment="1">
      <alignment wrapText="1"/>
    </xf>
    <xf numFmtId="0" fontId="36" fillId="0" borderId="24" xfId="0" applyFont="1" applyBorder="1"/>
    <xf numFmtId="0" fontId="36" fillId="0" borderId="16" xfId="0" applyFont="1" applyBorder="1"/>
    <xf numFmtId="0" fontId="36" fillId="0" borderId="16" xfId="0" applyFont="1" applyBorder="1" applyAlignment="1">
      <alignment wrapText="1"/>
    </xf>
    <xf numFmtId="0" fontId="36" fillId="0" borderId="22" xfId="0" applyFont="1" applyFill="1" applyBorder="1"/>
    <xf numFmtId="0" fontId="37" fillId="0" borderId="13" xfId="0" applyFont="1" applyBorder="1" applyAlignment="1">
      <alignment horizontal="center"/>
    </xf>
    <xf numFmtId="2" fontId="37" fillId="0" borderId="10" xfId="0" applyNumberFormat="1" applyFont="1" applyBorder="1" applyAlignment="1">
      <alignment horizontal="center"/>
    </xf>
    <xf numFmtId="0" fontId="37" fillId="0" borderId="10" xfId="0" applyFont="1" applyBorder="1" applyAlignment="1">
      <alignment horizontal="center"/>
    </xf>
    <xf numFmtId="0" fontId="37" fillId="0" borderId="13" xfId="0" applyFont="1" applyFill="1" applyBorder="1" applyAlignment="1">
      <alignment horizontal="center"/>
    </xf>
    <xf numFmtId="2" fontId="37" fillId="0" borderId="10" xfId="0" applyNumberFormat="1" applyFont="1" applyFill="1" applyBorder="1" applyAlignment="1">
      <alignment horizontal="center"/>
    </xf>
    <xf numFmtId="0" fontId="37" fillId="0" borderId="19" xfId="0" applyFont="1" applyBorder="1" applyAlignment="1">
      <alignment horizontal="center"/>
    </xf>
    <xf numFmtId="2" fontId="37" fillId="0" borderId="14" xfId="0" applyNumberFormat="1" applyFont="1" applyBorder="1" applyAlignment="1">
      <alignment horizontal="center"/>
    </xf>
    <xf numFmtId="0" fontId="37" fillId="0" borderId="14" xfId="0" applyFont="1" applyBorder="1" applyAlignment="1">
      <alignment horizontal="center"/>
    </xf>
    <xf numFmtId="0" fontId="37" fillId="0" borderId="12" xfId="0" applyFont="1" applyBorder="1" applyAlignment="1">
      <alignment horizontal="left" wrapText="1"/>
    </xf>
    <xf numFmtId="0" fontId="37" fillId="0" borderId="17" xfId="0" applyFont="1" applyBorder="1" applyAlignment="1">
      <alignment horizontal="left" wrapText="1"/>
    </xf>
    <xf numFmtId="0" fontId="26" fillId="35" borderId="10" xfId="45" applyFont="1" applyFill="1" applyBorder="1"/>
    <xf numFmtId="0" fontId="26" fillId="35" borderId="10" xfId="48" applyFont="1" applyFill="1" applyBorder="1"/>
    <xf numFmtId="0" fontId="26" fillId="0" borderId="10" xfId="45" applyFont="1" applyBorder="1" applyAlignment="1">
      <alignment wrapText="1"/>
    </xf>
    <xf numFmtId="0" fontId="26" fillId="0" borderId="10" xfId="45" applyFont="1" applyBorder="1" applyAlignment="1">
      <alignment vertical="center"/>
    </xf>
    <xf numFmtId="0" fontId="26" fillId="0" borderId="10" xfId="45" applyFont="1" applyBorder="1" applyAlignment="1" applyProtection="1">
      <alignment vertical="center"/>
      <protection locked="0"/>
    </xf>
    <xf numFmtId="0" fontId="26" fillId="0" borderId="14" xfId="45" applyFont="1" applyBorder="1" applyAlignment="1">
      <alignment vertical="center" wrapText="1"/>
    </xf>
    <xf numFmtId="0" fontId="32" fillId="0" borderId="15" xfId="0" applyFont="1" applyBorder="1" applyAlignment="1">
      <alignment vertical="center" wrapText="1"/>
    </xf>
    <xf numFmtId="0" fontId="32" fillId="0" borderId="16" xfId="0" applyFont="1" applyBorder="1" applyAlignment="1">
      <alignment vertical="center" wrapText="1"/>
    </xf>
    <xf numFmtId="0" fontId="26" fillId="0" borderId="17" xfId="45" applyFont="1" applyBorder="1" applyAlignment="1">
      <alignment vertical="top" wrapText="1"/>
    </xf>
    <xf numFmtId="0" fontId="32" fillId="0" borderId="18" xfId="0" applyFont="1" applyBorder="1" applyAlignment="1">
      <alignment vertical="top" wrapText="1"/>
    </xf>
    <xf numFmtId="0" fontId="32" fillId="0" borderId="19" xfId="0" applyFont="1" applyBorder="1" applyAlignment="1">
      <alignment vertical="top" wrapText="1"/>
    </xf>
    <xf numFmtId="0" fontId="32" fillId="0" borderId="20" xfId="0" applyFont="1" applyBorder="1" applyAlignment="1">
      <alignment vertical="top" wrapText="1"/>
    </xf>
    <xf numFmtId="0" fontId="32" fillId="0" borderId="0" xfId="0" applyFont="1" applyAlignment="1">
      <alignment vertical="top" wrapText="1"/>
    </xf>
    <xf numFmtId="0" fontId="32" fillId="0" borderId="21" xfId="0" applyFont="1" applyBorder="1" applyAlignment="1">
      <alignment vertical="top" wrapText="1"/>
    </xf>
    <xf numFmtId="0" fontId="32" fillId="0" borderId="22" xfId="0" applyFont="1" applyBorder="1" applyAlignment="1">
      <alignment vertical="top" wrapText="1"/>
    </xf>
    <xf numFmtId="0" fontId="32" fillId="0" borderId="23" xfId="0" applyFont="1" applyBorder="1" applyAlignment="1">
      <alignment vertical="top" wrapText="1"/>
    </xf>
    <xf numFmtId="0" fontId="32" fillId="0" borderId="24" xfId="0" applyFont="1" applyBorder="1" applyAlignment="1">
      <alignment vertical="top" wrapText="1"/>
    </xf>
    <xf numFmtId="0" fontId="33" fillId="0" borderId="15" xfId="0" applyFont="1" applyBorder="1" applyAlignment="1">
      <alignment vertical="center" wrapText="1"/>
    </xf>
    <xf numFmtId="0" fontId="33" fillId="0" borderId="16" xfId="0" applyFont="1" applyBorder="1" applyAlignment="1">
      <alignment vertical="center" wrapText="1"/>
    </xf>
    <xf numFmtId="0" fontId="33" fillId="0" borderId="18" xfId="0" applyFont="1" applyBorder="1" applyAlignment="1">
      <alignment vertical="top" wrapText="1"/>
    </xf>
    <xf numFmtId="0" fontId="33" fillId="0" borderId="19" xfId="0" applyFont="1" applyBorder="1" applyAlignment="1">
      <alignment vertical="top" wrapText="1"/>
    </xf>
    <xf numFmtId="0" fontId="33" fillId="0" borderId="20" xfId="0" applyFont="1" applyBorder="1" applyAlignment="1">
      <alignment vertical="top" wrapText="1"/>
    </xf>
    <xf numFmtId="0" fontId="33" fillId="0" borderId="0" xfId="0" applyFont="1" applyAlignment="1">
      <alignment vertical="top" wrapText="1"/>
    </xf>
    <xf numFmtId="0" fontId="33" fillId="0" borderId="21" xfId="0" applyFont="1" applyBorder="1" applyAlignment="1">
      <alignment vertical="top" wrapText="1"/>
    </xf>
    <xf numFmtId="0" fontId="33" fillId="0" borderId="22" xfId="0" applyFont="1" applyBorder="1" applyAlignment="1">
      <alignment vertical="top" wrapText="1"/>
    </xf>
    <xf numFmtId="0" fontId="33" fillId="0" borderId="23" xfId="0" applyFont="1" applyBorder="1" applyAlignment="1">
      <alignment vertical="top" wrapText="1"/>
    </xf>
    <xf numFmtId="0" fontId="33" fillId="0" borderId="24" xfId="0" applyFont="1" applyBorder="1" applyAlignment="1">
      <alignment vertical="top" wrapText="1"/>
    </xf>
    <xf numFmtId="0" fontId="27" fillId="0" borderId="0" xfId="45" applyFont="1" applyAlignment="1">
      <alignment horizontal="center"/>
    </xf>
    <xf numFmtId="0" fontId="2" fillId="0" borderId="0" xfId="45" applyAlignment="1">
      <alignment horizontal="center"/>
    </xf>
    <xf numFmtId="0" fontId="0" fillId="0" borderId="0" xfId="0" applyAlignment="1">
      <alignment horizontal="center"/>
    </xf>
    <xf numFmtId="0" fontId="29" fillId="0" borderId="10" xfId="45" applyFont="1" applyBorder="1" applyAlignment="1">
      <alignment horizontal="center" wrapText="1"/>
    </xf>
    <xf numFmtId="0" fontId="18" fillId="0" borderId="10" xfId="45" applyFont="1" applyBorder="1" applyAlignment="1">
      <alignment horizontal="center" wrapText="1"/>
    </xf>
    <xf numFmtId="0" fontId="26" fillId="0" borderId="10" xfId="45" applyFont="1" applyBorder="1" applyAlignment="1">
      <alignment wrapText="1"/>
    </xf>
    <xf numFmtId="0" fontId="2" fillId="0" borderId="10" xfId="45" applyBorder="1" applyAlignment="1">
      <alignment wrapText="1"/>
    </xf>
    <xf numFmtId="0" fontId="26" fillId="0" borderId="10" xfId="45" applyFont="1" applyBorder="1" applyAlignment="1">
      <alignment vertical="center"/>
    </xf>
    <xf numFmtId="0" fontId="2" fillId="0" borderId="10" xfId="45" applyBorder="1" applyAlignment="1">
      <alignment vertical="center"/>
    </xf>
    <xf numFmtId="0" fontId="26" fillId="0" borderId="10" xfId="45" applyFont="1" applyBorder="1" applyAlignment="1"/>
    <xf numFmtId="0" fontId="2" fillId="0" borderId="10" xfId="45" applyBorder="1" applyAlignment="1"/>
    <xf numFmtId="0" fontId="26" fillId="0" borderId="14" xfId="45" applyFont="1" applyBorder="1" applyAlignment="1" applyProtection="1">
      <alignment vertical="center" wrapText="1"/>
      <protection locked="0"/>
    </xf>
    <xf numFmtId="0" fontId="32" fillId="0" borderId="15" xfId="0" applyFont="1" applyBorder="1" applyAlignment="1" applyProtection="1">
      <alignment vertical="center" wrapText="1"/>
      <protection locked="0"/>
    </xf>
    <xf numFmtId="0" fontId="32" fillId="0" borderId="16" xfId="0" applyFont="1" applyBorder="1" applyAlignment="1" applyProtection="1">
      <alignment vertical="center" wrapText="1"/>
      <protection locked="0"/>
    </xf>
    <xf numFmtId="0" fontId="33" fillId="0" borderId="15" xfId="0" applyFont="1" applyBorder="1" applyAlignment="1" applyProtection="1">
      <alignment vertical="center" wrapText="1"/>
      <protection locked="0"/>
    </xf>
    <xf numFmtId="0" fontId="33" fillId="0" borderId="16" xfId="0" applyFont="1" applyBorder="1" applyAlignment="1" applyProtection="1">
      <alignment vertical="center" wrapText="1"/>
      <protection locked="0"/>
    </xf>
    <xf numFmtId="0" fontId="26" fillId="0" borderId="17" xfId="45" applyFont="1" applyBorder="1" applyAlignment="1" applyProtection="1">
      <alignment vertical="top" wrapText="1"/>
      <protection locked="0"/>
    </xf>
    <xf numFmtId="0" fontId="32" fillId="0" borderId="18" xfId="0" applyFont="1" applyBorder="1" applyAlignment="1" applyProtection="1">
      <alignment vertical="top" wrapText="1"/>
      <protection locked="0"/>
    </xf>
    <xf numFmtId="0" fontId="32" fillId="0" borderId="19" xfId="0" applyFont="1" applyBorder="1" applyAlignment="1" applyProtection="1">
      <alignment vertical="top" wrapText="1"/>
      <protection locked="0"/>
    </xf>
    <xf numFmtId="0" fontId="32" fillId="0" borderId="20" xfId="0" applyFont="1" applyBorder="1" applyAlignment="1" applyProtection="1">
      <alignment vertical="top" wrapText="1"/>
      <protection locked="0"/>
    </xf>
    <xf numFmtId="0" fontId="32" fillId="0" borderId="0" xfId="0" applyFont="1" applyAlignment="1" applyProtection="1">
      <alignment vertical="top" wrapText="1"/>
      <protection locked="0"/>
    </xf>
    <xf numFmtId="0" fontId="32" fillId="0" borderId="21" xfId="0" applyFont="1" applyBorder="1" applyAlignment="1" applyProtection="1">
      <alignment vertical="top" wrapText="1"/>
      <protection locked="0"/>
    </xf>
    <xf numFmtId="0" fontId="32" fillId="0" borderId="22" xfId="0" applyFont="1" applyBorder="1" applyAlignment="1" applyProtection="1">
      <alignment vertical="top" wrapText="1"/>
      <protection locked="0"/>
    </xf>
    <xf numFmtId="0" fontId="32" fillId="0" borderId="23" xfId="0" applyFont="1" applyBorder="1" applyAlignment="1" applyProtection="1">
      <alignment vertical="top" wrapText="1"/>
      <protection locked="0"/>
    </xf>
    <xf numFmtId="0" fontId="32" fillId="0" borderId="24" xfId="0" applyFont="1" applyBorder="1" applyAlignment="1" applyProtection="1">
      <alignment vertical="top" wrapText="1"/>
      <protection locked="0"/>
    </xf>
    <xf numFmtId="0" fontId="33" fillId="0" borderId="18" xfId="0" applyFont="1" applyBorder="1" applyAlignment="1" applyProtection="1">
      <alignment vertical="top" wrapText="1"/>
      <protection locked="0"/>
    </xf>
    <xf numFmtId="0" fontId="33" fillId="0" borderId="19" xfId="0" applyFont="1" applyBorder="1" applyAlignment="1" applyProtection="1">
      <alignment vertical="top" wrapText="1"/>
      <protection locked="0"/>
    </xf>
    <xf numFmtId="0" fontId="33" fillId="0" borderId="20" xfId="0" applyFont="1" applyBorder="1" applyAlignment="1" applyProtection="1">
      <alignment vertical="top" wrapText="1"/>
      <protection locked="0"/>
    </xf>
    <xf numFmtId="0" fontId="33" fillId="0" borderId="0" xfId="0" applyFont="1" applyAlignment="1" applyProtection="1">
      <alignment vertical="top" wrapText="1"/>
      <protection locked="0"/>
    </xf>
    <xf numFmtId="0" fontId="33" fillId="0" borderId="21" xfId="0" applyFont="1" applyBorder="1" applyAlignment="1" applyProtection="1">
      <alignment vertical="top" wrapText="1"/>
      <protection locked="0"/>
    </xf>
    <xf numFmtId="0" fontId="33" fillId="0" borderId="22" xfId="0" applyFont="1" applyBorder="1" applyAlignment="1" applyProtection="1">
      <alignment vertical="top" wrapText="1"/>
      <protection locked="0"/>
    </xf>
    <xf numFmtId="0" fontId="33" fillId="0" borderId="23" xfId="0" applyFont="1" applyBorder="1" applyAlignment="1" applyProtection="1">
      <alignment vertical="top" wrapText="1"/>
      <protection locked="0"/>
    </xf>
    <xf numFmtId="0" fontId="33" fillId="0" borderId="24" xfId="0" applyFont="1" applyBorder="1" applyAlignment="1" applyProtection="1">
      <alignment vertical="top" wrapText="1"/>
      <protection locked="0"/>
    </xf>
    <xf numFmtId="0" fontId="29" fillId="0" borderId="12" xfId="45" applyFont="1" applyBorder="1" applyAlignment="1" applyProtection="1">
      <alignment horizontal="center" wrapText="1"/>
      <protection locked="0"/>
    </xf>
    <xf numFmtId="0" fontId="18" fillId="0" borderId="28" xfId="45" applyFont="1" applyBorder="1" applyAlignment="1" applyProtection="1">
      <alignment horizontal="center" wrapText="1"/>
      <protection locked="0"/>
    </xf>
    <xf numFmtId="0" fontId="18" fillId="0" borderId="13" xfId="45" applyFont="1" applyBorder="1" applyAlignment="1" applyProtection="1">
      <alignment horizontal="center" wrapText="1"/>
      <protection locked="0"/>
    </xf>
    <xf numFmtId="0" fontId="26" fillId="0" borderId="14" xfId="45" applyFont="1" applyBorder="1" applyAlignment="1" applyProtection="1">
      <alignment vertical="center"/>
      <protection locked="0"/>
    </xf>
    <xf numFmtId="0" fontId="2" fillId="0" borderId="16" xfId="45" applyBorder="1" applyAlignment="1" applyProtection="1">
      <alignment vertical="center"/>
      <protection locked="0"/>
    </xf>
    <xf numFmtId="0" fontId="38" fillId="0" borderId="17" xfId="45" applyFont="1" applyBorder="1" applyAlignment="1" applyProtection="1">
      <alignment wrapText="1"/>
      <protection locked="0"/>
    </xf>
    <xf numFmtId="0" fontId="39" fillId="0" borderId="18" xfId="45" applyFont="1" applyBorder="1" applyAlignment="1" applyProtection="1">
      <alignment wrapText="1"/>
      <protection locked="0"/>
    </xf>
    <xf numFmtId="0" fontId="39" fillId="0" borderId="19" xfId="45" applyFont="1" applyBorder="1" applyAlignment="1" applyProtection="1">
      <alignment wrapText="1"/>
      <protection locked="0"/>
    </xf>
    <xf numFmtId="0" fontId="39" fillId="0" borderId="22" xfId="45" applyFont="1" applyBorder="1" applyAlignment="1" applyProtection="1">
      <alignment wrapText="1"/>
      <protection locked="0"/>
    </xf>
    <xf numFmtId="0" fontId="39" fillId="0" borderId="23" xfId="45" applyFont="1" applyBorder="1" applyAlignment="1" applyProtection="1">
      <alignment wrapText="1"/>
      <protection locked="0"/>
    </xf>
    <xf numFmtId="0" fontId="39" fillId="0" borderId="24" xfId="45" applyFont="1" applyBorder="1" applyAlignment="1" applyProtection="1">
      <alignment wrapText="1"/>
      <protection locked="0"/>
    </xf>
    <xf numFmtId="0" fontId="26" fillId="0" borderId="14" xfId="48" applyFont="1" applyBorder="1" applyAlignment="1">
      <alignment vertical="center" wrapText="1"/>
    </xf>
    <xf numFmtId="0" fontId="26" fillId="0" borderId="17" xfId="48" applyFont="1" applyBorder="1" applyAlignment="1">
      <alignment vertical="top" wrapText="1"/>
    </xf>
    <xf numFmtId="0" fontId="26" fillId="0" borderId="15" xfId="48" applyFont="1" applyBorder="1" applyAlignment="1">
      <alignment vertical="center" wrapText="1"/>
    </xf>
    <xf numFmtId="0" fontId="26" fillId="0" borderId="16" xfId="48" applyFont="1" applyBorder="1" applyAlignment="1">
      <alignment vertical="center" wrapText="1"/>
    </xf>
    <xf numFmtId="0" fontId="27" fillId="0" borderId="0" xfId="48" applyFont="1" applyAlignment="1">
      <alignment horizontal="center"/>
    </xf>
    <xf numFmtId="0" fontId="1" fillId="0" borderId="0" xfId="48" applyAlignment="1">
      <alignment horizontal="center"/>
    </xf>
    <xf numFmtId="0" fontId="29" fillId="0" borderId="10" xfId="48" applyFont="1" applyBorder="1" applyAlignment="1">
      <alignment horizontal="center" wrapText="1"/>
    </xf>
    <xf numFmtId="0" fontId="18" fillId="0" borderId="10" xfId="48" applyFont="1" applyBorder="1" applyAlignment="1">
      <alignment horizontal="center" wrapText="1"/>
    </xf>
    <xf numFmtId="0" fontId="26" fillId="0" borderId="10" xfId="48" applyFont="1" applyBorder="1" applyAlignment="1">
      <alignment vertical="center"/>
    </xf>
    <xf numFmtId="0" fontId="1" fillId="0" borderId="10" xfId="48" applyBorder="1" applyAlignment="1">
      <alignment vertical="center"/>
    </xf>
    <xf numFmtId="0" fontId="26" fillId="0" borderId="10" xfId="48" applyFont="1" applyBorder="1" applyAlignment="1">
      <alignment wrapText="1"/>
    </xf>
    <xf numFmtId="0" fontId="1" fillId="0" borderId="10" xfId="48" applyBorder="1" applyAlignment="1">
      <alignment wrapText="1"/>
    </xf>
    <xf numFmtId="0" fontId="0" fillId="0" borderId="25" xfId="0" applyFont="1" applyBorder="1" applyAlignment="1">
      <alignment horizontal="center" wrapText="1"/>
    </xf>
    <xf numFmtId="0" fontId="0" fillId="0" borderId="26" xfId="0" applyFont="1" applyBorder="1" applyAlignment="1">
      <alignment horizontal="center" wrapText="1"/>
    </xf>
    <xf numFmtId="0" fontId="0" fillId="0" borderId="27" xfId="0" applyFont="1" applyBorder="1" applyAlignment="1">
      <alignment horizontal="center" wrapText="1"/>
    </xf>
    <xf numFmtId="0" fontId="0" fillId="0" borderId="20" xfId="0" applyBorder="1" applyAlignment="1"/>
    <xf numFmtId="0" fontId="0" fillId="0" borderId="0" xfId="0" applyAlignment="1"/>
  </cellXfs>
  <cellStyles count="51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 customBuiltin="1"/>
    <cellStyle name="Comma 2" xfId="46" xr:uid="{00000000-0005-0000-0000-00001C000000}"/>
    <cellStyle name="Comma 2 2" xfId="49" xr:uid="{E0D2A62C-B620-4183-B87D-9C088DD3E9BF}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rmal 2" xfId="44" xr:uid="{00000000-0005-0000-0000-000027000000}"/>
    <cellStyle name="Normal 3" xfId="45" xr:uid="{00000000-0005-0000-0000-000028000000}"/>
    <cellStyle name="Normal 3 2" xfId="48" xr:uid="{E6704383-1276-4048-AAF2-894788C1B278}"/>
    <cellStyle name="Note" xfId="17" builtinId="10" customBuiltin="1"/>
    <cellStyle name="Output" xfId="12" builtinId="21" customBuiltin="1"/>
    <cellStyle name="Percent" xfId="2" builtinId="5" customBuiltin="1"/>
    <cellStyle name="Percent 2" xfId="47" xr:uid="{00000000-0005-0000-0000-00002C000000}"/>
    <cellStyle name="Percent 2 2" xfId="50" xr:uid="{B13F9B8A-01BA-4987-B1BD-47AF21E16F84}"/>
    <cellStyle name="Title" xfId="3" builtinId="15" customBuiltin="1"/>
    <cellStyle name="Total" xfId="19" builtinId="25" customBuiltin="1"/>
    <cellStyle name="Warning Text" xfId="16" builtinId="11" customBuiltin="1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scheme val="minor"/>
      </font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scheme val="minor"/>
      </font>
      <numFmt numFmtId="2" formatCode="0.0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gi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gi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gi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gi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gi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gi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gi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28575</xdr:colOff>
          <xdr:row>30</xdr:row>
          <xdr:rowOff>323850</xdr:rowOff>
        </xdr:from>
        <xdr:to>
          <xdr:col>10</xdr:col>
          <xdr:colOff>47625</xdr:colOff>
          <xdr:row>32</xdr:row>
          <xdr:rowOff>809625</xdr:rowOff>
        </xdr:to>
        <xdr:sp macro="" textlink="">
          <xdr:nvSpPr>
            <xdr:cNvPr id="20487" name="Object 7" hidden="1">
              <a:extLst>
                <a:ext uri="{63B3BB69-23CF-44E3-9099-C40C66FF867C}">
                  <a14:compatExt spid="_x0000_s20487"/>
                </a:ext>
                <a:ext uri="{FF2B5EF4-FFF2-40B4-BE49-F238E27FC236}">
                  <a16:creationId xmlns:a16="http://schemas.microsoft.com/office/drawing/2014/main" id="{00000000-0008-0000-0000-000007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4</xdr:col>
      <xdr:colOff>76200</xdr:colOff>
      <xdr:row>16</xdr:row>
      <xdr:rowOff>20908</xdr:rowOff>
    </xdr:from>
    <xdr:to>
      <xdr:col>8</xdr:col>
      <xdr:colOff>9525</xdr:colOff>
      <xdr:row>29</xdr:row>
      <xdr:rowOff>142875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43950" y="4069033"/>
          <a:ext cx="4314825" cy="34366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28575</xdr:colOff>
          <xdr:row>30</xdr:row>
          <xdr:rowOff>323850</xdr:rowOff>
        </xdr:from>
        <xdr:to>
          <xdr:col>10</xdr:col>
          <xdr:colOff>47625</xdr:colOff>
          <xdr:row>32</xdr:row>
          <xdr:rowOff>809625</xdr:rowOff>
        </xdr:to>
        <xdr:sp macro="" textlink="">
          <xdr:nvSpPr>
            <xdr:cNvPr id="23553" name="Object 1" hidden="1">
              <a:extLst>
                <a:ext uri="{63B3BB69-23CF-44E3-9099-C40C66FF867C}">
                  <a14:compatExt spid="_x0000_s23553"/>
                </a:ext>
                <a:ext uri="{FF2B5EF4-FFF2-40B4-BE49-F238E27FC236}">
                  <a16:creationId xmlns:a16="http://schemas.microsoft.com/office/drawing/2014/main" id="{00000000-0008-0000-0100-000001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3</xdr:col>
      <xdr:colOff>2187018</xdr:colOff>
      <xdr:row>16</xdr:row>
      <xdr:rowOff>142874</xdr:rowOff>
    </xdr:from>
    <xdr:to>
      <xdr:col>7</xdr:col>
      <xdr:colOff>561975</xdr:colOff>
      <xdr:row>29</xdr:row>
      <xdr:rowOff>409575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59243" y="4190999"/>
          <a:ext cx="4442382" cy="358140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28575</xdr:colOff>
          <xdr:row>30</xdr:row>
          <xdr:rowOff>323850</xdr:rowOff>
        </xdr:from>
        <xdr:to>
          <xdr:col>10</xdr:col>
          <xdr:colOff>47625</xdr:colOff>
          <xdr:row>32</xdr:row>
          <xdr:rowOff>809625</xdr:rowOff>
        </xdr:to>
        <xdr:sp macro="" textlink="">
          <xdr:nvSpPr>
            <xdr:cNvPr id="21505" name="Object 1" hidden="1">
              <a:extLst>
                <a:ext uri="{63B3BB69-23CF-44E3-9099-C40C66FF867C}">
                  <a14:compatExt spid="_x0000_s21505"/>
                </a:ext>
                <a:ext uri="{FF2B5EF4-FFF2-40B4-BE49-F238E27FC236}">
                  <a16:creationId xmlns:a16="http://schemas.microsoft.com/office/drawing/2014/main" id="{00000000-0008-0000-0200-000001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3</xdr:col>
      <xdr:colOff>1933575</xdr:colOff>
      <xdr:row>15</xdr:row>
      <xdr:rowOff>238125</xdr:rowOff>
    </xdr:from>
    <xdr:to>
      <xdr:col>7</xdr:col>
      <xdr:colOff>533400</xdr:colOff>
      <xdr:row>30</xdr:row>
      <xdr:rowOff>28575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05800" y="4038600"/>
          <a:ext cx="4667250" cy="38195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28575</xdr:colOff>
          <xdr:row>30</xdr:row>
          <xdr:rowOff>323850</xdr:rowOff>
        </xdr:from>
        <xdr:to>
          <xdr:col>10</xdr:col>
          <xdr:colOff>47625</xdr:colOff>
          <xdr:row>32</xdr:row>
          <xdr:rowOff>809625</xdr:rowOff>
        </xdr:to>
        <xdr:sp macro="" textlink="">
          <xdr:nvSpPr>
            <xdr:cNvPr id="14337" name="Object 1" hidden="1">
              <a:extLst>
                <a:ext uri="{63B3BB69-23CF-44E3-9099-C40C66FF867C}">
                  <a14:compatExt spid="_x0000_s14337"/>
                </a:ext>
                <a:ext uri="{FF2B5EF4-FFF2-40B4-BE49-F238E27FC236}">
                  <a16:creationId xmlns:a16="http://schemas.microsoft.com/office/drawing/2014/main" id="{00000000-0008-0000-0300-000001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4</xdr:col>
      <xdr:colOff>209550</xdr:colOff>
      <xdr:row>16</xdr:row>
      <xdr:rowOff>190500</xdr:rowOff>
    </xdr:from>
    <xdr:to>
      <xdr:col>8</xdr:col>
      <xdr:colOff>514350</xdr:colOff>
      <xdr:row>29</xdr:row>
      <xdr:rowOff>38100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00975" y="4076700"/>
          <a:ext cx="4686300" cy="31623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28575</xdr:colOff>
          <xdr:row>30</xdr:row>
          <xdr:rowOff>323850</xdr:rowOff>
        </xdr:from>
        <xdr:to>
          <xdr:col>10</xdr:col>
          <xdr:colOff>47625</xdr:colOff>
          <xdr:row>32</xdr:row>
          <xdr:rowOff>809625</xdr:rowOff>
        </xdr:to>
        <xdr:sp macro="" textlink="">
          <xdr:nvSpPr>
            <xdr:cNvPr id="15361" name="Object 1" hidden="1">
              <a:extLst>
                <a:ext uri="{63B3BB69-23CF-44E3-9099-C40C66FF867C}">
                  <a14:compatExt spid="_x0000_s15361"/>
                </a:ext>
                <a:ext uri="{FF2B5EF4-FFF2-40B4-BE49-F238E27FC236}">
                  <a16:creationId xmlns:a16="http://schemas.microsoft.com/office/drawing/2014/main" id="{00000000-0008-0000-0400-000001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4</xdr:col>
      <xdr:colOff>209550</xdr:colOff>
      <xdr:row>16</xdr:row>
      <xdr:rowOff>190500</xdr:rowOff>
    </xdr:from>
    <xdr:to>
      <xdr:col>8</xdr:col>
      <xdr:colOff>514350</xdr:colOff>
      <xdr:row>29</xdr:row>
      <xdr:rowOff>38100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00975" y="4076700"/>
          <a:ext cx="4686300" cy="31623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28575</xdr:colOff>
          <xdr:row>30</xdr:row>
          <xdr:rowOff>323850</xdr:rowOff>
        </xdr:from>
        <xdr:to>
          <xdr:col>10</xdr:col>
          <xdr:colOff>47625</xdr:colOff>
          <xdr:row>32</xdr:row>
          <xdr:rowOff>809625</xdr:rowOff>
        </xdr:to>
        <xdr:sp macro="" textlink="">
          <xdr:nvSpPr>
            <xdr:cNvPr id="16385" name="Object 1" hidden="1">
              <a:extLst>
                <a:ext uri="{63B3BB69-23CF-44E3-9099-C40C66FF867C}">
                  <a14:compatExt spid="_x0000_s16385"/>
                </a:ext>
                <a:ext uri="{FF2B5EF4-FFF2-40B4-BE49-F238E27FC236}">
                  <a16:creationId xmlns:a16="http://schemas.microsoft.com/office/drawing/2014/main" id="{00000000-0008-0000-0500-000001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4</xdr:col>
      <xdr:colOff>171450</xdr:colOff>
      <xdr:row>16</xdr:row>
      <xdr:rowOff>190500</xdr:rowOff>
    </xdr:from>
    <xdr:to>
      <xdr:col>8</xdr:col>
      <xdr:colOff>476250</xdr:colOff>
      <xdr:row>29</xdr:row>
      <xdr:rowOff>38100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39150" y="4429125"/>
          <a:ext cx="4686300" cy="31623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28575</xdr:colOff>
          <xdr:row>30</xdr:row>
          <xdr:rowOff>323850</xdr:rowOff>
        </xdr:from>
        <xdr:to>
          <xdr:col>10</xdr:col>
          <xdr:colOff>47625</xdr:colOff>
          <xdr:row>32</xdr:row>
          <xdr:rowOff>809625</xdr:rowOff>
        </xdr:to>
        <xdr:sp macro="" textlink="">
          <xdr:nvSpPr>
            <xdr:cNvPr id="17409" name="Object 1" hidden="1">
              <a:extLst>
                <a:ext uri="{63B3BB69-23CF-44E3-9099-C40C66FF867C}">
                  <a14:compatExt spid="_x0000_s17409"/>
                </a:ext>
                <a:ext uri="{FF2B5EF4-FFF2-40B4-BE49-F238E27FC236}">
                  <a16:creationId xmlns:a16="http://schemas.microsoft.com/office/drawing/2014/main" id="{00000000-0008-0000-0600-000001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4</xdr:col>
      <xdr:colOff>209550</xdr:colOff>
      <xdr:row>16</xdr:row>
      <xdr:rowOff>190500</xdr:rowOff>
    </xdr:from>
    <xdr:to>
      <xdr:col>8</xdr:col>
      <xdr:colOff>514350</xdr:colOff>
      <xdr:row>29</xdr:row>
      <xdr:rowOff>38100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00975" y="4076700"/>
          <a:ext cx="4686300" cy="31623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28575</xdr:colOff>
          <xdr:row>30</xdr:row>
          <xdr:rowOff>323850</xdr:rowOff>
        </xdr:from>
        <xdr:to>
          <xdr:col>10</xdr:col>
          <xdr:colOff>47625</xdr:colOff>
          <xdr:row>32</xdr:row>
          <xdr:rowOff>809625</xdr:rowOff>
        </xdr:to>
        <xdr:sp macro="" textlink="">
          <xdr:nvSpPr>
            <xdr:cNvPr id="18433" name="Object 1" hidden="1">
              <a:extLst>
                <a:ext uri="{63B3BB69-23CF-44E3-9099-C40C66FF867C}">
                  <a14:compatExt spid="_x0000_s18433"/>
                </a:ext>
                <a:ext uri="{FF2B5EF4-FFF2-40B4-BE49-F238E27FC236}">
                  <a16:creationId xmlns:a16="http://schemas.microsoft.com/office/drawing/2014/main" id="{00000000-0008-0000-0700-000001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oneCellAnchor>
    <xdr:from>
      <xdr:col>4</xdr:col>
      <xdr:colOff>209550</xdr:colOff>
      <xdr:row>16</xdr:row>
      <xdr:rowOff>190500</xdr:rowOff>
    </xdr:from>
    <xdr:ext cx="4813935" cy="3147060"/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1000" y="4314825"/>
          <a:ext cx="4813935" cy="3147060"/>
        </a:xfrm>
        <a:prstGeom prst="rect">
          <a:avLst/>
        </a:prstGeom>
      </xdr:spPr>
    </xdr:pic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CD4EA90-937E-4CCA-ACB5-07732B580EAA}" name="Table1" displayName="Table1" ref="B6:E14" totalsRowShown="0" dataDxfId="6" headerRowBorderDxfId="7" tableBorderDxfId="5" totalsRowBorderDxfId="4">
  <autoFilter ref="B6:E14" xr:uid="{B9BDCD2D-FAB0-4D5E-A1A9-D98D9744D14E}"/>
  <tableColumns count="4">
    <tableColumn id="1" xr3:uid="{741B1E43-EA91-4643-B9C6-9DE075EF749E}" name="Category" dataDxfId="3"/>
    <tableColumn id="2" xr3:uid="{DBE21CBD-2B89-46FF-A31C-39C66DFEC74B}" name="Deviation" dataDxfId="2"/>
    <tableColumn id="3" xr3:uid="{FB6CCBBF-50A0-4F96-8543-47EE79EB8895}" name=" Probability of Discrimination" dataDxfId="1">
      <calculatedColumnFormula>IF(C7&lt;2,"No","Yes")</calculatedColumnFormula>
    </tableColumn>
    <tableColumn id="4" xr3:uid="{EE21699B-324D-4724-A8DB-435F92C48A8E}" name="Notes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5" Type="http://schemas.openxmlformats.org/officeDocument/2006/relationships/comments" Target="../comments1.xml"/><Relationship Id="rId4" Type="http://schemas.openxmlformats.org/officeDocument/2006/relationships/image" Target="../media/image1.wmf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.bin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Relationship Id="rId5" Type="http://schemas.openxmlformats.org/officeDocument/2006/relationships/comments" Target="../comments2.xml"/><Relationship Id="rId4" Type="http://schemas.openxmlformats.org/officeDocument/2006/relationships/image" Target="../media/image1.wmf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3.bin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3.xml"/><Relationship Id="rId5" Type="http://schemas.openxmlformats.org/officeDocument/2006/relationships/comments" Target="../comments3.xml"/><Relationship Id="rId4" Type="http://schemas.openxmlformats.org/officeDocument/2006/relationships/image" Target="../media/image1.wmf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4.xml"/><Relationship Id="rId5" Type="http://schemas.openxmlformats.org/officeDocument/2006/relationships/image" Target="../media/image1.wmf"/><Relationship Id="rId4" Type="http://schemas.openxmlformats.org/officeDocument/2006/relationships/oleObject" Target="../embeddings/oleObject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Relationship Id="rId6" Type="http://schemas.openxmlformats.org/officeDocument/2006/relationships/comments" Target="../comments5.xml"/><Relationship Id="rId5" Type="http://schemas.openxmlformats.org/officeDocument/2006/relationships/image" Target="../media/image1.wmf"/><Relationship Id="rId4" Type="http://schemas.openxmlformats.org/officeDocument/2006/relationships/oleObject" Target="../embeddings/oleObject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Relationship Id="rId6" Type="http://schemas.openxmlformats.org/officeDocument/2006/relationships/comments" Target="../comments6.xml"/><Relationship Id="rId5" Type="http://schemas.openxmlformats.org/officeDocument/2006/relationships/image" Target="../media/image1.wmf"/><Relationship Id="rId4" Type="http://schemas.openxmlformats.org/officeDocument/2006/relationships/oleObject" Target="../embeddings/oleObject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.bin"/><Relationship Id="rId6" Type="http://schemas.openxmlformats.org/officeDocument/2006/relationships/comments" Target="../comments7.xml"/><Relationship Id="rId5" Type="http://schemas.openxmlformats.org/officeDocument/2006/relationships/image" Target="../media/image1.wmf"/><Relationship Id="rId4" Type="http://schemas.openxmlformats.org/officeDocument/2006/relationships/oleObject" Target="../embeddings/oleObject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5.bin"/><Relationship Id="rId6" Type="http://schemas.openxmlformats.org/officeDocument/2006/relationships/comments" Target="../comments8.xml"/><Relationship Id="rId5" Type="http://schemas.openxmlformats.org/officeDocument/2006/relationships/image" Target="../media/image1.wmf"/><Relationship Id="rId4" Type="http://schemas.openxmlformats.org/officeDocument/2006/relationships/oleObject" Target="../embeddings/oleObject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A69935-01D2-401C-B017-4A6B1457C67D}">
  <dimension ref="A1:H43"/>
  <sheetViews>
    <sheetView zoomScaleNormal="100" workbookViewId="0">
      <selection activeCell="F5" sqref="F5:H6"/>
    </sheetView>
  </sheetViews>
  <sheetFormatPr defaultColWidth="9.140625" defaultRowHeight="15" x14ac:dyDescent="0.2"/>
  <cols>
    <col min="1" max="1" width="17.5703125" style="1" bestFit="1" customWidth="1"/>
    <col min="2" max="2" width="62.28515625" style="1" bestFit="1" customWidth="1"/>
    <col min="3" max="3" width="15.7109375" style="1" customWidth="1"/>
    <col min="4" max="4" width="34.42578125" style="5" customWidth="1"/>
    <col min="5" max="5" width="17" style="1" customWidth="1"/>
    <col min="6" max="6" width="30.42578125" style="1" customWidth="1"/>
    <col min="7" max="16384" width="9.140625" style="1"/>
  </cols>
  <sheetData>
    <row r="1" spans="1:8" ht="23.25" x14ac:dyDescent="0.35">
      <c r="B1" s="100" t="s">
        <v>41</v>
      </c>
      <c r="C1" s="101"/>
      <c r="D1" s="102"/>
      <c r="E1" s="102"/>
      <c r="F1" s="102"/>
      <c r="G1" s="102"/>
      <c r="H1" s="102"/>
    </row>
    <row r="2" spans="1:8" ht="15.75" x14ac:dyDescent="0.25">
      <c r="A2" s="75" t="s">
        <v>29</v>
      </c>
      <c r="B2" s="3" t="s">
        <v>0</v>
      </c>
      <c r="C2" s="3"/>
      <c r="D2" s="2"/>
      <c r="E2" s="103" t="s">
        <v>1</v>
      </c>
      <c r="F2" s="104"/>
      <c r="G2" s="104"/>
      <c r="H2" s="104"/>
    </row>
    <row r="3" spans="1:8" ht="15.75" x14ac:dyDescent="0.25">
      <c r="A3" s="3" t="s">
        <v>2</v>
      </c>
      <c r="B3" s="4" t="s">
        <v>32</v>
      </c>
      <c r="C3" s="25"/>
      <c r="E3" s="76" t="s">
        <v>49</v>
      </c>
      <c r="F3" s="105"/>
      <c r="G3" s="106"/>
      <c r="H3" s="106"/>
    </row>
    <row r="4" spans="1:8" ht="15.75" x14ac:dyDescent="0.25">
      <c r="A4" s="3" t="s">
        <v>2</v>
      </c>
      <c r="B4" s="4" t="s">
        <v>33</v>
      </c>
      <c r="C4" s="25"/>
      <c r="E4" s="76" t="s">
        <v>50</v>
      </c>
      <c r="F4" s="105"/>
      <c r="G4" s="106"/>
      <c r="H4" s="106"/>
    </row>
    <row r="5" spans="1:8" x14ac:dyDescent="0.2">
      <c r="A5" s="3" t="s">
        <v>2</v>
      </c>
      <c r="B5" s="4" t="s">
        <v>3</v>
      </c>
      <c r="C5" s="3"/>
      <c r="E5" s="107" t="s">
        <v>4</v>
      </c>
      <c r="F5" s="105"/>
      <c r="G5" s="106"/>
      <c r="H5" s="106"/>
    </row>
    <row r="6" spans="1:8" ht="48" customHeight="1" x14ac:dyDescent="0.2">
      <c r="A6" s="3"/>
      <c r="B6" s="4"/>
      <c r="C6" s="3"/>
      <c r="E6" s="108"/>
      <c r="F6" s="106"/>
      <c r="G6" s="106"/>
      <c r="H6" s="106"/>
    </row>
    <row r="7" spans="1:8" ht="30" x14ac:dyDescent="0.2">
      <c r="A7" s="75" t="s">
        <v>30</v>
      </c>
      <c r="B7" s="4"/>
      <c r="C7" s="3"/>
      <c r="E7" s="78" t="s">
        <v>35</v>
      </c>
      <c r="F7" s="81" t="s">
        <v>36</v>
      </c>
      <c r="G7" s="82"/>
      <c r="H7" s="83"/>
    </row>
    <row r="8" spans="1:8" x14ac:dyDescent="0.2">
      <c r="A8" s="3" t="s">
        <v>62</v>
      </c>
      <c r="B8" s="4" t="str">
        <f>B3</f>
        <v>Population Demographic</v>
      </c>
      <c r="C8" s="73"/>
      <c r="E8" s="79"/>
      <c r="F8" s="84"/>
      <c r="G8" s="85"/>
      <c r="H8" s="86"/>
    </row>
    <row r="9" spans="1:8" x14ac:dyDescent="0.2">
      <c r="A9" s="3" t="str">
        <f>A8</f>
        <v>Non White Race #1</v>
      </c>
      <c r="B9" s="4" t="str">
        <f t="shared" ref="B9:B10" si="0">B4</f>
        <v>Population Served</v>
      </c>
      <c r="C9" s="73"/>
      <c r="E9" s="79"/>
      <c r="F9" s="84"/>
      <c r="G9" s="85"/>
      <c r="H9" s="86"/>
    </row>
    <row r="10" spans="1:8" x14ac:dyDescent="0.2">
      <c r="A10" s="3" t="str">
        <f>A8</f>
        <v>Non White Race #1</v>
      </c>
      <c r="B10" s="4" t="str">
        <f t="shared" si="0"/>
        <v>Not Enrolled</v>
      </c>
      <c r="C10" s="3"/>
      <c r="E10" s="80"/>
      <c r="F10" s="87"/>
      <c r="G10" s="88"/>
      <c r="H10" s="89"/>
    </row>
    <row r="11" spans="1:8" x14ac:dyDescent="0.2">
      <c r="E11" s="78" t="s">
        <v>34</v>
      </c>
      <c r="F11" s="81"/>
      <c r="G11" s="92"/>
      <c r="H11" s="93"/>
    </row>
    <row r="12" spans="1:8" ht="15.75" x14ac:dyDescent="0.2">
      <c r="B12" s="7" t="s">
        <v>5</v>
      </c>
      <c r="C12" s="8"/>
      <c r="E12" s="90"/>
      <c r="F12" s="94"/>
      <c r="G12" s="95"/>
      <c r="H12" s="96"/>
    </row>
    <row r="13" spans="1:8" x14ac:dyDescent="0.2">
      <c r="B13" s="9" t="s">
        <v>6</v>
      </c>
      <c r="C13" s="10" t="e">
        <f>(C4+C9)/(C3+C8)</f>
        <v>#DIV/0!</v>
      </c>
      <c r="D13" s="11"/>
      <c r="E13" s="90"/>
      <c r="F13" s="94"/>
      <c r="G13" s="95"/>
      <c r="H13" s="96"/>
    </row>
    <row r="14" spans="1:8" x14ac:dyDescent="0.2">
      <c r="B14" s="9" t="s">
        <v>7</v>
      </c>
      <c r="C14" s="10" t="e">
        <f>1-C13</f>
        <v>#DIV/0!</v>
      </c>
      <c r="D14" s="11"/>
      <c r="E14" s="90"/>
      <c r="F14" s="94"/>
      <c r="G14" s="95"/>
      <c r="H14" s="96"/>
    </row>
    <row r="15" spans="1:8" ht="30" x14ac:dyDescent="0.2">
      <c r="B15" s="12" t="s">
        <v>61</v>
      </c>
      <c r="C15" s="13">
        <f>C3</f>
        <v>0</v>
      </c>
      <c r="D15" s="11"/>
      <c r="E15" s="91"/>
      <c r="F15" s="97"/>
      <c r="G15" s="98"/>
      <c r="H15" s="99"/>
    </row>
    <row r="16" spans="1:8" ht="19.5" x14ac:dyDescent="0.2">
      <c r="B16" s="9" t="s">
        <v>8</v>
      </c>
      <c r="C16" s="14" t="e">
        <f>1/C15</f>
        <v>#DIV/0!</v>
      </c>
      <c r="D16" s="11"/>
    </row>
    <row r="17" spans="2:4" ht="30" x14ac:dyDescent="0.2">
      <c r="B17" s="12" t="s">
        <v>9</v>
      </c>
      <c r="C17" s="13">
        <f>C8</f>
        <v>0</v>
      </c>
      <c r="D17" s="11"/>
    </row>
    <row r="18" spans="2:4" ht="19.5" x14ac:dyDescent="0.2">
      <c r="B18" s="15" t="s">
        <v>10</v>
      </c>
      <c r="C18" s="16" t="e">
        <f>1/C17</f>
        <v>#DIV/0!</v>
      </c>
      <c r="D18" s="11"/>
    </row>
    <row r="19" spans="2:4" ht="31.5" customHeight="1" thickBot="1" x14ac:dyDescent="0.25">
      <c r="B19" s="17" t="s">
        <v>11</v>
      </c>
      <c r="C19" s="18" t="e">
        <f>SQRT(C13*C14*(C16+C18))</f>
        <v>#DIV/0!</v>
      </c>
      <c r="D19" s="11"/>
    </row>
    <row r="20" spans="2:4" ht="15.75" thickTop="1" x14ac:dyDescent="0.2"/>
    <row r="21" spans="2:4" ht="15.75" x14ac:dyDescent="0.2">
      <c r="B21" s="19" t="s">
        <v>12</v>
      </c>
    </row>
    <row r="22" spans="2:4" x14ac:dyDescent="0.2">
      <c r="B22" s="9" t="s">
        <v>13</v>
      </c>
      <c r="C22" s="20" t="e">
        <f>C4/C3</f>
        <v>#DIV/0!</v>
      </c>
      <c r="D22" s="11"/>
    </row>
    <row r="23" spans="2:4" x14ac:dyDescent="0.2">
      <c r="B23" s="9" t="s">
        <v>14</v>
      </c>
      <c r="C23" s="20" t="e">
        <f>C9/C8</f>
        <v>#DIV/0!</v>
      </c>
      <c r="D23" s="11"/>
    </row>
    <row r="24" spans="2:4" x14ac:dyDescent="0.2">
      <c r="B24" s="21" t="s">
        <v>15</v>
      </c>
      <c r="C24" s="20" t="e">
        <f>C22-C23</f>
        <v>#DIV/0!</v>
      </c>
      <c r="D24" s="11"/>
    </row>
    <row r="26" spans="2:4" ht="21" thickBot="1" x14ac:dyDescent="0.35">
      <c r="B26" s="26" t="s">
        <v>16</v>
      </c>
      <c r="C26" s="27" t="e">
        <f>C24/C19</f>
        <v>#DIV/0!</v>
      </c>
      <c r="D26" s="11"/>
    </row>
    <row r="27" spans="2:4" ht="15.75" thickTop="1" x14ac:dyDescent="0.2"/>
    <row r="28" spans="2:4" ht="15.75" x14ac:dyDescent="0.25">
      <c r="B28" s="22" t="s">
        <v>17</v>
      </c>
    </row>
    <row r="29" spans="2:4" ht="36" customHeight="1" x14ac:dyDescent="0.2">
      <c r="B29" s="23" t="s">
        <v>18</v>
      </c>
    </row>
    <row r="30" spans="2:4" ht="36.75" customHeight="1" x14ac:dyDescent="0.2">
      <c r="B30" s="23" t="s">
        <v>19</v>
      </c>
    </row>
    <row r="31" spans="2:4" ht="39" customHeight="1" x14ac:dyDescent="0.2">
      <c r="B31" s="23" t="s">
        <v>22</v>
      </c>
    </row>
    <row r="32" spans="2:4" ht="51.75" customHeight="1" x14ac:dyDescent="0.2">
      <c r="B32" s="23" t="s">
        <v>20</v>
      </c>
    </row>
    <row r="33" spans="2:2" ht="67.5" customHeight="1" x14ac:dyDescent="0.2">
      <c r="B33" s="23" t="s">
        <v>21</v>
      </c>
    </row>
    <row r="34" spans="2:2" x14ac:dyDescent="0.2">
      <c r="B34" s="23"/>
    </row>
    <row r="35" spans="2:2" x14ac:dyDescent="0.2">
      <c r="B35" s="23"/>
    </row>
    <row r="36" spans="2:2" x14ac:dyDescent="0.2">
      <c r="B36" s="23"/>
    </row>
    <row r="37" spans="2:2" x14ac:dyDescent="0.2">
      <c r="B37" s="23"/>
    </row>
    <row r="38" spans="2:2" x14ac:dyDescent="0.2">
      <c r="B38" s="23"/>
    </row>
    <row r="39" spans="2:2" x14ac:dyDescent="0.2">
      <c r="B39" s="23"/>
    </row>
    <row r="40" spans="2:2" x14ac:dyDescent="0.2">
      <c r="B40" s="23"/>
    </row>
    <row r="41" spans="2:2" x14ac:dyDescent="0.2">
      <c r="B41" s="23"/>
    </row>
    <row r="42" spans="2:2" x14ac:dyDescent="0.2">
      <c r="B42" s="23"/>
    </row>
    <row r="43" spans="2:2" x14ac:dyDescent="0.2">
      <c r="B43" s="23"/>
    </row>
  </sheetData>
  <mergeCells count="10">
    <mergeCell ref="E7:E10"/>
    <mergeCell ref="F7:H10"/>
    <mergeCell ref="E11:E15"/>
    <mergeCell ref="F11:H15"/>
    <mergeCell ref="B1:H1"/>
    <mergeCell ref="E2:H2"/>
    <mergeCell ref="F3:H3"/>
    <mergeCell ref="F4:H4"/>
    <mergeCell ref="E5:E6"/>
    <mergeCell ref="F5:H6"/>
  </mergeCells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progId="Equation.3" shapeId="20487" r:id="rId3">
          <objectPr defaultSize="0" autoPict="0" r:id="rId4">
            <anchor moveWithCells="1" sizeWithCells="1">
              <from>
                <xdr:col>3</xdr:col>
                <xdr:colOff>28575</xdr:colOff>
                <xdr:row>30</xdr:row>
                <xdr:rowOff>323850</xdr:rowOff>
              </from>
              <to>
                <xdr:col>10</xdr:col>
                <xdr:colOff>47625</xdr:colOff>
                <xdr:row>32</xdr:row>
                <xdr:rowOff>809625</xdr:rowOff>
              </to>
            </anchor>
          </objectPr>
        </oleObject>
      </mc:Choice>
      <mc:Fallback>
        <oleObject progId="Equation.3" shapeId="20487" r:id="rId3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87F818-18E9-49B7-A9D3-206CC3CD487B}">
  <dimension ref="A1:H43"/>
  <sheetViews>
    <sheetView workbookViewId="0">
      <selection activeCell="F5" sqref="F5:H6"/>
    </sheetView>
  </sheetViews>
  <sheetFormatPr defaultColWidth="9.140625" defaultRowHeight="15" x14ac:dyDescent="0.2"/>
  <cols>
    <col min="1" max="1" width="17.5703125" style="1" bestFit="1" customWidth="1"/>
    <col min="2" max="2" width="62.28515625" style="1" bestFit="1" customWidth="1"/>
    <col min="3" max="3" width="15.7109375" style="1" customWidth="1"/>
    <col min="4" max="4" width="34.42578125" style="5" customWidth="1"/>
    <col min="5" max="5" width="17" style="1" customWidth="1"/>
    <col min="6" max="6" width="30.42578125" style="1" customWidth="1"/>
    <col min="7" max="16384" width="9.140625" style="1"/>
  </cols>
  <sheetData>
    <row r="1" spans="1:8" ht="23.25" x14ac:dyDescent="0.35">
      <c r="B1" s="100" t="s">
        <v>41</v>
      </c>
      <c r="C1" s="101"/>
      <c r="D1" s="102"/>
      <c r="E1" s="102"/>
      <c r="F1" s="102"/>
      <c r="G1" s="102"/>
      <c r="H1" s="102"/>
    </row>
    <row r="2" spans="1:8" ht="15.75" x14ac:dyDescent="0.25">
      <c r="A2" s="75" t="s">
        <v>29</v>
      </c>
      <c r="B2" s="3" t="s">
        <v>0</v>
      </c>
      <c r="C2" s="3"/>
      <c r="D2" s="2"/>
      <c r="E2" s="103" t="s">
        <v>1</v>
      </c>
      <c r="F2" s="104"/>
      <c r="G2" s="104"/>
      <c r="H2" s="104"/>
    </row>
    <row r="3" spans="1:8" ht="15.75" x14ac:dyDescent="0.25">
      <c r="A3" s="3" t="s">
        <v>2</v>
      </c>
      <c r="B3" s="4" t="s">
        <v>32</v>
      </c>
      <c r="C3" s="25"/>
      <c r="E3" s="76" t="s">
        <v>49</v>
      </c>
      <c r="F3" s="105">
        <f>'Population Served - Race #1'!F3</f>
        <v>0</v>
      </c>
      <c r="G3" s="106"/>
      <c r="H3" s="106"/>
    </row>
    <row r="4" spans="1:8" ht="15.75" customHeight="1" x14ac:dyDescent="0.25">
      <c r="A4" s="3" t="s">
        <v>2</v>
      </c>
      <c r="B4" s="4" t="s">
        <v>33</v>
      </c>
      <c r="C4" s="25"/>
      <c r="E4" s="76" t="s">
        <v>50</v>
      </c>
      <c r="F4" s="105">
        <f>'Population Served - Race #1'!F4</f>
        <v>0</v>
      </c>
      <c r="G4" s="106"/>
      <c r="H4" s="106"/>
    </row>
    <row r="5" spans="1:8" x14ac:dyDescent="0.2">
      <c r="A5" s="3" t="s">
        <v>2</v>
      </c>
      <c r="B5" s="4" t="s">
        <v>3</v>
      </c>
      <c r="C5" s="3"/>
      <c r="E5" s="107" t="s">
        <v>4</v>
      </c>
      <c r="F5" s="105"/>
      <c r="G5" s="106"/>
      <c r="H5" s="106"/>
    </row>
    <row r="6" spans="1:8" ht="48" customHeight="1" x14ac:dyDescent="0.2">
      <c r="A6" s="3"/>
      <c r="B6" s="4"/>
      <c r="C6" s="3"/>
      <c r="E6" s="108"/>
      <c r="F6" s="106"/>
      <c r="G6" s="106"/>
      <c r="H6" s="106"/>
    </row>
    <row r="7" spans="1:8" ht="30" x14ac:dyDescent="0.2">
      <c r="A7" s="75" t="s">
        <v>30</v>
      </c>
      <c r="B7" s="4"/>
      <c r="C7" s="3"/>
      <c r="E7" s="78" t="s">
        <v>35</v>
      </c>
      <c r="F7" s="81" t="s">
        <v>36</v>
      </c>
      <c r="G7" s="82"/>
      <c r="H7" s="83"/>
    </row>
    <row r="8" spans="1:8" x14ac:dyDescent="0.2">
      <c r="A8" s="3" t="s">
        <v>63</v>
      </c>
      <c r="B8" s="4" t="str">
        <f>B3</f>
        <v>Population Demographic</v>
      </c>
      <c r="C8" s="73"/>
      <c r="E8" s="79"/>
      <c r="F8" s="84"/>
      <c r="G8" s="85"/>
      <c r="H8" s="86"/>
    </row>
    <row r="9" spans="1:8" x14ac:dyDescent="0.2">
      <c r="A9" s="3" t="str">
        <f>A8</f>
        <v>Non White Race #2</v>
      </c>
      <c r="B9" s="4" t="str">
        <f t="shared" ref="B9:B10" si="0">B4</f>
        <v>Population Served</v>
      </c>
      <c r="C9" s="73"/>
      <c r="E9" s="79"/>
      <c r="F9" s="84"/>
      <c r="G9" s="85"/>
      <c r="H9" s="86"/>
    </row>
    <row r="10" spans="1:8" x14ac:dyDescent="0.2">
      <c r="A10" s="3" t="str">
        <f>A8</f>
        <v>Non White Race #2</v>
      </c>
      <c r="B10" s="4" t="str">
        <f t="shared" si="0"/>
        <v>Not Enrolled</v>
      </c>
      <c r="C10" s="3"/>
      <c r="E10" s="80"/>
      <c r="F10" s="87"/>
      <c r="G10" s="88"/>
      <c r="H10" s="89"/>
    </row>
    <row r="11" spans="1:8" x14ac:dyDescent="0.2">
      <c r="E11" s="78" t="s">
        <v>34</v>
      </c>
      <c r="F11" s="81"/>
      <c r="G11" s="92"/>
      <c r="H11" s="93"/>
    </row>
    <row r="12" spans="1:8" ht="15.75" x14ac:dyDescent="0.2">
      <c r="B12" s="7" t="s">
        <v>5</v>
      </c>
      <c r="C12" s="8"/>
      <c r="E12" s="90"/>
      <c r="F12" s="94"/>
      <c r="G12" s="95"/>
      <c r="H12" s="96"/>
    </row>
    <row r="13" spans="1:8" x14ac:dyDescent="0.2">
      <c r="B13" s="9" t="s">
        <v>6</v>
      </c>
      <c r="C13" s="10" t="e">
        <f>(C4+C9)/(C3+C8)</f>
        <v>#DIV/0!</v>
      </c>
      <c r="D13" s="11"/>
      <c r="E13" s="90"/>
      <c r="F13" s="94"/>
      <c r="G13" s="95"/>
      <c r="H13" s="96"/>
    </row>
    <row r="14" spans="1:8" x14ac:dyDescent="0.2">
      <c r="B14" s="9" t="s">
        <v>7</v>
      </c>
      <c r="C14" s="10" t="e">
        <f>1-C13</f>
        <v>#DIV/0!</v>
      </c>
      <c r="D14" s="11"/>
      <c r="E14" s="90"/>
      <c r="F14" s="94"/>
      <c r="G14" s="95"/>
      <c r="H14" s="96"/>
    </row>
    <row r="15" spans="1:8" ht="30" x14ac:dyDescent="0.2">
      <c r="B15" s="12" t="s">
        <v>61</v>
      </c>
      <c r="C15" s="13">
        <f>C3</f>
        <v>0</v>
      </c>
      <c r="D15" s="11"/>
      <c r="E15" s="91"/>
      <c r="F15" s="97"/>
      <c r="G15" s="98"/>
      <c r="H15" s="99"/>
    </row>
    <row r="16" spans="1:8" ht="19.5" x14ac:dyDescent="0.2">
      <c r="B16" s="9" t="s">
        <v>8</v>
      </c>
      <c r="C16" s="14" t="e">
        <f>1/C15</f>
        <v>#DIV/0!</v>
      </c>
      <c r="D16" s="11"/>
    </row>
    <row r="17" spans="2:4" ht="30" x14ac:dyDescent="0.2">
      <c r="B17" s="12" t="s">
        <v>9</v>
      </c>
      <c r="C17" s="13">
        <f>C8</f>
        <v>0</v>
      </c>
      <c r="D17" s="11"/>
    </row>
    <row r="18" spans="2:4" ht="19.5" x14ac:dyDescent="0.2">
      <c r="B18" s="15" t="s">
        <v>10</v>
      </c>
      <c r="C18" s="16" t="e">
        <f>1/C17</f>
        <v>#DIV/0!</v>
      </c>
      <c r="D18" s="11"/>
    </row>
    <row r="19" spans="2:4" ht="31.5" customHeight="1" thickBot="1" x14ac:dyDescent="0.25">
      <c r="B19" s="17" t="s">
        <v>11</v>
      </c>
      <c r="C19" s="18" t="e">
        <f>SQRT(C13*C14*(C16+C18))</f>
        <v>#DIV/0!</v>
      </c>
      <c r="D19" s="11"/>
    </row>
    <row r="20" spans="2:4" ht="15.75" thickTop="1" x14ac:dyDescent="0.2"/>
    <row r="21" spans="2:4" ht="15.75" x14ac:dyDescent="0.2">
      <c r="B21" s="19" t="s">
        <v>12</v>
      </c>
    </row>
    <row r="22" spans="2:4" x14ac:dyDescent="0.2">
      <c r="B22" s="9" t="s">
        <v>13</v>
      </c>
      <c r="C22" s="20" t="e">
        <f>C4/C3</f>
        <v>#DIV/0!</v>
      </c>
      <c r="D22" s="11"/>
    </row>
    <row r="23" spans="2:4" x14ac:dyDescent="0.2">
      <c r="B23" s="9" t="s">
        <v>14</v>
      </c>
      <c r="C23" s="20" t="e">
        <f>C9/C8</f>
        <v>#DIV/0!</v>
      </c>
      <c r="D23" s="11"/>
    </row>
    <row r="24" spans="2:4" x14ac:dyDescent="0.2">
      <c r="B24" s="21" t="s">
        <v>15</v>
      </c>
      <c r="C24" s="20" t="e">
        <f>C22-C23</f>
        <v>#DIV/0!</v>
      </c>
      <c r="D24" s="11"/>
    </row>
    <row r="26" spans="2:4" ht="21" thickBot="1" x14ac:dyDescent="0.35">
      <c r="B26" s="26" t="s">
        <v>16</v>
      </c>
      <c r="C26" s="27" t="e">
        <f>C24/C19</f>
        <v>#DIV/0!</v>
      </c>
      <c r="D26" s="11"/>
    </row>
    <row r="27" spans="2:4" ht="15.75" thickTop="1" x14ac:dyDescent="0.2"/>
    <row r="28" spans="2:4" ht="15.75" x14ac:dyDescent="0.25">
      <c r="B28" s="22" t="s">
        <v>17</v>
      </c>
    </row>
    <row r="29" spans="2:4" ht="36" customHeight="1" x14ac:dyDescent="0.2">
      <c r="B29" s="23" t="s">
        <v>18</v>
      </c>
    </row>
    <row r="30" spans="2:4" ht="36.75" customHeight="1" x14ac:dyDescent="0.2">
      <c r="B30" s="23" t="s">
        <v>19</v>
      </c>
    </row>
    <row r="31" spans="2:4" ht="39" customHeight="1" x14ac:dyDescent="0.2">
      <c r="B31" s="23" t="s">
        <v>22</v>
      </c>
    </row>
    <row r="32" spans="2:4" ht="51.75" customHeight="1" x14ac:dyDescent="0.2">
      <c r="B32" s="23" t="s">
        <v>20</v>
      </c>
    </row>
    <row r="33" spans="2:2" ht="67.5" customHeight="1" x14ac:dyDescent="0.2">
      <c r="B33" s="23" t="s">
        <v>21</v>
      </c>
    </row>
    <row r="34" spans="2:2" x14ac:dyDescent="0.2">
      <c r="B34" s="23"/>
    </row>
    <row r="35" spans="2:2" x14ac:dyDescent="0.2">
      <c r="B35" s="23"/>
    </row>
    <row r="36" spans="2:2" x14ac:dyDescent="0.2">
      <c r="B36" s="23"/>
    </row>
    <row r="37" spans="2:2" x14ac:dyDescent="0.2">
      <c r="B37" s="23"/>
    </row>
    <row r="38" spans="2:2" x14ac:dyDescent="0.2">
      <c r="B38" s="23"/>
    </row>
    <row r="39" spans="2:2" x14ac:dyDescent="0.2">
      <c r="B39" s="23"/>
    </row>
    <row r="40" spans="2:2" x14ac:dyDescent="0.2">
      <c r="B40" s="23"/>
    </row>
    <row r="41" spans="2:2" x14ac:dyDescent="0.2">
      <c r="B41" s="23"/>
    </row>
    <row r="42" spans="2:2" x14ac:dyDescent="0.2">
      <c r="B42" s="23"/>
    </row>
    <row r="43" spans="2:2" x14ac:dyDescent="0.2">
      <c r="B43" s="23"/>
    </row>
  </sheetData>
  <mergeCells count="10">
    <mergeCell ref="E7:E10"/>
    <mergeCell ref="F7:H10"/>
    <mergeCell ref="E11:E15"/>
    <mergeCell ref="F11:H15"/>
    <mergeCell ref="B1:H1"/>
    <mergeCell ref="E2:H2"/>
    <mergeCell ref="F3:H3"/>
    <mergeCell ref="F4:H4"/>
    <mergeCell ref="E5:E6"/>
    <mergeCell ref="F5:H6"/>
  </mergeCells>
  <phoneticPr fontId="40" type="noConversion"/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progId="Equation.3" shapeId="23553" r:id="rId3">
          <objectPr defaultSize="0" autoPict="0" r:id="rId4">
            <anchor moveWithCells="1" sizeWithCells="1">
              <from>
                <xdr:col>3</xdr:col>
                <xdr:colOff>28575</xdr:colOff>
                <xdr:row>30</xdr:row>
                <xdr:rowOff>323850</xdr:rowOff>
              </from>
              <to>
                <xdr:col>10</xdr:col>
                <xdr:colOff>47625</xdr:colOff>
                <xdr:row>32</xdr:row>
                <xdr:rowOff>809625</xdr:rowOff>
              </to>
            </anchor>
          </objectPr>
        </oleObject>
      </mc:Choice>
      <mc:Fallback>
        <oleObject progId="Equation.3" shapeId="23553" r:id="rId3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F7610A-213A-44AA-A8DE-034E6A62F840}">
  <dimension ref="A1:H43"/>
  <sheetViews>
    <sheetView workbookViewId="0">
      <selection activeCell="F5" sqref="F5:H6"/>
    </sheetView>
  </sheetViews>
  <sheetFormatPr defaultColWidth="9.140625" defaultRowHeight="15" x14ac:dyDescent="0.2"/>
  <cols>
    <col min="1" max="1" width="17.5703125" style="1" bestFit="1" customWidth="1"/>
    <col min="2" max="2" width="62.28515625" style="1" bestFit="1" customWidth="1"/>
    <col min="3" max="3" width="15.7109375" style="1" customWidth="1"/>
    <col min="4" max="4" width="34.42578125" style="5" customWidth="1"/>
    <col min="5" max="5" width="17" style="1" customWidth="1"/>
    <col min="6" max="6" width="30.42578125" style="1" customWidth="1"/>
    <col min="7" max="16384" width="9.140625" style="1"/>
  </cols>
  <sheetData>
    <row r="1" spans="1:8" ht="23.25" x14ac:dyDescent="0.35">
      <c r="B1" s="100" t="s">
        <v>41</v>
      </c>
      <c r="C1" s="101"/>
      <c r="D1" s="102"/>
      <c r="E1" s="102"/>
      <c r="F1" s="102"/>
      <c r="G1" s="102"/>
      <c r="H1" s="102"/>
    </row>
    <row r="2" spans="1:8" ht="15.75" x14ac:dyDescent="0.25">
      <c r="A2" s="75" t="s">
        <v>29</v>
      </c>
      <c r="B2" s="3" t="s">
        <v>0</v>
      </c>
      <c r="C2" s="3"/>
      <c r="D2" s="2"/>
      <c r="E2" s="103" t="s">
        <v>1</v>
      </c>
      <c r="F2" s="104"/>
      <c r="G2" s="104"/>
      <c r="H2" s="104"/>
    </row>
    <row r="3" spans="1:8" ht="15.75" x14ac:dyDescent="0.25">
      <c r="A3" s="3" t="s">
        <v>2</v>
      </c>
      <c r="B3" s="4" t="s">
        <v>32</v>
      </c>
      <c r="C3" s="25"/>
      <c r="E3" s="76" t="s">
        <v>49</v>
      </c>
      <c r="F3" s="105">
        <f>'Population Served - Race #1'!F3</f>
        <v>0</v>
      </c>
      <c r="G3" s="106"/>
      <c r="H3" s="106"/>
    </row>
    <row r="4" spans="1:8" ht="15.75" customHeight="1" x14ac:dyDescent="0.25">
      <c r="A4" s="3" t="s">
        <v>2</v>
      </c>
      <c r="B4" s="4" t="s">
        <v>33</v>
      </c>
      <c r="C4" s="25"/>
      <c r="E4" s="76" t="s">
        <v>50</v>
      </c>
      <c r="F4" s="105">
        <f>'Population Served - Race #1'!F4</f>
        <v>0</v>
      </c>
      <c r="G4" s="106"/>
      <c r="H4" s="106"/>
    </row>
    <row r="5" spans="1:8" x14ac:dyDescent="0.2">
      <c r="A5" s="3" t="s">
        <v>2</v>
      </c>
      <c r="B5" s="4" t="s">
        <v>3</v>
      </c>
      <c r="C5" s="3"/>
      <c r="E5" s="107" t="s">
        <v>4</v>
      </c>
      <c r="F5" s="105"/>
      <c r="G5" s="106"/>
      <c r="H5" s="106"/>
    </row>
    <row r="6" spans="1:8" ht="48" customHeight="1" x14ac:dyDescent="0.2">
      <c r="A6" s="3"/>
      <c r="B6" s="4"/>
      <c r="C6" s="3"/>
      <c r="E6" s="108"/>
      <c r="F6" s="106"/>
      <c r="G6" s="106"/>
      <c r="H6" s="106"/>
    </row>
    <row r="7" spans="1:8" ht="30" x14ac:dyDescent="0.2">
      <c r="A7" s="75" t="s">
        <v>30</v>
      </c>
      <c r="B7" s="4"/>
      <c r="C7" s="3"/>
      <c r="E7" s="78" t="s">
        <v>35</v>
      </c>
      <c r="F7" s="81" t="s">
        <v>36</v>
      </c>
      <c r="G7" s="82"/>
      <c r="H7" s="83"/>
    </row>
    <row r="8" spans="1:8" x14ac:dyDescent="0.2">
      <c r="A8" s="3" t="s">
        <v>64</v>
      </c>
      <c r="B8" s="4" t="str">
        <f>B3</f>
        <v>Population Demographic</v>
      </c>
      <c r="C8" s="73"/>
      <c r="E8" s="79"/>
      <c r="F8" s="84"/>
      <c r="G8" s="85"/>
      <c r="H8" s="86"/>
    </row>
    <row r="9" spans="1:8" x14ac:dyDescent="0.2">
      <c r="A9" s="3" t="str">
        <f>A8</f>
        <v>Non White Race #3</v>
      </c>
      <c r="B9" s="4" t="str">
        <f t="shared" ref="B9:B10" si="0">B4</f>
        <v>Population Served</v>
      </c>
      <c r="C9" s="73"/>
      <c r="E9" s="79"/>
      <c r="F9" s="84"/>
      <c r="G9" s="85"/>
      <c r="H9" s="86"/>
    </row>
    <row r="10" spans="1:8" x14ac:dyDescent="0.2">
      <c r="A10" s="3" t="str">
        <f>A8</f>
        <v>Non White Race #3</v>
      </c>
      <c r="B10" s="4" t="str">
        <f t="shared" si="0"/>
        <v>Not Enrolled</v>
      </c>
      <c r="C10" s="3"/>
      <c r="E10" s="80"/>
      <c r="F10" s="87"/>
      <c r="G10" s="88"/>
      <c r="H10" s="89"/>
    </row>
    <row r="11" spans="1:8" x14ac:dyDescent="0.2">
      <c r="E11" s="78" t="s">
        <v>34</v>
      </c>
      <c r="F11" s="81"/>
      <c r="G11" s="92"/>
      <c r="H11" s="93"/>
    </row>
    <row r="12" spans="1:8" ht="15.75" x14ac:dyDescent="0.2">
      <c r="B12" s="7" t="s">
        <v>5</v>
      </c>
      <c r="C12" s="8"/>
      <c r="E12" s="90"/>
      <c r="F12" s="94"/>
      <c r="G12" s="95"/>
      <c r="H12" s="96"/>
    </row>
    <row r="13" spans="1:8" x14ac:dyDescent="0.2">
      <c r="B13" s="9" t="s">
        <v>6</v>
      </c>
      <c r="C13" s="10" t="e">
        <f>(C4+C9)/(C3+C8)</f>
        <v>#DIV/0!</v>
      </c>
      <c r="D13" s="11"/>
      <c r="E13" s="90"/>
      <c r="F13" s="94"/>
      <c r="G13" s="95"/>
      <c r="H13" s="96"/>
    </row>
    <row r="14" spans="1:8" x14ac:dyDescent="0.2">
      <c r="B14" s="9" t="s">
        <v>7</v>
      </c>
      <c r="C14" s="10" t="e">
        <f>1-C13</f>
        <v>#DIV/0!</v>
      </c>
      <c r="D14" s="11"/>
      <c r="E14" s="90"/>
      <c r="F14" s="94"/>
      <c r="G14" s="95"/>
      <c r="H14" s="96"/>
    </row>
    <row r="15" spans="1:8" ht="30" x14ac:dyDescent="0.2">
      <c r="B15" s="12" t="s">
        <v>61</v>
      </c>
      <c r="C15" s="13">
        <f>C3</f>
        <v>0</v>
      </c>
      <c r="D15" s="11"/>
      <c r="E15" s="91"/>
      <c r="F15" s="97"/>
      <c r="G15" s="98"/>
      <c r="H15" s="99"/>
    </row>
    <row r="16" spans="1:8" ht="19.5" x14ac:dyDescent="0.2">
      <c r="B16" s="9" t="s">
        <v>8</v>
      </c>
      <c r="C16" s="14" t="e">
        <f>1/C15</f>
        <v>#DIV/0!</v>
      </c>
      <c r="D16" s="11"/>
    </row>
    <row r="17" spans="2:4" ht="30" x14ac:dyDescent="0.2">
      <c r="B17" s="12" t="s">
        <v>9</v>
      </c>
      <c r="C17" s="13">
        <f>C8</f>
        <v>0</v>
      </c>
      <c r="D17" s="11"/>
    </row>
    <row r="18" spans="2:4" ht="19.5" x14ac:dyDescent="0.2">
      <c r="B18" s="15" t="s">
        <v>10</v>
      </c>
      <c r="C18" s="16" t="e">
        <f>1/C17</f>
        <v>#DIV/0!</v>
      </c>
      <c r="D18" s="11"/>
    </row>
    <row r="19" spans="2:4" ht="31.5" customHeight="1" thickBot="1" x14ac:dyDescent="0.25">
      <c r="B19" s="17" t="s">
        <v>11</v>
      </c>
      <c r="C19" s="18" t="e">
        <f>SQRT(C13*C14*(C16+C18))</f>
        <v>#DIV/0!</v>
      </c>
      <c r="D19" s="11"/>
    </row>
    <row r="20" spans="2:4" ht="15.75" thickTop="1" x14ac:dyDescent="0.2"/>
    <row r="21" spans="2:4" ht="15.75" x14ac:dyDescent="0.2">
      <c r="B21" s="19" t="s">
        <v>12</v>
      </c>
    </row>
    <row r="22" spans="2:4" x14ac:dyDescent="0.2">
      <c r="B22" s="9" t="s">
        <v>13</v>
      </c>
      <c r="C22" s="20" t="e">
        <f>C4/C3</f>
        <v>#DIV/0!</v>
      </c>
      <c r="D22" s="11"/>
    </row>
    <row r="23" spans="2:4" x14ac:dyDescent="0.2">
      <c r="B23" s="9" t="s">
        <v>14</v>
      </c>
      <c r="C23" s="20" t="e">
        <f>C9/C8</f>
        <v>#DIV/0!</v>
      </c>
      <c r="D23" s="11"/>
    </row>
    <row r="24" spans="2:4" x14ac:dyDescent="0.2">
      <c r="B24" s="21" t="s">
        <v>15</v>
      </c>
      <c r="C24" s="20" t="e">
        <f>C22-C23</f>
        <v>#DIV/0!</v>
      </c>
      <c r="D24" s="11"/>
    </row>
    <row r="26" spans="2:4" ht="21" thickBot="1" x14ac:dyDescent="0.35">
      <c r="B26" s="26" t="s">
        <v>16</v>
      </c>
      <c r="C26" s="27" t="e">
        <f>C24/C19</f>
        <v>#DIV/0!</v>
      </c>
      <c r="D26" s="11"/>
    </row>
    <row r="27" spans="2:4" ht="15.75" thickTop="1" x14ac:dyDescent="0.2"/>
    <row r="28" spans="2:4" ht="15.75" x14ac:dyDescent="0.25">
      <c r="B28" s="22" t="s">
        <v>17</v>
      </c>
    </row>
    <row r="29" spans="2:4" ht="36" customHeight="1" x14ac:dyDescent="0.2">
      <c r="B29" s="23" t="s">
        <v>18</v>
      </c>
    </row>
    <row r="30" spans="2:4" ht="36.75" customHeight="1" x14ac:dyDescent="0.2">
      <c r="B30" s="23" t="s">
        <v>19</v>
      </c>
    </row>
    <row r="31" spans="2:4" ht="39" customHeight="1" x14ac:dyDescent="0.2">
      <c r="B31" s="23" t="s">
        <v>22</v>
      </c>
    </row>
    <row r="32" spans="2:4" ht="51.75" customHeight="1" x14ac:dyDescent="0.2">
      <c r="B32" s="23" t="s">
        <v>20</v>
      </c>
    </row>
    <row r="33" spans="2:2" ht="67.5" customHeight="1" x14ac:dyDescent="0.2">
      <c r="B33" s="23" t="s">
        <v>21</v>
      </c>
    </row>
    <row r="34" spans="2:2" x14ac:dyDescent="0.2">
      <c r="B34" s="23"/>
    </row>
    <row r="35" spans="2:2" x14ac:dyDescent="0.2">
      <c r="B35" s="23"/>
    </row>
    <row r="36" spans="2:2" x14ac:dyDescent="0.2">
      <c r="B36" s="23"/>
    </row>
    <row r="37" spans="2:2" x14ac:dyDescent="0.2">
      <c r="B37" s="23"/>
    </row>
    <row r="38" spans="2:2" x14ac:dyDescent="0.2">
      <c r="B38" s="23"/>
    </row>
    <row r="39" spans="2:2" x14ac:dyDescent="0.2">
      <c r="B39" s="23"/>
    </row>
    <row r="40" spans="2:2" x14ac:dyDescent="0.2">
      <c r="B40" s="23"/>
    </row>
    <row r="41" spans="2:2" x14ac:dyDescent="0.2">
      <c r="B41" s="23"/>
    </row>
    <row r="42" spans="2:2" x14ac:dyDescent="0.2">
      <c r="B42" s="23"/>
    </row>
    <row r="43" spans="2:2" x14ac:dyDescent="0.2">
      <c r="B43" s="23"/>
    </row>
  </sheetData>
  <mergeCells count="10">
    <mergeCell ref="E7:E10"/>
    <mergeCell ref="F7:H10"/>
    <mergeCell ref="E11:E15"/>
    <mergeCell ref="F11:H15"/>
    <mergeCell ref="B1:H1"/>
    <mergeCell ref="E2:H2"/>
    <mergeCell ref="F3:H3"/>
    <mergeCell ref="F4:H4"/>
    <mergeCell ref="E5:E6"/>
    <mergeCell ref="F5:H6"/>
  </mergeCells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progId="Equation.3" shapeId="21505" r:id="rId3">
          <objectPr defaultSize="0" autoPict="0" r:id="rId4">
            <anchor moveWithCells="1" sizeWithCells="1">
              <from>
                <xdr:col>3</xdr:col>
                <xdr:colOff>28575</xdr:colOff>
                <xdr:row>30</xdr:row>
                <xdr:rowOff>323850</xdr:rowOff>
              </from>
              <to>
                <xdr:col>10</xdr:col>
                <xdr:colOff>47625</xdr:colOff>
                <xdr:row>32</xdr:row>
                <xdr:rowOff>809625</xdr:rowOff>
              </to>
            </anchor>
          </objectPr>
        </oleObject>
      </mc:Choice>
      <mc:Fallback>
        <oleObject progId="Equation.3" shapeId="21505" r:id="rId3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43"/>
  <sheetViews>
    <sheetView showGridLines="0" zoomScaleNormal="100" workbookViewId="0">
      <selection activeCell="F5" sqref="F5:H6"/>
    </sheetView>
  </sheetViews>
  <sheetFormatPr defaultColWidth="9.140625" defaultRowHeight="15" x14ac:dyDescent="0.2"/>
  <cols>
    <col min="1" max="1" width="17.5703125" style="1" bestFit="1" customWidth="1"/>
    <col min="2" max="2" width="62.28515625" style="1" bestFit="1" customWidth="1"/>
    <col min="3" max="3" width="15.7109375" style="1" customWidth="1"/>
    <col min="4" max="4" width="34.42578125" style="5" customWidth="1"/>
    <col min="5" max="5" width="17" style="1" customWidth="1"/>
    <col min="6" max="6" width="30.42578125" style="1" customWidth="1"/>
    <col min="7" max="16384" width="9.140625" style="1"/>
  </cols>
  <sheetData>
    <row r="1" spans="1:8" ht="23.25" x14ac:dyDescent="0.35">
      <c r="B1" s="100" t="s">
        <v>54</v>
      </c>
      <c r="C1" s="101"/>
      <c r="D1" s="102"/>
      <c r="E1" s="102"/>
      <c r="F1" s="102"/>
      <c r="G1" s="102"/>
      <c r="H1" s="102"/>
    </row>
    <row r="2" spans="1:8" ht="15.75" x14ac:dyDescent="0.25">
      <c r="A2" s="24" t="s">
        <v>29</v>
      </c>
      <c r="B2" s="3" t="s">
        <v>0</v>
      </c>
      <c r="C2" s="3"/>
      <c r="D2" s="2"/>
      <c r="E2" s="103" t="s">
        <v>1</v>
      </c>
      <c r="F2" s="104"/>
      <c r="G2" s="104"/>
      <c r="H2" s="104"/>
    </row>
    <row r="3" spans="1:8" ht="15.75" x14ac:dyDescent="0.25">
      <c r="A3" s="3" t="s">
        <v>55</v>
      </c>
      <c r="B3" s="4" t="s">
        <v>32</v>
      </c>
      <c r="C3" s="25"/>
      <c r="E3" s="6" t="s">
        <v>49</v>
      </c>
      <c r="F3" s="105">
        <f>'Population Served - Race #1'!F3</f>
        <v>0</v>
      </c>
      <c r="G3" s="106"/>
      <c r="H3" s="106"/>
    </row>
    <row r="4" spans="1:8" ht="15.75" customHeight="1" x14ac:dyDescent="0.25">
      <c r="A4" s="3" t="s">
        <v>55</v>
      </c>
      <c r="B4" s="4" t="s">
        <v>33</v>
      </c>
      <c r="C4" s="25"/>
      <c r="E4" s="6" t="s">
        <v>50</v>
      </c>
      <c r="F4" s="105">
        <f>'Population Served - Race #1'!F4</f>
        <v>0</v>
      </c>
      <c r="G4" s="106"/>
      <c r="H4" s="106"/>
    </row>
    <row r="5" spans="1:8" x14ac:dyDescent="0.2">
      <c r="A5" s="3" t="s">
        <v>55</v>
      </c>
      <c r="B5" s="4" t="s">
        <v>3</v>
      </c>
      <c r="C5" s="3"/>
      <c r="E5" s="107" t="s">
        <v>4</v>
      </c>
      <c r="F5" s="105"/>
      <c r="G5" s="106"/>
      <c r="H5" s="106"/>
    </row>
    <row r="6" spans="1:8" ht="48" customHeight="1" x14ac:dyDescent="0.2">
      <c r="A6" s="3"/>
      <c r="B6" s="4"/>
      <c r="C6" s="3"/>
      <c r="E6" s="108"/>
      <c r="F6" s="106"/>
      <c r="G6" s="106"/>
      <c r="H6" s="106"/>
    </row>
    <row r="7" spans="1:8" ht="30" x14ac:dyDescent="0.2">
      <c r="A7" s="24" t="s">
        <v>30</v>
      </c>
      <c r="B7" s="4"/>
      <c r="C7" s="3"/>
      <c r="E7" s="78" t="s">
        <v>35</v>
      </c>
      <c r="F7" s="81" t="s">
        <v>36</v>
      </c>
      <c r="G7" s="82"/>
      <c r="H7" s="83"/>
    </row>
    <row r="8" spans="1:8" x14ac:dyDescent="0.2">
      <c r="A8" s="3" t="s">
        <v>56</v>
      </c>
      <c r="B8" s="4" t="str">
        <f>B3</f>
        <v>Population Demographic</v>
      </c>
      <c r="C8" s="73"/>
      <c r="E8" s="79"/>
      <c r="F8" s="84"/>
      <c r="G8" s="85"/>
      <c r="H8" s="86"/>
    </row>
    <row r="9" spans="1:8" x14ac:dyDescent="0.2">
      <c r="A9" s="3" t="str">
        <f>A8</f>
        <v>Hispanic or Latino</v>
      </c>
      <c r="B9" s="4" t="str">
        <f t="shared" ref="B9:B10" si="0">B4</f>
        <v>Population Served</v>
      </c>
      <c r="C9" s="73"/>
      <c r="E9" s="79"/>
      <c r="F9" s="84"/>
      <c r="G9" s="85"/>
      <c r="H9" s="86"/>
    </row>
    <row r="10" spans="1:8" x14ac:dyDescent="0.2">
      <c r="A10" s="3" t="str">
        <f>A8</f>
        <v>Hispanic or Latino</v>
      </c>
      <c r="B10" s="4" t="str">
        <f t="shared" si="0"/>
        <v>Not Enrolled</v>
      </c>
      <c r="C10" s="3"/>
      <c r="E10" s="80"/>
      <c r="F10" s="87"/>
      <c r="G10" s="88"/>
      <c r="H10" s="89"/>
    </row>
    <row r="11" spans="1:8" x14ac:dyDescent="0.2">
      <c r="E11" s="78" t="s">
        <v>34</v>
      </c>
      <c r="F11" s="81"/>
      <c r="G11" s="92"/>
      <c r="H11" s="93"/>
    </row>
    <row r="12" spans="1:8" ht="15.75" x14ac:dyDescent="0.2">
      <c r="B12" s="7" t="s">
        <v>5</v>
      </c>
      <c r="C12" s="8"/>
      <c r="E12" s="90"/>
      <c r="F12" s="94"/>
      <c r="G12" s="95"/>
      <c r="H12" s="96"/>
    </row>
    <row r="13" spans="1:8" x14ac:dyDescent="0.2">
      <c r="B13" s="9" t="s">
        <v>6</v>
      </c>
      <c r="C13" s="10" t="e">
        <f>(C4+C9)/(C3+C8)</f>
        <v>#DIV/0!</v>
      </c>
      <c r="D13" s="11"/>
      <c r="E13" s="90"/>
      <c r="F13" s="94"/>
      <c r="G13" s="95"/>
      <c r="H13" s="96"/>
    </row>
    <row r="14" spans="1:8" x14ac:dyDescent="0.2">
      <c r="B14" s="9" t="s">
        <v>7</v>
      </c>
      <c r="C14" s="10" t="e">
        <f>1-C13</f>
        <v>#DIV/0!</v>
      </c>
      <c r="D14" s="11"/>
      <c r="E14" s="90"/>
      <c r="F14" s="94"/>
      <c r="G14" s="95"/>
      <c r="H14" s="96"/>
    </row>
    <row r="15" spans="1:8" ht="30" x14ac:dyDescent="0.2">
      <c r="B15" s="12" t="s">
        <v>61</v>
      </c>
      <c r="C15" s="13">
        <f>C3</f>
        <v>0</v>
      </c>
      <c r="D15" s="11"/>
      <c r="E15" s="91"/>
      <c r="F15" s="97"/>
      <c r="G15" s="98"/>
      <c r="H15" s="99"/>
    </row>
    <row r="16" spans="1:8" ht="19.5" x14ac:dyDescent="0.2">
      <c r="B16" s="9" t="s">
        <v>8</v>
      </c>
      <c r="C16" s="14" t="e">
        <f>1/C15</f>
        <v>#DIV/0!</v>
      </c>
      <c r="D16" s="11"/>
    </row>
    <row r="17" spans="2:4" ht="30" x14ac:dyDescent="0.2">
      <c r="B17" s="12" t="s">
        <v>9</v>
      </c>
      <c r="C17" s="13">
        <f>C8</f>
        <v>0</v>
      </c>
      <c r="D17" s="11"/>
    </row>
    <row r="18" spans="2:4" ht="19.5" x14ac:dyDescent="0.2">
      <c r="B18" s="15" t="s">
        <v>10</v>
      </c>
      <c r="C18" s="16" t="e">
        <f>1/C17</f>
        <v>#DIV/0!</v>
      </c>
      <c r="D18" s="11"/>
    </row>
    <row r="19" spans="2:4" ht="31.5" customHeight="1" thickBot="1" x14ac:dyDescent="0.25">
      <c r="B19" s="17" t="s">
        <v>11</v>
      </c>
      <c r="C19" s="18" t="e">
        <f>SQRT(C13*C14*(C16+C18))</f>
        <v>#DIV/0!</v>
      </c>
      <c r="D19" s="11"/>
    </row>
    <row r="20" spans="2:4" ht="15.75" thickTop="1" x14ac:dyDescent="0.2"/>
    <row r="21" spans="2:4" ht="15.75" x14ac:dyDescent="0.2">
      <c r="B21" s="19" t="s">
        <v>12</v>
      </c>
    </row>
    <row r="22" spans="2:4" x14ac:dyDescent="0.2">
      <c r="B22" s="9" t="s">
        <v>13</v>
      </c>
      <c r="C22" s="20" t="e">
        <f>C4/C3</f>
        <v>#DIV/0!</v>
      </c>
      <c r="D22" s="11"/>
    </row>
    <row r="23" spans="2:4" x14ac:dyDescent="0.2">
      <c r="B23" s="9" t="s">
        <v>14</v>
      </c>
      <c r="C23" s="20" t="e">
        <f>C9/C8</f>
        <v>#DIV/0!</v>
      </c>
      <c r="D23" s="11"/>
    </row>
    <row r="24" spans="2:4" x14ac:dyDescent="0.2">
      <c r="B24" s="21" t="s">
        <v>15</v>
      </c>
      <c r="C24" s="20" t="e">
        <f>C22-C23</f>
        <v>#DIV/0!</v>
      </c>
      <c r="D24" s="11"/>
    </row>
    <row r="26" spans="2:4" ht="21" thickBot="1" x14ac:dyDescent="0.35">
      <c r="B26" s="26" t="s">
        <v>16</v>
      </c>
      <c r="C26" s="27" t="e">
        <f>C24/C19</f>
        <v>#DIV/0!</v>
      </c>
      <c r="D26" s="11"/>
    </row>
    <row r="27" spans="2:4" ht="15.75" thickTop="1" x14ac:dyDescent="0.2"/>
    <row r="28" spans="2:4" ht="15.75" x14ac:dyDescent="0.25">
      <c r="B28" s="22" t="s">
        <v>17</v>
      </c>
    </row>
    <row r="29" spans="2:4" ht="36" customHeight="1" x14ac:dyDescent="0.2">
      <c r="B29" s="23" t="s">
        <v>18</v>
      </c>
    </row>
    <row r="30" spans="2:4" ht="36.75" customHeight="1" x14ac:dyDescent="0.2">
      <c r="B30" s="23" t="s">
        <v>19</v>
      </c>
    </row>
    <row r="31" spans="2:4" ht="39" customHeight="1" x14ac:dyDescent="0.2">
      <c r="B31" s="23" t="s">
        <v>22</v>
      </c>
    </row>
    <row r="32" spans="2:4" ht="51.75" customHeight="1" x14ac:dyDescent="0.2">
      <c r="B32" s="23" t="s">
        <v>20</v>
      </c>
    </row>
    <row r="33" spans="2:2" ht="67.5" customHeight="1" x14ac:dyDescent="0.2">
      <c r="B33" s="23" t="s">
        <v>21</v>
      </c>
    </row>
    <row r="34" spans="2:2" x14ac:dyDescent="0.2">
      <c r="B34" s="23"/>
    </row>
    <row r="35" spans="2:2" x14ac:dyDescent="0.2">
      <c r="B35" s="23"/>
    </row>
    <row r="36" spans="2:2" x14ac:dyDescent="0.2">
      <c r="B36" s="23"/>
    </row>
    <row r="37" spans="2:2" x14ac:dyDescent="0.2">
      <c r="B37" s="23"/>
    </row>
    <row r="38" spans="2:2" x14ac:dyDescent="0.2">
      <c r="B38" s="23"/>
    </row>
    <row r="39" spans="2:2" x14ac:dyDescent="0.2">
      <c r="B39" s="23"/>
    </row>
    <row r="40" spans="2:2" x14ac:dyDescent="0.2">
      <c r="B40" s="23"/>
    </row>
    <row r="41" spans="2:2" x14ac:dyDescent="0.2">
      <c r="B41" s="23"/>
    </row>
    <row r="42" spans="2:2" x14ac:dyDescent="0.2">
      <c r="B42" s="23"/>
    </row>
    <row r="43" spans="2:2" x14ac:dyDescent="0.2">
      <c r="B43" s="23"/>
    </row>
  </sheetData>
  <mergeCells count="10">
    <mergeCell ref="B1:H1"/>
    <mergeCell ref="E7:E10"/>
    <mergeCell ref="E11:E15"/>
    <mergeCell ref="F7:H10"/>
    <mergeCell ref="F11:H15"/>
    <mergeCell ref="E2:H2"/>
    <mergeCell ref="F3:H3"/>
    <mergeCell ref="F4:H4"/>
    <mergeCell ref="E5:E6"/>
    <mergeCell ref="F5:H6"/>
  </mergeCells>
  <printOptions horizontalCentered="1" headings="1"/>
  <pageMargins left="0.45" right="0.45" top="0.5" bottom="0.5" header="0.3" footer="0.3"/>
  <pageSetup scale="63" orientation="landscape" r:id="rId1"/>
  <drawing r:id="rId2"/>
  <legacyDrawing r:id="rId3"/>
  <oleObjects>
    <mc:AlternateContent xmlns:mc="http://schemas.openxmlformats.org/markup-compatibility/2006">
      <mc:Choice Requires="x14">
        <oleObject progId="Equation.3" shapeId="14337" r:id="rId4">
          <objectPr defaultSize="0" autoPict="0" r:id="rId5">
            <anchor moveWithCells="1" sizeWithCells="1">
              <from>
                <xdr:col>3</xdr:col>
                <xdr:colOff>28575</xdr:colOff>
                <xdr:row>30</xdr:row>
                <xdr:rowOff>323850</xdr:rowOff>
              </from>
              <to>
                <xdr:col>10</xdr:col>
                <xdr:colOff>47625</xdr:colOff>
                <xdr:row>32</xdr:row>
                <xdr:rowOff>809625</xdr:rowOff>
              </to>
            </anchor>
          </objectPr>
        </oleObject>
      </mc:Choice>
      <mc:Fallback>
        <oleObject progId="Equation.3" shapeId="14337" r:id="rId4"/>
      </mc:Fallback>
    </mc:AlternateContent>
  </oleObjec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43"/>
  <sheetViews>
    <sheetView showGridLines="0" zoomScaleNormal="100" workbookViewId="0">
      <selection activeCell="F5" sqref="F5:H6"/>
    </sheetView>
  </sheetViews>
  <sheetFormatPr defaultColWidth="9.140625" defaultRowHeight="15" x14ac:dyDescent="0.2"/>
  <cols>
    <col min="1" max="1" width="11.5703125" style="1" customWidth="1"/>
    <col min="2" max="2" width="62.28515625" style="1" bestFit="1" customWidth="1"/>
    <col min="3" max="3" width="15.7109375" style="1" customWidth="1"/>
    <col min="4" max="4" width="34.42578125" style="5" customWidth="1"/>
    <col min="5" max="5" width="17" style="1" customWidth="1"/>
    <col min="6" max="6" width="30.42578125" style="1" customWidth="1"/>
    <col min="7" max="16384" width="9.140625" style="1"/>
  </cols>
  <sheetData>
    <row r="1" spans="1:8" ht="23.25" x14ac:dyDescent="0.35">
      <c r="B1" s="100" t="s">
        <v>40</v>
      </c>
      <c r="C1" s="101"/>
      <c r="D1" s="102"/>
      <c r="E1" s="102"/>
      <c r="F1" s="102"/>
      <c r="G1" s="102"/>
      <c r="H1" s="102"/>
    </row>
    <row r="2" spans="1:8" ht="30.75" x14ac:dyDescent="0.25">
      <c r="A2" s="24" t="s">
        <v>29</v>
      </c>
      <c r="B2" s="3" t="s">
        <v>0</v>
      </c>
      <c r="C2" s="3"/>
      <c r="D2" s="2"/>
      <c r="E2" s="103" t="s">
        <v>1</v>
      </c>
      <c r="F2" s="104"/>
      <c r="G2" s="104"/>
      <c r="H2" s="104"/>
    </row>
    <row r="3" spans="1:8" ht="15.75" x14ac:dyDescent="0.25">
      <c r="A3" s="3" t="s">
        <v>57</v>
      </c>
      <c r="B3" s="4" t="s">
        <v>32</v>
      </c>
      <c r="C3" s="25"/>
      <c r="E3" s="6" t="s">
        <v>51</v>
      </c>
      <c r="F3" s="105">
        <f>'Population Served - Race #1'!F3</f>
        <v>0</v>
      </c>
      <c r="G3" s="106"/>
      <c r="H3" s="106"/>
    </row>
    <row r="4" spans="1:8" ht="15.75" x14ac:dyDescent="0.25">
      <c r="A4" s="3" t="str">
        <f>A3</f>
        <v>16-54</v>
      </c>
      <c r="B4" s="4" t="s">
        <v>33</v>
      </c>
      <c r="C4" s="25"/>
      <c r="E4" s="6" t="s">
        <v>50</v>
      </c>
      <c r="F4" s="109">
        <f>'Population Served - Race #1'!F4</f>
        <v>0</v>
      </c>
      <c r="G4" s="110"/>
      <c r="H4" s="110"/>
    </row>
    <row r="5" spans="1:8" x14ac:dyDescent="0.2">
      <c r="A5" s="3" t="str">
        <f>A3</f>
        <v>16-54</v>
      </c>
      <c r="B5" s="4" t="s">
        <v>3</v>
      </c>
      <c r="C5" s="3"/>
      <c r="E5" s="107" t="s">
        <v>4</v>
      </c>
      <c r="F5" s="105"/>
      <c r="G5" s="106"/>
      <c r="H5" s="106"/>
    </row>
    <row r="6" spans="1:8" ht="48" customHeight="1" x14ac:dyDescent="0.2">
      <c r="A6" s="3"/>
      <c r="B6" s="4"/>
      <c r="C6" s="3"/>
      <c r="E6" s="108"/>
      <c r="F6" s="106"/>
      <c r="G6" s="106"/>
      <c r="H6" s="106"/>
    </row>
    <row r="7" spans="1:8" ht="30" x14ac:dyDescent="0.2">
      <c r="A7" s="24" t="s">
        <v>30</v>
      </c>
      <c r="B7" s="4"/>
      <c r="C7" s="3"/>
      <c r="E7" s="78" t="s">
        <v>35</v>
      </c>
      <c r="F7" s="81" t="s">
        <v>37</v>
      </c>
      <c r="G7" s="82"/>
      <c r="H7" s="83"/>
    </row>
    <row r="8" spans="1:8" x14ac:dyDescent="0.2">
      <c r="A8" s="3" t="s">
        <v>58</v>
      </c>
      <c r="B8" s="4" t="str">
        <f>B3</f>
        <v>Population Demographic</v>
      </c>
      <c r="C8" s="73"/>
      <c r="E8" s="79"/>
      <c r="F8" s="84"/>
      <c r="G8" s="85"/>
      <c r="H8" s="86"/>
    </row>
    <row r="9" spans="1:8" x14ac:dyDescent="0.2">
      <c r="A9" s="3" t="str">
        <f>A8</f>
        <v>55+</v>
      </c>
      <c r="B9" s="4" t="str">
        <f t="shared" ref="B9:B10" si="0">B4</f>
        <v>Population Served</v>
      </c>
      <c r="C9" s="73"/>
      <c r="E9" s="79"/>
      <c r="F9" s="84"/>
      <c r="G9" s="85"/>
      <c r="H9" s="86"/>
    </row>
    <row r="10" spans="1:8" x14ac:dyDescent="0.2">
      <c r="A10" s="3" t="str">
        <f>A8</f>
        <v>55+</v>
      </c>
      <c r="B10" s="4" t="str">
        <f t="shared" si="0"/>
        <v>Not Enrolled</v>
      </c>
      <c r="C10" s="73"/>
      <c r="E10" s="80"/>
      <c r="F10" s="87"/>
      <c r="G10" s="88"/>
      <c r="H10" s="89"/>
    </row>
    <row r="11" spans="1:8" x14ac:dyDescent="0.2">
      <c r="E11" s="78" t="s">
        <v>34</v>
      </c>
      <c r="F11" s="81"/>
      <c r="G11" s="92"/>
      <c r="H11" s="93"/>
    </row>
    <row r="12" spans="1:8" ht="15.75" x14ac:dyDescent="0.2">
      <c r="B12" s="7" t="s">
        <v>5</v>
      </c>
      <c r="C12" s="8"/>
      <c r="E12" s="90"/>
      <c r="F12" s="94"/>
      <c r="G12" s="95"/>
      <c r="H12" s="96"/>
    </row>
    <row r="13" spans="1:8" x14ac:dyDescent="0.2">
      <c r="B13" s="9" t="s">
        <v>6</v>
      </c>
      <c r="C13" s="10" t="e">
        <f>(C4+C9)/(C3+C8)</f>
        <v>#DIV/0!</v>
      </c>
      <c r="D13" s="11"/>
      <c r="E13" s="90"/>
      <c r="F13" s="94"/>
      <c r="G13" s="95"/>
      <c r="H13" s="96"/>
    </row>
    <row r="14" spans="1:8" x14ac:dyDescent="0.2">
      <c r="B14" s="9" t="s">
        <v>7</v>
      </c>
      <c r="C14" s="10" t="e">
        <f>1-C13</f>
        <v>#DIV/0!</v>
      </c>
      <c r="D14" s="11"/>
      <c r="E14" s="90"/>
      <c r="F14" s="94"/>
      <c r="G14" s="95"/>
      <c r="H14" s="96"/>
    </row>
    <row r="15" spans="1:8" ht="30" x14ac:dyDescent="0.2">
      <c r="B15" s="12" t="s">
        <v>61</v>
      </c>
      <c r="C15" s="13">
        <f>C3</f>
        <v>0</v>
      </c>
      <c r="D15" s="11"/>
      <c r="E15" s="91"/>
      <c r="F15" s="97"/>
      <c r="G15" s="98"/>
      <c r="H15" s="99"/>
    </row>
    <row r="16" spans="1:8" ht="19.5" x14ac:dyDescent="0.2">
      <c r="B16" s="9" t="s">
        <v>8</v>
      </c>
      <c r="C16" s="14" t="e">
        <f>1/C15</f>
        <v>#DIV/0!</v>
      </c>
      <c r="D16" s="11"/>
    </row>
    <row r="17" spans="2:4" ht="30" x14ac:dyDescent="0.2">
      <c r="B17" s="12" t="s">
        <v>9</v>
      </c>
      <c r="C17" s="13">
        <f>C8</f>
        <v>0</v>
      </c>
      <c r="D17" s="11"/>
    </row>
    <row r="18" spans="2:4" ht="19.5" x14ac:dyDescent="0.2">
      <c r="B18" s="15" t="s">
        <v>10</v>
      </c>
      <c r="C18" s="16" t="e">
        <f>1/C17</f>
        <v>#DIV/0!</v>
      </c>
      <c r="D18" s="11"/>
    </row>
    <row r="19" spans="2:4" ht="31.5" customHeight="1" thickBot="1" x14ac:dyDescent="0.25">
      <c r="B19" s="17" t="s">
        <v>11</v>
      </c>
      <c r="C19" s="18" t="e">
        <f>SQRT(C13*C14*(C16+C18))</f>
        <v>#DIV/0!</v>
      </c>
      <c r="D19" s="11"/>
    </row>
    <row r="20" spans="2:4" ht="15.75" thickTop="1" x14ac:dyDescent="0.2"/>
    <row r="21" spans="2:4" ht="15.75" x14ac:dyDescent="0.2">
      <c r="B21" s="19" t="s">
        <v>12</v>
      </c>
    </row>
    <row r="22" spans="2:4" x14ac:dyDescent="0.2">
      <c r="B22" s="9" t="s">
        <v>13</v>
      </c>
      <c r="C22" s="20" t="e">
        <f>C4/C3</f>
        <v>#DIV/0!</v>
      </c>
      <c r="D22" s="11"/>
    </row>
    <row r="23" spans="2:4" x14ac:dyDescent="0.2">
      <c r="B23" s="9" t="s">
        <v>14</v>
      </c>
      <c r="C23" s="20" t="e">
        <f>C9/C8</f>
        <v>#DIV/0!</v>
      </c>
      <c r="D23" s="11"/>
    </row>
    <row r="24" spans="2:4" x14ac:dyDescent="0.2">
      <c r="B24" s="21" t="s">
        <v>15</v>
      </c>
      <c r="C24" s="20" t="e">
        <f>C22-C23</f>
        <v>#DIV/0!</v>
      </c>
      <c r="D24" s="11"/>
    </row>
    <row r="26" spans="2:4" ht="21" thickBot="1" x14ac:dyDescent="0.35">
      <c r="B26" s="26" t="s">
        <v>16</v>
      </c>
      <c r="C26" s="27" t="e">
        <f>C24/C19</f>
        <v>#DIV/0!</v>
      </c>
      <c r="D26" s="11"/>
    </row>
    <row r="27" spans="2:4" ht="15.75" thickTop="1" x14ac:dyDescent="0.2"/>
    <row r="28" spans="2:4" ht="15.75" x14ac:dyDescent="0.25">
      <c r="B28" s="22" t="s">
        <v>17</v>
      </c>
    </row>
    <row r="29" spans="2:4" ht="36" customHeight="1" x14ac:dyDescent="0.2">
      <c r="B29" s="23" t="s">
        <v>18</v>
      </c>
    </row>
    <row r="30" spans="2:4" ht="36.75" customHeight="1" x14ac:dyDescent="0.2">
      <c r="B30" s="23" t="s">
        <v>19</v>
      </c>
    </row>
    <row r="31" spans="2:4" ht="39" customHeight="1" x14ac:dyDescent="0.2">
      <c r="B31" s="23" t="s">
        <v>22</v>
      </c>
    </row>
    <row r="32" spans="2:4" ht="51.75" customHeight="1" x14ac:dyDescent="0.2">
      <c r="B32" s="23" t="s">
        <v>20</v>
      </c>
    </row>
    <row r="33" spans="2:2" ht="67.5" customHeight="1" x14ac:dyDescent="0.2">
      <c r="B33" s="23" t="s">
        <v>21</v>
      </c>
    </row>
    <row r="34" spans="2:2" x14ac:dyDescent="0.2">
      <c r="B34" s="23"/>
    </row>
    <row r="35" spans="2:2" x14ac:dyDescent="0.2">
      <c r="B35" s="23"/>
    </row>
    <row r="36" spans="2:2" x14ac:dyDescent="0.2">
      <c r="B36" s="23"/>
    </row>
    <row r="37" spans="2:2" x14ac:dyDescent="0.2">
      <c r="B37" s="23"/>
    </row>
    <row r="38" spans="2:2" x14ac:dyDescent="0.2">
      <c r="B38" s="23"/>
    </row>
    <row r="39" spans="2:2" x14ac:dyDescent="0.2">
      <c r="B39" s="23"/>
    </row>
    <row r="40" spans="2:2" x14ac:dyDescent="0.2">
      <c r="B40" s="23"/>
    </row>
    <row r="41" spans="2:2" x14ac:dyDescent="0.2">
      <c r="B41" s="23"/>
    </row>
    <row r="42" spans="2:2" x14ac:dyDescent="0.2">
      <c r="B42" s="23"/>
    </row>
    <row r="43" spans="2:2" x14ac:dyDescent="0.2">
      <c r="B43" s="23"/>
    </row>
  </sheetData>
  <mergeCells count="10">
    <mergeCell ref="B1:H1"/>
    <mergeCell ref="E7:E10"/>
    <mergeCell ref="E11:E15"/>
    <mergeCell ref="F7:H10"/>
    <mergeCell ref="F11:H15"/>
    <mergeCell ref="E2:H2"/>
    <mergeCell ref="F3:H3"/>
    <mergeCell ref="F4:H4"/>
    <mergeCell ref="E5:E6"/>
    <mergeCell ref="F5:H6"/>
  </mergeCells>
  <printOptions horizontalCentered="1" headings="1"/>
  <pageMargins left="0.45" right="0.45" top="0.5" bottom="0.5" header="0.3" footer="0.3"/>
  <pageSetup scale="63" orientation="landscape" r:id="rId1"/>
  <drawing r:id="rId2"/>
  <legacyDrawing r:id="rId3"/>
  <oleObjects>
    <mc:AlternateContent xmlns:mc="http://schemas.openxmlformats.org/markup-compatibility/2006">
      <mc:Choice Requires="x14">
        <oleObject progId="Equation.3" shapeId="15361" r:id="rId4">
          <objectPr defaultSize="0" autoPict="0" r:id="rId5">
            <anchor moveWithCells="1" sizeWithCells="1">
              <from>
                <xdr:col>3</xdr:col>
                <xdr:colOff>28575</xdr:colOff>
                <xdr:row>30</xdr:row>
                <xdr:rowOff>323850</xdr:rowOff>
              </from>
              <to>
                <xdr:col>10</xdr:col>
                <xdr:colOff>47625</xdr:colOff>
                <xdr:row>32</xdr:row>
                <xdr:rowOff>809625</xdr:rowOff>
              </to>
            </anchor>
          </objectPr>
        </oleObject>
      </mc:Choice>
      <mc:Fallback>
        <oleObject progId="Equation.3" shapeId="15361" r:id="rId4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43"/>
  <sheetViews>
    <sheetView showGridLines="0" zoomScaleNormal="100" workbookViewId="0">
      <selection activeCell="F5" sqref="F5:H6"/>
    </sheetView>
  </sheetViews>
  <sheetFormatPr defaultColWidth="9.140625" defaultRowHeight="15" x14ac:dyDescent="0.2"/>
  <cols>
    <col min="1" max="1" width="11.5703125" style="1" customWidth="1"/>
    <col min="2" max="2" width="62.28515625" style="1" bestFit="1" customWidth="1"/>
    <col min="3" max="3" width="15.7109375" style="1" customWidth="1"/>
    <col min="4" max="4" width="34.42578125" style="5" customWidth="1"/>
    <col min="5" max="5" width="17" style="1" customWidth="1"/>
    <col min="6" max="6" width="30.42578125" style="1" customWidth="1"/>
    <col min="7" max="16384" width="9.140625" style="1"/>
  </cols>
  <sheetData>
    <row r="1" spans="1:8" ht="23.25" x14ac:dyDescent="0.35">
      <c r="B1" s="100" t="s">
        <v>42</v>
      </c>
      <c r="C1" s="101"/>
      <c r="D1" s="102"/>
      <c r="E1" s="102"/>
      <c r="F1" s="102"/>
      <c r="G1" s="102"/>
      <c r="H1" s="102"/>
    </row>
    <row r="2" spans="1:8" ht="30.75" x14ac:dyDescent="0.25">
      <c r="A2" s="24" t="s">
        <v>29</v>
      </c>
      <c r="B2" s="3" t="s">
        <v>0</v>
      </c>
      <c r="C2" s="3"/>
      <c r="D2" s="2"/>
      <c r="E2" s="133" t="s">
        <v>1</v>
      </c>
      <c r="F2" s="134"/>
      <c r="G2" s="134"/>
      <c r="H2" s="135"/>
    </row>
    <row r="3" spans="1:8" ht="15.75" x14ac:dyDescent="0.25">
      <c r="A3" s="3" t="s">
        <v>23</v>
      </c>
      <c r="B3" s="4" t="s">
        <v>32</v>
      </c>
      <c r="C3" s="25"/>
      <c r="E3" s="77" t="s">
        <v>49</v>
      </c>
      <c r="F3" s="105">
        <f>'Population Served - Race #1'!F3</f>
        <v>0</v>
      </c>
      <c r="G3" s="106"/>
      <c r="H3" s="106"/>
    </row>
    <row r="4" spans="1:8" ht="15.75" customHeight="1" x14ac:dyDescent="0.25">
      <c r="A4" s="3" t="s">
        <v>23</v>
      </c>
      <c r="B4" s="4" t="s">
        <v>33</v>
      </c>
      <c r="C4" s="25"/>
      <c r="E4" s="77" t="s">
        <v>50</v>
      </c>
      <c r="F4" s="105">
        <f>'Population Served - Race #1'!F4</f>
        <v>0</v>
      </c>
      <c r="G4" s="106"/>
      <c r="H4" s="106"/>
    </row>
    <row r="5" spans="1:8" x14ac:dyDescent="0.2">
      <c r="A5" s="3" t="s">
        <v>23</v>
      </c>
      <c r="B5" s="4" t="s">
        <v>3</v>
      </c>
      <c r="C5" s="3"/>
      <c r="E5" s="136" t="s">
        <v>4</v>
      </c>
      <c r="F5" s="138"/>
      <c r="G5" s="139"/>
      <c r="H5" s="140"/>
    </row>
    <row r="6" spans="1:8" ht="48" customHeight="1" x14ac:dyDescent="0.2">
      <c r="A6" s="3"/>
      <c r="B6" s="4"/>
      <c r="C6" s="3"/>
      <c r="E6" s="137"/>
      <c r="F6" s="141"/>
      <c r="G6" s="142"/>
      <c r="H6" s="143"/>
    </row>
    <row r="7" spans="1:8" ht="30" x14ac:dyDescent="0.2">
      <c r="A7" s="24" t="s">
        <v>30</v>
      </c>
      <c r="B7" s="4"/>
      <c r="C7" s="3"/>
      <c r="E7" s="111" t="s">
        <v>35</v>
      </c>
      <c r="F7" s="116" t="s">
        <v>38</v>
      </c>
      <c r="G7" s="117"/>
      <c r="H7" s="118"/>
    </row>
    <row r="8" spans="1:8" x14ac:dyDescent="0.2">
      <c r="A8" s="3" t="s">
        <v>24</v>
      </c>
      <c r="B8" s="4" t="str">
        <f>B3</f>
        <v>Population Demographic</v>
      </c>
      <c r="C8" s="73"/>
      <c r="E8" s="112"/>
      <c r="F8" s="119"/>
      <c r="G8" s="120"/>
      <c r="H8" s="121"/>
    </row>
    <row r="9" spans="1:8" x14ac:dyDescent="0.2">
      <c r="A9" s="3" t="s">
        <v>24</v>
      </c>
      <c r="B9" s="4" t="str">
        <f t="shared" ref="B9:B10" si="0">B4</f>
        <v>Population Served</v>
      </c>
      <c r="C9" s="73"/>
      <c r="E9" s="112"/>
      <c r="F9" s="119"/>
      <c r="G9" s="120"/>
      <c r="H9" s="121"/>
    </row>
    <row r="10" spans="1:8" x14ac:dyDescent="0.2">
      <c r="A10" s="3" t="s">
        <v>24</v>
      </c>
      <c r="B10" s="4" t="str">
        <f t="shared" si="0"/>
        <v>Not Enrolled</v>
      </c>
      <c r="C10" s="3"/>
      <c r="E10" s="113"/>
      <c r="F10" s="122"/>
      <c r="G10" s="123"/>
      <c r="H10" s="124"/>
    </row>
    <row r="11" spans="1:8" x14ac:dyDescent="0.2">
      <c r="E11" s="111" t="s">
        <v>34</v>
      </c>
      <c r="F11" s="116"/>
      <c r="G11" s="125"/>
      <c r="H11" s="126"/>
    </row>
    <row r="12" spans="1:8" ht="15.75" x14ac:dyDescent="0.2">
      <c r="B12" s="7" t="s">
        <v>5</v>
      </c>
      <c r="C12" s="8"/>
      <c r="E12" s="114"/>
      <c r="F12" s="127"/>
      <c r="G12" s="128"/>
      <c r="H12" s="129"/>
    </row>
    <row r="13" spans="1:8" x14ac:dyDescent="0.2">
      <c r="B13" s="9" t="s">
        <v>6</v>
      </c>
      <c r="C13" s="10" t="e">
        <f>(C4+C9)/(C3+C8)</f>
        <v>#DIV/0!</v>
      </c>
      <c r="D13" s="11"/>
      <c r="E13" s="114"/>
      <c r="F13" s="127"/>
      <c r="G13" s="128"/>
      <c r="H13" s="129"/>
    </row>
    <row r="14" spans="1:8" x14ac:dyDescent="0.2">
      <c r="B14" s="9" t="s">
        <v>7</v>
      </c>
      <c r="C14" s="10" t="e">
        <f>1-C13</f>
        <v>#DIV/0!</v>
      </c>
      <c r="D14" s="11"/>
      <c r="E14" s="114"/>
      <c r="F14" s="127"/>
      <c r="G14" s="128"/>
      <c r="H14" s="129"/>
    </row>
    <row r="15" spans="1:8" ht="30" x14ac:dyDescent="0.2">
      <c r="B15" s="12" t="s">
        <v>61</v>
      </c>
      <c r="C15" s="13">
        <f>C3</f>
        <v>0</v>
      </c>
      <c r="D15" s="11"/>
      <c r="E15" s="115"/>
      <c r="F15" s="130"/>
      <c r="G15" s="131"/>
      <c r="H15" s="132"/>
    </row>
    <row r="16" spans="1:8" ht="19.5" x14ac:dyDescent="0.2">
      <c r="B16" s="9" t="s">
        <v>8</v>
      </c>
      <c r="C16" s="14" t="e">
        <f>1/C15</f>
        <v>#DIV/0!</v>
      </c>
      <c r="D16" s="11"/>
    </row>
    <row r="17" spans="2:4" ht="30" x14ac:dyDescent="0.2">
      <c r="B17" s="12" t="s">
        <v>9</v>
      </c>
      <c r="C17" s="13">
        <f>C8</f>
        <v>0</v>
      </c>
      <c r="D17" s="11"/>
    </row>
    <row r="18" spans="2:4" ht="19.5" x14ac:dyDescent="0.2">
      <c r="B18" s="15" t="s">
        <v>10</v>
      </c>
      <c r="C18" s="16" t="e">
        <f>1/C17</f>
        <v>#DIV/0!</v>
      </c>
      <c r="D18" s="11"/>
    </row>
    <row r="19" spans="2:4" ht="31.5" customHeight="1" thickBot="1" x14ac:dyDescent="0.25">
      <c r="B19" s="17" t="s">
        <v>11</v>
      </c>
      <c r="C19" s="18" t="e">
        <f>SQRT(C13*C14*(C16+C18))</f>
        <v>#DIV/0!</v>
      </c>
      <c r="D19" s="11"/>
    </row>
    <row r="20" spans="2:4" ht="15.75" thickTop="1" x14ac:dyDescent="0.2"/>
    <row r="21" spans="2:4" ht="15.75" x14ac:dyDescent="0.2">
      <c r="B21" s="19" t="s">
        <v>12</v>
      </c>
    </row>
    <row r="22" spans="2:4" x14ac:dyDescent="0.2">
      <c r="B22" s="9" t="s">
        <v>13</v>
      </c>
      <c r="C22" s="20" t="e">
        <f>C4/C3</f>
        <v>#DIV/0!</v>
      </c>
      <c r="D22" s="11"/>
    </row>
    <row r="23" spans="2:4" x14ac:dyDescent="0.2">
      <c r="B23" s="9" t="s">
        <v>14</v>
      </c>
      <c r="C23" s="20" t="e">
        <f>C9/C8</f>
        <v>#DIV/0!</v>
      </c>
      <c r="D23" s="11"/>
    </row>
    <row r="24" spans="2:4" x14ac:dyDescent="0.2">
      <c r="B24" s="21" t="s">
        <v>15</v>
      </c>
      <c r="C24" s="20" t="e">
        <f>C22-C23</f>
        <v>#DIV/0!</v>
      </c>
      <c r="D24" s="11"/>
    </row>
    <row r="26" spans="2:4" ht="21" thickBot="1" x14ac:dyDescent="0.35">
      <c r="B26" s="26" t="s">
        <v>16</v>
      </c>
      <c r="C26" s="27" t="e">
        <f>C24/C19</f>
        <v>#DIV/0!</v>
      </c>
      <c r="D26" s="11"/>
    </row>
    <row r="27" spans="2:4" ht="15.75" thickTop="1" x14ac:dyDescent="0.2"/>
    <row r="28" spans="2:4" ht="15.75" x14ac:dyDescent="0.25">
      <c r="B28" s="22" t="s">
        <v>17</v>
      </c>
    </row>
    <row r="29" spans="2:4" ht="36" customHeight="1" x14ac:dyDescent="0.2">
      <c r="B29" s="23" t="s">
        <v>18</v>
      </c>
    </row>
    <row r="30" spans="2:4" ht="36.75" customHeight="1" x14ac:dyDescent="0.2">
      <c r="B30" s="23" t="s">
        <v>19</v>
      </c>
    </row>
    <row r="31" spans="2:4" ht="39" customHeight="1" x14ac:dyDescent="0.2">
      <c r="B31" s="23" t="s">
        <v>22</v>
      </c>
    </row>
    <row r="32" spans="2:4" ht="51.75" customHeight="1" x14ac:dyDescent="0.2">
      <c r="B32" s="23" t="s">
        <v>20</v>
      </c>
    </row>
    <row r="33" spans="2:2" ht="67.5" customHeight="1" x14ac:dyDescent="0.2">
      <c r="B33" s="23" t="s">
        <v>21</v>
      </c>
    </row>
    <row r="34" spans="2:2" x14ac:dyDescent="0.2">
      <c r="B34" s="23"/>
    </row>
    <row r="35" spans="2:2" x14ac:dyDescent="0.2">
      <c r="B35" s="23"/>
    </row>
    <row r="36" spans="2:2" x14ac:dyDescent="0.2">
      <c r="B36" s="23"/>
    </row>
    <row r="37" spans="2:2" x14ac:dyDescent="0.2">
      <c r="B37" s="23"/>
    </row>
    <row r="38" spans="2:2" x14ac:dyDescent="0.2">
      <c r="B38" s="23"/>
    </row>
    <row r="39" spans="2:2" x14ac:dyDescent="0.2">
      <c r="B39" s="23"/>
    </row>
    <row r="40" spans="2:2" x14ac:dyDescent="0.2">
      <c r="B40" s="23"/>
    </row>
    <row r="41" spans="2:2" x14ac:dyDescent="0.2">
      <c r="B41" s="23"/>
    </row>
    <row r="42" spans="2:2" x14ac:dyDescent="0.2">
      <c r="B42" s="23"/>
    </row>
    <row r="43" spans="2:2" x14ac:dyDescent="0.2">
      <c r="B43" s="23"/>
    </row>
  </sheetData>
  <mergeCells count="10">
    <mergeCell ref="E7:E10"/>
    <mergeCell ref="E11:E15"/>
    <mergeCell ref="F7:H10"/>
    <mergeCell ref="F11:H15"/>
    <mergeCell ref="B1:H1"/>
    <mergeCell ref="E2:H2"/>
    <mergeCell ref="F3:H3"/>
    <mergeCell ref="F4:H4"/>
    <mergeCell ref="E5:E6"/>
    <mergeCell ref="F5:H6"/>
  </mergeCells>
  <printOptions horizontalCentered="1" headings="1"/>
  <pageMargins left="0.45" right="0.45" top="0.5" bottom="0.5" header="0.3" footer="0.3"/>
  <pageSetup scale="63" orientation="landscape" r:id="rId1"/>
  <drawing r:id="rId2"/>
  <legacyDrawing r:id="rId3"/>
  <oleObjects>
    <mc:AlternateContent xmlns:mc="http://schemas.openxmlformats.org/markup-compatibility/2006">
      <mc:Choice Requires="x14">
        <oleObject progId="Equation.3" shapeId="16385" r:id="rId4">
          <objectPr defaultSize="0" autoPict="0" r:id="rId5">
            <anchor moveWithCells="1" sizeWithCells="1">
              <from>
                <xdr:col>3</xdr:col>
                <xdr:colOff>28575</xdr:colOff>
                <xdr:row>30</xdr:row>
                <xdr:rowOff>323850</xdr:rowOff>
              </from>
              <to>
                <xdr:col>10</xdr:col>
                <xdr:colOff>47625</xdr:colOff>
                <xdr:row>32</xdr:row>
                <xdr:rowOff>809625</xdr:rowOff>
              </to>
            </anchor>
          </objectPr>
        </oleObject>
      </mc:Choice>
      <mc:Fallback>
        <oleObject progId="Equation.3" shapeId="16385" r:id="rId4"/>
      </mc:Fallback>
    </mc:AlternateContent>
  </oleObject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H43"/>
  <sheetViews>
    <sheetView showGridLines="0" zoomScaleNormal="100" workbookViewId="0">
      <selection activeCell="F7" sqref="F7:H10"/>
    </sheetView>
  </sheetViews>
  <sheetFormatPr defaultColWidth="9.140625" defaultRowHeight="15" x14ac:dyDescent="0.2"/>
  <cols>
    <col min="1" max="1" width="15.42578125" style="1" bestFit="1" customWidth="1"/>
    <col min="2" max="2" width="62.28515625" style="1" bestFit="1" customWidth="1"/>
    <col min="3" max="3" width="15.7109375" style="1" customWidth="1"/>
    <col min="4" max="4" width="19.140625" style="5" customWidth="1"/>
    <col min="5" max="5" width="17" style="1" customWidth="1"/>
    <col min="6" max="6" width="30.42578125" style="1" customWidth="1"/>
    <col min="7" max="16384" width="9.140625" style="1"/>
  </cols>
  <sheetData>
    <row r="1" spans="1:8" ht="23.25" x14ac:dyDescent="0.35">
      <c r="B1" s="100" t="s">
        <v>43</v>
      </c>
      <c r="C1" s="101"/>
      <c r="D1" s="102"/>
      <c r="E1" s="102"/>
      <c r="F1" s="102"/>
      <c r="G1" s="102"/>
      <c r="H1" s="102"/>
    </row>
    <row r="2" spans="1:8" ht="30.75" x14ac:dyDescent="0.25">
      <c r="A2" s="24" t="s">
        <v>29</v>
      </c>
      <c r="B2" s="3" t="s">
        <v>0</v>
      </c>
      <c r="C2" s="3"/>
      <c r="D2" s="2"/>
      <c r="E2" s="103" t="s">
        <v>1</v>
      </c>
      <c r="F2" s="104"/>
      <c r="G2" s="104"/>
      <c r="H2" s="104"/>
    </row>
    <row r="3" spans="1:8" ht="15.75" x14ac:dyDescent="0.25">
      <c r="A3" s="3" t="s">
        <v>52</v>
      </c>
      <c r="B3" s="4" t="s">
        <v>32</v>
      </c>
      <c r="C3" s="25"/>
      <c r="E3" s="6" t="s">
        <v>49</v>
      </c>
      <c r="F3" s="105">
        <f>'Population Served - Race #1'!F3</f>
        <v>0</v>
      </c>
      <c r="G3" s="106"/>
      <c r="H3" s="106"/>
    </row>
    <row r="4" spans="1:8" ht="15.75" x14ac:dyDescent="0.25">
      <c r="A4" s="3" t="str">
        <f>A3</f>
        <v>Male 20-64</v>
      </c>
      <c r="B4" s="4" t="s">
        <v>33</v>
      </c>
      <c r="C4" s="25"/>
      <c r="E4" s="6" t="s">
        <v>50</v>
      </c>
      <c r="F4" s="105">
        <f>'Population Served - Race #1'!F4</f>
        <v>0</v>
      </c>
      <c r="G4" s="106"/>
      <c r="H4" s="106"/>
    </row>
    <row r="5" spans="1:8" x14ac:dyDescent="0.2">
      <c r="A5" s="3" t="str">
        <f>A3</f>
        <v>Male 20-64</v>
      </c>
      <c r="B5" s="4" t="s">
        <v>3</v>
      </c>
      <c r="C5" s="3"/>
      <c r="E5" s="107" t="s">
        <v>4</v>
      </c>
      <c r="F5" s="105"/>
      <c r="G5" s="106"/>
      <c r="H5" s="106"/>
    </row>
    <row r="6" spans="1:8" ht="48" customHeight="1" x14ac:dyDescent="0.2">
      <c r="A6" s="3"/>
      <c r="B6" s="4"/>
      <c r="C6" s="3"/>
      <c r="E6" s="108"/>
      <c r="F6" s="106"/>
      <c r="G6" s="106"/>
      <c r="H6" s="106"/>
    </row>
    <row r="7" spans="1:8" ht="30" x14ac:dyDescent="0.2">
      <c r="A7" s="24" t="s">
        <v>30</v>
      </c>
      <c r="B7" s="4"/>
      <c r="C7" s="3"/>
      <c r="E7" s="78" t="s">
        <v>35</v>
      </c>
      <c r="F7" s="81" t="s">
        <v>39</v>
      </c>
      <c r="G7" s="82"/>
      <c r="H7" s="83"/>
    </row>
    <row r="8" spans="1:8" x14ac:dyDescent="0.2">
      <c r="A8" s="3" t="s">
        <v>53</v>
      </c>
      <c r="B8" s="4" t="str">
        <f>B3</f>
        <v>Population Demographic</v>
      </c>
      <c r="C8" s="73"/>
      <c r="E8" s="79"/>
      <c r="F8" s="84"/>
      <c r="G8" s="85"/>
      <c r="H8" s="86"/>
    </row>
    <row r="9" spans="1:8" x14ac:dyDescent="0.2">
      <c r="A9" s="3" t="str">
        <f>A8</f>
        <v>Female 20-64</v>
      </c>
      <c r="B9" s="4" t="str">
        <f t="shared" ref="B9:B10" si="0">B4</f>
        <v>Population Served</v>
      </c>
      <c r="C9" s="73"/>
      <c r="E9" s="79"/>
      <c r="F9" s="84"/>
      <c r="G9" s="85"/>
      <c r="H9" s="86"/>
    </row>
    <row r="10" spans="1:8" x14ac:dyDescent="0.2">
      <c r="A10" s="3" t="str">
        <f>A8</f>
        <v>Female 20-64</v>
      </c>
      <c r="B10" s="4" t="str">
        <f t="shared" si="0"/>
        <v>Not Enrolled</v>
      </c>
      <c r="C10" s="3"/>
      <c r="E10" s="80"/>
      <c r="F10" s="87"/>
      <c r="G10" s="88"/>
      <c r="H10" s="89"/>
    </row>
    <row r="11" spans="1:8" x14ac:dyDescent="0.2">
      <c r="E11" s="78" t="s">
        <v>34</v>
      </c>
      <c r="F11" s="81"/>
      <c r="G11" s="92"/>
      <c r="H11" s="93"/>
    </row>
    <row r="12" spans="1:8" ht="15.75" x14ac:dyDescent="0.2">
      <c r="B12" s="7" t="s">
        <v>5</v>
      </c>
      <c r="C12" s="8"/>
      <c r="E12" s="90"/>
      <c r="F12" s="94"/>
      <c r="G12" s="95"/>
      <c r="H12" s="96"/>
    </row>
    <row r="13" spans="1:8" x14ac:dyDescent="0.2">
      <c r="B13" s="9" t="s">
        <v>6</v>
      </c>
      <c r="C13" s="10" t="e">
        <f>(C4+C9)/(C3+C8)</f>
        <v>#DIV/0!</v>
      </c>
      <c r="D13" s="11"/>
      <c r="E13" s="90"/>
      <c r="F13" s="94"/>
      <c r="G13" s="95"/>
      <c r="H13" s="96"/>
    </row>
    <row r="14" spans="1:8" x14ac:dyDescent="0.2">
      <c r="B14" s="9" t="s">
        <v>7</v>
      </c>
      <c r="C14" s="10" t="e">
        <f>1-C13</f>
        <v>#DIV/0!</v>
      </c>
      <c r="D14" s="11"/>
      <c r="E14" s="90"/>
      <c r="F14" s="94"/>
      <c r="G14" s="95"/>
      <c r="H14" s="96"/>
    </row>
    <row r="15" spans="1:8" ht="30" x14ac:dyDescent="0.2">
      <c r="B15" s="12" t="s">
        <v>61</v>
      </c>
      <c r="C15" s="13">
        <f>C3</f>
        <v>0</v>
      </c>
      <c r="D15" s="11"/>
      <c r="E15" s="91"/>
      <c r="F15" s="97"/>
      <c r="G15" s="98"/>
      <c r="H15" s="99"/>
    </row>
    <row r="16" spans="1:8" ht="19.5" x14ac:dyDescent="0.2">
      <c r="B16" s="9" t="s">
        <v>8</v>
      </c>
      <c r="C16" s="14" t="e">
        <f>1/C15</f>
        <v>#DIV/0!</v>
      </c>
      <c r="D16" s="11"/>
    </row>
    <row r="17" spans="2:4" ht="30" x14ac:dyDescent="0.2">
      <c r="B17" s="12" t="s">
        <v>9</v>
      </c>
      <c r="C17" s="13">
        <f>C8</f>
        <v>0</v>
      </c>
      <c r="D17" s="11"/>
    </row>
    <row r="18" spans="2:4" ht="19.5" x14ac:dyDescent="0.2">
      <c r="B18" s="15" t="s">
        <v>10</v>
      </c>
      <c r="C18" s="16" t="e">
        <f>1/C17</f>
        <v>#DIV/0!</v>
      </c>
      <c r="D18" s="11"/>
    </row>
    <row r="19" spans="2:4" ht="31.5" customHeight="1" thickBot="1" x14ac:dyDescent="0.25">
      <c r="B19" s="17" t="s">
        <v>11</v>
      </c>
      <c r="C19" s="18" t="e">
        <f>SQRT(C13*C14*(C16+C18))</f>
        <v>#DIV/0!</v>
      </c>
      <c r="D19" s="11"/>
    </row>
    <row r="20" spans="2:4" ht="15.75" thickTop="1" x14ac:dyDescent="0.2"/>
    <row r="21" spans="2:4" ht="15.75" x14ac:dyDescent="0.2">
      <c r="B21" s="19" t="s">
        <v>12</v>
      </c>
    </row>
    <row r="22" spans="2:4" x14ac:dyDescent="0.2">
      <c r="B22" s="9" t="s">
        <v>13</v>
      </c>
      <c r="C22" s="20" t="e">
        <f>C4/C3</f>
        <v>#DIV/0!</v>
      </c>
      <c r="D22" s="11"/>
    </row>
    <row r="23" spans="2:4" x14ac:dyDescent="0.2">
      <c r="B23" s="9" t="s">
        <v>14</v>
      </c>
      <c r="C23" s="20" t="e">
        <f>C9/C8</f>
        <v>#DIV/0!</v>
      </c>
      <c r="D23" s="11"/>
    </row>
    <row r="24" spans="2:4" x14ac:dyDescent="0.2">
      <c r="B24" s="21" t="s">
        <v>15</v>
      </c>
      <c r="C24" s="20" t="e">
        <f>C22-C23</f>
        <v>#DIV/0!</v>
      </c>
      <c r="D24" s="11"/>
    </row>
    <row r="26" spans="2:4" ht="21" thickBot="1" x14ac:dyDescent="0.35">
      <c r="B26" s="26" t="s">
        <v>16</v>
      </c>
      <c r="C26" s="27" t="e">
        <f>C24/C19</f>
        <v>#DIV/0!</v>
      </c>
      <c r="D26" s="11"/>
    </row>
    <row r="27" spans="2:4" ht="15.75" thickTop="1" x14ac:dyDescent="0.2"/>
    <row r="28" spans="2:4" ht="15.75" x14ac:dyDescent="0.25">
      <c r="B28" s="22" t="s">
        <v>17</v>
      </c>
    </row>
    <row r="29" spans="2:4" ht="36" customHeight="1" x14ac:dyDescent="0.2">
      <c r="B29" s="23" t="s">
        <v>18</v>
      </c>
    </row>
    <row r="30" spans="2:4" ht="36.75" customHeight="1" x14ac:dyDescent="0.2">
      <c r="B30" s="23" t="s">
        <v>19</v>
      </c>
    </row>
    <row r="31" spans="2:4" ht="39" customHeight="1" x14ac:dyDescent="0.2">
      <c r="B31" s="23" t="s">
        <v>22</v>
      </c>
    </row>
    <row r="32" spans="2:4" ht="51.75" customHeight="1" x14ac:dyDescent="0.2">
      <c r="B32" s="23" t="s">
        <v>20</v>
      </c>
    </row>
    <row r="33" spans="2:2" ht="67.5" customHeight="1" x14ac:dyDescent="0.2">
      <c r="B33" s="23" t="s">
        <v>21</v>
      </c>
    </row>
    <row r="34" spans="2:2" x14ac:dyDescent="0.2">
      <c r="B34" s="23"/>
    </row>
    <row r="35" spans="2:2" x14ac:dyDescent="0.2">
      <c r="B35" s="23"/>
    </row>
    <row r="36" spans="2:2" x14ac:dyDescent="0.2">
      <c r="B36" s="23"/>
    </row>
    <row r="37" spans="2:2" x14ac:dyDescent="0.2">
      <c r="B37" s="23"/>
    </row>
    <row r="38" spans="2:2" x14ac:dyDescent="0.2">
      <c r="B38" s="23"/>
    </row>
    <row r="39" spans="2:2" x14ac:dyDescent="0.2">
      <c r="B39" s="23"/>
    </row>
    <row r="40" spans="2:2" x14ac:dyDescent="0.2">
      <c r="B40" s="23"/>
    </row>
    <row r="41" spans="2:2" x14ac:dyDescent="0.2">
      <c r="B41" s="23"/>
    </row>
    <row r="42" spans="2:2" x14ac:dyDescent="0.2">
      <c r="B42" s="23"/>
    </row>
    <row r="43" spans="2:2" x14ac:dyDescent="0.2">
      <c r="B43" s="23"/>
    </row>
  </sheetData>
  <mergeCells count="10">
    <mergeCell ref="B1:H1"/>
    <mergeCell ref="E7:E10"/>
    <mergeCell ref="E11:E15"/>
    <mergeCell ref="F7:H10"/>
    <mergeCell ref="F11:H15"/>
    <mergeCell ref="E2:H2"/>
    <mergeCell ref="F3:H3"/>
    <mergeCell ref="F4:H4"/>
    <mergeCell ref="E5:E6"/>
    <mergeCell ref="F5:H6"/>
  </mergeCells>
  <printOptions horizontalCentered="1" headings="1"/>
  <pageMargins left="0.45" right="0.45" top="0.5" bottom="0.5" header="0.3" footer="0.3"/>
  <pageSetup scale="63" orientation="landscape" r:id="rId1"/>
  <drawing r:id="rId2"/>
  <legacyDrawing r:id="rId3"/>
  <oleObjects>
    <mc:AlternateContent xmlns:mc="http://schemas.openxmlformats.org/markup-compatibility/2006">
      <mc:Choice Requires="x14">
        <oleObject progId="Equation.3" shapeId="17409" r:id="rId4">
          <objectPr defaultSize="0" autoPict="0" r:id="rId5">
            <anchor moveWithCells="1" sizeWithCells="1">
              <from>
                <xdr:col>3</xdr:col>
                <xdr:colOff>28575</xdr:colOff>
                <xdr:row>30</xdr:row>
                <xdr:rowOff>323850</xdr:rowOff>
              </from>
              <to>
                <xdr:col>10</xdr:col>
                <xdr:colOff>47625</xdr:colOff>
                <xdr:row>32</xdr:row>
                <xdr:rowOff>809625</xdr:rowOff>
              </to>
            </anchor>
          </objectPr>
        </oleObject>
      </mc:Choice>
      <mc:Fallback>
        <oleObject progId="Equation.3" shapeId="17409" r:id="rId4"/>
      </mc:Fallback>
    </mc:AlternateContent>
  </oleObject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8E2D03-1D10-4CE7-8286-1FD1CB1C14A9}">
  <sheetPr>
    <pageSetUpPr fitToPage="1"/>
  </sheetPr>
  <dimension ref="A1:H43"/>
  <sheetViews>
    <sheetView showGridLines="0" zoomScaleNormal="100" workbookViewId="0">
      <selection activeCell="F7" sqref="F7:H10"/>
    </sheetView>
  </sheetViews>
  <sheetFormatPr defaultColWidth="9.140625" defaultRowHeight="15" x14ac:dyDescent="0.2"/>
  <cols>
    <col min="1" max="1" width="11.5703125" style="28" customWidth="1"/>
    <col min="2" max="2" width="61.85546875" style="28" customWidth="1"/>
    <col min="3" max="3" width="15.7109375" style="28" customWidth="1"/>
    <col min="4" max="4" width="27.7109375" style="34" customWidth="1"/>
    <col min="5" max="5" width="17" style="28" customWidth="1"/>
    <col min="6" max="8" width="25" style="28" customWidth="1"/>
    <col min="9" max="16384" width="9.140625" style="28"/>
  </cols>
  <sheetData>
    <row r="1" spans="1:8" ht="23.25" x14ac:dyDescent="0.35">
      <c r="B1" s="148" t="s">
        <v>45</v>
      </c>
      <c r="C1" s="149"/>
      <c r="D1" s="102"/>
      <c r="E1" s="102"/>
      <c r="F1" s="102"/>
      <c r="G1" s="102"/>
      <c r="H1" s="102"/>
    </row>
    <row r="2" spans="1:8" ht="30.75" x14ac:dyDescent="0.25">
      <c r="A2" s="29" t="s">
        <v>29</v>
      </c>
      <c r="B2" s="30" t="s">
        <v>0</v>
      </c>
      <c r="C2" s="30"/>
      <c r="D2" s="31"/>
      <c r="E2" s="150" t="s">
        <v>1</v>
      </c>
      <c r="F2" s="151"/>
      <c r="G2" s="151"/>
      <c r="H2" s="151"/>
    </row>
    <row r="3" spans="1:8" ht="15.75" x14ac:dyDescent="0.25">
      <c r="A3" s="30" t="s">
        <v>46</v>
      </c>
      <c r="B3" s="32" t="s">
        <v>32</v>
      </c>
      <c r="C3" s="33"/>
      <c r="E3" s="35" t="s">
        <v>49</v>
      </c>
      <c r="F3" s="105">
        <f>'Population Served - Race #1'!F3</f>
        <v>0</v>
      </c>
      <c r="G3" s="106"/>
      <c r="H3" s="106"/>
    </row>
    <row r="4" spans="1:8" ht="15.75" x14ac:dyDescent="0.25">
      <c r="A4" s="30" t="str">
        <f>A3</f>
        <v>Non LEP</v>
      </c>
      <c r="B4" s="32" t="s">
        <v>33</v>
      </c>
      <c r="C4" s="33"/>
      <c r="E4" s="35" t="s">
        <v>50</v>
      </c>
      <c r="F4" s="105">
        <f>'Population Served - Race #1'!F4</f>
        <v>0</v>
      </c>
      <c r="G4" s="106"/>
      <c r="H4" s="106"/>
    </row>
    <row r="5" spans="1:8" ht="27" customHeight="1" x14ac:dyDescent="0.2">
      <c r="A5" s="30" t="str">
        <f>A3</f>
        <v>Non LEP</v>
      </c>
      <c r="B5" s="32" t="s">
        <v>3</v>
      </c>
      <c r="C5" s="30"/>
      <c r="E5" s="152" t="s">
        <v>4</v>
      </c>
      <c r="F5" s="154"/>
      <c r="G5" s="155"/>
      <c r="H5" s="155"/>
    </row>
    <row r="6" spans="1:8" ht="27" customHeight="1" x14ac:dyDescent="0.2">
      <c r="A6" s="30"/>
      <c r="B6" s="32"/>
      <c r="C6" s="30"/>
      <c r="E6" s="153"/>
      <c r="F6" s="155"/>
      <c r="G6" s="155"/>
      <c r="H6" s="155"/>
    </row>
    <row r="7" spans="1:8" ht="30" x14ac:dyDescent="0.2">
      <c r="A7" s="29" t="s">
        <v>30</v>
      </c>
      <c r="B7" s="32"/>
      <c r="C7" s="30"/>
      <c r="E7" s="144" t="s">
        <v>35</v>
      </c>
      <c r="F7" s="145" t="s">
        <v>59</v>
      </c>
      <c r="G7" s="92"/>
      <c r="H7" s="93"/>
    </row>
    <row r="8" spans="1:8" x14ac:dyDescent="0.2">
      <c r="A8" s="30" t="s">
        <v>47</v>
      </c>
      <c r="B8" s="32" t="str">
        <f>B3</f>
        <v>Population Demographic</v>
      </c>
      <c r="C8" s="74"/>
      <c r="E8" s="90"/>
      <c r="F8" s="94"/>
      <c r="G8" s="95"/>
      <c r="H8" s="96"/>
    </row>
    <row r="9" spans="1:8" x14ac:dyDescent="0.2">
      <c r="A9" s="30" t="str">
        <f>A8</f>
        <v>LEP</v>
      </c>
      <c r="B9" s="32" t="str">
        <f>B4</f>
        <v>Population Served</v>
      </c>
      <c r="C9" s="74"/>
      <c r="E9" s="90"/>
      <c r="F9" s="94"/>
      <c r="G9" s="95"/>
      <c r="H9" s="96"/>
    </row>
    <row r="10" spans="1:8" x14ac:dyDescent="0.2">
      <c r="A10" s="30" t="str">
        <f>A8</f>
        <v>LEP</v>
      </c>
      <c r="B10" s="32" t="str">
        <f>B5</f>
        <v>Not Enrolled</v>
      </c>
      <c r="C10" s="30"/>
      <c r="E10" s="91"/>
      <c r="F10" s="97"/>
      <c r="G10" s="98"/>
      <c r="H10" s="99"/>
    </row>
    <row r="11" spans="1:8" ht="15" customHeight="1" x14ac:dyDescent="0.2">
      <c r="E11" s="144" t="s">
        <v>34</v>
      </c>
      <c r="F11" s="145"/>
      <c r="G11" s="92"/>
      <c r="H11" s="93"/>
    </row>
    <row r="12" spans="1:8" ht="15.75" x14ac:dyDescent="0.2">
      <c r="B12" s="36" t="s">
        <v>5</v>
      </c>
      <c r="C12" s="37"/>
      <c r="E12" s="146"/>
      <c r="F12" s="94"/>
      <c r="G12" s="95"/>
      <c r="H12" s="96"/>
    </row>
    <row r="13" spans="1:8" x14ac:dyDescent="0.2">
      <c r="B13" s="38" t="s">
        <v>6</v>
      </c>
      <c r="C13" s="39" t="e">
        <f>(C4+C9)/(C3+C8)</f>
        <v>#DIV/0!</v>
      </c>
      <c r="D13" s="40"/>
      <c r="E13" s="146"/>
      <c r="F13" s="94"/>
      <c r="G13" s="95"/>
      <c r="H13" s="96"/>
    </row>
    <row r="14" spans="1:8" x14ac:dyDescent="0.2">
      <c r="B14" s="38" t="s">
        <v>7</v>
      </c>
      <c r="C14" s="39" t="e">
        <f>1-C13</f>
        <v>#DIV/0!</v>
      </c>
      <c r="D14" s="40"/>
      <c r="E14" s="146"/>
      <c r="F14" s="94"/>
      <c r="G14" s="95"/>
      <c r="H14" s="96"/>
    </row>
    <row r="15" spans="1:8" ht="30" x14ac:dyDescent="0.2">
      <c r="B15" s="41" t="s">
        <v>61</v>
      </c>
      <c r="C15" s="42">
        <f>C3</f>
        <v>0</v>
      </c>
      <c r="D15" s="40"/>
      <c r="E15" s="147"/>
      <c r="F15" s="97"/>
      <c r="G15" s="98"/>
      <c r="H15" s="99"/>
    </row>
    <row r="16" spans="1:8" ht="19.5" x14ac:dyDescent="0.2">
      <c r="B16" s="38" t="s">
        <v>8</v>
      </c>
      <c r="C16" s="43" t="e">
        <f>1/C15</f>
        <v>#DIV/0!</v>
      </c>
      <c r="D16" s="40"/>
    </row>
    <row r="17" spans="2:4" ht="30" x14ac:dyDescent="0.2">
      <c r="B17" s="41" t="s">
        <v>9</v>
      </c>
      <c r="C17" s="42">
        <f>C8</f>
        <v>0</v>
      </c>
      <c r="D17" s="40"/>
    </row>
    <row r="18" spans="2:4" ht="19.5" x14ac:dyDescent="0.2">
      <c r="B18" s="44" t="s">
        <v>10</v>
      </c>
      <c r="C18" s="45" t="e">
        <f>1/C17</f>
        <v>#DIV/0!</v>
      </c>
      <c r="D18" s="40"/>
    </row>
    <row r="19" spans="2:4" ht="31.5" customHeight="1" thickBot="1" x14ac:dyDescent="0.25">
      <c r="B19" s="46" t="s">
        <v>11</v>
      </c>
      <c r="C19" s="47" t="e">
        <f>SQRT(C13*C14*(C16+C18))</f>
        <v>#DIV/0!</v>
      </c>
      <c r="D19" s="40"/>
    </row>
    <row r="20" spans="2:4" ht="15.75" thickTop="1" x14ac:dyDescent="0.2"/>
    <row r="21" spans="2:4" ht="15.75" x14ac:dyDescent="0.2">
      <c r="B21" s="48" t="s">
        <v>12</v>
      </c>
    </row>
    <row r="22" spans="2:4" x14ac:dyDescent="0.2">
      <c r="B22" s="38" t="s">
        <v>13</v>
      </c>
      <c r="C22" s="49" t="e">
        <f>C4/C3</f>
        <v>#DIV/0!</v>
      </c>
      <c r="D22" s="40"/>
    </row>
    <row r="23" spans="2:4" x14ac:dyDescent="0.2">
      <c r="B23" s="38" t="s">
        <v>14</v>
      </c>
      <c r="C23" s="49" t="e">
        <f>C9/C8</f>
        <v>#DIV/0!</v>
      </c>
      <c r="D23" s="40"/>
    </row>
    <row r="24" spans="2:4" x14ac:dyDescent="0.2">
      <c r="B24" s="50" t="s">
        <v>15</v>
      </c>
      <c r="C24" s="49" t="e">
        <f>C22-C23</f>
        <v>#DIV/0!</v>
      </c>
      <c r="D24" s="40"/>
    </row>
    <row r="26" spans="2:4" ht="21" thickBot="1" x14ac:dyDescent="0.35">
      <c r="B26" s="51" t="s">
        <v>16</v>
      </c>
      <c r="C26" s="52" t="e">
        <f>C24/C19</f>
        <v>#DIV/0!</v>
      </c>
      <c r="D26" s="40"/>
    </row>
    <row r="27" spans="2:4" ht="15.75" thickTop="1" x14ac:dyDescent="0.2"/>
    <row r="28" spans="2:4" ht="15.75" x14ac:dyDescent="0.25">
      <c r="B28" s="53" t="s">
        <v>17</v>
      </c>
    </row>
    <row r="29" spans="2:4" ht="36" customHeight="1" x14ac:dyDescent="0.2">
      <c r="B29" s="54" t="s">
        <v>18</v>
      </c>
    </row>
    <row r="30" spans="2:4" ht="36.75" customHeight="1" x14ac:dyDescent="0.2">
      <c r="B30" s="54" t="s">
        <v>19</v>
      </c>
    </row>
    <row r="31" spans="2:4" ht="39" customHeight="1" x14ac:dyDescent="0.2">
      <c r="B31" s="54" t="s">
        <v>22</v>
      </c>
    </row>
    <row r="32" spans="2:4" ht="51.75" customHeight="1" x14ac:dyDescent="0.2">
      <c r="B32" s="54" t="s">
        <v>20</v>
      </c>
    </row>
    <row r="33" spans="2:2" ht="67.5" customHeight="1" x14ac:dyDescent="0.2">
      <c r="B33" s="54" t="s">
        <v>21</v>
      </c>
    </row>
    <row r="34" spans="2:2" x14ac:dyDescent="0.2">
      <c r="B34" s="54"/>
    </row>
    <row r="35" spans="2:2" x14ac:dyDescent="0.2">
      <c r="B35" s="54"/>
    </row>
    <row r="36" spans="2:2" x14ac:dyDescent="0.2">
      <c r="B36" s="54"/>
    </row>
    <row r="37" spans="2:2" x14ac:dyDescent="0.2">
      <c r="B37" s="54"/>
    </row>
    <row r="38" spans="2:2" x14ac:dyDescent="0.2">
      <c r="B38" s="54"/>
    </row>
    <row r="39" spans="2:2" x14ac:dyDescent="0.2">
      <c r="B39" s="54"/>
    </row>
    <row r="40" spans="2:2" x14ac:dyDescent="0.2">
      <c r="B40" s="54"/>
    </row>
    <row r="41" spans="2:2" x14ac:dyDescent="0.2">
      <c r="B41" s="54"/>
    </row>
    <row r="42" spans="2:2" x14ac:dyDescent="0.2">
      <c r="B42" s="54"/>
    </row>
    <row r="43" spans="2:2" x14ac:dyDescent="0.2">
      <c r="B43" s="54"/>
    </row>
  </sheetData>
  <mergeCells count="10">
    <mergeCell ref="E7:E10"/>
    <mergeCell ref="F7:H10"/>
    <mergeCell ref="E11:E15"/>
    <mergeCell ref="F11:H15"/>
    <mergeCell ref="B1:H1"/>
    <mergeCell ref="E2:H2"/>
    <mergeCell ref="F3:H3"/>
    <mergeCell ref="F4:H4"/>
    <mergeCell ref="E5:E6"/>
    <mergeCell ref="F5:H6"/>
  </mergeCells>
  <printOptions horizontalCentered="1" headings="1"/>
  <pageMargins left="0.45" right="0.45" top="0.5" bottom="0.5" header="0.3" footer="0.3"/>
  <pageSetup scale="55" orientation="landscape" r:id="rId1"/>
  <drawing r:id="rId2"/>
  <legacyDrawing r:id="rId3"/>
  <oleObjects>
    <mc:AlternateContent xmlns:mc="http://schemas.openxmlformats.org/markup-compatibility/2006">
      <mc:Choice Requires="x14">
        <oleObject progId="Equation.3" shapeId="18433" r:id="rId4">
          <objectPr defaultSize="0" autoPict="0" r:id="rId5">
            <anchor moveWithCells="1" sizeWithCells="1">
              <from>
                <xdr:col>3</xdr:col>
                <xdr:colOff>28575</xdr:colOff>
                <xdr:row>30</xdr:row>
                <xdr:rowOff>323850</xdr:rowOff>
              </from>
              <to>
                <xdr:col>10</xdr:col>
                <xdr:colOff>47625</xdr:colOff>
                <xdr:row>32</xdr:row>
                <xdr:rowOff>809625</xdr:rowOff>
              </to>
            </anchor>
          </objectPr>
        </oleObject>
      </mc:Choice>
      <mc:Fallback>
        <oleObject progId="Equation.3" shapeId="18433" r:id="rId4"/>
      </mc:Fallback>
    </mc:AlternateContent>
  </oleObjec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H14"/>
  <sheetViews>
    <sheetView tabSelected="1" workbookViewId="0">
      <selection activeCell="B4" sqref="B4:E4"/>
    </sheetView>
  </sheetViews>
  <sheetFormatPr defaultRowHeight="15" x14ac:dyDescent="0.25"/>
  <cols>
    <col min="1" max="1" width="3.42578125" customWidth="1"/>
    <col min="2" max="2" width="13.28515625" customWidth="1"/>
    <col min="3" max="3" width="14.140625" customWidth="1"/>
    <col min="4" max="4" width="20.42578125" bestFit="1" customWidth="1"/>
    <col min="5" max="5" width="57.7109375" customWidth="1"/>
    <col min="6" max="8" width="0" hidden="1" customWidth="1"/>
  </cols>
  <sheetData>
    <row r="1" spans="2:8" ht="57.75" customHeight="1" x14ac:dyDescent="0.25">
      <c r="B1" s="150" t="s">
        <v>1</v>
      </c>
      <c r="C1" s="151"/>
      <c r="D1" s="151"/>
      <c r="E1" s="151"/>
    </row>
    <row r="2" spans="2:8" ht="15.75" x14ac:dyDescent="0.25">
      <c r="B2" s="55" t="s">
        <v>49</v>
      </c>
      <c r="C2" s="105">
        <f>'Population Served - Race #1'!F3</f>
        <v>0</v>
      </c>
      <c r="D2" s="106"/>
      <c r="E2" s="106"/>
    </row>
    <row r="3" spans="2:8" ht="16.5" customHeight="1" thickBot="1" x14ac:dyDescent="0.3">
      <c r="B3" s="55" t="s">
        <v>50</v>
      </c>
      <c r="C3" s="105">
        <f>'Population Served - Race #1'!F4</f>
        <v>0</v>
      </c>
      <c r="D3" s="106"/>
      <c r="E3" s="106"/>
      <c r="F3" s="159">
        <f>'Population Served - Ethnicity'!F3:H3</f>
        <v>0</v>
      </c>
      <c r="G3" s="160"/>
      <c r="H3" s="160"/>
    </row>
    <row r="4" spans="2:8" ht="85.15" customHeight="1" thickBot="1" x14ac:dyDescent="0.3">
      <c r="B4" s="156" t="s">
        <v>48</v>
      </c>
      <c r="C4" s="157"/>
      <c r="D4" s="157"/>
      <c r="E4" s="158"/>
      <c r="F4" s="159">
        <f>'Population Served - Ethnicity'!F4:H4</f>
        <v>0</v>
      </c>
      <c r="G4" s="160"/>
      <c r="H4" s="160"/>
    </row>
    <row r="5" spans="2:8" x14ac:dyDescent="0.25">
      <c r="B5" s="56"/>
      <c r="C5" s="57"/>
      <c r="D5" s="57"/>
      <c r="E5" s="58"/>
    </row>
    <row r="6" spans="2:8" ht="37.5" x14ac:dyDescent="0.3">
      <c r="B6" s="59" t="s">
        <v>0</v>
      </c>
      <c r="C6" s="60" t="s">
        <v>25</v>
      </c>
      <c r="D6" s="61" t="s">
        <v>44</v>
      </c>
      <c r="E6" s="62" t="s">
        <v>31</v>
      </c>
    </row>
    <row r="7" spans="2:8" ht="18.75" x14ac:dyDescent="0.3">
      <c r="B7" s="63" t="str">
        <f>'Population Served - Race #1'!A8</f>
        <v>Non White Race #1</v>
      </c>
      <c r="C7" s="64" t="e">
        <f>'Population Served - Race #1'!C26</f>
        <v>#DIV/0!</v>
      </c>
      <c r="D7" s="65" t="e">
        <f>IF(C7&lt;2,"No","Yes")</f>
        <v>#DIV/0!</v>
      </c>
      <c r="E7" s="71"/>
    </row>
    <row r="8" spans="2:8" ht="18.75" x14ac:dyDescent="0.3">
      <c r="B8" s="66" t="str">
        <f>'Population Served - Race #2'!A8</f>
        <v>Non White Race #2</v>
      </c>
      <c r="C8" s="67" t="e">
        <f>'Population Served - Race #2'!C26</f>
        <v>#DIV/0!</v>
      </c>
      <c r="D8" s="65" t="e">
        <f t="shared" ref="D8:D10" si="0">IF(C8&lt;2,"No","Yes")</f>
        <v>#DIV/0!</v>
      </c>
      <c r="E8" s="71"/>
    </row>
    <row r="9" spans="2:8" ht="18.75" x14ac:dyDescent="0.3">
      <c r="B9" s="63" t="str">
        <f>'Population Served - Race #3'!A8</f>
        <v>Non White Race #3</v>
      </c>
      <c r="C9" s="64" t="e">
        <f>'Population Served - Race #3'!C26</f>
        <v>#DIV/0!</v>
      </c>
      <c r="D9" s="65" t="e">
        <f t="shared" si="0"/>
        <v>#DIV/0!</v>
      </c>
      <c r="E9" s="71"/>
    </row>
    <row r="10" spans="2:8" ht="18.75" x14ac:dyDescent="0.3">
      <c r="B10" s="68" t="s">
        <v>60</v>
      </c>
      <c r="C10" s="69" t="e">
        <f>'Population Served - Ethnicity'!C26</f>
        <v>#DIV/0!</v>
      </c>
      <c r="D10" s="70" t="e">
        <f t="shared" si="0"/>
        <v>#DIV/0!</v>
      </c>
      <c r="E10" s="72"/>
    </row>
    <row r="11" spans="2:8" ht="18.75" x14ac:dyDescent="0.3">
      <c r="B11" s="68" t="s">
        <v>26</v>
      </c>
      <c r="C11" s="69" t="e">
        <f>'Population Served - Age'!C26</f>
        <v>#DIV/0!</v>
      </c>
      <c r="D11" s="70" t="e">
        <f>IF(C11&lt;2,"No","Yes")</f>
        <v>#DIV/0!</v>
      </c>
      <c r="E11" s="72"/>
    </row>
    <row r="12" spans="2:8" ht="18.75" x14ac:dyDescent="0.3">
      <c r="B12" s="63" t="s">
        <v>27</v>
      </c>
      <c r="C12" s="64" t="e">
        <f>'Population Served - Disability'!C26</f>
        <v>#DIV/0!</v>
      </c>
      <c r="D12" s="65" t="e">
        <f>IF(C12&lt;2,"No","Yes")</f>
        <v>#DIV/0!</v>
      </c>
      <c r="E12" s="71"/>
    </row>
    <row r="13" spans="2:8" ht="18.75" x14ac:dyDescent="0.3">
      <c r="B13" s="66" t="s">
        <v>28</v>
      </c>
      <c r="C13" s="67" t="e">
        <f>'Population Served - Gender'!C26</f>
        <v>#DIV/0!</v>
      </c>
      <c r="D13" s="65" t="e">
        <f t="shared" ref="D13:D14" si="1">IF(C13&lt;2,"No","Yes")</f>
        <v>#DIV/0!</v>
      </c>
      <c r="E13" s="71"/>
    </row>
    <row r="14" spans="2:8" ht="18.75" x14ac:dyDescent="0.3">
      <c r="B14" s="68" t="s">
        <v>47</v>
      </c>
      <c r="C14" s="69" t="e">
        <f>'Population Served - LEP'!C26</f>
        <v>#DIV/0!</v>
      </c>
      <c r="D14" s="70" t="e">
        <f t="shared" si="1"/>
        <v>#DIV/0!</v>
      </c>
      <c r="E14" s="72"/>
    </row>
  </sheetData>
  <mergeCells count="6">
    <mergeCell ref="B4:E4"/>
    <mergeCell ref="B1:E1"/>
    <mergeCell ref="C2:E2"/>
    <mergeCell ref="C3:E3"/>
    <mergeCell ref="F3:H3"/>
    <mergeCell ref="F4:H4"/>
  </mergeCells>
  <conditionalFormatting sqref="B7:D14">
    <cfRule type="expression" dxfId="9" priority="2">
      <formula>COUNTIF($D7,"Yes")</formula>
    </cfRule>
  </conditionalFormatting>
  <conditionalFormatting sqref="B12:D14">
    <cfRule type="expression" dxfId="8" priority="1">
      <formula>COUNTIF($D12,"Yes")</formula>
    </cfRule>
  </conditionalFormatting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5</vt:i4>
      </vt:variant>
    </vt:vector>
  </HeadingPairs>
  <TitlesOfParts>
    <vt:vector size="14" baseType="lpstr">
      <vt:lpstr>Population Served - Race #1</vt:lpstr>
      <vt:lpstr>Population Served - Race #2</vt:lpstr>
      <vt:lpstr>Population Served - Race #3</vt:lpstr>
      <vt:lpstr>Population Served - Ethnicity</vt:lpstr>
      <vt:lpstr>Population Served - Age</vt:lpstr>
      <vt:lpstr>Population Served - Disability</vt:lpstr>
      <vt:lpstr>Population Served - Gender</vt:lpstr>
      <vt:lpstr>Population Served - LEP</vt:lpstr>
      <vt:lpstr>SD Summary</vt:lpstr>
      <vt:lpstr>'Population Served - Age'!Print_Area</vt:lpstr>
      <vt:lpstr>'Population Served - Disability'!Print_Area</vt:lpstr>
      <vt:lpstr>'Population Served - Ethnicity'!Print_Area</vt:lpstr>
      <vt:lpstr>'Population Served - Gender'!Print_Area</vt:lpstr>
      <vt:lpstr>'Population Served - LEP'!Print_Area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Gustafson, Derek</dc:creator>
  <cp:lastModifiedBy>Greimann, Jennifer</cp:lastModifiedBy>
  <dcterms:created xsi:type="dcterms:W3CDTF">2018-03-01T19:57:51Z</dcterms:created>
  <dcterms:modified xsi:type="dcterms:W3CDTF">2021-12-06T16:57:43Z</dcterms:modified>
</cp:coreProperties>
</file>