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575-619/"/>
    </mc:Choice>
  </mc:AlternateContent>
  <xr:revisionPtr revIDLastSave="0" documentId="8_{BC256FAE-4359-409B-AD26-E556EE9AE480}" xr6:coauthVersionLast="47" xr6:coauthVersionMax="47" xr10:uidLastSave="{00000000-0000-0000-0000-000000000000}"/>
  <bookViews>
    <workbookView xWindow="-120" yWindow="-120" windowWidth="24240" windowHeight="17640" firstSheet="3" activeTab="5"/>
  </bookViews>
  <sheets>
    <sheet name="TWSA GLI Cancer" sheetId="1" r:id="rId1"/>
    <sheet name="GLI Non Cancer" sheetId="2" r:id="rId2"/>
    <sheet name="NEI Cancer" sheetId="4" r:id="rId3"/>
    <sheet name="NEI Non Cancer" sheetId="5" r:id="rId4"/>
    <sheet name="TRI Cancer" sheetId="6" r:id="rId5"/>
    <sheet name="TRI Non Cancer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34" i="3"/>
  <c r="E30" i="3"/>
  <c r="E25" i="3"/>
  <c r="E24" i="3"/>
  <c r="E35" i="3"/>
  <c r="E16" i="3"/>
  <c r="E33" i="3"/>
  <c r="E10" i="3"/>
  <c r="E17" i="3"/>
  <c r="E9" i="3"/>
  <c r="E5" i="3"/>
  <c r="E28" i="3"/>
  <c r="E43" i="3"/>
  <c r="E29" i="3"/>
  <c r="E21" i="3"/>
  <c r="E14" i="3"/>
  <c r="E2" i="3"/>
  <c r="E7" i="3"/>
  <c r="E6" i="3"/>
  <c r="E19" i="3"/>
  <c r="E3" i="3"/>
  <c r="E20" i="3"/>
  <c r="E13" i="3"/>
  <c r="E15" i="3"/>
  <c r="E4" i="3"/>
  <c r="E18" i="3"/>
  <c r="E39" i="3"/>
  <c r="E41" i="3"/>
  <c r="E26" i="3"/>
  <c r="E27" i="3"/>
  <c r="E31" i="3"/>
  <c r="E23" i="3"/>
  <c r="E22" i="3"/>
  <c r="E12" i="3"/>
  <c r="E40" i="3"/>
  <c r="E8" i="3"/>
  <c r="E36" i="3"/>
  <c r="E37" i="3"/>
  <c r="E32" i="3"/>
  <c r="E45" i="3"/>
  <c r="E42" i="3"/>
  <c r="E38" i="3"/>
  <c r="E44" i="3"/>
  <c r="E25" i="5"/>
  <c r="E62" i="5"/>
  <c r="E83" i="5"/>
  <c r="E18" i="5"/>
  <c r="E77" i="5"/>
  <c r="E42" i="5"/>
  <c r="E19" i="5"/>
  <c r="E68" i="5"/>
  <c r="E43" i="5"/>
  <c r="E71" i="5"/>
  <c r="E56" i="5"/>
  <c r="E53" i="5"/>
  <c r="E64" i="5"/>
  <c r="E16" i="5"/>
  <c r="E40" i="5"/>
  <c r="E9" i="5"/>
  <c r="E11" i="5"/>
  <c r="E5" i="5"/>
  <c r="E37" i="5"/>
  <c r="E82" i="5"/>
  <c r="E72" i="5"/>
  <c r="E65" i="5"/>
  <c r="E54" i="5"/>
  <c r="E27" i="5"/>
  <c r="E29" i="5"/>
  <c r="E55" i="5"/>
  <c r="E80" i="5"/>
  <c r="E21" i="5"/>
  <c r="E51" i="5"/>
  <c r="E17" i="5"/>
  <c r="E10" i="5"/>
  <c r="E7" i="5"/>
  <c r="E8" i="5"/>
  <c r="E20" i="5"/>
  <c r="E4" i="5"/>
  <c r="E22" i="5"/>
  <c r="E12" i="5"/>
  <c r="E15" i="5"/>
  <c r="E3" i="5"/>
  <c r="E13" i="5"/>
  <c r="E50" i="5"/>
  <c r="E48" i="5"/>
  <c r="E26" i="5"/>
  <c r="E46" i="5"/>
  <c r="E52" i="5"/>
  <c r="E23" i="5"/>
  <c r="E44" i="5"/>
  <c r="E60" i="5"/>
  <c r="E30" i="5"/>
  <c r="E14" i="5"/>
  <c r="E61" i="5"/>
  <c r="E69" i="5"/>
  <c r="E24" i="5"/>
  <c r="E67" i="5"/>
  <c r="E76" i="5"/>
  <c r="E36" i="5"/>
  <c r="E78" i="5"/>
  <c r="E79" i="5"/>
  <c r="E32" i="5"/>
  <c r="E6" i="5"/>
  <c r="E73" i="5"/>
  <c r="E74" i="5"/>
  <c r="E49" i="5"/>
  <c r="E45" i="5"/>
  <c r="E38" i="5"/>
  <c r="E41" i="5"/>
  <c r="E70" i="5"/>
  <c r="E35" i="5"/>
  <c r="E63" i="5"/>
  <c r="E59" i="5"/>
  <c r="E57" i="5"/>
  <c r="E28" i="5"/>
  <c r="E66" i="5"/>
  <c r="E2" i="5"/>
  <c r="E31" i="5"/>
  <c r="E33" i="5"/>
  <c r="E75" i="5"/>
  <c r="E34" i="5"/>
  <c r="E39" i="5"/>
  <c r="E47" i="5"/>
  <c r="E58" i="5"/>
  <c r="E81" i="5"/>
  <c r="E7" i="6"/>
  <c r="E9" i="6"/>
  <c r="E10" i="6"/>
  <c r="E12" i="6"/>
  <c r="E11" i="6"/>
  <c r="E2" i="6"/>
  <c r="E3" i="6"/>
  <c r="E5" i="6"/>
  <c r="E6" i="6"/>
  <c r="E8" i="6"/>
  <c r="E4" i="6"/>
  <c r="E47" i="4"/>
  <c r="E12" i="4"/>
  <c r="E25" i="4"/>
  <c r="E19" i="4"/>
  <c r="E33" i="4"/>
  <c r="E34" i="4"/>
  <c r="E36" i="4"/>
  <c r="E21" i="4"/>
  <c r="E41" i="4"/>
  <c r="E42" i="4"/>
  <c r="E43" i="4"/>
  <c r="E24" i="4"/>
  <c r="E22" i="4"/>
  <c r="E27" i="4"/>
  <c r="E45" i="4"/>
  <c r="E29" i="4"/>
  <c r="E2" i="4"/>
  <c r="E7" i="4"/>
  <c r="E15" i="4"/>
  <c r="E3" i="4"/>
  <c r="E9" i="4"/>
  <c r="E11" i="4"/>
  <c r="E26" i="4"/>
  <c r="E17" i="4"/>
  <c r="E48" i="4"/>
  <c r="E37" i="4"/>
  <c r="E32" i="4"/>
  <c r="E52" i="4"/>
  <c r="E31" i="4"/>
  <c r="E39" i="4"/>
  <c r="E50" i="4"/>
  <c r="E10" i="4"/>
  <c r="E8" i="4"/>
  <c r="E44" i="4"/>
  <c r="E16" i="4"/>
  <c r="E53" i="4"/>
  <c r="E51" i="4"/>
  <c r="E46" i="4"/>
  <c r="E4" i="4"/>
  <c r="E6" i="4"/>
  <c r="E38" i="4"/>
  <c r="E49" i="4"/>
  <c r="E13" i="4"/>
  <c r="E30" i="4"/>
  <c r="E40" i="4"/>
  <c r="E5" i="4"/>
  <c r="E14" i="4"/>
  <c r="E28" i="4"/>
  <c r="E20" i="4"/>
  <c r="E23" i="4"/>
  <c r="E35" i="4"/>
  <c r="E18" i="4"/>
  <c r="E41" i="2"/>
  <c r="E55" i="2"/>
  <c r="E20" i="2"/>
  <c r="E63" i="2"/>
  <c r="E49" i="2"/>
  <c r="E57" i="2"/>
  <c r="E44" i="2"/>
  <c r="E42" i="2"/>
  <c r="E48" i="2"/>
  <c r="E14" i="2"/>
  <c r="E30" i="2"/>
  <c r="E8" i="2"/>
  <c r="E3" i="2"/>
  <c r="E46" i="2"/>
  <c r="E51" i="2"/>
  <c r="E45" i="2"/>
  <c r="E26" i="2"/>
  <c r="E21" i="2"/>
  <c r="E65" i="2"/>
  <c r="E17" i="2"/>
  <c r="E38" i="2"/>
  <c r="E33" i="2"/>
  <c r="E6" i="2"/>
  <c r="E15" i="2"/>
  <c r="E7" i="2"/>
  <c r="E9" i="2"/>
  <c r="E13" i="2"/>
  <c r="E5" i="2"/>
  <c r="E28" i="2"/>
  <c r="E11" i="2"/>
  <c r="E12" i="2"/>
  <c r="E2" i="2"/>
  <c r="E19" i="2"/>
  <c r="E60" i="2"/>
  <c r="E39" i="2"/>
  <c r="E24" i="2"/>
  <c r="E40" i="2"/>
  <c r="E16" i="2"/>
  <c r="E23" i="2"/>
  <c r="E25" i="2"/>
  <c r="E62" i="2"/>
  <c r="E18" i="2"/>
  <c r="E31" i="2"/>
  <c r="E52" i="2"/>
  <c r="E34" i="2"/>
  <c r="E66" i="2"/>
  <c r="E22" i="2"/>
  <c r="E10" i="2"/>
  <c r="E56" i="2"/>
  <c r="E67" i="2"/>
  <c r="E43" i="2"/>
  <c r="E35" i="2"/>
  <c r="E36" i="2"/>
  <c r="E61" i="2"/>
  <c r="E32" i="2"/>
  <c r="E50" i="2"/>
  <c r="E54" i="2"/>
  <c r="E64" i="2"/>
  <c r="E53" i="2"/>
  <c r="E4" i="2"/>
  <c r="E58" i="2"/>
  <c r="E37" i="2"/>
  <c r="E29" i="2"/>
  <c r="E59" i="2"/>
  <c r="E47" i="2"/>
  <c r="E27" i="2"/>
  <c r="E3" i="1"/>
  <c r="E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F67" i="5" l="1"/>
  <c r="F16" i="2"/>
  <c r="F3" i="1"/>
  <c r="G3" i="1" s="1"/>
  <c r="F45" i="2"/>
  <c r="F16" i="1"/>
  <c r="F25" i="2"/>
  <c r="F28" i="5"/>
  <c r="F6" i="5"/>
  <c r="F48" i="5"/>
  <c r="E84" i="5"/>
  <c r="F53" i="5"/>
  <c r="F43" i="2"/>
  <c r="F24" i="5"/>
  <c r="F54" i="5"/>
  <c r="F9" i="6"/>
  <c r="F60" i="5"/>
  <c r="F22" i="5"/>
  <c r="F27" i="5"/>
  <c r="F42" i="5"/>
  <c r="E39" i="1"/>
  <c r="F19" i="1" s="1"/>
  <c r="E68" i="2"/>
  <c r="F5" i="2" s="1"/>
  <c r="F17" i="2"/>
  <c r="F47" i="4"/>
  <c r="F13" i="5"/>
  <c r="F34" i="1"/>
  <c r="F10" i="1"/>
  <c r="F60" i="2"/>
  <c r="F31" i="1"/>
  <c r="F7" i="1"/>
  <c r="F49" i="4"/>
  <c r="F58" i="5"/>
  <c r="F63" i="5"/>
  <c r="F52" i="5"/>
  <c r="F3" i="5"/>
  <c r="G3" i="5" s="1"/>
  <c r="G4" i="5" s="1"/>
  <c r="F40" i="5"/>
  <c r="F4" i="2"/>
  <c r="F36" i="5"/>
  <c r="F28" i="1"/>
  <c r="F37" i="1"/>
  <c r="F25" i="1"/>
  <c r="F13" i="1"/>
  <c r="F53" i="2"/>
  <c r="F22" i="2"/>
  <c r="F11" i="4"/>
  <c r="F39" i="5"/>
  <c r="F66" i="5"/>
  <c r="F70" i="5"/>
  <c r="F73" i="5"/>
  <c r="F76" i="5"/>
  <c r="F30" i="5"/>
  <c r="F12" i="5"/>
  <c r="F10" i="5"/>
  <c r="F29" i="5"/>
  <c r="F37" i="5"/>
  <c r="F64" i="5"/>
  <c r="F25" i="5"/>
  <c r="F18" i="2"/>
  <c r="F75" i="5"/>
  <c r="F57" i="5"/>
  <c r="F4" i="5"/>
  <c r="F51" i="5"/>
  <c r="F11" i="5"/>
  <c r="F77" i="5"/>
  <c r="F36" i="2"/>
  <c r="F30" i="2"/>
  <c r="E13" i="6"/>
  <c r="F11" i="6" s="1"/>
  <c r="F81" i="5"/>
  <c r="F33" i="5"/>
  <c r="F59" i="5"/>
  <c r="F45" i="5"/>
  <c r="F69" i="5"/>
  <c r="F23" i="5"/>
  <c r="F21" i="5"/>
  <c r="F65" i="5"/>
  <c r="F9" i="5"/>
  <c r="F71" i="5"/>
  <c r="E46" i="3"/>
  <c r="F43" i="3" s="1"/>
  <c r="F48" i="2"/>
  <c r="F14" i="4"/>
  <c r="E54" i="4"/>
  <c r="F40" i="4" s="1"/>
  <c r="F43" i="4"/>
  <c r="F47" i="5"/>
  <c r="F35" i="5"/>
  <c r="F46" i="5"/>
  <c r="F15" i="5"/>
  <c r="F82" i="5"/>
  <c r="F16" i="5"/>
  <c r="F21" i="3"/>
  <c r="F23" i="3" l="1"/>
  <c r="F8" i="3"/>
  <c r="F36" i="3"/>
  <c r="F27" i="3"/>
  <c r="F37" i="3"/>
  <c r="F33" i="4"/>
  <c r="F34" i="3"/>
  <c r="F44" i="3"/>
  <c r="F67" i="2"/>
  <c r="F2" i="4"/>
  <c r="F11" i="3"/>
  <c r="F10" i="3"/>
  <c r="F10" i="6"/>
  <c r="F44" i="2"/>
  <c r="F41" i="3"/>
  <c r="F41" i="2"/>
  <c r="F63" i="2"/>
  <c r="F26" i="4"/>
  <c r="F16" i="3"/>
  <c r="F3" i="6"/>
  <c r="G3" i="6" s="1"/>
  <c r="F6" i="6"/>
  <c r="F18" i="4"/>
  <c r="F7" i="2"/>
  <c r="F66" i="2"/>
  <c r="F21" i="2"/>
  <c r="F45" i="3"/>
  <c r="F26" i="3"/>
  <c r="F51" i="4"/>
  <c r="F50" i="2"/>
  <c r="F14" i="2"/>
  <c r="F10" i="4"/>
  <c r="F80" i="5"/>
  <c r="F68" i="5"/>
  <c r="F56" i="5"/>
  <c r="F79" i="5"/>
  <c r="F78" i="5"/>
  <c r="F61" i="5"/>
  <c r="F49" i="5"/>
  <c r="F72" i="5"/>
  <c r="F38" i="5"/>
  <c r="F14" i="5"/>
  <c r="F62" i="5"/>
  <c r="F32" i="5"/>
  <c r="F8" i="5"/>
  <c r="F55" i="5"/>
  <c r="F31" i="5"/>
  <c r="F7" i="5"/>
  <c r="F50" i="5"/>
  <c r="F2" i="5"/>
  <c r="F44" i="5"/>
  <c r="F20" i="5"/>
  <c r="F74" i="5"/>
  <c r="F43" i="5"/>
  <c r="F19" i="5"/>
  <c r="F5" i="6"/>
  <c r="F26" i="5"/>
  <c r="F3" i="2"/>
  <c r="G3" i="2" s="1"/>
  <c r="G4" i="2" s="1"/>
  <c r="G5" i="2" s="1"/>
  <c r="G6" i="2" s="1"/>
  <c r="G7" i="2" s="1"/>
  <c r="F32" i="3"/>
  <c r="F14" i="3"/>
  <c r="F12" i="3"/>
  <c r="F38" i="3"/>
  <c r="F20" i="3"/>
  <c r="F42" i="3"/>
  <c r="F24" i="3"/>
  <c r="F15" i="3"/>
  <c r="F39" i="4"/>
  <c r="F21" i="4"/>
  <c r="F3" i="4"/>
  <c r="G3" i="4" s="1"/>
  <c r="F28" i="4"/>
  <c r="F48" i="4"/>
  <c r="F30" i="4"/>
  <c r="F12" i="4"/>
  <c r="F27" i="4"/>
  <c r="F42" i="4"/>
  <c r="F24" i="4"/>
  <c r="F6" i="4"/>
  <c r="F22" i="4"/>
  <c r="F53" i="4"/>
  <c r="F17" i="4"/>
  <c r="F52" i="4"/>
  <c r="F34" i="4"/>
  <c r="F16" i="4"/>
  <c r="F51" i="2"/>
  <c r="F29" i="2"/>
  <c r="F15" i="2"/>
  <c r="F8" i="2"/>
  <c r="F62" i="2"/>
  <c r="F47" i="2"/>
  <c r="F19" i="2"/>
  <c r="F13" i="2"/>
  <c r="F6" i="2"/>
  <c r="F27" i="2"/>
  <c r="F26" i="2"/>
  <c r="F11" i="2"/>
  <c r="F49" i="2"/>
  <c r="F20" i="2"/>
  <c r="F38" i="2"/>
  <c r="F23" i="2"/>
  <c r="F34" i="2"/>
  <c r="F25" i="4"/>
  <c r="F4" i="4"/>
  <c r="F33" i="2"/>
  <c r="F39" i="3"/>
  <c r="F54" i="2"/>
  <c r="F2" i="6"/>
  <c r="F7" i="6"/>
  <c r="F15" i="4"/>
  <c r="F32" i="4"/>
  <c r="F35" i="4"/>
  <c r="F22" i="3"/>
  <c r="F2" i="3"/>
  <c r="F50" i="4"/>
  <c r="F29" i="3"/>
  <c r="F25" i="3"/>
  <c r="F12" i="6"/>
  <c r="F31" i="4"/>
  <c r="F35" i="3"/>
  <c r="F13" i="4"/>
  <c r="F28" i="3"/>
  <c r="F37" i="4"/>
  <c r="F19" i="3"/>
  <c r="F19" i="4"/>
  <c r="F28" i="2"/>
  <c r="F12" i="2"/>
  <c r="F4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F10" i="2"/>
  <c r="F83" i="5"/>
  <c r="F4" i="6"/>
  <c r="F18" i="5"/>
  <c r="F42" i="2"/>
  <c r="F37" i="2"/>
  <c r="F41" i="5"/>
  <c r="F35" i="2"/>
  <c r="F46" i="4"/>
  <c r="F4" i="3"/>
  <c r="F5" i="5"/>
  <c r="F41" i="4"/>
  <c r="F56" i="2"/>
  <c r="F40" i="2"/>
  <c r="F55" i="2"/>
  <c r="F59" i="2"/>
  <c r="G5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F3" i="3"/>
  <c r="G3" i="3" s="1"/>
  <c r="G4" i="3" s="1"/>
  <c r="F13" i="3"/>
  <c r="F30" i="3"/>
  <c r="F44" i="4"/>
  <c r="F9" i="3"/>
  <c r="F65" i="2"/>
  <c r="F36" i="4"/>
  <c r="F64" i="2"/>
  <c r="F45" i="4"/>
  <c r="F40" i="3"/>
  <c r="F5" i="4"/>
  <c r="F57" i="2"/>
  <c r="F58" i="2"/>
  <c r="F2" i="2"/>
  <c r="F33" i="3"/>
  <c r="F9" i="4"/>
  <c r="F17" i="3"/>
  <c r="F8" i="6"/>
  <c r="F38" i="4"/>
  <c r="F5" i="3"/>
  <c r="F20" i="4"/>
  <c r="F7" i="3"/>
  <c r="F24" i="2"/>
  <c r="F18" i="3"/>
  <c r="F29" i="4"/>
  <c r="F39" i="2"/>
  <c r="F32" i="2"/>
  <c r="F61" i="2"/>
  <c r="F7" i="4"/>
  <c r="F46" i="2"/>
  <c r="F5" i="1"/>
  <c r="F11" i="1"/>
  <c r="F17" i="1"/>
  <c r="F23" i="1"/>
  <c r="F29" i="1"/>
  <c r="F35" i="1"/>
  <c r="F6" i="1"/>
  <c r="F12" i="1"/>
  <c r="F18" i="1"/>
  <c r="F24" i="1"/>
  <c r="F30" i="1"/>
  <c r="F36" i="1"/>
  <c r="F8" i="1"/>
  <c r="F14" i="1"/>
  <c r="F20" i="1"/>
  <c r="F26" i="1"/>
  <c r="F32" i="1"/>
  <c r="F38" i="1"/>
  <c r="F9" i="1"/>
  <c r="F15" i="1"/>
  <c r="F21" i="1"/>
  <c r="F27" i="1"/>
  <c r="F33" i="1"/>
  <c r="F2" i="1"/>
  <c r="F34" i="5"/>
  <c r="F22" i="1"/>
  <c r="F23" i="4"/>
  <c r="F31" i="3"/>
  <c r="F17" i="5"/>
  <c r="F8" i="4"/>
  <c r="F52" i="2"/>
  <c r="F31" i="2"/>
  <c r="F9" i="2"/>
  <c r="F6" i="3"/>
  <c r="F84" i="5" l="1"/>
  <c r="F39" i="1"/>
  <c r="G17" i="5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F68" i="2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F13" i="6"/>
  <c r="F54" i="4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4" i="6"/>
  <c r="G5" i="6" s="1"/>
  <c r="G6" i="6" s="1"/>
  <c r="G7" i="6" s="1"/>
  <c r="G8" i="6" s="1"/>
  <c r="G9" i="6" s="1"/>
  <c r="G10" i="6" s="1"/>
  <c r="G11" i="6" s="1"/>
  <c r="G12" i="6" s="1"/>
</calcChain>
</file>

<file path=xl/sharedStrings.xml><?xml version="1.0" encoding="utf-8"?>
<sst xmlns="http://schemas.openxmlformats.org/spreadsheetml/2006/main" count="625" uniqueCount="238">
  <si>
    <t>Pollutant</t>
  </si>
  <si>
    <t>cas_no</t>
  </si>
  <si>
    <t>2002 GLI Pounds</t>
  </si>
  <si>
    <t>POLYCHLORINATED DIBENZOFURANS, TOTAL</t>
  </si>
  <si>
    <t>4-Nitrophenol</t>
  </si>
  <si>
    <t>100-02-7</t>
  </si>
  <si>
    <t>ETHYLBENZENE</t>
  </si>
  <si>
    <t>100-41-4</t>
  </si>
  <si>
    <t>STYRENE</t>
  </si>
  <si>
    <t>100-42-5</t>
  </si>
  <si>
    <t>BENZYL CHLORIDE</t>
  </si>
  <si>
    <t>100-44-7</t>
  </si>
  <si>
    <t>4,4'-Methylenediphenyl Diisocyanate</t>
  </si>
  <si>
    <t>101-68-8</t>
  </si>
  <si>
    <t>1,4-Dichlorobenzene</t>
  </si>
  <si>
    <t>106-46-7</t>
  </si>
  <si>
    <t>1,2-DIBROMOETHANE</t>
  </si>
  <si>
    <t>106-93-4</t>
  </si>
  <si>
    <t>1,3-BUTADIENE</t>
  </si>
  <si>
    <t>106-99-0</t>
  </si>
  <si>
    <t>ACROLEIN</t>
  </si>
  <si>
    <t>107-02-8</t>
  </si>
  <si>
    <t>1,2-DICHLOROETHANE</t>
  </si>
  <si>
    <t>107-06-2</t>
  </si>
  <si>
    <t>Acrylonitrile</t>
  </si>
  <si>
    <t>107-13-1</t>
  </si>
  <si>
    <t>ETHYLENE GLYCOL</t>
  </si>
  <si>
    <t>107-21-1</t>
  </si>
  <si>
    <t>VINYL ACETATE</t>
  </si>
  <si>
    <t>108-05-4</t>
  </si>
  <si>
    <t>METHYL ISOBUTYL KETONE</t>
  </si>
  <si>
    <t>108-10-1</t>
  </si>
  <si>
    <t>TOLUENE</t>
  </si>
  <si>
    <t>108-88-3</t>
  </si>
  <si>
    <t>CHLOROBENZENE</t>
  </si>
  <si>
    <t>108-90-7</t>
  </si>
  <si>
    <t>PHENOL</t>
  </si>
  <si>
    <t>108-95-2</t>
  </si>
  <si>
    <t>N-HEXANE</t>
  </si>
  <si>
    <t>110-54-3</t>
  </si>
  <si>
    <t>PYRIDINE</t>
  </si>
  <si>
    <t>110-86-1</t>
  </si>
  <si>
    <t>Butyl Cellosolve</t>
  </si>
  <si>
    <t>111-76-2</t>
  </si>
  <si>
    <t>PROPYLENE</t>
  </si>
  <si>
    <t>115-07-1</t>
  </si>
  <si>
    <t>Bis(2-Ethylhexyl)Phthalate</t>
  </si>
  <si>
    <t>117-81-7</t>
  </si>
  <si>
    <t>DIOCTYL PHTHALATE</t>
  </si>
  <si>
    <t>117-84-0</t>
  </si>
  <si>
    <t>ANTHRACENE</t>
  </si>
  <si>
    <t>120-12-7</t>
  </si>
  <si>
    <t>2,4-DINITROTOLUENE</t>
  </si>
  <si>
    <t>121-14-2</t>
  </si>
  <si>
    <t>TRIETHYLAMINE</t>
  </si>
  <si>
    <t>121-44-8</t>
  </si>
  <si>
    <t>Hydroquinone</t>
  </si>
  <si>
    <t>123-31-9</t>
  </si>
  <si>
    <t>DIMETHYLAMINE</t>
  </si>
  <si>
    <t>124-40-3</t>
  </si>
  <si>
    <t>TETRACHLOROETHYLENE</t>
  </si>
  <si>
    <t>127-18-4</t>
  </si>
  <si>
    <t>PYRENE</t>
  </si>
  <si>
    <t>129-00-0</t>
  </si>
  <si>
    <t>Cresol</t>
  </si>
  <si>
    <t>1319-77-3</t>
  </si>
  <si>
    <t>XYLENES (MIXED ISOMERS)</t>
  </si>
  <si>
    <t>1330-20-7</t>
  </si>
  <si>
    <t>Polychlorinated Biphenyls</t>
  </si>
  <si>
    <t>1336-36-3</t>
  </si>
  <si>
    <t>METHYL TERT BUTYL ETHER</t>
  </si>
  <si>
    <t>1634-04-4</t>
  </si>
  <si>
    <t>POLYCHLORINATED DIBENZODIOXINS, TOTAL</t>
  </si>
  <si>
    <t>1746-01-6</t>
  </si>
  <si>
    <t>CHROMIUM (VI)</t>
  </si>
  <si>
    <t>18540-29-9</t>
  </si>
  <si>
    <t>BENZO(G,H,I)PERYLENE</t>
  </si>
  <si>
    <t>191-24-2</t>
  </si>
  <si>
    <t>INDENO(1,2,3-C,D)PYRENE</t>
  </si>
  <si>
    <t>193-39-5</t>
  </si>
  <si>
    <t>BENZO(B)FLUORANTHENE</t>
  </si>
  <si>
    <t>205-99-2</t>
  </si>
  <si>
    <t>FLUORANTHENE</t>
  </si>
  <si>
    <t>206-44-0</t>
  </si>
  <si>
    <t>BENZO(K)FLUORANTHENE</t>
  </si>
  <si>
    <t>207-08-9</t>
  </si>
  <si>
    <t>CHRYSENE</t>
  </si>
  <si>
    <t>218-01-9</t>
  </si>
  <si>
    <t>5-Methylchrysene</t>
  </si>
  <si>
    <t>3697-24-3</t>
  </si>
  <si>
    <t>Carbonyl Sulfide</t>
  </si>
  <si>
    <t>463-58-1</t>
  </si>
  <si>
    <t>FORMALDEHYDE</t>
  </si>
  <si>
    <t>50-00-0</t>
  </si>
  <si>
    <t>BENZO(A)PYRENE</t>
  </si>
  <si>
    <t>50-32-8</t>
  </si>
  <si>
    <t>2,3,7,8-TETRACHLORODIBENZOFURAN</t>
  </si>
  <si>
    <t>51207-31-9</t>
  </si>
  <si>
    <t>2-CHLOROACETOPHENONE</t>
  </si>
  <si>
    <t>532-27-4</t>
  </si>
  <si>
    <t>DIBENZO(A,H)ANTHRACENE</t>
  </si>
  <si>
    <t>53-70-3</t>
  </si>
  <si>
    <t>1,3-Dichloropropene</t>
  </si>
  <si>
    <t>542-75-6</t>
  </si>
  <si>
    <t>Carbon Tetrachloride</t>
  </si>
  <si>
    <t>56-23-5</t>
  </si>
  <si>
    <t>3-METHYLCHOLANTHENE</t>
  </si>
  <si>
    <t>56-49-5</t>
  </si>
  <si>
    <t>BENZ(A)ANTHRACENE</t>
  </si>
  <si>
    <t>56-55-3</t>
  </si>
  <si>
    <t>CYANIDE</t>
  </si>
  <si>
    <t>57-12-5</t>
  </si>
  <si>
    <t>7,12-Dimethylbenz[a]Anthracene</t>
  </si>
  <si>
    <t>57-97-6</t>
  </si>
  <si>
    <t>2,4-Toluene Diisocyanate</t>
  </si>
  <si>
    <t>584-84-9</t>
  </si>
  <si>
    <t>METHYL HYDRAZINE</t>
  </si>
  <si>
    <t>60-34-4</t>
  </si>
  <si>
    <t>METHANOL</t>
  </si>
  <si>
    <t>67-56-1</t>
  </si>
  <si>
    <t>CHLOROFORM</t>
  </si>
  <si>
    <t>67-66-3</t>
  </si>
  <si>
    <t>DIMETHYLFORMAMIDE, N,N-</t>
  </si>
  <si>
    <t>68-12-2</t>
  </si>
  <si>
    <t>BENZENE</t>
  </si>
  <si>
    <t>71-43-2</t>
  </si>
  <si>
    <t>1,1,1-TRICHLOROETHANE</t>
  </si>
  <si>
    <t>71-55-6</t>
  </si>
  <si>
    <t>LEAD</t>
  </si>
  <si>
    <t>7439-92-1</t>
  </si>
  <si>
    <t>MANGANESE</t>
  </si>
  <si>
    <t>7439-96-5</t>
  </si>
  <si>
    <t>MERCURY</t>
  </si>
  <si>
    <t>7439-97-6</t>
  </si>
  <si>
    <t>NICKEL</t>
  </si>
  <si>
    <t>7440-02-0</t>
  </si>
  <si>
    <t>ANTIMONY</t>
  </si>
  <si>
    <t>7440-36-0</t>
  </si>
  <si>
    <t>ARSENIC</t>
  </si>
  <si>
    <t>7440-38-2</t>
  </si>
  <si>
    <t>BARIUM COMPOUNDS</t>
  </si>
  <si>
    <t>7440-39-3</t>
  </si>
  <si>
    <t>BERYLLIUM</t>
  </si>
  <si>
    <t>7440-41-7</t>
  </si>
  <si>
    <t>CADMIUM</t>
  </si>
  <si>
    <t>7440-43-9</t>
  </si>
  <si>
    <t>CHROMIUM</t>
  </si>
  <si>
    <t>7440-47-3</t>
  </si>
  <si>
    <t>COBALT</t>
  </si>
  <si>
    <t>7440-48-4</t>
  </si>
  <si>
    <t>COPPER</t>
  </si>
  <si>
    <t>7440-50-8</t>
  </si>
  <si>
    <t>BROMOMETHANE</t>
  </si>
  <si>
    <t>74-83-9</t>
  </si>
  <si>
    <t>METHYL CHLORIDE</t>
  </si>
  <si>
    <t>74-87-3</t>
  </si>
  <si>
    <t>HYDROGEN CYANIDE</t>
  </si>
  <si>
    <t>74-90-8</t>
  </si>
  <si>
    <t>CHLOROETHANE</t>
  </si>
  <si>
    <t>75-00-3</t>
  </si>
  <si>
    <t>Vinyl chloride</t>
  </si>
  <si>
    <t>75-01-4</t>
  </si>
  <si>
    <t>ACETONITRILE</t>
  </si>
  <si>
    <t>75-05-8</t>
  </si>
  <si>
    <t>ACETALDEHYDE</t>
  </si>
  <si>
    <t>75-07-0</t>
  </si>
  <si>
    <t>METHYLENE CHLORIDE</t>
  </si>
  <si>
    <t>75-09-2</t>
  </si>
  <si>
    <t>CARBON DISULFIDE</t>
  </si>
  <si>
    <t>75-15-0</t>
  </si>
  <si>
    <t>BROMOFORM</t>
  </si>
  <si>
    <t>75-25-2</t>
  </si>
  <si>
    <t>Ethylidene Dichloride (1,1-Dichloroethane)</t>
  </si>
  <si>
    <t>75-34-3</t>
  </si>
  <si>
    <t>Vinylidene Chloride</t>
  </si>
  <si>
    <t>75-35-4</t>
  </si>
  <si>
    <t>PROPYLENE OXIDE</t>
  </si>
  <si>
    <t>75-56-9</t>
  </si>
  <si>
    <t>HYDROCHLORIC ACID</t>
  </si>
  <si>
    <t>7647-01-0</t>
  </si>
  <si>
    <t>HYDROGEN FLUORIDE</t>
  </si>
  <si>
    <t>7664-39-3</t>
  </si>
  <si>
    <t>AMMONIA</t>
  </si>
  <si>
    <t>7664-41-7</t>
  </si>
  <si>
    <t xml:space="preserve">SULFURIC ACID </t>
  </si>
  <si>
    <t>7664-93-9</t>
  </si>
  <si>
    <t>NITRIC ACID</t>
  </si>
  <si>
    <t>7697-37-2</t>
  </si>
  <si>
    <t>Phosphorous</t>
  </si>
  <si>
    <t>7723-14-0</t>
  </si>
  <si>
    <t>SELENIUM</t>
  </si>
  <si>
    <t>7782-49-2</t>
  </si>
  <si>
    <t>CHLORINE</t>
  </si>
  <si>
    <t>7782-50-5</t>
  </si>
  <si>
    <t>ISOPHORONE</t>
  </si>
  <si>
    <t>78-59-1</t>
  </si>
  <si>
    <t>Propylene Dichloride</t>
  </si>
  <si>
    <t>78-87-5</t>
  </si>
  <si>
    <t>METHYL ETHYL KETONE</t>
  </si>
  <si>
    <t>78-93-3</t>
  </si>
  <si>
    <t>1,1,2-Trichloroethane</t>
  </si>
  <si>
    <t>79-00-5</t>
  </si>
  <si>
    <t>TRICHLOROETHYLENE</t>
  </si>
  <si>
    <t>79-01-6</t>
  </si>
  <si>
    <t>1,1,2,2-Tetrachloroethane</t>
  </si>
  <si>
    <t>79-34-5</t>
  </si>
  <si>
    <t>METHYL METHACRYLATE</t>
  </si>
  <si>
    <t>80-62-6</t>
  </si>
  <si>
    <t>Hexamethylene Diisocyanate</t>
  </si>
  <si>
    <t>822-06-0</t>
  </si>
  <si>
    <t>PHENANTHRENE</t>
  </si>
  <si>
    <t>85-01-8</t>
  </si>
  <si>
    <t>FLUORENE</t>
  </si>
  <si>
    <t>86-73-7</t>
  </si>
  <si>
    <t>N-METHYL-2-PYRROLIDONE</t>
  </si>
  <si>
    <t>872-50-4</t>
  </si>
  <si>
    <t>NAPHTHALENE</t>
  </si>
  <si>
    <t>91-20-3</t>
  </si>
  <si>
    <t>Benzidine</t>
  </si>
  <si>
    <t>92-87-5</t>
  </si>
  <si>
    <t>1,2,4-TRIMETHYLBENZENE</t>
  </si>
  <si>
    <t>95-63-6</t>
  </si>
  <si>
    <t>CUMENE</t>
  </si>
  <si>
    <t>98-82-8</t>
  </si>
  <si>
    <t>GLYCOL ETHERS (MISC.)</t>
  </si>
  <si>
    <t>edf-109</t>
  </si>
  <si>
    <t>ZINC COMPOUNDS</t>
  </si>
  <si>
    <t>URF</t>
  </si>
  <si>
    <t>Cancer Equivalent</t>
  </si>
  <si>
    <t>Percent of Total</t>
  </si>
  <si>
    <t>RfC</t>
  </si>
  <si>
    <t>2002 NEI Pounds</t>
  </si>
  <si>
    <t>2004 TRI Pounds</t>
  </si>
  <si>
    <t>Total</t>
  </si>
  <si>
    <t>Noncancer Equivalent</t>
  </si>
  <si>
    <t>TOTAL</t>
  </si>
  <si>
    <t>Percentage of Total</t>
  </si>
  <si>
    <t>Cumulative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</si>
</sst>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top" wrapText="1"/>
    </xf>
    <xf numFmtId="0" fontId="0" fillId="0" borderId="1" xfId="0" quotePrefix="1" applyNumberFormat="1" applyBorder="1"/>
    <xf numFmtId="0" fontId="0" fillId="0" borderId="1" xfId="0" applyBorder="1" applyAlignment="1">
      <alignment horizontal="center"/>
    </xf>
    <xf numFmtId="0" fontId="3" fillId="0" borderId="1" xfId="0" quotePrefix="1" applyNumberFormat="1" applyFont="1" applyBorder="1"/>
    <xf numFmtId="0" fontId="5" fillId="0" borderId="1" xfId="0" applyFont="1" applyBorder="1"/>
    <xf numFmtId="0" fontId="3" fillId="0" borderId="1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1" fontId="0" fillId="0" borderId="1" xfId="0" applyNumberForma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1" fontId="3" fillId="0" borderId="2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1" fontId="0" fillId="0" borderId="5" xfId="0" applyNumberFormat="1" applyBorder="1" applyAlignment="1">
      <alignment horizontal="center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1" fontId="3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NumberFormat="1" applyBorder="1"/>
    <xf numFmtId="0" fontId="5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9" fontId="3" fillId="0" borderId="1" xfId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1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0" xfId="1" applyFont="1" applyAlignment="1">
      <alignment horizontal="center"/>
    </xf>
    <xf numFmtId="11" fontId="0" fillId="0" borderId="8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14" sqref="A10:A14"/>
    </sheetView>
  </sheetViews>
  <sheetFormatPr defaultRowHeight="12.75" x14ac:dyDescent="0.2"/>
  <cols>
    <col min="1" max="1" width="43" style="20" customWidth="1"/>
    <col min="2" max="2" width="10.5703125" style="21" customWidth="1"/>
    <col min="3" max="3" width="19" style="22" customWidth="1"/>
    <col min="4" max="4" width="9.140625" style="25"/>
    <col min="5" max="5" width="10.28515625" style="70" customWidth="1"/>
    <col min="6" max="6" width="10.140625" style="25" customWidth="1"/>
    <col min="7" max="7" width="12.42578125" style="25" customWidth="1"/>
  </cols>
  <sheetData>
    <row r="1" spans="1:7" ht="27.75" customHeight="1" x14ac:dyDescent="0.2">
      <c r="A1" s="1" t="s">
        <v>0</v>
      </c>
      <c r="B1" s="2" t="s">
        <v>1</v>
      </c>
      <c r="C1" s="3" t="s">
        <v>2</v>
      </c>
      <c r="D1" s="26" t="s">
        <v>227</v>
      </c>
      <c r="E1" s="59" t="s">
        <v>228</v>
      </c>
      <c r="F1" s="59" t="s">
        <v>229</v>
      </c>
      <c r="G1" s="59" t="s">
        <v>237</v>
      </c>
    </row>
    <row r="2" spans="1:7" s="48" customFormat="1" ht="14.25" customHeight="1" x14ac:dyDescent="0.2">
      <c r="A2" s="10" t="s">
        <v>146</v>
      </c>
      <c r="B2" s="11" t="s">
        <v>147</v>
      </c>
      <c r="C2" s="11">
        <v>1162</v>
      </c>
      <c r="D2" s="30">
        <v>1.2E-2</v>
      </c>
      <c r="E2" s="24">
        <f t="shared" ref="E2:E38" si="0">C2*D2</f>
        <v>13.944000000000001</v>
      </c>
      <c r="F2" s="62">
        <f t="shared" ref="F2:F38" si="1">E2/E$39</f>
        <v>0.71327877085683689</v>
      </c>
      <c r="G2" s="62">
        <v>0.71299999999999997</v>
      </c>
    </row>
    <row r="3" spans="1:7" s="48" customFormat="1" x14ac:dyDescent="0.2">
      <c r="A3" s="10" t="s">
        <v>138</v>
      </c>
      <c r="B3" s="11" t="s">
        <v>139</v>
      </c>
      <c r="C3" s="12">
        <v>691.36</v>
      </c>
      <c r="D3" s="30">
        <v>4.3E-3</v>
      </c>
      <c r="E3" s="24">
        <f t="shared" si="0"/>
        <v>2.9728479999999999</v>
      </c>
      <c r="F3" s="62">
        <f t="shared" si="1"/>
        <v>0.15207037918704858</v>
      </c>
      <c r="G3" s="62">
        <f>G2+F3</f>
        <v>0.86507037918704854</v>
      </c>
    </row>
    <row r="4" spans="1:7" s="48" customFormat="1" x14ac:dyDescent="0.2">
      <c r="A4" s="10" t="s">
        <v>74</v>
      </c>
      <c r="B4" s="11" t="s">
        <v>75</v>
      </c>
      <c r="C4" s="11">
        <v>132.6</v>
      </c>
      <c r="D4" s="30">
        <v>1.2E-2</v>
      </c>
      <c r="E4" s="24">
        <f t="shared" si="0"/>
        <v>1.5911999999999999</v>
      </c>
      <c r="F4" s="62">
        <f t="shared" si="1"/>
        <v>8.1394806381769838E-2</v>
      </c>
      <c r="G4" s="62">
        <f t="shared" ref="G4:G38" si="2">G3+F4</f>
        <v>0.94646518556881842</v>
      </c>
    </row>
    <row r="5" spans="1:7" s="48" customFormat="1" x14ac:dyDescent="0.2">
      <c r="A5" s="10" t="s">
        <v>60</v>
      </c>
      <c r="B5" s="11" t="s">
        <v>61</v>
      </c>
      <c r="C5" s="11">
        <v>15058</v>
      </c>
      <c r="D5" s="30">
        <v>1.49E-5</v>
      </c>
      <c r="E5" s="24">
        <f t="shared" si="0"/>
        <v>0.22436419999999999</v>
      </c>
      <c r="F5" s="62">
        <f t="shared" si="1"/>
        <v>1.1476923465309631E-2</v>
      </c>
      <c r="G5" s="62">
        <f t="shared" si="2"/>
        <v>0.95794210903412802</v>
      </c>
    </row>
    <row r="6" spans="1:7" s="48" customFormat="1" x14ac:dyDescent="0.2">
      <c r="A6" s="10" t="s">
        <v>144</v>
      </c>
      <c r="B6" s="11" t="s">
        <v>145</v>
      </c>
      <c r="C6" s="11">
        <v>104.4</v>
      </c>
      <c r="D6" s="30">
        <v>1.8E-3</v>
      </c>
      <c r="E6" s="24">
        <f t="shared" si="0"/>
        <v>0.18792</v>
      </c>
      <c r="F6" s="62">
        <f t="shared" si="1"/>
        <v>9.6126898034578859E-3</v>
      </c>
      <c r="G6" s="62">
        <f t="shared" si="2"/>
        <v>0.96755479883758588</v>
      </c>
    </row>
    <row r="7" spans="1:7" s="48" customFormat="1" x14ac:dyDescent="0.2">
      <c r="A7" s="10" t="s">
        <v>134</v>
      </c>
      <c r="B7" s="11" t="s">
        <v>135</v>
      </c>
      <c r="C7" s="11">
        <v>652.6</v>
      </c>
      <c r="D7" s="30">
        <v>2.4000000000000001E-4</v>
      </c>
      <c r="E7" s="24">
        <f t="shared" si="0"/>
        <v>0.15662400000000001</v>
      </c>
      <c r="F7" s="62">
        <f t="shared" si="1"/>
        <v>8.0118025105193075E-3</v>
      </c>
      <c r="G7" s="62">
        <f t="shared" si="2"/>
        <v>0.97556660134810524</v>
      </c>
    </row>
    <row r="8" spans="1:7" x14ac:dyDescent="0.2">
      <c r="A8" s="4" t="s">
        <v>216</v>
      </c>
      <c r="B8" s="14" t="s">
        <v>217</v>
      </c>
      <c r="C8" s="6">
        <v>3275.777</v>
      </c>
      <c r="D8" s="27">
        <v>3.4E-5</v>
      </c>
      <c r="E8" s="23">
        <f t="shared" si="0"/>
        <v>0.111376418</v>
      </c>
      <c r="F8" s="61">
        <f t="shared" si="1"/>
        <v>5.6972486039498903E-3</v>
      </c>
      <c r="G8" s="61">
        <f t="shared" si="2"/>
        <v>0.98126384995205518</v>
      </c>
    </row>
    <row r="9" spans="1:7" x14ac:dyDescent="0.2">
      <c r="A9" s="10" t="s">
        <v>124</v>
      </c>
      <c r="B9" s="11" t="s">
        <v>125</v>
      </c>
      <c r="C9" s="12">
        <v>12636</v>
      </c>
      <c r="D9" s="30">
        <v>7.7999999999999999E-6</v>
      </c>
      <c r="E9" s="24">
        <f t="shared" si="0"/>
        <v>9.8560800000000004E-2</v>
      </c>
      <c r="F9" s="62">
        <f t="shared" si="1"/>
        <v>5.0416900658825673E-3</v>
      </c>
      <c r="G9" s="62">
        <f t="shared" si="2"/>
        <v>0.9863055400179378</v>
      </c>
    </row>
    <row r="10" spans="1:7" ht="13.5" thickBot="1" x14ac:dyDescent="0.25">
      <c r="A10" s="37" t="s">
        <v>142</v>
      </c>
      <c r="B10" s="38" t="s">
        <v>143</v>
      </c>
      <c r="C10" s="39">
        <v>35.36</v>
      </c>
      <c r="D10" s="40">
        <v>2.3999999999999998E-3</v>
      </c>
      <c r="E10" s="66">
        <f t="shared" si="0"/>
        <v>8.4863999999999995E-2</v>
      </c>
      <c r="F10" s="67">
        <f t="shared" si="1"/>
        <v>4.3410563403610582E-3</v>
      </c>
      <c r="G10" s="67">
        <f t="shared" si="2"/>
        <v>0.99064659635829888</v>
      </c>
    </row>
    <row r="11" spans="1:7" x14ac:dyDescent="0.2">
      <c r="A11" s="33" t="s">
        <v>116</v>
      </c>
      <c r="B11" s="34" t="s">
        <v>117</v>
      </c>
      <c r="C11" s="35">
        <v>285.33999999999997</v>
      </c>
      <c r="D11" s="36">
        <v>2.2000000000000001E-4</v>
      </c>
      <c r="E11" s="71">
        <f t="shared" si="0"/>
        <v>6.2774799999999992E-2</v>
      </c>
      <c r="F11" s="64">
        <f t="shared" si="1"/>
        <v>3.2111253718290125E-3</v>
      </c>
      <c r="G11" s="64">
        <f t="shared" si="2"/>
        <v>0.99385772173012787</v>
      </c>
    </row>
    <row r="12" spans="1:7" x14ac:dyDescent="0.2">
      <c r="A12" s="10" t="s">
        <v>10</v>
      </c>
      <c r="B12" s="11" t="s">
        <v>11</v>
      </c>
      <c r="C12" s="12">
        <v>1175</v>
      </c>
      <c r="D12" s="30">
        <v>4.8999999999999998E-5</v>
      </c>
      <c r="E12" s="24">
        <f t="shared" si="0"/>
        <v>5.7575000000000001E-2</v>
      </c>
      <c r="F12" s="62">
        <f t="shared" si="1"/>
        <v>2.945139503161387E-3</v>
      </c>
      <c r="G12" s="62">
        <f t="shared" si="2"/>
        <v>0.99680286123328932</v>
      </c>
    </row>
    <row r="13" spans="1:7" x14ac:dyDescent="0.2">
      <c r="A13" s="10" t="s">
        <v>92</v>
      </c>
      <c r="B13" s="11" t="s">
        <v>93</v>
      </c>
      <c r="C13" s="11">
        <v>3036</v>
      </c>
      <c r="D13" s="30">
        <v>1.2999999999999999E-5</v>
      </c>
      <c r="E13" s="24">
        <f t="shared" si="0"/>
        <v>3.9467999999999996E-2</v>
      </c>
      <c r="F13" s="62">
        <f t="shared" si="1"/>
        <v>2.0189103935870363E-3</v>
      </c>
      <c r="G13" s="62">
        <f t="shared" si="2"/>
        <v>0.99882177162687635</v>
      </c>
    </row>
    <row r="14" spans="1:7" x14ac:dyDescent="0.2">
      <c r="A14" s="10" t="s">
        <v>164</v>
      </c>
      <c r="B14" s="11" t="s">
        <v>165</v>
      </c>
      <c r="C14" s="12">
        <v>1934</v>
      </c>
      <c r="D14" s="30">
        <v>2.2000000000000001E-6</v>
      </c>
      <c r="E14" s="24">
        <f t="shared" si="0"/>
        <v>4.2548000000000004E-3</v>
      </c>
      <c r="F14" s="62">
        <f t="shared" si="1"/>
        <v>2.1764619293184663E-4</v>
      </c>
      <c r="G14" s="62">
        <f t="shared" si="2"/>
        <v>0.99903941781980821</v>
      </c>
    </row>
    <row r="15" spans="1:7" x14ac:dyDescent="0.2">
      <c r="A15" s="10" t="s">
        <v>120</v>
      </c>
      <c r="B15" s="11" t="s">
        <v>121</v>
      </c>
      <c r="C15" s="11">
        <v>100.41</v>
      </c>
      <c r="D15" s="30">
        <v>2.3E-5</v>
      </c>
      <c r="E15" s="24">
        <f t="shared" si="0"/>
        <v>2.3094299999999999E-3</v>
      </c>
      <c r="F15" s="62">
        <f t="shared" si="1"/>
        <v>1.1813449453384284E-4</v>
      </c>
      <c r="G15" s="62">
        <f t="shared" si="2"/>
        <v>0.999157552314342</v>
      </c>
    </row>
    <row r="16" spans="1:7" x14ac:dyDescent="0.2">
      <c r="A16" s="10" t="s">
        <v>202</v>
      </c>
      <c r="B16" s="11" t="s">
        <v>203</v>
      </c>
      <c r="C16" s="11">
        <v>987</v>
      </c>
      <c r="D16" s="30">
        <v>1.9999999999999999E-6</v>
      </c>
      <c r="E16" s="24">
        <f t="shared" si="0"/>
        <v>1.9740000000000001E-3</v>
      </c>
      <c r="F16" s="62">
        <f t="shared" si="1"/>
        <v>1.0097621153696183E-4</v>
      </c>
      <c r="G16" s="62">
        <f t="shared" si="2"/>
        <v>0.99925852852587893</v>
      </c>
    </row>
    <row r="17" spans="1:7" x14ac:dyDescent="0.2">
      <c r="A17" s="10" t="s">
        <v>22</v>
      </c>
      <c r="B17" s="11" t="s">
        <v>23</v>
      </c>
      <c r="C17" s="11">
        <v>74.12</v>
      </c>
      <c r="D17" s="30">
        <v>2.5999999999999998E-5</v>
      </c>
      <c r="E17" s="24">
        <f t="shared" si="0"/>
        <v>1.92712E-3</v>
      </c>
      <c r="F17" s="62">
        <f t="shared" si="1"/>
        <v>9.8578154395699029E-5</v>
      </c>
      <c r="G17" s="62">
        <f t="shared" si="2"/>
        <v>0.99935710668027466</v>
      </c>
    </row>
    <row r="18" spans="1:7" x14ac:dyDescent="0.2">
      <c r="A18" s="10" t="s">
        <v>166</v>
      </c>
      <c r="B18" s="11" t="s">
        <v>167</v>
      </c>
      <c r="C18" s="11">
        <v>3916.78</v>
      </c>
      <c r="D18" s="30">
        <v>4.7E-7</v>
      </c>
      <c r="E18" s="24">
        <f t="shared" si="0"/>
        <v>1.8408866000000001E-3</v>
      </c>
      <c r="F18" s="62">
        <f t="shared" si="1"/>
        <v>9.4167049005652721E-5</v>
      </c>
      <c r="G18" s="62">
        <f t="shared" si="2"/>
        <v>0.99945127372928033</v>
      </c>
    </row>
    <row r="19" spans="1:7" x14ac:dyDescent="0.2">
      <c r="A19" s="10" t="s">
        <v>154</v>
      </c>
      <c r="B19" s="11" t="s">
        <v>155</v>
      </c>
      <c r="C19" s="11">
        <v>889.63</v>
      </c>
      <c r="D19" s="30">
        <v>1.7999999999999999E-6</v>
      </c>
      <c r="E19" s="24">
        <f t="shared" si="0"/>
        <v>1.6013339999999998E-3</v>
      </c>
      <c r="F19" s="62">
        <f t="shared" si="1"/>
        <v>8.1913191856803055E-5</v>
      </c>
      <c r="G19" s="62">
        <f t="shared" si="2"/>
        <v>0.99953318692113713</v>
      </c>
    </row>
    <row r="20" spans="1:7" x14ac:dyDescent="0.2">
      <c r="A20" s="4" t="s">
        <v>96</v>
      </c>
      <c r="B20" s="14" t="s">
        <v>97</v>
      </c>
      <c r="C20" s="6">
        <v>2.9999999999999997E-4</v>
      </c>
      <c r="D20" s="28">
        <v>4.57</v>
      </c>
      <c r="E20" s="23">
        <f t="shared" si="0"/>
        <v>1.371E-3</v>
      </c>
      <c r="F20" s="61">
        <f t="shared" si="1"/>
        <v>7.0130894638892951E-5</v>
      </c>
      <c r="G20" s="61">
        <f t="shared" si="2"/>
        <v>0.99960331781577605</v>
      </c>
    </row>
    <row r="21" spans="1:7" x14ac:dyDescent="0.2">
      <c r="A21" s="4" t="s">
        <v>108</v>
      </c>
      <c r="B21" s="14" t="s">
        <v>109</v>
      </c>
      <c r="C21" s="9">
        <v>4.04</v>
      </c>
      <c r="D21" s="27">
        <v>1.1E-4</v>
      </c>
      <c r="E21" s="23">
        <f t="shared" si="0"/>
        <v>4.4440000000000001E-4</v>
      </c>
      <c r="F21" s="61">
        <f t="shared" si="1"/>
        <v>2.2732435869820588E-5</v>
      </c>
      <c r="G21" s="61">
        <f t="shared" si="2"/>
        <v>0.99962605025164586</v>
      </c>
    </row>
    <row r="22" spans="1:7" x14ac:dyDescent="0.2">
      <c r="A22" s="10" t="s">
        <v>16</v>
      </c>
      <c r="B22" s="11" t="s">
        <v>17</v>
      </c>
      <c r="C22" s="11">
        <v>2</v>
      </c>
      <c r="D22" s="30">
        <v>2.2000000000000001E-4</v>
      </c>
      <c r="E22" s="24">
        <f t="shared" si="0"/>
        <v>4.4000000000000002E-4</v>
      </c>
      <c r="F22" s="62">
        <f t="shared" si="1"/>
        <v>2.2507362247347116E-5</v>
      </c>
      <c r="G22" s="62">
        <f t="shared" si="2"/>
        <v>0.99964855761389315</v>
      </c>
    </row>
    <row r="23" spans="1:7" x14ac:dyDescent="0.2">
      <c r="A23" s="4" t="s">
        <v>76</v>
      </c>
      <c r="B23" s="14" t="s">
        <v>77</v>
      </c>
      <c r="C23" s="9">
        <v>3.5200000000000002E-2</v>
      </c>
      <c r="D23" s="27">
        <v>8.8999999999999999E-3</v>
      </c>
      <c r="E23" s="23">
        <f t="shared" si="0"/>
        <v>3.1328000000000004E-4</v>
      </c>
      <c r="F23" s="61">
        <f t="shared" si="1"/>
        <v>1.6025241920111148E-5</v>
      </c>
      <c r="G23" s="61">
        <f t="shared" si="2"/>
        <v>0.99966458285581328</v>
      </c>
    </row>
    <row r="24" spans="1:7" x14ac:dyDescent="0.2">
      <c r="A24" s="4" t="s">
        <v>86</v>
      </c>
      <c r="B24" s="14" t="s">
        <v>87</v>
      </c>
      <c r="C24" s="6">
        <v>0.34060000000000001</v>
      </c>
      <c r="D24" s="27">
        <v>8.8999999999999995E-4</v>
      </c>
      <c r="E24" s="23">
        <f t="shared" si="0"/>
        <v>3.0313399999999999E-4</v>
      </c>
      <c r="F24" s="61">
        <f t="shared" si="1"/>
        <v>1.550624260792573E-5</v>
      </c>
      <c r="G24" s="61">
        <f t="shared" si="2"/>
        <v>0.99968008909842121</v>
      </c>
    </row>
    <row r="25" spans="1:7" x14ac:dyDescent="0.2">
      <c r="A25" s="4" t="s">
        <v>194</v>
      </c>
      <c r="B25" s="14" t="s">
        <v>195</v>
      </c>
      <c r="C25" s="6">
        <v>973.57</v>
      </c>
      <c r="D25" s="27">
        <v>2.7000000000000001E-7</v>
      </c>
      <c r="E25" s="23">
        <f t="shared" si="0"/>
        <v>2.6286390000000004E-4</v>
      </c>
      <c r="F25" s="61">
        <f t="shared" si="1"/>
        <v>1.3446302316023701E-5</v>
      </c>
      <c r="G25" s="61">
        <f t="shared" si="2"/>
        <v>0.99969353540073724</v>
      </c>
    </row>
    <row r="26" spans="1:7" x14ac:dyDescent="0.2">
      <c r="A26" s="10" t="s">
        <v>70</v>
      </c>
      <c r="B26" s="11" t="s">
        <v>71</v>
      </c>
      <c r="C26" s="11">
        <v>568.73</v>
      </c>
      <c r="D26" s="30">
        <v>2.6E-7</v>
      </c>
      <c r="E26" s="24">
        <f t="shared" si="0"/>
        <v>1.4786979999999999E-4</v>
      </c>
      <c r="F26" s="62">
        <f t="shared" si="1"/>
        <v>7.5639980773699285E-6</v>
      </c>
      <c r="G26" s="62">
        <f t="shared" si="2"/>
        <v>0.99970109939881457</v>
      </c>
    </row>
    <row r="27" spans="1:7" x14ac:dyDescent="0.2">
      <c r="A27" s="4" t="s">
        <v>176</v>
      </c>
      <c r="B27" s="14" t="s">
        <v>177</v>
      </c>
      <c r="C27" s="6">
        <v>33.299999999999997</v>
      </c>
      <c r="D27" s="27">
        <v>3.7000000000000002E-6</v>
      </c>
      <c r="E27" s="23">
        <f t="shared" si="0"/>
        <v>1.2321000000000001E-4</v>
      </c>
      <c r="F27" s="61">
        <f t="shared" si="1"/>
        <v>6.3025729602173603E-6</v>
      </c>
      <c r="G27" s="61">
        <f t="shared" si="2"/>
        <v>0.99970740197177477</v>
      </c>
    </row>
    <row r="28" spans="1:7" x14ac:dyDescent="0.2">
      <c r="A28" s="4" t="s">
        <v>94</v>
      </c>
      <c r="B28" s="14" t="s">
        <v>95</v>
      </c>
      <c r="C28" s="9">
        <v>8.0699999999999994E-2</v>
      </c>
      <c r="D28" s="27">
        <v>1.1000000000000001E-3</v>
      </c>
      <c r="E28" s="23">
        <f t="shared" si="0"/>
        <v>8.8769999999999992E-5</v>
      </c>
      <c r="F28" s="61">
        <f t="shared" si="1"/>
        <v>4.5408603334022805E-6</v>
      </c>
      <c r="G28" s="61">
        <f t="shared" si="2"/>
        <v>0.99971194283210818</v>
      </c>
    </row>
    <row r="29" spans="1:7" x14ac:dyDescent="0.2">
      <c r="A29" s="4" t="s">
        <v>52</v>
      </c>
      <c r="B29" s="14" t="s">
        <v>53</v>
      </c>
      <c r="C29" s="6">
        <v>0.45</v>
      </c>
      <c r="D29" s="27">
        <v>1.94E-4</v>
      </c>
      <c r="E29" s="23">
        <f t="shared" si="0"/>
        <v>8.7300000000000008E-5</v>
      </c>
      <c r="F29" s="61">
        <f t="shared" si="1"/>
        <v>4.4656652822577347E-6</v>
      </c>
      <c r="G29" s="61">
        <f t="shared" si="2"/>
        <v>0.99971640849739041</v>
      </c>
    </row>
    <row r="30" spans="1:7" x14ac:dyDescent="0.2">
      <c r="A30" s="10" t="s">
        <v>170</v>
      </c>
      <c r="B30" s="11" t="s">
        <v>171</v>
      </c>
      <c r="C30" s="11">
        <v>65.45</v>
      </c>
      <c r="D30" s="30">
        <v>1.1000000000000001E-6</v>
      </c>
      <c r="E30" s="24">
        <f t="shared" si="0"/>
        <v>7.1995000000000004E-5</v>
      </c>
      <c r="F30" s="62">
        <f t="shared" si="1"/>
        <v>3.6827671477221719E-6</v>
      </c>
      <c r="G30" s="62">
        <f t="shared" si="2"/>
        <v>0.99972009126453809</v>
      </c>
    </row>
    <row r="31" spans="1:7" x14ac:dyDescent="0.2">
      <c r="A31" s="10" t="s">
        <v>158</v>
      </c>
      <c r="B31" s="11" t="s">
        <v>159</v>
      </c>
      <c r="C31" s="11">
        <v>70.489999999999995</v>
      </c>
      <c r="D31" s="30">
        <v>1.3300000000000001E-7</v>
      </c>
      <c r="E31" s="24">
        <f t="shared" si="0"/>
        <v>9.3751700000000009E-6</v>
      </c>
      <c r="F31" s="62">
        <f t="shared" si="1"/>
        <v>4.795689711828666E-7</v>
      </c>
      <c r="G31" s="62">
        <f t="shared" si="2"/>
        <v>0.99972057083350929</v>
      </c>
    </row>
    <row r="32" spans="1:7" x14ac:dyDescent="0.2">
      <c r="A32" s="4" t="s">
        <v>78</v>
      </c>
      <c r="B32" s="14" t="s">
        <v>79</v>
      </c>
      <c r="C32" s="6">
        <v>8.0299999999999996E-2</v>
      </c>
      <c r="D32" s="27">
        <v>1.1E-4</v>
      </c>
      <c r="E32" s="23">
        <f t="shared" si="0"/>
        <v>8.833E-6</v>
      </c>
      <c r="F32" s="61">
        <f t="shared" si="1"/>
        <v>4.5183529711549335E-7</v>
      </c>
      <c r="G32" s="61">
        <f t="shared" si="2"/>
        <v>0.99972102266880636</v>
      </c>
    </row>
    <row r="33" spans="1:7" x14ac:dyDescent="0.2">
      <c r="A33" s="10" t="s">
        <v>18</v>
      </c>
      <c r="B33" s="11" t="s">
        <v>19</v>
      </c>
      <c r="C33" s="11">
        <v>0.11210000000000001</v>
      </c>
      <c r="D33" s="30">
        <v>3.0000000000000001E-5</v>
      </c>
      <c r="E33" s="24">
        <f t="shared" si="0"/>
        <v>3.3630000000000002E-6</v>
      </c>
      <c r="F33" s="62">
        <f t="shared" si="1"/>
        <v>1.7202786190415535E-7</v>
      </c>
      <c r="G33" s="62">
        <f t="shared" si="2"/>
        <v>0.99972119469666831</v>
      </c>
    </row>
    <row r="34" spans="1:7" x14ac:dyDescent="0.2">
      <c r="A34" s="4" t="s">
        <v>100</v>
      </c>
      <c r="B34" s="14" t="s">
        <v>101</v>
      </c>
      <c r="C34" s="6">
        <v>2.0000000000000001E-4</v>
      </c>
      <c r="D34" s="27">
        <v>1.1999999999999999E-3</v>
      </c>
      <c r="E34" s="23">
        <f t="shared" si="0"/>
        <v>2.3999999999999998E-7</v>
      </c>
      <c r="F34" s="61">
        <f t="shared" si="1"/>
        <v>1.2276743044007516E-8</v>
      </c>
      <c r="G34" s="61">
        <f t="shared" si="2"/>
        <v>0.99972120697341138</v>
      </c>
    </row>
    <row r="35" spans="1:7" x14ac:dyDescent="0.2">
      <c r="A35" s="4" t="s">
        <v>3</v>
      </c>
      <c r="B35" s="5">
        <v>1080</v>
      </c>
      <c r="C35" s="6">
        <v>6.7999999999999996E-3</v>
      </c>
      <c r="D35" s="27">
        <v>3.3000000000000003E-5</v>
      </c>
      <c r="E35" s="23">
        <f t="shared" si="0"/>
        <v>2.244E-7</v>
      </c>
      <c r="F35" s="61">
        <f t="shared" si="1"/>
        <v>1.1478754746147029E-8</v>
      </c>
      <c r="G35" s="61">
        <f t="shared" si="2"/>
        <v>0.9997212184521661</v>
      </c>
    </row>
    <row r="36" spans="1:7" x14ac:dyDescent="0.2">
      <c r="A36" s="4" t="s">
        <v>72</v>
      </c>
      <c r="B36" s="5" t="s">
        <v>73</v>
      </c>
      <c r="C36" s="6">
        <v>4.0000000000000001E-3</v>
      </c>
      <c r="D36" s="27">
        <v>3.3000000000000003E-5</v>
      </c>
      <c r="E36" s="23">
        <f t="shared" si="0"/>
        <v>1.3200000000000002E-7</v>
      </c>
      <c r="F36" s="61">
        <f t="shared" si="1"/>
        <v>6.7522086742041354E-9</v>
      </c>
      <c r="G36" s="61">
        <f t="shared" si="2"/>
        <v>0.99972122520437479</v>
      </c>
    </row>
    <row r="37" spans="1:7" x14ac:dyDescent="0.2">
      <c r="A37" s="4" t="s">
        <v>80</v>
      </c>
      <c r="B37" s="14" t="s">
        <v>81</v>
      </c>
      <c r="C37" s="9">
        <v>4.0000000000000002E-4</v>
      </c>
      <c r="D37" s="27">
        <v>1.1E-4</v>
      </c>
      <c r="E37" s="23">
        <f t="shared" si="0"/>
        <v>4.4000000000000004E-8</v>
      </c>
      <c r="F37" s="61">
        <f t="shared" si="1"/>
        <v>2.2507362247347117E-9</v>
      </c>
      <c r="G37" s="61">
        <f t="shared" si="2"/>
        <v>0.99972122745511105</v>
      </c>
    </row>
    <row r="38" spans="1:7" x14ac:dyDescent="0.2">
      <c r="A38" s="4" t="s">
        <v>84</v>
      </c>
      <c r="B38" s="14" t="s">
        <v>85</v>
      </c>
      <c r="C38" s="9">
        <v>2.9999999999999997E-4</v>
      </c>
      <c r="D38" s="27">
        <v>1.1E-4</v>
      </c>
      <c r="E38" s="78">
        <f t="shared" si="0"/>
        <v>3.2999999999999998E-8</v>
      </c>
      <c r="F38" s="61">
        <f t="shared" si="1"/>
        <v>1.6880521685510336E-9</v>
      </c>
      <c r="G38" s="61">
        <f t="shared" si="2"/>
        <v>0.99972122914316319</v>
      </c>
    </row>
    <row r="39" spans="1:7" x14ac:dyDescent="0.2">
      <c r="A39" s="32" t="s">
        <v>233</v>
      </c>
      <c r="E39" s="23">
        <f>SUM(E2:E38)</f>
        <v>19.549158855870001</v>
      </c>
      <c r="F39" s="61">
        <f>SUM(F2:F38)</f>
        <v>1</v>
      </c>
      <c r="G39" s="16"/>
    </row>
  </sheetData>
  <phoneticPr fontId="7" type="noConversion"/>
  <printOptions horizontalCentered="1"/>
  <pageMargins left="0.75" right="0.75" top="0.51" bottom="0.81" header="0.16" footer="0.17"/>
  <pageSetup orientation="landscape" r:id="rId1"/>
  <headerFooter alignWithMargins="0">
    <oddHeader>&amp;CToxicity Weighted Screening Analysis 
2002 GLI Cancer Effects</oddHeader>
    <oddFooter>&amp;CPage &amp;P of &amp;N&amp;RSouthwest Indianapolis 
Air Toxics Project
IDEM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H6" sqref="H6"/>
    </sheetView>
  </sheetViews>
  <sheetFormatPr defaultRowHeight="12.75" x14ac:dyDescent="0.2"/>
  <cols>
    <col min="1" max="1" width="35.42578125" style="20" customWidth="1"/>
    <col min="2" max="2" width="10.5703125" style="21" customWidth="1"/>
    <col min="3" max="3" width="19" style="22" customWidth="1"/>
    <col min="4" max="4" width="9.140625" style="25"/>
    <col min="5" max="5" width="12.42578125" style="25" customWidth="1"/>
    <col min="6" max="6" width="10" style="25" customWidth="1"/>
    <col min="7" max="7" width="12" style="77" customWidth="1"/>
  </cols>
  <sheetData>
    <row r="1" spans="1:7" ht="24" customHeight="1" x14ac:dyDescent="0.2">
      <c r="A1" s="1" t="s">
        <v>0</v>
      </c>
      <c r="B1" s="2" t="s">
        <v>1</v>
      </c>
      <c r="C1" s="3" t="s">
        <v>2</v>
      </c>
      <c r="D1" s="26" t="s">
        <v>230</v>
      </c>
      <c r="E1" s="59" t="s">
        <v>234</v>
      </c>
      <c r="F1" s="59" t="s">
        <v>229</v>
      </c>
      <c r="G1" s="60" t="s">
        <v>237</v>
      </c>
    </row>
    <row r="2" spans="1:7" x14ac:dyDescent="0.2">
      <c r="A2" s="10" t="s">
        <v>130</v>
      </c>
      <c r="B2" s="11" t="s">
        <v>131</v>
      </c>
      <c r="C2" s="11">
        <v>7536</v>
      </c>
      <c r="D2" s="29">
        <v>0.05</v>
      </c>
      <c r="E2" s="12">
        <f t="shared" ref="E2:E33" si="0">C2/D2</f>
        <v>150720</v>
      </c>
      <c r="F2" s="62">
        <f>E2/E$68</f>
        <v>0.43773889201370736</v>
      </c>
      <c r="G2" s="72">
        <v>0.438</v>
      </c>
    </row>
    <row r="3" spans="1:7" x14ac:dyDescent="0.2">
      <c r="A3" s="4" t="s">
        <v>178</v>
      </c>
      <c r="B3" s="14" t="s">
        <v>179</v>
      </c>
      <c r="C3" s="6">
        <v>1612614</v>
      </c>
      <c r="D3" s="28">
        <v>20</v>
      </c>
      <c r="E3" s="16">
        <f t="shared" si="0"/>
        <v>80630.7</v>
      </c>
      <c r="F3" s="61">
        <f t="shared" ref="F3:F66" si="1">E3/E$68</f>
        <v>0.23417723779385374</v>
      </c>
      <c r="G3" s="73">
        <f>G2+F3</f>
        <v>0.67217723779385374</v>
      </c>
    </row>
    <row r="4" spans="1:7" x14ac:dyDescent="0.2">
      <c r="A4" s="10" t="s">
        <v>20</v>
      </c>
      <c r="B4" s="11" t="s">
        <v>21</v>
      </c>
      <c r="C4" s="12">
        <v>508.13</v>
      </c>
      <c r="D4" s="29">
        <v>0.02</v>
      </c>
      <c r="E4" s="12">
        <f t="shared" si="0"/>
        <v>25406.5</v>
      </c>
      <c r="F4" s="62">
        <f t="shared" si="1"/>
        <v>7.3788569267159348E-2</v>
      </c>
      <c r="G4" s="72">
        <f t="shared" ref="G4:G67" si="2">G3+F4</f>
        <v>0.74596580706101312</v>
      </c>
    </row>
    <row r="5" spans="1:7" x14ac:dyDescent="0.2">
      <c r="A5" s="10" t="s">
        <v>138</v>
      </c>
      <c r="B5" s="11" t="s">
        <v>139</v>
      </c>
      <c r="C5" s="12">
        <v>691.36</v>
      </c>
      <c r="D5" s="29">
        <v>0.03</v>
      </c>
      <c r="E5" s="12">
        <f t="shared" si="0"/>
        <v>23045.333333333336</v>
      </c>
      <c r="F5" s="62">
        <f t="shared" si="1"/>
        <v>6.6930989115047052E-2</v>
      </c>
      <c r="G5" s="72">
        <f t="shared" si="2"/>
        <v>0.81289679617606014</v>
      </c>
    </row>
    <row r="6" spans="1:7" x14ac:dyDescent="0.2">
      <c r="A6" s="4" t="s">
        <v>150</v>
      </c>
      <c r="B6" s="14" t="s">
        <v>151</v>
      </c>
      <c r="C6" s="6">
        <v>265</v>
      </c>
      <c r="D6" s="28">
        <v>0.02</v>
      </c>
      <c r="E6" s="16">
        <f t="shared" si="0"/>
        <v>13250</v>
      </c>
      <c r="F6" s="61">
        <f t="shared" si="1"/>
        <v>3.8482220801364271E-2</v>
      </c>
      <c r="G6" s="73">
        <f t="shared" si="2"/>
        <v>0.85137901697742446</v>
      </c>
    </row>
    <row r="7" spans="1:7" x14ac:dyDescent="0.2">
      <c r="A7" s="10" t="s">
        <v>146</v>
      </c>
      <c r="B7" s="11" t="s">
        <v>147</v>
      </c>
      <c r="C7" s="11">
        <v>1162</v>
      </c>
      <c r="D7" s="29">
        <v>0.1</v>
      </c>
      <c r="E7" s="12">
        <f t="shared" si="0"/>
        <v>11620</v>
      </c>
      <c r="F7" s="62">
        <f t="shared" si="1"/>
        <v>3.3748181563158702E-2</v>
      </c>
      <c r="G7" s="72">
        <f t="shared" si="2"/>
        <v>0.88512719854058319</v>
      </c>
    </row>
    <row r="8" spans="1:7" x14ac:dyDescent="0.2">
      <c r="A8" s="4" t="s">
        <v>180</v>
      </c>
      <c r="B8" s="14" t="s">
        <v>181</v>
      </c>
      <c r="C8" s="6">
        <v>201429</v>
      </c>
      <c r="D8" s="28">
        <v>20</v>
      </c>
      <c r="E8" s="16">
        <f t="shared" si="0"/>
        <v>10071.450000000001</v>
      </c>
      <c r="F8" s="61">
        <f t="shared" si="1"/>
        <v>2.9250699070935866E-2</v>
      </c>
      <c r="G8" s="73">
        <f t="shared" si="2"/>
        <v>0.91437789761151911</v>
      </c>
    </row>
    <row r="9" spans="1:7" x14ac:dyDescent="0.2">
      <c r="A9" s="10" t="s">
        <v>144</v>
      </c>
      <c r="B9" s="11" t="s">
        <v>145</v>
      </c>
      <c r="C9" s="11">
        <v>104.4</v>
      </c>
      <c r="D9" s="29">
        <v>0.02</v>
      </c>
      <c r="E9" s="12">
        <f t="shared" si="0"/>
        <v>5220</v>
      </c>
      <c r="F9" s="62">
        <f t="shared" si="1"/>
        <v>1.5160542836461999E-2</v>
      </c>
      <c r="G9" s="72">
        <f t="shared" si="2"/>
        <v>0.92953844044798106</v>
      </c>
    </row>
    <row r="10" spans="1:7" x14ac:dyDescent="0.2">
      <c r="A10" s="4" t="s">
        <v>54</v>
      </c>
      <c r="B10" s="14" t="s">
        <v>55</v>
      </c>
      <c r="C10" s="6">
        <v>27841</v>
      </c>
      <c r="D10" s="28">
        <v>7</v>
      </c>
      <c r="E10" s="16">
        <f t="shared" si="0"/>
        <v>3977.2857142857142</v>
      </c>
      <c r="F10" s="61">
        <f t="shared" si="1"/>
        <v>1.1551304682811672E-2</v>
      </c>
      <c r="G10" s="73">
        <f t="shared" si="2"/>
        <v>0.94108974513079269</v>
      </c>
    </row>
    <row r="11" spans="1:7" x14ac:dyDescent="0.2">
      <c r="A11" s="10" t="s">
        <v>134</v>
      </c>
      <c r="B11" s="11" t="s">
        <v>135</v>
      </c>
      <c r="C11" s="11">
        <v>652.6</v>
      </c>
      <c r="D11" s="29">
        <v>0.2</v>
      </c>
      <c r="E11" s="12">
        <f t="shared" si="0"/>
        <v>3263</v>
      </c>
      <c r="F11" s="62">
        <f t="shared" si="1"/>
        <v>9.4767914320642733E-3</v>
      </c>
      <c r="G11" s="72">
        <f t="shared" si="2"/>
        <v>0.95056653656285695</v>
      </c>
    </row>
    <row r="12" spans="1:7" x14ac:dyDescent="0.2">
      <c r="A12" s="4" t="s">
        <v>132</v>
      </c>
      <c r="B12" s="14" t="s">
        <v>133</v>
      </c>
      <c r="C12" s="6">
        <v>212.93</v>
      </c>
      <c r="D12" s="28">
        <v>0.09</v>
      </c>
      <c r="E12" s="16">
        <f t="shared" si="0"/>
        <v>2365.8888888888891</v>
      </c>
      <c r="F12" s="61">
        <f t="shared" si="1"/>
        <v>6.8712949897144614E-3</v>
      </c>
      <c r="G12" s="73">
        <f t="shared" si="2"/>
        <v>0.95743783155257145</v>
      </c>
    </row>
    <row r="13" spans="1:7" x14ac:dyDescent="0.2">
      <c r="A13" s="10" t="s">
        <v>142</v>
      </c>
      <c r="B13" s="11" t="s">
        <v>143</v>
      </c>
      <c r="C13" s="12">
        <v>35.36</v>
      </c>
      <c r="D13" s="29">
        <v>0.02</v>
      </c>
      <c r="E13" s="12">
        <f t="shared" si="0"/>
        <v>1768</v>
      </c>
      <c r="F13" s="62">
        <f t="shared" si="1"/>
        <v>5.134835198249965E-3</v>
      </c>
      <c r="G13" s="72">
        <f t="shared" si="2"/>
        <v>0.96257266675082143</v>
      </c>
    </row>
    <row r="14" spans="1:7" x14ac:dyDescent="0.2">
      <c r="A14" s="4" t="s">
        <v>192</v>
      </c>
      <c r="B14" s="14" t="s">
        <v>193</v>
      </c>
      <c r="C14" s="6">
        <v>340</v>
      </c>
      <c r="D14" s="28">
        <v>0.2</v>
      </c>
      <c r="E14" s="16">
        <f t="shared" si="0"/>
        <v>1700</v>
      </c>
      <c r="F14" s="61">
        <f t="shared" si="1"/>
        <v>4.937341536778812E-3</v>
      </c>
      <c r="G14" s="73">
        <f t="shared" si="2"/>
        <v>0.96751000828760025</v>
      </c>
    </row>
    <row r="15" spans="1:7" x14ac:dyDescent="0.2">
      <c r="A15" s="4" t="s">
        <v>148</v>
      </c>
      <c r="B15" s="14" t="s">
        <v>149</v>
      </c>
      <c r="C15" s="6">
        <v>167.95</v>
      </c>
      <c r="D15" s="28">
        <v>0.1</v>
      </c>
      <c r="E15" s="16">
        <f t="shared" si="0"/>
        <v>1679.4999999999998</v>
      </c>
      <c r="F15" s="61">
        <f t="shared" si="1"/>
        <v>4.8778030064823607E-3</v>
      </c>
      <c r="G15" s="73">
        <f t="shared" si="2"/>
        <v>0.97238781129408258</v>
      </c>
    </row>
    <row r="16" spans="1:7" x14ac:dyDescent="0.2">
      <c r="A16" s="4" t="s">
        <v>110</v>
      </c>
      <c r="B16" s="14" t="s">
        <v>111</v>
      </c>
      <c r="C16" s="6">
        <v>4581</v>
      </c>
      <c r="D16" s="28">
        <v>3</v>
      </c>
      <c r="E16" s="16">
        <f t="shared" si="0"/>
        <v>1527</v>
      </c>
      <c r="F16" s="61">
        <f t="shared" si="1"/>
        <v>4.4348944274477916E-3</v>
      </c>
      <c r="G16" s="73">
        <f t="shared" si="2"/>
        <v>0.9768227057215304</v>
      </c>
    </row>
    <row r="17" spans="1:7" x14ac:dyDescent="0.2">
      <c r="A17" s="4" t="s">
        <v>156</v>
      </c>
      <c r="B17" s="14" t="s">
        <v>157</v>
      </c>
      <c r="C17" s="6">
        <v>4567</v>
      </c>
      <c r="D17" s="28">
        <v>3</v>
      </c>
      <c r="E17" s="16">
        <f t="shared" si="0"/>
        <v>1522.3333333333333</v>
      </c>
      <c r="F17" s="61">
        <f t="shared" si="1"/>
        <v>4.4213409408762417E-3</v>
      </c>
      <c r="G17" s="73">
        <f t="shared" si="2"/>
        <v>0.98124404666240661</v>
      </c>
    </row>
    <row r="18" spans="1:7" x14ac:dyDescent="0.2">
      <c r="A18" s="10" t="s">
        <v>74</v>
      </c>
      <c r="B18" s="11" t="s">
        <v>75</v>
      </c>
      <c r="C18" s="11">
        <v>132.6</v>
      </c>
      <c r="D18" s="29">
        <v>0.1</v>
      </c>
      <c r="E18" s="12">
        <f t="shared" si="0"/>
        <v>1325.9999999999998</v>
      </c>
      <c r="F18" s="62">
        <f t="shared" si="1"/>
        <v>3.8511263986874726E-3</v>
      </c>
      <c r="G18" s="72">
        <f t="shared" si="2"/>
        <v>0.98509517306109406</v>
      </c>
    </row>
    <row r="19" spans="1:7" x14ac:dyDescent="0.2">
      <c r="A19" s="10" t="s">
        <v>128</v>
      </c>
      <c r="B19" s="11" t="s">
        <v>129</v>
      </c>
      <c r="C19" s="11">
        <v>1669</v>
      </c>
      <c r="D19" s="29">
        <v>1.5</v>
      </c>
      <c r="E19" s="12">
        <f t="shared" si="0"/>
        <v>1112.6666666666667</v>
      </c>
      <c r="F19" s="62">
        <f t="shared" si="1"/>
        <v>3.2315384411309169E-3</v>
      </c>
      <c r="G19" s="72">
        <f t="shared" si="2"/>
        <v>0.98832671150222495</v>
      </c>
    </row>
    <row r="20" spans="1:7" ht="13.5" thickBot="1" x14ac:dyDescent="0.25">
      <c r="A20" s="44" t="s">
        <v>216</v>
      </c>
      <c r="B20" s="45" t="s">
        <v>217</v>
      </c>
      <c r="C20" s="46">
        <v>3275.777</v>
      </c>
      <c r="D20" s="47">
        <v>3</v>
      </c>
      <c r="E20" s="53">
        <f t="shared" si="0"/>
        <v>1091.9256666666668</v>
      </c>
      <c r="F20" s="63">
        <f t="shared" si="1"/>
        <v>3.1712999700636642E-3</v>
      </c>
      <c r="G20" s="74">
        <f t="shared" si="2"/>
        <v>0.99149801147228867</v>
      </c>
    </row>
    <row r="21" spans="1:7" x14ac:dyDescent="0.2">
      <c r="A21" s="33" t="s">
        <v>162</v>
      </c>
      <c r="B21" s="34" t="s">
        <v>163</v>
      </c>
      <c r="C21" s="41">
        <v>27241</v>
      </c>
      <c r="D21" s="42">
        <v>60</v>
      </c>
      <c r="E21" s="54">
        <f t="shared" si="0"/>
        <v>454.01666666666665</v>
      </c>
      <c r="F21" s="64">
        <f t="shared" si="1"/>
        <v>1.3186090274842316E-3</v>
      </c>
      <c r="G21" s="75">
        <f t="shared" si="2"/>
        <v>0.99281662049977293</v>
      </c>
    </row>
    <row r="22" spans="1:7" x14ac:dyDescent="0.2">
      <c r="A22" s="10" t="s">
        <v>60</v>
      </c>
      <c r="B22" s="11" t="s">
        <v>61</v>
      </c>
      <c r="C22" s="11">
        <v>15058</v>
      </c>
      <c r="D22" s="29">
        <v>35</v>
      </c>
      <c r="E22" s="12">
        <f t="shared" si="0"/>
        <v>430.22857142857146</v>
      </c>
      <c r="F22" s="62">
        <f t="shared" si="1"/>
        <v>1.2495208211901741E-3</v>
      </c>
      <c r="G22" s="72">
        <f t="shared" si="2"/>
        <v>0.99406614132096305</v>
      </c>
    </row>
    <row r="23" spans="1:7" x14ac:dyDescent="0.2">
      <c r="A23" s="4" t="s">
        <v>98</v>
      </c>
      <c r="B23" s="14" t="s">
        <v>99</v>
      </c>
      <c r="C23" s="6">
        <v>11.73</v>
      </c>
      <c r="D23" s="28">
        <v>0.03</v>
      </c>
      <c r="E23" s="16">
        <f t="shared" si="0"/>
        <v>391.00000000000006</v>
      </c>
      <c r="F23" s="61">
        <f t="shared" si="1"/>
        <v>1.1355885534591269E-3</v>
      </c>
      <c r="G23" s="73">
        <f t="shared" si="2"/>
        <v>0.99520172987442213</v>
      </c>
    </row>
    <row r="24" spans="1:7" x14ac:dyDescent="0.2">
      <c r="A24" s="10" t="s">
        <v>120</v>
      </c>
      <c r="B24" s="11" t="s">
        <v>121</v>
      </c>
      <c r="C24" s="11">
        <v>100.41</v>
      </c>
      <c r="D24" s="29">
        <v>0.3</v>
      </c>
      <c r="E24" s="12">
        <f t="shared" si="0"/>
        <v>334.7</v>
      </c>
      <c r="F24" s="62">
        <f t="shared" si="1"/>
        <v>9.7207541903521666E-4</v>
      </c>
      <c r="G24" s="72">
        <f t="shared" si="2"/>
        <v>0.99617380529345734</v>
      </c>
    </row>
    <row r="25" spans="1:7" x14ac:dyDescent="0.2">
      <c r="A25" s="10" t="s">
        <v>92</v>
      </c>
      <c r="B25" s="11" t="s">
        <v>93</v>
      </c>
      <c r="C25" s="11">
        <v>3036</v>
      </c>
      <c r="D25" s="29">
        <v>9.8000000000000007</v>
      </c>
      <c r="E25" s="12">
        <f t="shared" si="0"/>
        <v>309.79591836734693</v>
      </c>
      <c r="F25" s="62">
        <f t="shared" si="1"/>
        <v>8.9974603275272944E-4</v>
      </c>
      <c r="G25" s="72">
        <f t="shared" si="2"/>
        <v>0.99707355132621012</v>
      </c>
    </row>
    <row r="26" spans="1:7" x14ac:dyDescent="0.2">
      <c r="A26" s="10" t="s">
        <v>164</v>
      </c>
      <c r="B26" s="11" t="s">
        <v>165</v>
      </c>
      <c r="C26" s="12">
        <v>1934</v>
      </c>
      <c r="D26" s="29">
        <v>9</v>
      </c>
      <c r="E26" s="12">
        <f t="shared" si="0"/>
        <v>214.88888888888889</v>
      </c>
      <c r="F26" s="62">
        <f t="shared" si="1"/>
        <v>6.2410578641374002E-4</v>
      </c>
      <c r="G26" s="72">
        <f t="shared" si="2"/>
        <v>0.99769765711262381</v>
      </c>
    </row>
    <row r="27" spans="1:7" ht="25.5" x14ac:dyDescent="0.2">
      <c r="A27" s="4" t="s">
        <v>3</v>
      </c>
      <c r="B27" s="5">
        <v>1080</v>
      </c>
      <c r="C27" s="6">
        <v>6.7999999999999996E-3</v>
      </c>
      <c r="D27" s="28">
        <v>4.0000000000000003E-5</v>
      </c>
      <c r="E27" s="16">
        <f t="shared" si="0"/>
        <v>169.99999999999997</v>
      </c>
      <c r="F27" s="61">
        <f t="shared" si="1"/>
        <v>4.9373415367788109E-4</v>
      </c>
      <c r="G27" s="73">
        <f t="shared" si="2"/>
        <v>0.99819139126630174</v>
      </c>
    </row>
    <row r="28" spans="1:7" x14ac:dyDescent="0.2">
      <c r="A28" s="4" t="s">
        <v>136</v>
      </c>
      <c r="B28" s="14" t="s">
        <v>137</v>
      </c>
      <c r="C28" s="9">
        <v>30.2</v>
      </c>
      <c r="D28" s="28">
        <v>0.2</v>
      </c>
      <c r="E28" s="16">
        <f t="shared" si="0"/>
        <v>151</v>
      </c>
      <c r="F28" s="61">
        <f t="shared" si="1"/>
        <v>4.3855210120800035E-4</v>
      </c>
      <c r="G28" s="73">
        <f t="shared" si="2"/>
        <v>0.99862994336750976</v>
      </c>
    </row>
    <row r="29" spans="1:7" x14ac:dyDescent="0.2">
      <c r="A29" s="10" t="s">
        <v>10</v>
      </c>
      <c r="B29" s="11" t="s">
        <v>11</v>
      </c>
      <c r="C29" s="12">
        <v>1175</v>
      </c>
      <c r="D29" s="29">
        <v>10.15</v>
      </c>
      <c r="E29" s="12">
        <f t="shared" si="0"/>
        <v>115.76354679802955</v>
      </c>
      <c r="F29" s="62">
        <f t="shared" si="1"/>
        <v>3.3621421650044067E-4</v>
      </c>
      <c r="G29" s="72">
        <f t="shared" si="2"/>
        <v>0.99896615758401019</v>
      </c>
    </row>
    <row r="30" spans="1:7" x14ac:dyDescent="0.2">
      <c r="A30" s="4" t="s">
        <v>190</v>
      </c>
      <c r="B30" s="14" t="s">
        <v>191</v>
      </c>
      <c r="C30" s="6">
        <v>2183</v>
      </c>
      <c r="D30" s="28">
        <v>20</v>
      </c>
      <c r="E30" s="16">
        <f t="shared" si="0"/>
        <v>109.15</v>
      </c>
      <c r="F30" s="61">
        <f t="shared" si="1"/>
        <v>3.1700636984671022E-4</v>
      </c>
      <c r="G30" s="73">
        <f t="shared" si="2"/>
        <v>0.99928316395385686</v>
      </c>
    </row>
    <row r="31" spans="1:7" ht="25.5" x14ac:dyDescent="0.2">
      <c r="A31" s="4" t="s">
        <v>72</v>
      </c>
      <c r="B31" s="5" t="s">
        <v>73</v>
      </c>
      <c r="C31" s="6">
        <v>4.0000000000000001E-3</v>
      </c>
      <c r="D31" s="28">
        <v>4.0000000000000003E-5</v>
      </c>
      <c r="E31" s="16">
        <f t="shared" si="0"/>
        <v>100</v>
      </c>
      <c r="F31" s="61">
        <f t="shared" si="1"/>
        <v>2.9043185510463598E-4</v>
      </c>
      <c r="G31" s="73">
        <f t="shared" si="2"/>
        <v>0.99957359580896155</v>
      </c>
    </row>
    <row r="32" spans="1:7" x14ac:dyDescent="0.2">
      <c r="A32" s="10" t="s">
        <v>32</v>
      </c>
      <c r="B32" s="11" t="s">
        <v>33</v>
      </c>
      <c r="C32" s="11">
        <v>25492</v>
      </c>
      <c r="D32" s="29">
        <v>400</v>
      </c>
      <c r="E32" s="12">
        <f t="shared" si="0"/>
        <v>63.73</v>
      </c>
      <c r="F32" s="62">
        <f t="shared" si="1"/>
        <v>1.8509222125818453E-4</v>
      </c>
      <c r="G32" s="72">
        <f t="shared" si="2"/>
        <v>0.99975868803021972</v>
      </c>
    </row>
    <row r="33" spans="1:7" x14ac:dyDescent="0.2">
      <c r="A33" s="10" t="s">
        <v>152</v>
      </c>
      <c r="B33" s="11" t="s">
        <v>153</v>
      </c>
      <c r="C33" s="11">
        <v>268.55</v>
      </c>
      <c r="D33" s="29">
        <v>5</v>
      </c>
      <c r="E33" s="12">
        <f t="shared" si="0"/>
        <v>53.71</v>
      </c>
      <c r="F33" s="62">
        <f t="shared" si="1"/>
        <v>1.5599094937670001E-4</v>
      </c>
      <c r="G33" s="72">
        <f t="shared" si="2"/>
        <v>0.99991467897959641</v>
      </c>
    </row>
    <row r="34" spans="1:7" x14ac:dyDescent="0.2">
      <c r="A34" s="10" t="s">
        <v>66</v>
      </c>
      <c r="B34" s="11" t="s">
        <v>67</v>
      </c>
      <c r="C34" s="11">
        <v>2662</v>
      </c>
      <c r="D34" s="29">
        <v>100</v>
      </c>
      <c r="E34" s="12">
        <f t="shared" ref="E34:E65" si="3">C34/D34</f>
        <v>26.62</v>
      </c>
      <c r="F34" s="62">
        <f t="shared" si="1"/>
        <v>7.7312959828854114E-5</v>
      </c>
      <c r="G34" s="72">
        <f t="shared" si="2"/>
        <v>0.99999199193942523</v>
      </c>
    </row>
    <row r="35" spans="1:7" x14ac:dyDescent="0.2">
      <c r="A35" s="10" t="s">
        <v>38</v>
      </c>
      <c r="B35" s="11" t="s">
        <v>39</v>
      </c>
      <c r="C35" s="11">
        <v>4233</v>
      </c>
      <c r="D35" s="29">
        <v>200</v>
      </c>
      <c r="E35" s="12">
        <f t="shared" si="3"/>
        <v>21.164999999999999</v>
      </c>
      <c r="F35" s="62">
        <f t="shared" si="1"/>
        <v>6.1469902132896208E-5</v>
      </c>
      <c r="G35" s="72">
        <f t="shared" si="2"/>
        <v>1.0000534618415582</v>
      </c>
    </row>
    <row r="36" spans="1:7" x14ac:dyDescent="0.2">
      <c r="A36" s="4" t="s">
        <v>36</v>
      </c>
      <c r="B36" s="14" t="s">
        <v>37</v>
      </c>
      <c r="C36" s="6">
        <v>3708</v>
      </c>
      <c r="D36" s="28">
        <v>200</v>
      </c>
      <c r="E36" s="16">
        <f t="shared" si="3"/>
        <v>18.54</v>
      </c>
      <c r="F36" s="61">
        <f t="shared" si="1"/>
        <v>5.3846065936399514E-5</v>
      </c>
      <c r="G36" s="73">
        <f t="shared" si="2"/>
        <v>1.0001073079074947</v>
      </c>
    </row>
    <row r="37" spans="1:7" x14ac:dyDescent="0.2">
      <c r="A37" s="10" t="s">
        <v>16</v>
      </c>
      <c r="B37" s="11" t="s">
        <v>17</v>
      </c>
      <c r="C37" s="11">
        <v>2</v>
      </c>
      <c r="D37" s="29">
        <v>0.2</v>
      </c>
      <c r="E37" s="12">
        <f t="shared" si="3"/>
        <v>10</v>
      </c>
      <c r="F37" s="62">
        <f t="shared" si="1"/>
        <v>2.9043185510463602E-5</v>
      </c>
      <c r="G37" s="72">
        <f t="shared" si="2"/>
        <v>1.0001363510930052</v>
      </c>
    </row>
    <row r="38" spans="1:7" x14ac:dyDescent="0.2">
      <c r="A38" s="10" t="s">
        <v>154</v>
      </c>
      <c r="B38" s="11" t="s">
        <v>155</v>
      </c>
      <c r="C38" s="11">
        <v>889.63</v>
      </c>
      <c r="D38" s="29">
        <v>90</v>
      </c>
      <c r="E38" s="12">
        <f t="shared" si="3"/>
        <v>9.8847777777777779</v>
      </c>
      <c r="F38" s="62">
        <f t="shared" si="1"/>
        <v>2.8708543472970813E-5</v>
      </c>
      <c r="G38" s="72">
        <f t="shared" si="2"/>
        <v>1.0001650596364782</v>
      </c>
    </row>
    <row r="39" spans="1:7" x14ac:dyDescent="0.2">
      <c r="A39" s="4" t="s">
        <v>122</v>
      </c>
      <c r="B39" s="14" t="s">
        <v>123</v>
      </c>
      <c r="C39" s="6">
        <v>288</v>
      </c>
      <c r="D39" s="28">
        <v>30</v>
      </c>
      <c r="E39" s="16">
        <f t="shared" si="3"/>
        <v>9.6</v>
      </c>
      <c r="F39" s="61">
        <f t="shared" si="1"/>
        <v>2.7881458090045056E-5</v>
      </c>
      <c r="G39" s="73">
        <f t="shared" si="2"/>
        <v>1.0001929410945682</v>
      </c>
    </row>
    <row r="40" spans="1:7" x14ac:dyDescent="0.2">
      <c r="A40" s="4" t="s">
        <v>118</v>
      </c>
      <c r="B40" s="14" t="s">
        <v>119</v>
      </c>
      <c r="C40" s="6">
        <v>23195</v>
      </c>
      <c r="D40" s="28">
        <v>4000</v>
      </c>
      <c r="E40" s="16">
        <f t="shared" si="3"/>
        <v>5.7987500000000001</v>
      </c>
      <c r="F40" s="61">
        <f t="shared" si="1"/>
        <v>1.6841417197880081E-5</v>
      </c>
      <c r="G40" s="73">
        <f t="shared" si="2"/>
        <v>1.0002097825117662</v>
      </c>
    </row>
    <row r="41" spans="1:7" x14ac:dyDescent="0.2">
      <c r="A41" s="4" t="s">
        <v>224</v>
      </c>
      <c r="B41" s="5" t="s">
        <v>225</v>
      </c>
      <c r="C41" s="6">
        <v>113</v>
      </c>
      <c r="D41" s="28">
        <v>20</v>
      </c>
      <c r="E41" s="16">
        <f t="shared" si="3"/>
        <v>5.65</v>
      </c>
      <c r="F41" s="61">
        <f t="shared" si="1"/>
        <v>1.6409399813411936E-5</v>
      </c>
      <c r="G41" s="73">
        <f t="shared" si="2"/>
        <v>1.0002261919115796</v>
      </c>
    </row>
    <row r="42" spans="1:7" x14ac:dyDescent="0.2">
      <c r="A42" s="10" t="s">
        <v>198</v>
      </c>
      <c r="B42" s="11" t="s">
        <v>199</v>
      </c>
      <c r="C42" s="11">
        <v>14899</v>
      </c>
      <c r="D42" s="29">
        <v>5000</v>
      </c>
      <c r="E42" s="12">
        <f t="shared" si="3"/>
        <v>2.9798</v>
      </c>
      <c r="F42" s="62">
        <f t="shared" si="1"/>
        <v>8.6542884184079434E-6</v>
      </c>
      <c r="G42" s="72">
        <f t="shared" si="2"/>
        <v>1.0002348461999979</v>
      </c>
    </row>
    <row r="43" spans="1:7" x14ac:dyDescent="0.2">
      <c r="A43" s="4" t="s">
        <v>48</v>
      </c>
      <c r="B43" s="14" t="s">
        <v>49</v>
      </c>
      <c r="C43" s="6">
        <v>122.53</v>
      </c>
      <c r="D43" s="28">
        <v>70</v>
      </c>
      <c r="E43" s="16">
        <f t="shared" si="3"/>
        <v>1.7504285714285714</v>
      </c>
      <c r="F43" s="61">
        <f t="shared" si="1"/>
        <v>5.0838021722815785E-6</v>
      </c>
      <c r="G43" s="73">
        <f t="shared" si="2"/>
        <v>1.0002399300021703</v>
      </c>
    </row>
    <row r="44" spans="1:7" x14ac:dyDescent="0.2">
      <c r="A44" s="10" t="s">
        <v>202</v>
      </c>
      <c r="B44" s="11" t="s">
        <v>203</v>
      </c>
      <c r="C44" s="11">
        <v>987</v>
      </c>
      <c r="D44" s="29">
        <v>600</v>
      </c>
      <c r="E44" s="12">
        <f t="shared" si="3"/>
        <v>1.645</v>
      </c>
      <c r="F44" s="62">
        <f t="shared" si="1"/>
        <v>4.777604016471262E-6</v>
      </c>
      <c r="G44" s="72">
        <f t="shared" si="2"/>
        <v>1.0002447076061867</v>
      </c>
    </row>
    <row r="45" spans="1:7" x14ac:dyDescent="0.2">
      <c r="A45" s="10" t="s">
        <v>166</v>
      </c>
      <c r="B45" s="11" t="s">
        <v>167</v>
      </c>
      <c r="C45" s="11">
        <v>3916.78</v>
      </c>
      <c r="D45" s="29">
        <v>3000</v>
      </c>
      <c r="E45" s="12">
        <f t="shared" si="3"/>
        <v>1.3055933333333334</v>
      </c>
      <c r="F45" s="62">
        <f t="shared" si="1"/>
        <v>3.7918589381224543E-6</v>
      </c>
      <c r="G45" s="72">
        <f t="shared" si="2"/>
        <v>1.0002484994651248</v>
      </c>
    </row>
    <row r="46" spans="1:7" x14ac:dyDescent="0.2">
      <c r="A46" s="4" t="s">
        <v>176</v>
      </c>
      <c r="B46" s="14" t="s">
        <v>177</v>
      </c>
      <c r="C46" s="6">
        <v>33.299999999999997</v>
      </c>
      <c r="D46" s="28">
        <v>30</v>
      </c>
      <c r="E46" s="16">
        <f t="shared" si="3"/>
        <v>1.1099999999999999</v>
      </c>
      <c r="F46" s="61">
        <f t="shared" si="1"/>
        <v>3.2237935916614591E-6</v>
      </c>
      <c r="G46" s="73">
        <f t="shared" si="2"/>
        <v>1.0002517232587165</v>
      </c>
    </row>
    <row r="47" spans="1:7" x14ac:dyDescent="0.2">
      <c r="A47" s="10" t="s">
        <v>6</v>
      </c>
      <c r="B47" s="11" t="s">
        <v>7</v>
      </c>
      <c r="C47" s="11">
        <v>650.66999999999996</v>
      </c>
      <c r="D47" s="29">
        <v>1000</v>
      </c>
      <c r="E47" s="12">
        <f t="shared" si="3"/>
        <v>0.65066999999999997</v>
      </c>
      <c r="F47" s="62">
        <f t="shared" si="1"/>
        <v>1.889752951609335E-6</v>
      </c>
      <c r="G47" s="72">
        <f t="shared" si="2"/>
        <v>1.0002536130116682</v>
      </c>
    </row>
    <row r="48" spans="1:7" x14ac:dyDescent="0.2">
      <c r="A48" s="4" t="s">
        <v>194</v>
      </c>
      <c r="B48" s="14" t="s">
        <v>195</v>
      </c>
      <c r="C48" s="6">
        <v>973.57</v>
      </c>
      <c r="D48" s="28">
        <v>2000</v>
      </c>
      <c r="E48" s="16">
        <f t="shared" si="3"/>
        <v>0.48678500000000002</v>
      </c>
      <c r="F48" s="61">
        <f t="shared" si="1"/>
        <v>1.4137787058711025E-6</v>
      </c>
      <c r="G48" s="73">
        <f t="shared" si="2"/>
        <v>1.000255026790374</v>
      </c>
    </row>
    <row r="49" spans="1:7" x14ac:dyDescent="0.2">
      <c r="A49" s="4" t="s">
        <v>210</v>
      </c>
      <c r="B49" s="14" t="s">
        <v>211</v>
      </c>
      <c r="C49" s="6">
        <v>4.5469999999999997</v>
      </c>
      <c r="D49" s="28">
        <v>10.5</v>
      </c>
      <c r="E49" s="16">
        <f t="shared" si="3"/>
        <v>0.43304761904761901</v>
      </c>
      <c r="F49" s="61">
        <f t="shared" si="1"/>
        <v>1.2577082334864569E-6</v>
      </c>
      <c r="G49" s="73">
        <f t="shared" si="2"/>
        <v>1.0002562844986076</v>
      </c>
    </row>
    <row r="50" spans="1:7" x14ac:dyDescent="0.2">
      <c r="A50" s="10" t="s">
        <v>30</v>
      </c>
      <c r="B50" s="11" t="s">
        <v>31</v>
      </c>
      <c r="C50" s="11">
        <v>1284</v>
      </c>
      <c r="D50" s="29">
        <v>3000</v>
      </c>
      <c r="E50" s="12">
        <f t="shared" si="3"/>
        <v>0.42799999999999999</v>
      </c>
      <c r="F50" s="62">
        <f t="shared" si="1"/>
        <v>1.243048339847842E-6</v>
      </c>
      <c r="G50" s="72">
        <f t="shared" si="2"/>
        <v>1.0002575275469474</v>
      </c>
    </row>
    <row r="51" spans="1:7" x14ac:dyDescent="0.2">
      <c r="A51" s="10" t="s">
        <v>168</v>
      </c>
      <c r="B51" s="11" t="s">
        <v>169</v>
      </c>
      <c r="C51" s="11">
        <v>218.2</v>
      </c>
      <c r="D51" s="29">
        <v>700</v>
      </c>
      <c r="E51" s="12">
        <f t="shared" si="3"/>
        <v>0.31171428571428572</v>
      </c>
      <c r="F51" s="62">
        <f t="shared" si="1"/>
        <v>9.0531758262616537E-7</v>
      </c>
      <c r="G51" s="72">
        <f t="shared" si="2"/>
        <v>1.0002584328645301</v>
      </c>
    </row>
    <row r="52" spans="1:7" x14ac:dyDescent="0.2">
      <c r="A52" s="10" t="s">
        <v>70</v>
      </c>
      <c r="B52" s="11" t="s">
        <v>71</v>
      </c>
      <c r="C52" s="11">
        <v>568.73</v>
      </c>
      <c r="D52" s="29">
        <v>3000</v>
      </c>
      <c r="E52" s="12">
        <f t="shared" si="3"/>
        <v>0.18957666666666667</v>
      </c>
      <c r="F52" s="62">
        <f t="shared" si="1"/>
        <v>5.5059102984553215E-7</v>
      </c>
      <c r="G52" s="72">
        <f t="shared" si="2"/>
        <v>1.00025898345556</v>
      </c>
    </row>
    <row r="53" spans="1:7" x14ac:dyDescent="0.2">
      <c r="A53" s="10" t="s">
        <v>22</v>
      </c>
      <c r="B53" s="11" t="s">
        <v>23</v>
      </c>
      <c r="C53" s="11">
        <v>74.12</v>
      </c>
      <c r="D53" s="29">
        <v>400</v>
      </c>
      <c r="E53" s="12">
        <f t="shared" si="3"/>
        <v>0.18530000000000002</v>
      </c>
      <c r="F53" s="62">
        <f t="shared" si="1"/>
        <v>5.381702275088906E-7</v>
      </c>
      <c r="G53" s="72">
        <f t="shared" si="2"/>
        <v>1.0002595216257875</v>
      </c>
    </row>
    <row r="54" spans="1:7" x14ac:dyDescent="0.2">
      <c r="A54" s="10" t="s">
        <v>28</v>
      </c>
      <c r="B54" s="11" t="s">
        <v>29</v>
      </c>
      <c r="C54" s="11">
        <v>19.739999999999998</v>
      </c>
      <c r="D54" s="29">
        <v>200</v>
      </c>
      <c r="E54" s="12">
        <f t="shared" si="3"/>
        <v>9.8699999999999996E-2</v>
      </c>
      <c r="F54" s="62">
        <f t="shared" si="1"/>
        <v>2.8665624098827571E-7</v>
      </c>
      <c r="G54" s="72">
        <f t="shared" si="2"/>
        <v>1.0002598082820284</v>
      </c>
    </row>
    <row r="55" spans="1:7" x14ac:dyDescent="0.2">
      <c r="A55" s="4" t="s">
        <v>222</v>
      </c>
      <c r="B55" s="14" t="s">
        <v>223</v>
      </c>
      <c r="C55" s="6">
        <v>32.880000000000003</v>
      </c>
      <c r="D55" s="28">
        <v>400</v>
      </c>
      <c r="E55" s="16">
        <f t="shared" si="3"/>
        <v>8.2200000000000009E-2</v>
      </c>
      <c r="F55" s="61">
        <f t="shared" si="1"/>
        <v>2.3873498489601082E-7</v>
      </c>
      <c r="G55" s="73">
        <f t="shared" si="2"/>
        <v>1.0002600470170133</v>
      </c>
    </row>
    <row r="56" spans="1:7" x14ac:dyDescent="0.2">
      <c r="A56" s="4" t="s">
        <v>52</v>
      </c>
      <c r="B56" s="14" t="s">
        <v>53</v>
      </c>
      <c r="C56" s="6">
        <v>0.45</v>
      </c>
      <c r="D56" s="28">
        <v>7</v>
      </c>
      <c r="E56" s="16">
        <f t="shared" si="3"/>
        <v>6.4285714285714293E-2</v>
      </c>
      <c r="F56" s="61">
        <f t="shared" si="1"/>
        <v>1.8670619256726602E-7</v>
      </c>
      <c r="G56" s="73">
        <f t="shared" si="2"/>
        <v>1.0002602337232058</v>
      </c>
    </row>
    <row r="57" spans="1:7" x14ac:dyDescent="0.2">
      <c r="A57" s="4" t="s">
        <v>206</v>
      </c>
      <c r="B57" s="14" t="s">
        <v>207</v>
      </c>
      <c r="C57" s="6">
        <v>42.56</v>
      </c>
      <c r="D57" s="28">
        <v>700</v>
      </c>
      <c r="E57" s="16">
        <f t="shared" si="3"/>
        <v>6.08E-2</v>
      </c>
      <c r="F57" s="61">
        <f t="shared" si="1"/>
        <v>1.765825679036187E-7</v>
      </c>
      <c r="G57" s="73">
        <f t="shared" si="2"/>
        <v>1.0002604103057737</v>
      </c>
    </row>
    <row r="58" spans="1:7" x14ac:dyDescent="0.2">
      <c r="A58" s="10" t="s">
        <v>18</v>
      </c>
      <c r="B58" s="11" t="s">
        <v>19</v>
      </c>
      <c r="C58" s="11">
        <v>0.11210000000000001</v>
      </c>
      <c r="D58" s="29">
        <v>2</v>
      </c>
      <c r="E58" s="12">
        <f t="shared" si="3"/>
        <v>5.6050000000000003E-2</v>
      </c>
      <c r="F58" s="62">
        <f t="shared" si="1"/>
        <v>1.6278705478614848E-7</v>
      </c>
      <c r="G58" s="72">
        <f t="shared" si="2"/>
        <v>1.0002605730928285</v>
      </c>
    </row>
    <row r="59" spans="1:7" x14ac:dyDescent="0.2">
      <c r="A59" s="10" t="s">
        <v>8</v>
      </c>
      <c r="B59" s="11" t="s">
        <v>9</v>
      </c>
      <c r="C59" s="11">
        <v>41.98</v>
      </c>
      <c r="D59" s="29">
        <v>1000</v>
      </c>
      <c r="E59" s="12">
        <f t="shared" si="3"/>
        <v>4.1979999999999996E-2</v>
      </c>
      <c r="F59" s="62">
        <f t="shared" si="1"/>
        <v>1.2192329277292619E-7</v>
      </c>
      <c r="G59" s="72">
        <f t="shared" si="2"/>
        <v>1.0002606950161212</v>
      </c>
    </row>
    <row r="60" spans="1:7" x14ac:dyDescent="0.2">
      <c r="A60" s="10" t="s">
        <v>126</v>
      </c>
      <c r="B60" s="11" t="s">
        <v>127</v>
      </c>
      <c r="C60" s="11">
        <v>41.69</v>
      </c>
      <c r="D60" s="29">
        <v>1000</v>
      </c>
      <c r="E60" s="12">
        <f t="shared" si="3"/>
        <v>4.1689999999999998E-2</v>
      </c>
      <c r="F60" s="62">
        <f t="shared" si="1"/>
        <v>1.2108104039312274E-7</v>
      </c>
      <c r="G60" s="72">
        <f t="shared" si="2"/>
        <v>1.0002608160971616</v>
      </c>
    </row>
    <row r="61" spans="1:7" x14ac:dyDescent="0.2">
      <c r="A61" s="10" t="s">
        <v>34</v>
      </c>
      <c r="B61" s="11" t="s">
        <v>35</v>
      </c>
      <c r="C61" s="11">
        <v>41.17</v>
      </c>
      <c r="D61" s="29">
        <v>1000</v>
      </c>
      <c r="E61" s="12">
        <f t="shared" si="3"/>
        <v>4.1169999999999998E-2</v>
      </c>
      <c r="F61" s="62">
        <f t="shared" si="1"/>
        <v>1.1957079474657865E-7</v>
      </c>
      <c r="G61" s="72">
        <f t="shared" si="2"/>
        <v>1.0002609356679564</v>
      </c>
    </row>
    <row r="62" spans="1:7" x14ac:dyDescent="0.2">
      <c r="A62" s="4" t="s">
        <v>82</v>
      </c>
      <c r="B62" s="14" t="s">
        <v>83</v>
      </c>
      <c r="C62" s="6">
        <v>3.77</v>
      </c>
      <c r="D62" s="28">
        <v>140</v>
      </c>
      <c r="E62" s="16">
        <f t="shared" si="3"/>
        <v>2.692857142857143E-2</v>
      </c>
      <c r="F62" s="61">
        <f t="shared" si="1"/>
        <v>7.8209149553176989E-8</v>
      </c>
      <c r="G62" s="73">
        <f t="shared" si="2"/>
        <v>1.000261013877106</v>
      </c>
    </row>
    <row r="63" spans="1:7" x14ac:dyDescent="0.2">
      <c r="A63" s="4" t="s">
        <v>212</v>
      </c>
      <c r="B63" s="14" t="s">
        <v>213</v>
      </c>
      <c r="C63" s="6">
        <v>1.5149999999999999</v>
      </c>
      <c r="D63" s="28">
        <v>140</v>
      </c>
      <c r="E63" s="16">
        <f t="shared" si="3"/>
        <v>1.082142857142857E-2</v>
      </c>
      <c r="F63" s="61">
        <f t="shared" si="1"/>
        <v>3.142887574882311E-8</v>
      </c>
      <c r="G63" s="73">
        <f t="shared" si="2"/>
        <v>1.0002610453059817</v>
      </c>
    </row>
    <row r="64" spans="1:7" x14ac:dyDescent="0.2">
      <c r="A64" s="4" t="s">
        <v>26</v>
      </c>
      <c r="B64" s="14" t="s">
        <v>27</v>
      </c>
      <c r="C64" s="6">
        <v>3.6</v>
      </c>
      <c r="D64" s="28">
        <v>400</v>
      </c>
      <c r="E64" s="16">
        <f t="shared" si="3"/>
        <v>9.0000000000000011E-3</v>
      </c>
      <c r="F64" s="61">
        <f t="shared" si="1"/>
        <v>2.6138866959417243E-8</v>
      </c>
      <c r="G64" s="73">
        <f t="shared" si="2"/>
        <v>1.0002610714448485</v>
      </c>
    </row>
    <row r="65" spans="1:7" x14ac:dyDescent="0.2">
      <c r="A65" s="10" t="s">
        <v>158</v>
      </c>
      <c r="B65" s="11" t="s">
        <v>159</v>
      </c>
      <c r="C65" s="11">
        <v>70.489999999999995</v>
      </c>
      <c r="D65" s="29">
        <v>10000</v>
      </c>
      <c r="E65" s="12">
        <f t="shared" si="3"/>
        <v>7.0489999999999997E-3</v>
      </c>
      <c r="F65" s="62">
        <f t="shared" si="1"/>
        <v>2.047254146632579E-8</v>
      </c>
      <c r="G65" s="72">
        <f t="shared" si="2"/>
        <v>1.00026109191739</v>
      </c>
    </row>
    <row r="66" spans="1:7" x14ac:dyDescent="0.2">
      <c r="A66" s="4" t="s">
        <v>62</v>
      </c>
      <c r="B66" s="14" t="s">
        <v>63</v>
      </c>
      <c r="C66" s="6">
        <v>0.54690000000000005</v>
      </c>
      <c r="D66" s="28">
        <v>105</v>
      </c>
      <c r="E66" s="16">
        <f>C66/D66</f>
        <v>5.2085714285714287E-3</v>
      </c>
      <c r="F66" s="61">
        <f t="shared" si="1"/>
        <v>1.5127350624450042E-8</v>
      </c>
      <c r="G66" s="73">
        <f t="shared" si="2"/>
        <v>1.0002611070447407</v>
      </c>
    </row>
    <row r="67" spans="1:7" x14ac:dyDescent="0.2">
      <c r="A67" s="4" t="s">
        <v>50</v>
      </c>
      <c r="B67" s="14" t="s">
        <v>51</v>
      </c>
      <c r="C67" s="9">
        <v>0.34039999999999998</v>
      </c>
      <c r="D67" s="28">
        <v>1050</v>
      </c>
      <c r="E67" s="16">
        <f>C67/D67</f>
        <v>3.2419047619047618E-4</v>
      </c>
      <c r="F67" s="61">
        <f>E67/E$68</f>
        <v>9.4155241407255334E-10</v>
      </c>
      <c r="G67" s="73">
        <f t="shared" si="2"/>
        <v>1.0002611079862931</v>
      </c>
    </row>
    <row r="68" spans="1:7" x14ac:dyDescent="0.2">
      <c r="A68" s="32" t="s">
        <v>235</v>
      </c>
      <c r="E68" s="16">
        <f>SUM(E2:E67)</f>
        <v>344314.84784605418</v>
      </c>
      <c r="F68" s="61">
        <f>SUM(F2:F67)</f>
        <v>1.0000000000000002</v>
      </c>
      <c r="G68" s="76"/>
    </row>
  </sheetData>
  <phoneticPr fontId="7" type="noConversion"/>
  <printOptions horizontalCentered="1"/>
  <pageMargins left="0.75" right="0.75" top="1" bottom="1.1599999999999999" header="0.5" footer="0.5"/>
  <pageSetup orientation="landscape" r:id="rId1"/>
  <headerFooter alignWithMargins="0">
    <oddHeader>&amp;CToxicity Weighted Screening Analysis 
2002 GLI Non Cancer Effects</oddHeader>
    <oddFooter>&amp;CPage &amp;P of &amp;N&amp;RSouthwest Indianapolis 
Air Toxics Project
IDEM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H5" sqref="H5"/>
    </sheetView>
  </sheetViews>
  <sheetFormatPr defaultRowHeight="12.75" x14ac:dyDescent="0.2"/>
  <cols>
    <col min="1" max="1" width="35.42578125" style="20" customWidth="1"/>
    <col min="2" max="2" width="10.5703125" style="21" customWidth="1"/>
    <col min="3" max="3" width="19" style="22" customWidth="1"/>
    <col min="4" max="4" width="9.140625" style="25"/>
    <col min="5" max="5" width="11.42578125" style="70" customWidth="1"/>
    <col min="6" max="6" width="11.85546875" style="25" customWidth="1"/>
    <col min="7" max="7" width="13.140625" style="25" customWidth="1"/>
  </cols>
  <sheetData>
    <row r="1" spans="1:7" ht="25.5" customHeight="1" x14ac:dyDescent="0.2">
      <c r="A1" s="1" t="s">
        <v>0</v>
      </c>
      <c r="B1" s="2" t="s">
        <v>1</v>
      </c>
      <c r="C1" s="3" t="s">
        <v>231</v>
      </c>
      <c r="D1" s="26" t="s">
        <v>227</v>
      </c>
      <c r="E1" s="59" t="s">
        <v>228</v>
      </c>
      <c r="F1" s="59" t="s">
        <v>236</v>
      </c>
      <c r="G1" s="59" t="s">
        <v>237</v>
      </c>
    </row>
    <row r="2" spans="1:7" x14ac:dyDescent="0.2">
      <c r="A2" s="10" t="s">
        <v>146</v>
      </c>
      <c r="B2" s="11" t="s">
        <v>147</v>
      </c>
      <c r="C2" s="11">
        <v>2873</v>
      </c>
      <c r="D2" s="30">
        <v>1.2E-2</v>
      </c>
      <c r="E2" s="24">
        <f t="shared" ref="E2:E33" si="0">C2*D2</f>
        <v>34.475999999999999</v>
      </c>
      <c r="F2" s="62">
        <f>E2/E$54</f>
        <v>0.50371611799331151</v>
      </c>
      <c r="G2" s="62">
        <v>0.504</v>
      </c>
    </row>
    <row r="3" spans="1:7" x14ac:dyDescent="0.2">
      <c r="A3" s="10" t="s">
        <v>138</v>
      </c>
      <c r="B3" s="11" t="s">
        <v>139</v>
      </c>
      <c r="C3" s="12">
        <v>5102</v>
      </c>
      <c r="D3" s="30">
        <v>4.3E-3</v>
      </c>
      <c r="E3" s="24">
        <f t="shared" si="0"/>
        <v>21.938600000000001</v>
      </c>
      <c r="F3" s="62">
        <f t="shared" ref="F3:F53" si="1">E3/E$54</f>
        <v>0.32053679157118181</v>
      </c>
      <c r="G3" s="62">
        <f>G2+F3</f>
        <v>0.82453679157118187</v>
      </c>
    </row>
    <row r="4" spans="1:7" x14ac:dyDescent="0.2">
      <c r="A4" s="4" t="s">
        <v>76</v>
      </c>
      <c r="B4" s="14" t="s">
        <v>77</v>
      </c>
      <c r="C4" s="9">
        <v>537</v>
      </c>
      <c r="D4" s="27">
        <v>8.8999999999999999E-3</v>
      </c>
      <c r="E4" s="23">
        <f t="shared" si="0"/>
        <v>4.7793000000000001</v>
      </c>
      <c r="F4" s="61">
        <f t="shared" si="1"/>
        <v>6.9828589242529118E-2</v>
      </c>
      <c r="G4" s="61">
        <f t="shared" ref="G4:G53" si="2">G3+F4</f>
        <v>0.89436538081371098</v>
      </c>
    </row>
    <row r="5" spans="1:7" x14ac:dyDescent="0.2">
      <c r="A5" s="7" t="s">
        <v>46</v>
      </c>
      <c r="B5" s="16" t="s">
        <v>47</v>
      </c>
      <c r="C5" s="9">
        <v>127</v>
      </c>
      <c r="D5" s="27">
        <v>1.4E-2</v>
      </c>
      <c r="E5" s="23">
        <f t="shared" si="0"/>
        <v>1.778</v>
      </c>
      <c r="F5" s="61">
        <f t="shared" si="1"/>
        <v>2.5977702105583825E-2</v>
      </c>
      <c r="G5" s="61">
        <f t="shared" si="2"/>
        <v>0.92034308291929479</v>
      </c>
    </row>
    <row r="6" spans="1:7" x14ac:dyDescent="0.2">
      <c r="A6" s="10" t="s">
        <v>74</v>
      </c>
      <c r="B6" s="11" t="s">
        <v>75</v>
      </c>
      <c r="C6" s="11">
        <v>138</v>
      </c>
      <c r="D6" s="30">
        <v>1.2E-2</v>
      </c>
      <c r="E6" s="24">
        <f t="shared" si="0"/>
        <v>1.6560000000000001</v>
      </c>
      <c r="F6" s="62">
        <f t="shared" si="1"/>
        <v>2.4195205110712496E-2</v>
      </c>
      <c r="G6" s="62">
        <f t="shared" si="2"/>
        <v>0.94453828803000728</v>
      </c>
    </row>
    <row r="7" spans="1:7" x14ac:dyDescent="0.2">
      <c r="A7" s="10" t="s">
        <v>144</v>
      </c>
      <c r="B7" s="11" t="s">
        <v>145</v>
      </c>
      <c r="C7" s="11">
        <v>496</v>
      </c>
      <c r="D7" s="30">
        <v>1.8E-3</v>
      </c>
      <c r="E7" s="24">
        <f t="shared" si="0"/>
        <v>0.89279999999999993</v>
      </c>
      <c r="F7" s="62">
        <f t="shared" si="1"/>
        <v>1.3044371450992822E-2</v>
      </c>
      <c r="G7" s="62">
        <f t="shared" si="2"/>
        <v>0.95758265948100008</v>
      </c>
    </row>
    <row r="8" spans="1:7" x14ac:dyDescent="0.2">
      <c r="A8" s="10" t="s">
        <v>92</v>
      </c>
      <c r="B8" s="11" t="s">
        <v>93</v>
      </c>
      <c r="C8" s="11">
        <v>56108</v>
      </c>
      <c r="D8" s="30">
        <v>1.2999999999999999E-5</v>
      </c>
      <c r="E8" s="24">
        <f t="shared" si="0"/>
        <v>0.72940399999999994</v>
      </c>
      <c r="F8" s="62">
        <f t="shared" si="1"/>
        <v>1.0657052770878099E-2</v>
      </c>
      <c r="G8" s="62">
        <f t="shared" si="2"/>
        <v>0.96823971225187822</v>
      </c>
    </row>
    <row r="9" spans="1:7" x14ac:dyDescent="0.2">
      <c r="A9" s="10" t="s">
        <v>134</v>
      </c>
      <c r="B9" s="11" t="s">
        <v>135</v>
      </c>
      <c r="C9" s="11">
        <v>2122</v>
      </c>
      <c r="D9" s="30">
        <v>2.4000000000000001E-4</v>
      </c>
      <c r="E9" s="24">
        <f t="shared" si="0"/>
        <v>0.50928000000000007</v>
      </c>
      <c r="F9" s="62">
        <f t="shared" si="1"/>
        <v>7.4409022094104223E-3</v>
      </c>
      <c r="G9" s="62">
        <f t="shared" si="2"/>
        <v>0.97568061446128862</v>
      </c>
    </row>
    <row r="10" spans="1:7" x14ac:dyDescent="0.2">
      <c r="A10" s="4" t="s">
        <v>94</v>
      </c>
      <c r="B10" s="14" t="s">
        <v>95</v>
      </c>
      <c r="C10" s="9">
        <v>304</v>
      </c>
      <c r="D10" s="27">
        <v>1.1000000000000001E-3</v>
      </c>
      <c r="E10" s="23">
        <f t="shared" si="0"/>
        <v>0.33440000000000003</v>
      </c>
      <c r="F10" s="61">
        <f t="shared" si="1"/>
        <v>4.8857950416801074E-3</v>
      </c>
      <c r="G10" s="61">
        <f t="shared" si="2"/>
        <v>0.98056640950296869</v>
      </c>
    </row>
    <row r="11" spans="1:7" x14ac:dyDescent="0.2">
      <c r="A11" s="10" t="s">
        <v>124</v>
      </c>
      <c r="B11" s="11" t="s">
        <v>125</v>
      </c>
      <c r="C11" s="12">
        <v>38201</v>
      </c>
      <c r="D11" s="30">
        <v>7.7999999999999999E-6</v>
      </c>
      <c r="E11" s="24">
        <f t="shared" si="0"/>
        <v>0.2979678</v>
      </c>
      <c r="F11" s="62">
        <f t="shared" si="1"/>
        <v>4.3534976071182112E-3</v>
      </c>
      <c r="G11" s="62">
        <f t="shared" si="2"/>
        <v>0.98491990711008692</v>
      </c>
    </row>
    <row r="12" spans="1:7" x14ac:dyDescent="0.2">
      <c r="A12" s="4" t="s">
        <v>216</v>
      </c>
      <c r="B12" s="14" t="s">
        <v>217</v>
      </c>
      <c r="C12" s="6">
        <v>7998</v>
      </c>
      <c r="D12" s="27">
        <v>3.4E-5</v>
      </c>
      <c r="E12" s="23">
        <f t="shared" si="0"/>
        <v>0.27193200000000001</v>
      </c>
      <c r="F12" s="61">
        <f t="shared" si="1"/>
        <v>3.9730981377815635E-3</v>
      </c>
      <c r="G12" s="61">
        <f t="shared" si="2"/>
        <v>0.9888930052478685</v>
      </c>
    </row>
    <row r="13" spans="1:7" ht="13.5" thickBot="1" x14ac:dyDescent="0.25">
      <c r="A13" s="37" t="s">
        <v>60</v>
      </c>
      <c r="B13" s="38" t="s">
        <v>61</v>
      </c>
      <c r="C13" s="38">
        <v>13463</v>
      </c>
      <c r="D13" s="40">
        <v>1.49E-5</v>
      </c>
      <c r="E13" s="66">
        <f t="shared" si="0"/>
        <v>0.20059869999999999</v>
      </c>
      <c r="F13" s="67">
        <f t="shared" si="1"/>
        <v>2.9308736059434071E-3</v>
      </c>
      <c r="G13" s="67">
        <f t="shared" si="2"/>
        <v>0.99182387885381185</v>
      </c>
    </row>
    <row r="14" spans="1:7" x14ac:dyDescent="0.2">
      <c r="A14" s="43" t="s">
        <v>24</v>
      </c>
      <c r="B14" s="49" t="s">
        <v>25</v>
      </c>
      <c r="C14" s="41">
        <v>1747</v>
      </c>
      <c r="D14" s="36">
        <v>6.7999999999999999E-5</v>
      </c>
      <c r="E14" s="71">
        <f t="shared" si="0"/>
        <v>0.118796</v>
      </c>
      <c r="F14" s="64">
        <f t="shared" si="1"/>
        <v>1.7356845328093003E-3</v>
      </c>
      <c r="G14" s="64">
        <f t="shared" si="2"/>
        <v>0.9935595633866211</v>
      </c>
    </row>
    <row r="15" spans="1:7" x14ac:dyDescent="0.2">
      <c r="A15" s="10" t="s">
        <v>142</v>
      </c>
      <c r="B15" s="11" t="s">
        <v>143</v>
      </c>
      <c r="C15" s="12">
        <v>38</v>
      </c>
      <c r="D15" s="30">
        <v>2.3999999999999998E-3</v>
      </c>
      <c r="E15" s="24">
        <f t="shared" si="0"/>
        <v>9.1199999999999989E-2</v>
      </c>
      <c r="F15" s="62">
        <f t="shared" si="1"/>
        <v>1.3324895568218474E-3</v>
      </c>
      <c r="G15" s="62">
        <f t="shared" si="2"/>
        <v>0.99489205294344296</v>
      </c>
    </row>
    <row r="16" spans="1:7" x14ac:dyDescent="0.2">
      <c r="A16" s="4" t="s">
        <v>86</v>
      </c>
      <c r="B16" s="14" t="s">
        <v>87</v>
      </c>
      <c r="C16" s="6">
        <v>96</v>
      </c>
      <c r="D16" s="27">
        <v>8.8999999999999995E-4</v>
      </c>
      <c r="E16" s="23">
        <f t="shared" si="0"/>
        <v>8.5439999999999988E-2</v>
      </c>
      <c r="F16" s="61">
        <f t="shared" si="1"/>
        <v>1.2483323216541517E-3</v>
      </c>
      <c r="G16" s="61">
        <f t="shared" si="2"/>
        <v>0.99614038526509707</v>
      </c>
    </row>
    <row r="17" spans="1:7" x14ac:dyDescent="0.2">
      <c r="A17" s="4" t="s">
        <v>116</v>
      </c>
      <c r="B17" s="14" t="s">
        <v>117</v>
      </c>
      <c r="C17" s="6">
        <v>297</v>
      </c>
      <c r="D17" s="27">
        <v>2.2000000000000001E-4</v>
      </c>
      <c r="E17" s="23">
        <f t="shared" si="0"/>
        <v>6.5340000000000009E-2</v>
      </c>
      <c r="F17" s="61">
        <f t="shared" si="1"/>
        <v>9.546586364335474E-4</v>
      </c>
      <c r="G17" s="61">
        <f t="shared" si="2"/>
        <v>0.99709504390153059</v>
      </c>
    </row>
    <row r="18" spans="1:7" x14ac:dyDescent="0.2">
      <c r="A18" s="10" t="s">
        <v>10</v>
      </c>
      <c r="B18" s="11" t="s">
        <v>11</v>
      </c>
      <c r="C18" s="12">
        <v>1221</v>
      </c>
      <c r="D18" s="30">
        <v>4.8999999999999998E-5</v>
      </c>
      <c r="E18" s="24">
        <f t="shared" si="0"/>
        <v>5.9829E-2</v>
      </c>
      <c r="F18" s="62">
        <f t="shared" si="1"/>
        <v>8.7413944841112183E-4</v>
      </c>
      <c r="G18" s="62">
        <f t="shared" si="2"/>
        <v>0.99796918334994167</v>
      </c>
    </row>
    <row r="19" spans="1:7" x14ac:dyDescent="0.2">
      <c r="A19" s="10" t="s">
        <v>202</v>
      </c>
      <c r="B19" s="11" t="s">
        <v>203</v>
      </c>
      <c r="C19" s="11">
        <v>21877</v>
      </c>
      <c r="D19" s="30">
        <v>1.9999999999999999E-6</v>
      </c>
      <c r="E19" s="24">
        <f t="shared" si="0"/>
        <v>4.3754000000000001E-2</v>
      </c>
      <c r="F19" s="62">
        <f t="shared" si="1"/>
        <v>6.3927355339016571E-4</v>
      </c>
      <c r="G19" s="62">
        <f t="shared" si="2"/>
        <v>0.99860845690333189</v>
      </c>
    </row>
    <row r="20" spans="1:7" x14ac:dyDescent="0.2">
      <c r="A20" s="10" t="s">
        <v>18</v>
      </c>
      <c r="B20" s="11" t="s">
        <v>19</v>
      </c>
      <c r="C20" s="11">
        <v>785</v>
      </c>
      <c r="D20" s="30">
        <v>3.0000000000000001E-5</v>
      </c>
      <c r="E20" s="24">
        <f t="shared" si="0"/>
        <v>2.3550000000000001E-2</v>
      </c>
      <c r="F20" s="62">
        <f t="shared" si="1"/>
        <v>3.4408036253458891E-4</v>
      </c>
      <c r="G20" s="62">
        <f t="shared" si="2"/>
        <v>0.99895253726586652</v>
      </c>
    </row>
    <row r="21" spans="1:7" x14ac:dyDescent="0.2">
      <c r="A21" s="4" t="s">
        <v>176</v>
      </c>
      <c r="B21" s="14" t="s">
        <v>177</v>
      </c>
      <c r="C21" s="6">
        <v>5236</v>
      </c>
      <c r="D21" s="27">
        <v>3.7000000000000002E-6</v>
      </c>
      <c r="E21" s="23">
        <f t="shared" si="0"/>
        <v>1.93732E-2</v>
      </c>
      <c r="F21" s="61">
        <f t="shared" si="1"/>
        <v>2.8305467853312517E-4</v>
      </c>
      <c r="G21" s="61">
        <f t="shared" si="2"/>
        <v>0.9992355919443997</v>
      </c>
    </row>
    <row r="22" spans="1:7" x14ac:dyDescent="0.2">
      <c r="A22" s="10" t="s">
        <v>164</v>
      </c>
      <c r="B22" s="11" t="s">
        <v>165</v>
      </c>
      <c r="C22" s="12">
        <v>8234</v>
      </c>
      <c r="D22" s="30">
        <v>2.2000000000000001E-6</v>
      </c>
      <c r="E22" s="24">
        <f t="shared" si="0"/>
        <v>1.81148E-2</v>
      </c>
      <c r="F22" s="62">
        <f t="shared" si="1"/>
        <v>2.6466866034996055E-4</v>
      </c>
      <c r="G22" s="62">
        <f t="shared" si="2"/>
        <v>0.99950026060474961</v>
      </c>
    </row>
    <row r="23" spans="1:7" x14ac:dyDescent="0.2">
      <c r="A23" s="10" t="s">
        <v>16</v>
      </c>
      <c r="B23" s="11" t="s">
        <v>17</v>
      </c>
      <c r="C23" s="11">
        <v>66</v>
      </c>
      <c r="D23" s="30">
        <v>2.2000000000000001E-4</v>
      </c>
      <c r="E23" s="24">
        <f t="shared" si="0"/>
        <v>1.452E-2</v>
      </c>
      <c r="F23" s="62">
        <f t="shared" si="1"/>
        <v>2.1214636365189939E-4</v>
      </c>
      <c r="G23" s="62">
        <f t="shared" si="2"/>
        <v>0.99971240696840147</v>
      </c>
    </row>
    <row r="24" spans="1:7" x14ac:dyDescent="0.2">
      <c r="A24" s="10" t="s">
        <v>166</v>
      </c>
      <c r="B24" s="11" t="s">
        <v>167</v>
      </c>
      <c r="C24" s="11">
        <v>19454</v>
      </c>
      <c r="D24" s="30">
        <v>4.7E-7</v>
      </c>
      <c r="E24" s="24">
        <f t="shared" si="0"/>
        <v>9.1433799999999996E-3</v>
      </c>
      <c r="F24" s="62">
        <f t="shared" si="1"/>
        <v>1.335905522374314E-4</v>
      </c>
      <c r="G24" s="62">
        <f t="shared" si="2"/>
        <v>0.99984599752063885</v>
      </c>
    </row>
    <row r="25" spans="1:7" x14ac:dyDescent="0.2">
      <c r="A25" s="13" t="s">
        <v>204</v>
      </c>
      <c r="B25" s="12" t="s">
        <v>205</v>
      </c>
      <c r="C25" s="12">
        <v>126</v>
      </c>
      <c r="D25" s="30">
        <v>5.8E-5</v>
      </c>
      <c r="E25" s="24">
        <f t="shared" si="0"/>
        <v>7.3080000000000003E-3</v>
      </c>
      <c r="F25" s="62">
        <f t="shared" si="1"/>
        <v>1.0677449211901382E-4</v>
      </c>
      <c r="G25" s="62">
        <f t="shared" si="2"/>
        <v>0.9999527720127579</v>
      </c>
    </row>
    <row r="26" spans="1:7" x14ac:dyDescent="0.2">
      <c r="A26" s="10" t="s">
        <v>120</v>
      </c>
      <c r="B26" s="11" t="s">
        <v>121</v>
      </c>
      <c r="C26" s="11">
        <v>282</v>
      </c>
      <c r="D26" s="30">
        <v>2.3E-5</v>
      </c>
      <c r="E26" s="24">
        <f t="shared" si="0"/>
        <v>6.4859999999999996E-3</v>
      </c>
      <c r="F26" s="62">
        <f t="shared" si="1"/>
        <v>9.4764553350290586E-5</v>
      </c>
      <c r="G26" s="62">
        <f t="shared" si="2"/>
        <v>1.0000475365661081</v>
      </c>
    </row>
    <row r="27" spans="1:7" x14ac:dyDescent="0.2">
      <c r="A27" s="13" t="s">
        <v>160</v>
      </c>
      <c r="B27" s="12" t="s">
        <v>161</v>
      </c>
      <c r="C27" s="12">
        <v>594</v>
      </c>
      <c r="D27" s="30">
        <v>8.8000000000000004E-6</v>
      </c>
      <c r="E27" s="24">
        <f t="shared" si="0"/>
        <v>5.2272000000000004E-3</v>
      </c>
      <c r="F27" s="62">
        <f t="shared" si="1"/>
        <v>7.6372690914683789E-5</v>
      </c>
      <c r="G27" s="62">
        <f t="shared" si="2"/>
        <v>1.0001239092570229</v>
      </c>
    </row>
    <row r="28" spans="1:7" x14ac:dyDescent="0.2">
      <c r="A28" s="10" t="s">
        <v>22</v>
      </c>
      <c r="B28" s="11" t="s">
        <v>23</v>
      </c>
      <c r="C28" s="11">
        <v>130</v>
      </c>
      <c r="D28" s="30">
        <v>2.5999999999999998E-5</v>
      </c>
      <c r="E28" s="24">
        <f t="shared" si="0"/>
        <v>3.3799999999999998E-3</v>
      </c>
      <c r="F28" s="62">
        <f t="shared" si="1"/>
        <v>4.9383933136599164E-5</v>
      </c>
      <c r="G28" s="62">
        <f t="shared" si="2"/>
        <v>1.0001732931901595</v>
      </c>
    </row>
    <row r="29" spans="1:7" x14ac:dyDescent="0.2">
      <c r="A29" s="10" t="s">
        <v>154</v>
      </c>
      <c r="B29" s="11" t="s">
        <v>155</v>
      </c>
      <c r="C29" s="11">
        <v>948</v>
      </c>
      <c r="D29" s="30">
        <v>1.7999999999999999E-6</v>
      </c>
      <c r="E29" s="24">
        <f t="shared" si="0"/>
        <v>1.7063999999999998E-3</v>
      </c>
      <c r="F29" s="62">
        <f t="shared" si="1"/>
        <v>2.4931580918429828E-5</v>
      </c>
      <c r="G29" s="62">
        <f t="shared" si="2"/>
        <v>1.0001982247710779</v>
      </c>
    </row>
    <row r="30" spans="1:7" x14ac:dyDescent="0.2">
      <c r="A30" s="7" t="s">
        <v>56</v>
      </c>
      <c r="B30" s="8" t="s">
        <v>57</v>
      </c>
      <c r="C30" s="9">
        <v>60</v>
      </c>
      <c r="D30" s="27">
        <v>1.5999999999999999E-5</v>
      </c>
      <c r="E30" s="23">
        <f t="shared" si="0"/>
        <v>9.5999999999999992E-4</v>
      </c>
      <c r="F30" s="61">
        <f t="shared" si="1"/>
        <v>1.4026205861282603E-5</v>
      </c>
      <c r="G30" s="61">
        <f t="shared" si="2"/>
        <v>1.0002122509769391</v>
      </c>
    </row>
    <row r="31" spans="1:7" x14ac:dyDescent="0.2">
      <c r="A31" s="19" t="s">
        <v>104</v>
      </c>
      <c r="B31" s="12" t="s">
        <v>105</v>
      </c>
      <c r="C31" s="12">
        <v>59</v>
      </c>
      <c r="D31" s="30">
        <v>1.5E-5</v>
      </c>
      <c r="E31" s="24">
        <f t="shared" si="0"/>
        <v>8.8500000000000004E-4</v>
      </c>
      <c r="F31" s="62">
        <f t="shared" si="1"/>
        <v>1.2930408528369902E-5</v>
      </c>
      <c r="G31" s="62">
        <f t="shared" si="2"/>
        <v>1.0002251813854675</v>
      </c>
    </row>
    <row r="32" spans="1:7" x14ac:dyDescent="0.2">
      <c r="A32" s="4" t="s">
        <v>108</v>
      </c>
      <c r="B32" s="14" t="s">
        <v>109</v>
      </c>
      <c r="C32" s="9">
        <v>7.87</v>
      </c>
      <c r="D32" s="27">
        <v>1.1E-4</v>
      </c>
      <c r="E32" s="23">
        <f t="shared" si="0"/>
        <v>8.6570000000000006E-4</v>
      </c>
      <c r="F32" s="61">
        <f t="shared" si="1"/>
        <v>1.26484233480337E-5</v>
      </c>
      <c r="G32" s="61">
        <f t="shared" si="2"/>
        <v>1.0002378298088155</v>
      </c>
    </row>
    <row r="33" spans="1:7" x14ac:dyDescent="0.2">
      <c r="A33" s="13" t="s">
        <v>200</v>
      </c>
      <c r="B33" s="12" t="s">
        <v>201</v>
      </c>
      <c r="C33" s="12">
        <v>51</v>
      </c>
      <c r="D33" s="30">
        <v>1.5999999999999999E-5</v>
      </c>
      <c r="E33" s="24">
        <f t="shared" si="0"/>
        <v>8.1599999999999999E-4</v>
      </c>
      <c r="F33" s="62">
        <f t="shared" si="1"/>
        <v>1.1922274982090214E-5</v>
      </c>
      <c r="G33" s="62">
        <f t="shared" si="2"/>
        <v>1.0002497520837976</v>
      </c>
    </row>
    <row r="34" spans="1:7" x14ac:dyDescent="0.2">
      <c r="A34" s="13" t="s">
        <v>196</v>
      </c>
      <c r="B34" s="12" t="s">
        <v>197</v>
      </c>
      <c r="C34" s="12">
        <v>37</v>
      </c>
      <c r="D34" s="30">
        <v>1.9400000000000001E-5</v>
      </c>
      <c r="E34" s="24">
        <f t="shared" ref="E34:E53" si="3">C34*D34</f>
        <v>7.1779999999999999E-4</v>
      </c>
      <c r="F34" s="62">
        <f t="shared" si="1"/>
        <v>1.0487511007529848E-5</v>
      </c>
      <c r="G34" s="62">
        <f t="shared" si="2"/>
        <v>1.0002602395948053</v>
      </c>
    </row>
    <row r="35" spans="1:7" x14ac:dyDescent="0.2">
      <c r="A35" s="13" t="s">
        <v>14</v>
      </c>
      <c r="B35" s="12" t="s">
        <v>15</v>
      </c>
      <c r="C35" s="12">
        <v>49</v>
      </c>
      <c r="D35" s="30">
        <v>6.8600000000000004E-6</v>
      </c>
      <c r="E35" s="24">
        <f t="shared" si="3"/>
        <v>3.3614000000000002E-4</v>
      </c>
      <c r="F35" s="62">
        <f t="shared" si="1"/>
        <v>4.9112175398036825E-6</v>
      </c>
      <c r="G35" s="62">
        <f t="shared" si="2"/>
        <v>1.000265150812345</v>
      </c>
    </row>
    <row r="36" spans="1:7" x14ac:dyDescent="0.2">
      <c r="A36" s="4" t="s">
        <v>194</v>
      </c>
      <c r="B36" s="14" t="s">
        <v>195</v>
      </c>
      <c r="C36" s="6">
        <v>1012</v>
      </c>
      <c r="D36" s="27">
        <v>2.7000000000000001E-7</v>
      </c>
      <c r="E36" s="23">
        <f t="shared" si="3"/>
        <v>2.7324000000000001E-4</v>
      </c>
      <c r="F36" s="61">
        <f t="shared" si="1"/>
        <v>3.9922088432675613E-6</v>
      </c>
      <c r="G36" s="61">
        <f t="shared" si="2"/>
        <v>1.0002691430211883</v>
      </c>
    </row>
    <row r="37" spans="1:7" x14ac:dyDescent="0.2">
      <c r="A37" s="7" t="s">
        <v>112</v>
      </c>
      <c r="B37" s="8" t="s">
        <v>113</v>
      </c>
      <c r="C37" s="9">
        <v>3.5999999999999999E-3</v>
      </c>
      <c r="D37" s="27">
        <v>7.0999999999999994E-2</v>
      </c>
      <c r="E37" s="23">
        <f t="shared" si="3"/>
        <v>2.5559999999999998E-4</v>
      </c>
      <c r="F37" s="61">
        <f t="shared" si="1"/>
        <v>3.7344773105664931E-6</v>
      </c>
      <c r="G37" s="61">
        <f t="shared" si="2"/>
        <v>1.0002728774984988</v>
      </c>
    </row>
    <row r="38" spans="1:7" x14ac:dyDescent="0.2">
      <c r="A38" s="10" t="s">
        <v>70</v>
      </c>
      <c r="B38" s="11" t="s">
        <v>71</v>
      </c>
      <c r="C38" s="11">
        <v>659</v>
      </c>
      <c r="D38" s="30">
        <v>2.6E-7</v>
      </c>
      <c r="E38" s="24">
        <f t="shared" si="3"/>
        <v>1.7134E-4</v>
      </c>
      <c r="F38" s="62">
        <f t="shared" si="1"/>
        <v>2.5033855336168348E-6</v>
      </c>
      <c r="G38" s="62">
        <f t="shared" si="2"/>
        <v>1.0002753808840323</v>
      </c>
    </row>
    <row r="39" spans="1:7" x14ac:dyDescent="0.2">
      <c r="A39" s="7" t="s">
        <v>102</v>
      </c>
      <c r="B39" s="8" t="s">
        <v>103</v>
      </c>
      <c r="C39" s="9">
        <v>36</v>
      </c>
      <c r="D39" s="27">
        <v>3.9999999999999998E-6</v>
      </c>
      <c r="E39" s="23">
        <f t="shared" si="3"/>
        <v>1.44E-4</v>
      </c>
      <c r="F39" s="61">
        <f t="shared" si="1"/>
        <v>2.1039308791923906E-6</v>
      </c>
      <c r="G39" s="61">
        <f t="shared" si="2"/>
        <v>1.0002774848149116</v>
      </c>
    </row>
    <row r="40" spans="1:7" x14ac:dyDescent="0.2">
      <c r="A40" s="4" t="s">
        <v>52</v>
      </c>
      <c r="B40" s="14" t="s">
        <v>53</v>
      </c>
      <c r="C40" s="6">
        <v>0.49</v>
      </c>
      <c r="D40" s="27">
        <v>1.94E-4</v>
      </c>
      <c r="E40" s="23">
        <f t="shared" si="3"/>
        <v>9.5060000000000001E-5</v>
      </c>
      <c r="F40" s="61">
        <f t="shared" si="1"/>
        <v>1.3888865928890879E-6</v>
      </c>
      <c r="G40" s="61">
        <f t="shared" si="2"/>
        <v>1.0002788737015045</v>
      </c>
    </row>
    <row r="41" spans="1:7" x14ac:dyDescent="0.2">
      <c r="A41" s="13" t="s">
        <v>174</v>
      </c>
      <c r="B41" s="12" t="s">
        <v>175</v>
      </c>
      <c r="C41" s="12">
        <v>0.25</v>
      </c>
      <c r="D41" s="30">
        <v>3.4299999999999999E-4</v>
      </c>
      <c r="E41" s="24">
        <f t="shared" si="3"/>
        <v>8.5749999999999997E-5</v>
      </c>
      <c r="F41" s="62">
        <f t="shared" si="1"/>
        <v>1.2528616172968576E-6</v>
      </c>
      <c r="G41" s="62">
        <f t="shared" si="2"/>
        <v>1.0002801265631218</v>
      </c>
    </row>
    <row r="42" spans="1:7" x14ac:dyDescent="0.2">
      <c r="A42" s="13" t="s">
        <v>172</v>
      </c>
      <c r="B42" s="12" t="s">
        <v>173</v>
      </c>
      <c r="C42" s="12">
        <v>47</v>
      </c>
      <c r="D42" s="30">
        <v>1.5999999999999999E-6</v>
      </c>
      <c r="E42" s="24">
        <f t="shared" si="3"/>
        <v>7.5199999999999998E-5</v>
      </c>
      <c r="F42" s="62">
        <f t="shared" si="1"/>
        <v>1.098719459133804E-6</v>
      </c>
      <c r="G42" s="62">
        <f t="shared" si="2"/>
        <v>1.000281225282581</v>
      </c>
    </row>
    <row r="43" spans="1:7" x14ac:dyDescent="0.2">
      <c r="A43" s="10" t="s">
        <v>170</v>
      </c>
      <c r="B43" s="11" t="s">
        <v>171</v>
      </c>
      <c r="C43" s="11">
        <v>68</v>
      </c>
      <c r="D43" s="30">
        <v>1.1000000000000001E-6</v>
      </c>
      <c r="E43" s="24">
        <f t="shared" si="3"/>
        <v>7.4800000000000002E-5</v>
      </c>
      <c r="F43" s="62">
        <f t="shared" si="1"/>
        <v>1.092875206691603E-6</v>
      </c>
      <c r="G43" s="62">
        <f t="shared" si="2"/>
        <v>1.0002823181577878</v>
      </c>
    </row>
    <row r="44" spans="1:7" x14ac:dyDescent="0.2">
      <c r="A44" s="7" t="s">
        <v>88</v>
      </c>
      <c r="B44" s="8" t="s">
        <v>89</v>
      </c>
      <c r="C44" s="9">
        <v>0.04</v>
      </c>
      <c r="D44" s="27">
        <v>1.1000000000000001E-3</v>
      </c>
      <c r="E44" s="23">
        <f t="shared" si="3"/>
        <v>4.4000000000000006E-5</v>
      </c>
      <c r="F44" s="61">
        <f t="shared" si="1"/>
        <v>6.4286776864211947E-7</v>
      </c>
      <c r="G44" s="61">
        <f t="shared" si="2"/>
        <v>1.0002829610255564</v>
      </c>
    </row>
    <row r="45" spans="1:7" x14ac:dyDescent="0.2">
      <c r="A45" s="10" t="s">
        <v>158</v>
      </c>
      <c r="B45" s="11" t="s">
        <v>159</v>
      </c>
      <c r="C45" s="11">
        <v>105</v>
      </c>
      <c r="D45" s="30">
        <v>1.3300000000000001E-7</v>
      </c>
      <c r="E45" s="24">
        <f t="shared" si="3"/>
        <v>1.3965000000000001E-5</v>
      </c>
      <c r="F45" s="62">
        <f t="shared" si="1"/>
        <v>2.0403746338834539E-7</v>
      </c>
      <c r="G45" s="62">
        <f t="shared" si="2"/>
        <v>1.0002831650630197</v>
      </c>
    </row>
    <row r="46" spans="1:7" x14ac:dyDescent="0.2">
      <c r="A46" s="4" t="s">
        <v>78</v>
      </c>
      <c r="B46" s="14" t="s">
        <v>79</v>
      </c>
      <c r="C46" s="6">
        <v>0.12</v>
      </c>
      <c r="D46" s="27">
        <v>1.1E-4</v>
      </c>
      <c r="E46" s="23">
        <f t="shared" si="3"/>
        <v>1.3200000000000001E-5</v>
      </c>
      <c r="F46" s="61">
        <f t="shared" si="1"/>
        <v>1.9286033059263581E-7</v>
      </c>
      <c r="G46" s="61">
        <f t="shared" si="2"/>
        <v>1.0002833579233503</v>
      </c>
    </row>
    <row r="47" spans="1:7" x14ac:dyDescent="0.2">
      <c r="A47" s="7" t="s">
        <v>218</v>
      </c>
      <c r="B47" s="8" t="s">
        <v>219</v>
      </c>
      <c r="C47" s="31">
        <v>1.2E-4</v>
      </c>
      <c r="D47" s="27">
        <v>6.7000000000000004E-2</v>
      </c>
      <c r="E47" s="23">
        <f t="shared" si="3"/>
        <v>8.0400000000000009E-6</v>
      </c>
      <c r="F47" s="61">
        <f t="shared" si="1"/>
        <v>1.1746947408824183E-7</v>
      </c>
      <c r="G47" s="61">
        <f t="shared" si="2"/>
        <v>1.0002834753928245</v>
      </c>
    </row>
    <row r="48" spans="1:7" x14ac:dyDescent="0.2">
      <c r="A48" s="7" t="s">
        <v>114</v>
      </c>
      <c r="B48" s="8" t="s">
        <v>115</v>
      </c>
      <c r="C48" s="9">
        <v>0.71</v>
      </c>
      <c r="D48" s="27">
        <v>1.1E-5</v>
      </c>
      <c r="E48" s="23">
        <f t="shared" si="3"/>
        <v>7.8099999999999998E-6</v>
      </c>
      <c r="F48" s="61">
        <f t="shared" si="1"/>
        <v>1.1410902893397618E-7</v>
      </c>
      <c r="G48" s="61">
        <f t="shared" si="2"/>
        <v>1.0002835895018534</v>
      </c>
    </row>
    <row r="49" spans="1:7" x14ac:dyDescent="0.2">
      <c r="A49" s="7" t="s">
        <v>68</v>
      </c>
      <c r="B49" s="8" t="s">
        <v>69</v>
      </c>
      <c r="C49" s="9">
        <v>0.06</v>
      </c>
      <c r="D49" s="27">
        <v>1E-4</v>
      </c>
      <c r="E49" s="23">
        <f t="shared" si="3"/>
        <v>6.0000000000000002E-6</v>
      </c>
      <c r="F49" s="61">
        <f t="shared" si="1"/>
        <v>8.7663786633016284E-8</v>
      </c>
      <c r="G49" s="61">
        <f t="shared" si="2"/>
        <v>1.00028367716564</v>
      </c>
    </row>
    <row r="50" spans="1:7" x14ac:dyDescent="0.2">
      <c r="A50" s="4" t="s">
        <v>100</v>
      </c>
      <c r="B50" s="14" t="s">
        <v>101</v>
      </c>
      <c r="C50" s="6">
        <v>5.0000000000000001E-3</v>
      </c>
      <c r="D50" s="27">
        <v>1.1999999999999999E-3</v>
      </c>
      <c r="E50" s="23">
        <f t="shared" si="3"/>
        <v>5.9999999999999993E-6</v>
      </c>
      <c r="F50" s="61">
        <f t="shared" si="1"/>
        <v>8.766378663301627E-8</v>
      </c>
      <c r="G50" s="61">
        <f t="shared" si="2"/>
        <v>1.0002837648294267</v>
      </c>
    </row>
    <row r="51" spans="1:7" x14ac:dyDescent="0.2">
      <c r="A51" s="4" t="s">
        <v>80</v>
      </c>
      <c r="B51" s="14" t="s">
        <v>81</v>
      </c>
      <c r="C51" s="9">
        <v>0.04</v>
      </c>
      <c r="D51" s="27">
        <v>1.1E-4</v>
      </c>
      <c r="E51" s="23">
        <f t="shared" si="3"/>
        <v>4.4000000000000002E-6</v>
      </c>
      <c r="F51" s="61">
        <f t="shared" si="1"/>
        <v>6.4286776864211947E-8</v>
      </c>
      <c r="G51" s="61">
        <f t="shared" si="2"/>
        <v>1.0002838291162035</v>
      </c>
    </row>
    <row r="52" spans="1:7" x14ac:dyDescent="0.2">
      <c r="A52" s="18" t="s">
        <v>106</v>
      </c>
      <c r="B52" s="8" t="s">
        <v>107</v>
      </c>
      <c r="C52" s="9">
        <v>4.0000000000000002E-4</v>
      </c>
      <c r="D52" s="27">
        <v>6.3E-3</v>
      </c>
      <c r="E52" s="23">
        <f t="shared" si="3"/>
        <v>2.52E-6</v>
      </c>
      <c r="F52" s="61">
        <f t="shared" si="1"/>
        <v>3.6818790385866838E-8</v>
      </c>
      <c r="G52" s="61">
        <f t="shared" si="2"/>
        <v>1.000283865934994</v>
      </c>
    </row>
    <row r="53" spans="1:7" x14ac:dyDescent="0.2">
      <c r="A53" s="4" t="s">
        <v>84</v>
      </c>
      <c r="B53" s="14" t="s">
        <v>85</v>
      </c>
      <c r="C53" s="9">
        <v>0.01</v>
      </c>
      <c r="D53" s="27">
        <v>1.1E-4</v>
      </c>
      <c r="E53" s="23">
        <f t="shared" si="3"/>
        <v>1.1000000000000001E-6</v>
      </c>
      <c r="F53" s="61">
        <f t="shared" si="1"/>
        <v>1.6071694216052987E-8</v>
      </c>
      <c r="G53" s="61">
        <f t="shared" si="2"/>
        <v>1.0002838820066882</v>
      </c>
    </row>
    <row r="54" spans="1:7" x14ac:dyDescent="0.2">
      <c r="E54" s="23">
        <f>SUM(E2:E53)</f>
        <v>68.443313145000019</v>
      </c>
      <c r="F54" s="61">
        <f>SUM(F2:F53)</f>
        <v>0.99999999999999933</v>
      </c>
      <c r="G54" s="16"/>
    </row>
  </sheetData>
  <phoneticPr fontId="7" type="noConversion"/>
  <printOptions horizontalCentered="1"/>
  <pageMargins left="0.75" right="0.75" top="1" bottom="1.19" header="0.5" footer="0.5"/>
  <pageSetup orientation="landscape" r:id="rId1"/>
  <headerFooter alignWithMargins="0">
    <oddHeader>&amp;CToxicity Weighted Screening Analysis 
2002 NEI Cancer Effects</oddHeader>
    <oddFooter>&amp;CPage &amp;P of &amp;N&amp;RSouthwest Indianapolis 
Air Toxics Project
IDEM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H5" sqref="H5"/>
    </sheetView>
  </sheetViews>
  <sheetFormatPr defaultRowHeight="12.75" x14ac:dyDescent="0.2"/>
  <cols>
    <col min="1" max="1" width="35.42578125" style="20" customWidth="1"/>
    <col min="2" max="2" width="10.5703125" style="21" customWidth="1"/>
    <col min="3" max="3" width="19" style="22" customWidth="1"/>
    <col min="4" max="4" width="9.140625" style="25"/>
    <col min="5" max="5" width="13.28515625" style="25" customWidth="1"/>
    <col min="6" max="6" width="10" style="25" customWidth="1"/>
    <col min="7" max="7" width="14.140625" style="25" customWidth="1"/>
  </cols>
  <sheetData>
    <row r="1" spans="1:7" ht="25.5" customHeight="1" x14ac:dyDescent="0.2">
      <c r="A1" s="1" t="s">
        <v>0</v>
      </c>
      <c r="B1" s="2" t="s">
        <v>1</v>
      </c>
      <c r="C1" s="3" t="s">
        <v>231</v>
      </c>
      <c r="D1" s="3" t="s">
        <v>230</v>
      </c>
      <c r="E1" s="59" t="s">
        <v>234</v>
      </c>
      <c r="F1" s="59" t="s">
        <v>229</v>
      </c>
      <c r="G1" s="60" t="s">
        <v>237</v>
      </c>
    </row>
    <row r="2" spans="1:7" x14ac:dyDescent="0.2">
      <c r="A2" s="10" t="s">
        <v>20</v>
      </c>
      <c r="B2" s="11" t="s">
        <v>21</v>
      </c>
      <c r="C2" s="12">
        <v>6767</v>
      </c>
      <c r="D2" s="12">
        <v>0.02</v>
      </c>
      <c r="E2" s="12">
        <f t="shared" ref="E2:E33" si="0">C2/D2</f>
        <v>338350</v>
      </c>
      <c r="F2" s="62">
        <f>E2/E$84</f>
        <v>0.33691218428860031</v>
      </c>
      <c r="G2" s="62">
        <v>0.33700000000000002</v>
      </c>
    </row>
    <row r="3" spans="1:7" x14ac:dyDescent="0.2">
      <c r="A3" s="10" t="s">
        <v>130</v>
      </c>
      <c r="B3" s="11" t="s">
        <v>131</v>
      </c>
      <c r="C3" s="11">
        <v>11140</v>
      </c>
      <c r="D3" s="12">
        <v>0.05</v>
      </c>
      <c r="E3" s="12">
        <f t="shared" si="0"/>
        <v>222800</v>
      </c>
      <c r="F3" s="62">
        <f t="shared" ref="F3:F66" si="1">E3/E$84</f>
        <v>0.22185321312102896</v>
      </c>
      <c r="G3" s="62">
        <f>G2+F3</f>
        <v>0.55885321312102898</v>
      </c>
    </row>
    <row r="4" spans="1:7" x14ac:dyDescent="0.2">
      <c r="A4" s="10" t="s">
        <v>138</v>
      </c>
      <c r="B4" s="11" t="s">
        <v>139</v>
      </c>
      <c r="C4" s="12">
        <v>5102</v>
      </c>
      <c r="D4" s="12">
        <v>0.03</v>
      </c>
      <c r="E4" s="12">
        <f t="shared" si="0"/>
        <v>170066.66666666669</v>
      </c>
      <c r="F4" s="62">
        <f t="shared" si="1"/>
        <v>0.16934396968035456</v>
      </c>
      <c r="G4" s="62">
        <f t="shared" ref="G4:G67" si="2">G3+F4</f>
        <v>0.72819718280138357</v>
      </c>
    </row>
    <row r="5" spans="1:7" x14ac:dyDescent="0.2">
      <c r="A5" s="4" t="s">
        <v>178</v>
      </c>
      <c r="B5" s="14" t="s">
        <v>179</v>
      </c>
      <c r="C5" s="6">
        <v>1819673</v>
      </c>
      <c r="D5" s="16">
        <v>20</v>
      </c>
      <c r="E5" s="16">
        <f t="shared" si="0"/>
        <v>90983.65</v>
      </c>
      <c r="F5" s="61">
        <f t="shared" si="1"/>
        <v>9.0597015682132423E-2</v>
      </c>
      <c r="G5" s="61">
        <f t="shared" si="2"/>
        <v>0.81879419848351598</v>
      </c>
    </row>
    <row r="6" spans="1:7" x14ac:dyDescent="0.2">
      <c r="A6" s="4" t="s">
        <v>54</v>
      </c>
      <c r="B6" s="14" t="s">
        <v>55</v>
      </c>
      <c r="C6" s="6">
        <v>227605</v>
      </c>
      <c r="D6" s="16">
        <v>7</v>
      </c>
      <c r="E6" s="16">
        <f t="shared" si="0"/>
        <v>32515</v>
      </c>
      <c r="F6" s="61">
        <f t="shared" si="1"/>
        <v>3.2376827758663629E-2</v>
      </c>
      <c r="G6" s="61">
        <f t="shared" si="2"/>
        <v>0.85117102624217966</v>
      </c>
    </row>
    <row r="7" spans="1:7" x14ac:dyDescent="0.2">
      <c r="A7" s="10" t="s">
        <v>146</v>
      </c>
      <c r="B7" s="11" t="s">
        <v>147</v>
      </c>
      <c r="C7" s="11">
        <v>2873</v>
      </c>
      <c r="D7" s="12">
        <v>0.1</v>
      </c>
      <c r="E7" s="12">
        <f t="shared" si="0"/>
        <v>28730</v>
      </c>
      <c r="F7" s="62">
        <f t="shared" si="1"/>
        <v>2.8607912086926219E-2</v>
      </c>
      <c r="G7" s="62">
        <f t="shared" si="2"/>
        <v>0.87977893832910592</v>
      </c>
    </row>
    <row r="8" spans="1:7" x14ac:dyDescent="0.2">
      <c r="A8" s="10" t="s">
        <v>144</v>
      </c>
      <c r="B8" s="11" t="s">
        <v>145</v>
      </c>
      <c r="C8" s="11">
        <v>496</v>
      </c>
      <c r="D8" s="12">
        <v>0.02</v>
      </c>
      <c r="E8" s="12">
        <f t="shared" si="0"/>
        <v>24800</v>
      </c>
      <c r="F8" s="62">
        <f t="shared" si="1"/>
        <v>2.4694612591568754E-2</v>
      </c>
      <c r="G8" s="62">
        <f t="shared" si="2"/>
        <v>0.90447355092067472</v>
      </c>
    </row>
    <row r="9" spans="1:7" x14ac:dyDescent="0.2">
      <c r="A9" s="18" t="s">
        <v>188</v>
      </c>
      <c r="B9" s="8" t="s">
        <v>189</v>
      </c>
      <c r="C9" s="9">
        <v>1078</v>
      </c>
      <c r="D9" s="16">
        <v>7.0000000000000007E-2</v>
      </c>
      <c r="E9" s="16">
        <f t="shared" si="0"/>
        <v>15399.999999999998</v>
      </c>
      <c r="F9" s="61">
        <f t="shared" si="1"/>
        <v>1.5334557818958013E-2</v>
      </c>
      <c r="G9" s="61">
        <f t="shared" si="2"/>
        <v>0.9198081087396327</v>
      </c>
    </row>
    <row r="10" spans="1:7" x14ac:dyDescent="0.2">
      <c r="A10" s="4" t="s">
        <v>148</v>
      </c>
      <c r="B10" s="14" t="s">
        <v>149</v>
      </c>
      <c r="C10" s="6">
        <v>1393</v>
      </c>
      <c r="D10" s="16">
        <v>0.1</v>
      </c>
      <c r="E10" s="16">
        <f t="shared" si="0"/>
        <v>13930</v>
      </c>
      <c r="F10" s="61">
        <f t="shared" si="1"/>
        <v>1.3870804572602933E-2</v>
      </c>
      <c r="G10" s="61">
        <f t="shared" si="2"/>
        <v>0.93367891331223563</v>
      </c>
    </row>
    <row r="11" spans="1:7" x14ac:dyDescent="0.2">
      <c r="A11" s="4" t="s">
        <v>180</v>
      </c>
      <c r="B11" s="14" t="s">
        <v>181</v>
      </c>
      <c r="C11" s="6">
        <v>219085</v>
      </c>
      <c r="D11" s="16">
        <v>20</v>
      </c>
      <c r="E11" s="16">
        <f t="shared" si="0"/>
        <v>10954.25</v>
      </c>
      <c r="F11" s="61">
        <f t="shared" si="1"/>
        <v>1.0907699999241613E-2</v>
      </c>
      <c r="G11" s="61">
        <f t="shared" si="2"/>
        <v>0.9445866133114772</v>
      </c>
    </row>
    <row r="12" spans="1:7" x14ac:dyDescent="0.2">
      <c r="A12" s="10" t="s">
        <v>134</v>
      </c>
      <c r="B12" s="11" t="s">
        <v>135</v>
      </c>
      <c r="C12" s="11">
        <v>2122</v>
      </c>
      <c r="D12" s="12">
        <v>0.2</v>
      </c>
      <c r="E12" s="12">
        <f t="shared" si="0"/>
        <v>10610</v>
      </c>
      <c r="F12" s="62">
        <f t="shared" si="1"/>
        <v>1.0564912886957437E-2</v>
      </c>
      <c r="G12" s="62">
        <f t="shared" si="2"/>
        <v>0.95515152619843469</v>
      </c>
    </row>
    <row r="13" spans="1:7" x14ac:dyDescent="0.2">
      <c r="A13" s="10" t="s">
        <v>128</v>
      </c>
      <c r="B13" s="11" t="s">
        <v>129</v>
      </c>
      <c r="C13" s="11">
        <v>13385</v>
      </c>
      <c r="D13" s="12">
        <v>1.5</v>
      </c>
      <c r="E13" s="12">
        <f t="shared" si="0"/>
        <v>8923.3333333333339</v>
      </c>
      <c r="F13" s="62">
        <f t="shared" si="1"/>
        <v>8.8854136972620363E-3</v>
      </c>
      <c r="G13" s="62">
        <f t="shared" si="2"/>
        <v>0.96403693989569672</v>
      </c>
    </row>
    <row r="14" spans="1:7" x14ac:dyDescent="0.2">
      <c r="A14" s="10" t="s">
        <v>92</v>
      </c>
      <c r="B14" s="11" t="s">
        <v>93</v>
      </c>
      <c r="C14" s="11">
        <v>56108</v>
      </c>
      <c r="D14" s="12">
        <v>9.8000000000000007</v>
      </c>
      <c r="E14" s="12">
        <f t="shared" si="0"/>
        <v>5725.3061224489793</v>
      </c>
      <c r="F14" s="62">
        <f t="shared" si="1"/>
        <v>5.700976478307025E-3</v>
      </c>
      <c r="G14" s="62">
        <f t="shared" si="2"/>
        <v>0.96973791637400375</v>
      </c>
    </row>
    <row r="15" spans="1:7" x14ac:dyDescent="0.2">
      <c r="A15" s="4" t="s">
        <v>132</v>
      </c>
      <c r="B15" s="14" t="s">
        <v>133</v>
      </c>
      <c r="C15" s="6">
        <v>327</v>
      </c>
      <c r="D15" s="16">
        <v>0.09</v>
      </c>
      <c r="E15" s="16">
        <f t="shared" si="0"/>
        <v>3633.3333333333335</v>
      </c>
      <c r="F15" s="61">
        <f t="shared" si="1"/>
        <v>3.6178935113991856E-3</v>
      </c>
      <c r="G15" s="61">
        <f t="shared" si="2"/>
        <v>0.97335580988540293</v>
      </c>
    </row>
    <row r="16" spans="1:7" x14ac:dyDescent="0.2">
      <c r="A16" s="4" t="s">
        <v>192</v>
      </c>
      <c r="B16" s="14" t="s">
        <v>193</v>
      </c>
      <c r="C16" s="6">
        <v>656</v>
      </c>
      <c r="D16" s="16">
        <v>0.2</v>
      </c>
      <c r="E16" s="16">
        <f t="shared" si="0"/>
        <v>3280</v>
      </c>
      <c r="F16" s="61">
        <f t="shared" si="1"/>
        <v>3.2660616653365122E-3</v>
      </c>
      <c r="G16" s="61">
        <f t="shared" si="2"/>
        <v>0.97662187155073943</v>
      </c>
    </row>
    <row r="17" spans="1:7" x14ac:dyDescent="0.2">
      <c r="A17" s="10" t="s">
        <v>152</v>
      </c>
      <c r="B17" s="11" t="s">
        <v>153</v>
      </c>
      <c r="C17" s="11">
        <v>15279</v>
      </c>
      <c r="D17" s="12">
        <v>5</v>
      </c>
      <c r="E17" s="12">
        <f t="shared" si="0"/>
        <v>3055.8</v>
      </c>
      <c r="F17" s="62">
        <f t="shared" si="1"/>
        <v>3.0428144015046694E-3</v>
      </c>
      <c r="G17" s="62">
        <f t="shared" si="2"/>
        <v>0.9796646859522441</v>
      </c>
    </row>
    <row r="18" spans="1:7" x14ac:dyDescent="0.2">
      <c r="A18" s="4" t="s">
        <v>216</v>
      </c>
      <c r="B18" s="14" t="s">
        <v>217</v>
      </c>
      <c r="C18" s="6">
        <v>7998</v>
      </c>
      <c r="D18" s="16">
        <v>3</v>
      </c>
      <c r="E18" s="16">
        <f t="shared" si="0"/>
        <v>2666</v>
      </c>
      <c r="F18" s="61">
        <f t="shared" si="1"/>
        <v>2.6546708535936407E-3</v>
      </c>
      <c r="G18" s="61">
        <f t="shared" si="2"/>
        <v>0.98231935680583771</v>
      </c>
    </row>
    <row r="19" spans="1:7" x14ac:dyDescent="0.2">
      <c r="A19" s="7" t="s">
        <v>208</v>
      </c>
      <c r="B19" s="8" t="s">
        <v>209</v>
      </c>
      <c r="C19" s="9">
        <v>20</v>
      </c>
      <c r="D19" s="16">
        <v>0.01</v>
      </c>
      <c r="E19" s="16">
        <f t="shared" si="0"/>
        <v>2000</v>
      </c>
      <c r="F19" s="61">
        <f t="shared" si="1"/>
        <v>1.9915010154490931E-3</v>
      </c>
      <c r="G19" s="61">
        <f t="shared" si="2"/>
        <v>0.9843108578212868</v>
      </c>
    </row>
    <row r="20" spans="1:7" x14ac:dyDescent="0.2">
      <c r="A20" s="10" t="s">
        <v>142</v>
      </c>
      <c r="B20" s="11" t="s">
        <v>143</v>
      </c>
      <c r="C20" s="12">
        <v>38</v>
      </c>
      <c r="D20" s="12">
        <v>0.02</v>
      </c>
      <c r="E20" s="12">
        <f t="shared" si="0"/>
        <v>1900</v>
      </c>
      <c r="F20" s="62">
        <f t="shared" si="1"/>
        <v>1.8919259646766383E-3</v>
      </c>
      <c r="G20" s="62">
        <f t="shared" si="2"/>
        <v>0.98620278378596349</v>
      </c>
    </row>
    <row r="21" spans="1:7" x14ac:dyDescent="0.2">
      <c r="A21" s="4" t="s">
        <v>156</v>
      </c>
      <c r="B21" s="14" t="s">
        <v>157</v>
      </c>
      <c r="C21" s="6">
        <v>4915</v>
      </c>
      <c r="D21" s="16">
        <v>3</v>
      </c>
      <c r="E21" s="16">
        <f t="shared" si="0"/>
        <v>1638.3333333333333</v>
      </c>
      <c r="F21" s="61">
        <f t="shared" si="1"/>
        <v>1.6313712484887152E-3</v>
      </c>
      <c r="G21" s="61">
        <f t="shared" si="2"/>
        <v>0.98783415503445215</v>
      </c>
    </row>
    <row r="22" spans="1:7" x14ac:dyDescent="0.2">
      <c r="A22" s="4" t="s">
        <v>136</v>
      </c>
      <c r="B22" s="14" t="s">
        <v>137</v>
      </c>
      <c r="C22" s="9">
        <v>322</v>
      </c>
      <c r="D22" s="16">
        <v>0.2</v>
      </c>
      <c r="E22" s="16">
        <f t="shared" si="0"/>
        <v>1610</v>
      </c>
      <c r="F22" s="61">
        <f t="shared" si="1"/>
        <v>1.6031583174365197E-3</v>
      </c>
      <c r="G22" s="61">
        <f t="shared" si="2"/>
        <v>0.98943731335188867</v>
      </c>
    </row>
    <row r="23" spans="1:7" ht="13.5" thickBot="1" x14ac:dyDescent="0.25">
      <c r="A23" s="44" t="s">
        <v>110</v>
      </c>
      <c r="B23" s="45" t="s">
        <v>111</v>
      </c>
      <c r="C23" s="46">
        <v>4745</v>
      </c>
      <c r="D23" s="53">
        <v>3</v>
      </c>
      <c r="E23" s="53">
        <f t="shared" si="0"/>
        <v>1581.6666666666667</v>
      </c>
      <c r="F23" s="63">
        <f t="shared" si="1"/>
        <v>1.5749453863843244E-3</v>
      </c>
      <c r="G23" s="63">
        <f t="shared" si="2"/>
        <v>0.99101225873827303</v>
      </c>
    </row>
    <row r="24" spans="1:7" x14ac:dyDescent="0.2">
      <c r="A24" s="50" t="s">
        <v>74</v>
      </c>
      <c r="B24" s="51" t="s">
        <v>75</v>
      </c>
      <c r="C24" s="51">
        <v>138</v>
      </c>
      <c r="D24" s="52">
        <v>0.1</v>
      </c>
      <c r="E24" s="52">
        <f t="shared" si="0"/>
        <v>1380</v>
      </c>
      <c r="F24" s="69">
        <f t="shared" si="1"/>
        <v>1.3741357006598742E-3</v>
      </c>
      <c r="G24" s="69">
        <f t="shared" si="2"/>
        <v>0.99238639443893295</v>
      </c>
    </row>
    <row r="25" spans="1:7" x14ac:dyDescent="0.2">
      <c r="A25" s="4" t="s">
        <v>224</v>
      </c>
      <c r="B25" s="5" t="s">
        <v>225</v>
      </c>
      <c r="C25" s="6">
        <v>27126</v>
      </c>
      <c r="D25" s="16">
        <v>20</v>
      </c>
      <c r="E25" s="16">
        <f t="shared" si="0"/>
        <v>1356.3</v>
      </c>
      <c r="F25" s="61">
        <f t="shared" si="1"/>
        <v>1.3505364136268024E-3</v>
      </c>
      <c r="G25" s="61">
        <f t="shared" si="2"/>
        <v>0.99373693085255976</v>
      </c>
    </row>
    <row r="26" spans="1:7" x14ac:dyDescent="0.2">
      <c r="A26" s="10" t="s">
        <v>120</v>
      </c>
      <c r="B26" s="11" t="s">
        <v>121</v>
      </c>
      <c r="C26" s="11">
        <v>282</v>
      </c>
      <c r="D26" s="12">
        <v>0.3</v>
      </c>
      <c r="E26" s="12">
        <f t="shared" si="0"/>
        <v>940</v>
      </c>
      <c r="F26" s="62">
        <f t="shared" si="1"/>
        <v>9.3600547726107371E-4</v>
      </c>
      <c r="G26" s="62">
        <f t="shared" si="2"/>
        <v>0.99467293632982079</v>
      </c>
    </row>
    <row r="27" spans="1:7" x14ac:dyDescent="0.2">
      <c r="A27" s="10" t="s">
        <v>164</v>
      </c>
      <c r="B27" s="11" t="s">
        <v>165</v>
      </c>
      <c r="C27" s="12">
        <v>8234</v>
      </c>
      <c r="D27" s="12">
        <v>9</v>
      </c>
      <c r="E27" s="12">
        <f t="shared" si="0"/>
        <v>914.88888888888891</v>
      </c>
      <c r="F27" s="62">
        <f t="shared" si="1"/>
        <v>9.1100107562265727E-4</v>
      </c>
      <c r="G27" s="62">
        <f t="shared" si="2"/>
        <v>0.99558393740544349</v>
      </c>
    </row>
    <row r="28" spans="1:7" x14ac:dyDescent="0.2">
      <c r="A28" s="7" t="s">
        <v>24</v>
      </c>
      <c r="B28" s="8" t="s">
        <v>25</v>
      </c>
      <c r="C28" s="9">
        <v>1747</v>
      </c>
      <c r="D28" s="16">
        <v>2</v>
      </c>
      <c r="E28" s="16">
        <f t="shared" si="0"/>
        <v>873.5</v>
      </c>
      <c r="F28" s="61">
        <f t="shared" si="1"/>
        <v>8.6978806849739127E-4</v>
      </c>
      <c r="G28" s="61">
        <f t="shared" si="2"/>
        <v>0.99645372547394084</v>
      </c>
    </row>
    <row r="29" spans="1:7" x14ac:dyDescent="0.2">
      <c r="A29" s="4" t="s">
        <v>162</v>
      </c>
      <c r="B29" s="14" t="s">
        <v>163</v>
      </c>
      <c r="C29" s="9">
        <v>28318</v>
      </c>
      <c r="D29" s="16">
        <v>60</v>
      </c>
      <c r="E29" s="16">
        <f t="shared" si="0"/>
        <v>471.96666666666664</v>
      </c>
      <c r="F29" s="61">
        <f t="shared" si="1"/>
        <v>4.6996104796239509E-4</v>
      </c>
      <c r="G29" s="61">
        <f t="shared" si="2"/>
        <v>0.99692368652190322</v>
      </c>
    </row>
    <row r="30" spans="1:7" x14ac:dyDescent="0.2">
      <c r="A30" s="4" t="s">
        <v>98</v>
      </c>
      <c r="B30" s="14" t="s">
        <v>99</v>
      </c>
      <c r="C30" s="6">
        <v>12</v>
      </c>
      <c r="D30" s="16">
        <v>0.03</v>
      </c>
      <c r="E30" s="16">
        <f t="shared" si="0"/>
        <v>400</v>
      </c>
      <c r="F30" s="61">
        <f t="shared" si="1"/>
        <v>3.9830020308981859E-4</v>
      </c>
      <c r="G30" s="61">
        <f t="shared" si="2"/>
        <v>0.99732198672499306</v>
      </c>
    </row>
    <row r="31" spans="1:7" x14ac:dyDescent="0.2">
      <c r="A31" s="10" t="s">
        <v>18</v>
      </c>
      <c r="B31" s="11" t="s">
        <v>19</v>
      </c>
      <c r="C31" s="11">
        <v>785</v>
      </c>
      <c r="D31" s="12">
        <v>2</v>
      </c>
      <c r="E31" s="12">
        <f t="shared" si="0"/>
        <v>392.5</v>
      </c>
      <c r="F31" s="62">
        <f t="shared" si="1"/>
        <v>3.9083207428188449E-4</v>
      </c>
      <c r="G31" s="62">
        <f t="shared" si="2"/>
        <v>0.99771281879927498</v>
      </c>
    </row>
    <row r="32" spans="1:7" x14ac:dyDescent="0.2">
      <c r="A32" s="10" t="s">
        <v>60</v>
      </c>
      <c r="B32" s="11" t="s">
        <v>61</v>
      </c>
      <c r="C32" s="11">
        <v>13463</v>
      </c>
      <c r="D32" s="12">
        <v>35</v>
      </c>
      <c r="E32" s="12">
        <f t="shared" si="0"/>
        <v>384.65714285714284</v>
      </c>
      <c r="F32" s="62">
        <f t="shared" si="1"/>
        <v>3.830225452998734E-4</v>
      </c>
      <c r="G32" s="62">
        <f t="shared" si="2"/>
        <v>0.99809584134457485</v>
      </c>
    </row>
    <row r="33" spans="1:7" x14ac:dyDescent="0.2">
      <c r="A33" s="10" t="s">
        <v>16</v>
      </c>
      <c r="B33" s="11" t="s">
        <v>17</v>
      </c>
      <c r="C33" s="11">
        <v>66</v>
      </c>
      <c r="D33" s="12">
        <v>0.2</v>
      </c>
      <c r="E33" s="12">
        <f t="shared" si="0"/>
        <v>330</v>
      </c>
      <c r="F33" s="62">
        <f t="shared" si="1"/>
        <v>3.2859766754910033E-4</v>
      </c>
      <c r="G33" s="62">
        <f t="shared" si="2"/>
        <v>0.99842443901212397</v>
      </c>
    </row>
    <row r="34" spans="1:7" x14ac:dyDescent="0.2">
      <c r="A34" s="7" t="s">
        <v>12</v>
      </c>
      <c r="B34" s="8" t="s">
        <v>13</v>
      </c>
      <c r="C34" s="9">
        <v>183</v>
      </c>
      <c r="D34" s="16">
        <v>0.6</v>
      </c>
      <c r="E34" s="16">
        <f t="shared" ref="E34:E65" si="3">C34/D34</f>
        <v>305</v>
      </c>
      <c r="F34" s="61">
        <f t="shared" si="1"/>
        <v>3.0370390485598669E-4</v>
      </c>
      <c r="G34" s="61">
        <f t="shared" si="2"/>
        <v>0.99872814291697998</v>
      </c>
    </row>
    <row r="35" spans="1:7" x14ac:dyDescent="0.2">
      <c r="A35" s="10" t="s">
        <v>32</v>
      </c>
      <c r="B35" s="11" t="s">
        <v>33</v>
      </c>
      <c r="C35" s="11">
        <v>75063</v>
      </c>
      <c r="D35" s="12">
        <v>400</v>
      </c>
      <c r="E35" s="12">
        <f t="shared" si="3"/>
        <v>187.6575</v>
      </c>
      <c r="F35" s="62">
        <f t="shared" si="1"/>
        <v>1.8686005090331909E-4</v>
      </c>
      <c r="G35" s="62">
        <f t="shared" si="2"/>
        <v>0.99891500296788327</v>
      </c>
    </row>
    <row r="36" spans="1:7" x14ac:dyDescent="0.2">
      <c r="A36" s="10" t="s">
        <v>66</v>
      </c>
      <c r="B36" s="11" t="s">
        <v>67</v>
      </c>
      <c r="C36" s="11">
        <v>18541</v>
      </c>
      <c r="D36" s="12">
        <v>100</v>
      </c>
      <c r="E36" s="12">
        <f t="shared" si="3"/>
        <v>185.41</v>
      </c>
      <c r="F36" s="62">
        <f t="shared" si="1"/>
        <v>1.8462210163720815E-4</v>
      </c>
      <c r="G36" s="62">
        <f t="shared" si="2"/>
        <v>0.99909962506952044</v>
      </c>
    </row>
    <row r="37" spans="1:7" x14ac:dyDescent="0.2">
      <c r="A37" s="4" t="s">
        <v>176</v>
      </c>
      <c r="B37" s="14" t="s">
        <v>177</v>
      </c>
      <c r="C37" s="6">
        <v>5236</v>
      </c>
      <c r="D37" s="16">
        <v>30</v>
      </c>
      <c r="E37" s="16">
        <f t="shared" si="3"/>
        <v>174.53333333333333</v>
      </c>
      <c r="F37" s="61">
        <f t="shared" si="1"/>
        <v>1.7379165528152418E-4</v>
      </c>
      <c r="G37" s="61">
        <f t="shared" si="2"/>
        <v>0.99927341672480197</v>
      </c>
    </row>
    <row r="38" spans="1:7" x14ac:dyDescent="0.2">
      <c r="A38" s="10" t="s">
        <v>38</v>
      </c>
      <c r="B38" s="11" t="s">
        <v>39</v>
      </c>
      <c r="C38" s="11">
        <v>28037</v>
      </c>
      <c r="D38" s="12">
        <v>200</v>
      </c>
      <c r="E38" s="12">
        <f t="shared" si="3"/>
        <v>140.185</v>
      </c>
      <c r="F38" s="62">
        <f t="shared" si="1"/>
        <v>1.3958928492536555E-4</v>
      </c>
      <c r="G38" s="62">
        <f t="shared" si="2"/>
        <v>0.99941300600972738</v>
      </c>
    </row>
    <row r="39" spans="1:7" x14ac:dyDescent="0.2">
      <c r="A39" s="10" t="s">
        <v>10</v>
      </c>
      <c r="B39" s="11" t="s">
        <v>11</v>
      </c>
      <c r="C39" s="12">
        <v>1221</v>
      </c>
      <c r="D39" s="12">
        <v>10.15</v>
      </c>
      <c r="E39" s="12">
        <f t="shared" si="3"/>
        <v>120.29556650246305</v>
      </c>
      <c r="F39" s="62">
        <f t="shared" si="1"/>
        <v>1.1978437142183952E-4</v>
      </c>
      <c r="G39" s="62">
        <f t="shared" si="2"/>
        <v>0.99953279038114917</v>
      </c>
    </row>
    <row r="40" spans="1:7" x14ac:dyDescent="0.2">
      <c r="A40" s="4" t="s">
        <v>190</v>
      </c>
      <c r="B40" s="14" t="s">
        <v>191</v>
      </c>
      <c r="C40" s="6">
        <v>2281</v>
      </c>
      <c r="D40" s="16">
        <v>20</v>
      </c>
      <c r="E40" s="16">
        <f t="shared" si="3"/>
        <v>114.05</v>
      </c>
      <c r="F40" s="61">
        <f t="shared" si="1"/>
        <v>1.1356534540598452E-4</v>
      </c>
      <c r="G40" s="61">
        <f t="shared" si="2"/>
        <v>0.99964635572655514</v>
      </c>
    </row>
    <row r="41" spans="1:7" x14ac:dyDescent="0.2">
      <c r="A41" s="4" t="s">
        <v>36</v>
      </c>
      <c r="B41" s="14" t="s">
        <v>37</v>
      </c>
      <c r="C41" s="6">
        <v>22358</v>
      </c>
      <c r="D41" s="16">
        <v>200</v>
      </c>
      <c r="E41" s="16">
        <f t="shared" si="3"/>
        <v>111.79</v>
      </c>
      <c r="F41" s="61">
        <f t="shared" si="1"/>
        <v>1.1131494925852706E-4</v>
      </c>
      <c r="G41" s="61">
        <f t="shared" si="2"/>
        <v>0.99975767067581367</v>
      </c>
    </row>
    <row r="42" spans="1:7" x14ac:dyDescent="0.2">
      <c r="A42" s="4" t="s">
        <v>210</v>
      </c>
      <c r="B42" s="14" t="s">
        <v>211</v>
      </c>
      <c r="C42" s="6">
        <v>1040</v>
      </c>
      <c r="D42" s="16">
        <v>10.5</v>
      </c>
      <c r="E42" s="16">
        <f t="shared" si="3"/>
        <v>99.047619047619051</v>
      </c>
      <c r="F42" s="61">
        <f t="shared" si="1"/>
        <v>9.8626716955574134E-5</v>
      </c>
      <c r="G42" s="61">
        <f t="shared" si="2"/>
        <v>0.99985629739276927</v>
      </c>
    </row>
    <row r="43" spans="1:7" x14ac:dyDescent="0.2">
      <c r="A43" s="10" t="s">
        <v>202</v>
      </c>
      <c r="B43" s="11" t="s">
        <v>203</v>
      </c>
      <c r="C43" s="11">
        <v>21877</v>
      </c>
      <c r="D43" s="12">
        <v>600</v>
      </c>
      <c r="E43" s="12">
        <f t="shared" si="3"/>
        <v>36.461666666666666</v>
      </c>
      <c r="F43" s="62">
        <f t="shared" si="1"/>
        <v>3.6306723095816501E-5</v>
      </c>
      <c r="G43" s="62">
        <f t="shared" si="2"/>
        <v>0.99989260411586511</v>
      </c>
    </row>
    <row r="44" spans="1:7" x14ac:dyDescent="0.2">
      <c r="A44" s="19" t="s">
        <v>104</v>
      </c>
      <c r="B44" s="12" t="s">
        <v>105</v>
      </c>
      <c r="C44" s="12">
        <v>59</v>
      </c>
      <c r="D44" s="12">
        <v>2</v>
      </c>
      <c r="E44" s="12">
        <f t="shared" si="3"/>
        <v>29.5</v>
      </c>
      <c r="F44" s="62">
        <f t="shared" si="1"/>
        <v>2.9374639977874121E-5</v>
      </c>
      <c r="G44" s="62">
        <f t="shared" si="2"/>
        <v>0.99992197875584299</v>
      </c>
    </row>
    <row r="45" spans="1:7" x14ac:dyDescent="0.2">
      <c r="A45" s="7" t="s">
        <v>42</v>
      </c>
      <c r="B45" s="16" t="s">
        <v>43</v>
      </c>
      <c r="C45" s="9">
        <v>502</v>
      </c>
      <c r="D45" s="16">
        <v>20</v>
      </c>
      <c r="E45" s="16">
        <f t="shared" si="3"/>
        <v>25.1</v>
      </c>
      <c r="F45" s="61">
        <f t="shared" si="1"/>
        <v>2.4993337743886118E-5</v>
      </c>
      <c r="G45" s="61">
        <f t="shared" si="2"/>
        <v>0.99994697209358685</v>
      </c>
    </row>
    <row r="46" spans="1:7" x14ac:dyDescent="0.2">
      <c r="A46" s="4" t="s">
        <v>118</v>
      </c>
      <c r="B46" s="14" t="s">
        <v>119</v>
      </c>
      <c r="C46" s="6">
        <v>89870</v>
      </c>
      <c r="D46" s="16">
        <v>4000</v>
      </c>
      <c r="E46" s="16">
        <f t="shared" si="3"/>
        <v>22.467500000000001</v>
      </c>
      <c r="F46" s="61">
        <f t="shared" si="1"/>
        <v>2.2372024532301248E-5</v>
      </c>
      <c r="G46" s="61">
        <f t="shared" si="2"/>
        <v>0.99996934411811911</v>
      </c>
    </row>
    <row r="47" spans="1:7" x14ac:dyDescent="0.2">
      <c r="A47" s="10" t="s">
        <v>8</v>
      </c>
      <c r="B47" s="11" t="s">
        <v>9</v>
      </c>
      <c r="C47" s="11">
        <v>15418</v>
      </c>
      <c r="D47" s="12">
        <v>1000</v>
      </c>
      <c r="E47" s="12">
        <f t="shared" si="3"/>
        <v>15.417999999999999</v>
      </c>
      <c r="F47" s="62">
        <f t="shared" si="1"/>
        <v>1.5352481328097057E-5</v>
      </c>
      <c r="G47" s="62">
        <f t="shared" si="2"/>
        <v>0.99998469659944722</v>
      </c>
    </row>
    <row r="48" spans="1:7" x14ac:dyDescent="0.2">
      <c r="A48" s="4" t="s">
        <v>122</v>
      </c>
      <c r="B48" s="14" t="s">
        <v>123</v>
      </c>
      <c r="C48" s="6">
        <v>448</v>
      </c>
      <c r="D48" s="16">
        <v>30</v>
      </c>
      <c r="E48" s="16">
        <f t="shared" si="3"/>
        <v>14.933333333333334</v>
      </c>
      <c r="F48" s="61">
        <f t="shared" si="1"/>
        <v>1.4869874248686561E-5</v>
      </c>
      <c r="G48" s="61">
        <f t="shared" si="2"/>
        <v>0.99999956647369592</v>
      </c>
    </row>
    <row r="49" spans="1:7" x14ac:dyDescent="0.2">
      <c r="A49" s="7" t="s">
        <v>46</v>
      </c>
      <c r="B49" s="16" t="s">
        <v>47</v>
      </c>
      <c r="C49" s="9">
        <v>127</v>
      </c>
      <c r="D49" s="16">
        <v>10</v>
      </c>
      <c r="E49" s="16">
        <f t="shared" si="3"/>
        <v>12.7</v>
      </c>
      <c r="F49" s="61">
        <f t="shared" si="1"/>
        <v>1.2646031448101739E-5</v>
      </c>
      <c r="G49" s="61">
        <f t="shared" si="2"/>
        <v>1.000012212505144</v>
      </c>
    </row>
    <row r="50" spans="1:7" x14ac:dyDescent="0.2">
      <c r="A50" s="10" t="s">
        <v>126</v>
      </c>
      <c r="B50" s="11" t="s">
        <v>127</v>
      </c>
      <c r="C50" s="11">
        <v>12284</v>
      </c>
      <c r="D50" s="12">
        <v>1000</v>
      </c>
      <c r="E50" s="12">
        <f t="shared" si="3"/>
        <v>12.284000000000001</v>
      </c>
      <c r="F50" s="62">
        <f t="shared" si="1"/>
        <v>1.223179923688833E-5</v>
      </c>
      <c r="G50" s="62">
        <f t="shared" si="2"/>
        <v>1.0000244443043809</v>
      </c>
    </row>
    <row r="51" spans="1:7" x14ac:dyDescent="0.2">
      <c r="A51" s="10" t="s">
        <v>154</v>
      </c>
      <c r="B51" s="11" t="s">
        <v>155</v>
      </c>
      <c r="C51" s="11">
        <v>948</v>
      </c>
      <c r="D51" s="12">
        <v>90</v>
      </c>
      <c r="E51" s="12">
        <f t="shared" si="3"/>
        <v>10.533333333333333</v>
      </c>
      <c r="F51" s="62">
        <f t="shared" si="1"/>
        <v>1.0488572014698556E-5</v>
      </c>
      <c r="G51" s="62">
        <f t="shared" si="2"/>
        <v>1.0000349328763956</v>
      </c>
    </row>
    <row r="52" spans="1:7" x14ac:dyDescent="0.2">
      <c r="A52" s="7" t="s">
        <v>114</v>
      </c>
      <c r="B52" s="8" t="s">
        <v>115</v>
      </c>
      <c r="C52" s="9">
        <v>0.71</v>
      </c>
      <c r="D52" s="16">
        <v>7.0000000000000007E-2</v>
      </c>
      <c r="E52" s="16">
        <f t="shared" si="3"/>
        <v>10.142857142857141</v>
      </c>
      <c r="F52" s="61">
        <f t="shared" si="1"/>
        <v>1.0099755149777541E-5</v>
      </c>
      <c r="G52" s="61">
        <f t="shared" si="2"/>
        <v>1.0000450326315453</v>
      </c>
    </row>
    <row r="53" spans="1:7" x14ac:dyDescent="0.2">
      <c r="A53" s="13" t="s">
        <v>196</v>
      </c>
      <c r="B53" s="12" t="s">
        <v>197</v>
      </c>
      <c r="C53" s="12">
        <v>37</v>
      </c>
      <c r="D53" s="12">
        <v>4</v>
      </c>
      <c r="E53" s="12">
        <f t="shared" si="3"/>
        <v>9.25</v>
      </c>
      <c r="F53" s="62">
        <f t="shared" si="1"/>
        <v>9.2106921964520545E-6</v>
      </c>
      <c r="G53" s="62">
        <f t="shared" si="2"/>
        <v>1.0000542433237418</v>
      </c>
    </row>
    <row r="54" spans="1:7" x14ac:dyDescent="0.2">
      <c r="A54" s="10" t="s">
        <v>166</v>
      </c>
      <c r="B54" s="11" t="s">
        <v>167</v>
      </c>
      <c r="C54" s="11">
        <v>19454</v>
      </c>
      <c r="D54" s="12">
        <v>3000</v>
      </c>
      <c r="E54" s="12">
        <f t="shared" si="3"/>
        <v>6.4846666666666666</v>
      </c>
      <c r="F54" s="62">
        <f t="shared" si="1"/>
        <v>6.4571101257577758E-6</v>
      </c>
      <c r="G54" s="62">
        <f t="shared" si="2"/>
        <v>1.0000607004338675</v>
      </c>
    </row>
    <row r="55" spans="1:7" x14ac:dyDescent="0.2">
      <c r="A55" s="13" t="s">
        <v>160</v>
      </c>
      <c r="B55" s="12" t="s">
        <v>161</v>
      </c>
      <c r="C55" s="12">
        <v>594</v>
      </c>
      <c r="D55" s="12">
        <v>100</v>
      </c>
      <c r="E55" s="12">
        <f t="shared" si="3"/>
        <v>5.94</v>
      </c>
      <c r="F55" s="62">
        <f t="shared" si="1"/>
        <v>5.9147580158838064E-6</v>
      </c>
      <c r="G55" s="62">
        <f t="shared" si="2"/>
        <v>1.0000666151918833</v>
      </c>
    </row>
    <row r="56" spans="1:7" x14ac:dyDescent="0.2">
      <c r="A56" s="10" t="s">
        <v>198</v>
      </c>
      <c r="B56" s="11" t="s">
        <v>199</v>
      </c>
      <c r="C56" s="11">
        <v>25235</v>
      </c>
      <c r="D56" s="12">
        <v>5000</v>
      </c>
      <c r="E56" s="12">
        <f t="shared" si="3"/>
        <v>5.0469999999999997</v>
      </c>
      <c r="F56" s="62">
        <f t="shared" si="1"/>
        <v>5.0255528124857854E-6</v>
      </c>
      <c r="G56" s="62">
        <f t="shared" si="2"/>
        <v>1.0000716407446959</v>
      </c>
    </row>
    <row r="57" spans="1:7" x14ac:dyDescent="0.2">
      <c r="A57" s="4" t="s">
        <v>26</v>
      </c>
      <c r="B57" s="14" t="s">
        <v>27</v>
      </c>
      <c r="C57" s="6">
        <v>1981</v>
      </c>
      <c r="D57" s="16">
        <v>400</v>
      </c>
      <c r="E57" s="16">
        <f t="shared" si="3"/>
        <v>4.9524999999999997</v>
      </c>
      <c r="F57" s="61">
        <f t="shared" si="1"/>
        <v>4.9314543895058156E-6</v>
      </c>
      <c r="G57" s="61">
        <f t="shared" si="2"/>
        <v>1.0000765721990854</v>
      </c>
    </row>
    <row r="58" spans="1:7" x14ac:dyDescent="0.2">
      <c r="A58" s="10" t="s">
        <v>6</v>
      </c>
      <c r="B58" s="11" t="s">
        <v>7</v>
      </c>
      <c r="C58" s="11">
        <v>2456</v>
      </c>
      <c r="D58" s="12">
        <v>1000</v>
      </c>
      <c r="E58" s="12">
        <f t="shared" si="3"/>
        <v>2.456</v>
      </c>
      <c r="F58" s="62">
        <f t="shared" si="1"/>
        <v>2.445563246971486E-6</v>
      </c>
      <c r="G58" s="62">
        <f t="shared" si="2"/>
        <v>1.0000790177623324</v>
      </c>
    </row>
    <row r="59" spans="1:7" x14ac:dyDescent="0.2">
      <c r="A59" s="10" t="s">
        <v>28</v>
      </c>
      <c r="B59" s="11" t="s">
        <v>29</v>
      </c>
      <c r="C59" s="11">
        <v>411</v>
      </c>
      <c r="D59" s="12">
        <v>200</v>
      </c>
      <c r="E59" s="12">
        <f t="shared" si="3"/>
        <v>2.0550000000000002</v>
      </c>
      <c r="F59" s="62">
        <f t="shared" si="1"/>
        <v>2.0462672933739431E-6</v>
      </c>
      <c r="G59" s="62">
        <f t="shared" si="2"/>
        <v>1.0000810640296258</v>
      </c>
    </row>
    <row r="60" spans="1:7" x14ac:dyDescent="0.2">
      <c r="A60" s="7" t="s">
        <v>102</v>
      </c>
      <c r="B60" s="8" t="s">
        <v>103</v>
      </c>
      <c r="C60" s="9">
        <v>36</v>
      </c>
      <c r="D60" s="16">
        <v>20</v>
      </c>
      <c r="E60" s="16">
        <f t="shared" si="3"/>
        <v>1.8</v>
      </c>
      <c r="F60" s="61">
        <f t="shared" si="1"/>
        <v>1.7923509139041836E-6</v>
      </c>
      <c r="G60" s="61">
        <f t="shared" si="2"/>
        <v>1.0000828563805397</v>
      </c>
    </row>
    <row r="61" spans="1:7" x14ac:dyDescent="0.2">
      <c r="A61" s="7" t="s">
        <v>90</v>
      </c>
      <c r="B61" s="8" t="s">
        <v>91</v>
      </c>
      <c r="C61" s="9">
        <v>11</v>
      </c>
      <c r="D61" s="16">
        <v>12</v>
      </c>
      <c r="E61" s="16">
        <f t="shared" si="3"/>
        <v>0.91666666666666663</v>
      </c>
      <c r="F61" s="61">
        <f t="shared" si="1"/>
        <v>9.127712987475009E-7</v>
      </c>
      <c r="G61" s="61">
        <f t="shared" si="2"/>
        <v>1.0000837691518385</v>
      </c>
    </row>
    <row r="62" spans="1:7" x14ac:dyDescent="0.2">
      <c r="A62" s="4" t="s">
        <v>222</v>
      </c>
      <c r="B62" s="14" t="s">
        <v>223</v>
      </c>
      <c r="C62" s="6">
        <v>325</v>
      </c>
      <c r="D62" s="16">
        <v>400</v>
      </c>
      <c r="E62" s="16">
        <f t="shared" si="3"/>
        <v>0.8125</v>
      </c>
      <c r="F62" s="61">
        <f t="shared" si="1"/>
        <v>8.0904728752619403E-7</v>
      </c>
      <c r="G62" s="61">
        <f t="shared" si="2"/>
        <v>1.0000845781991261</v>
      </c>
    </row>
    <row r="63" spans="1:7" x14ac:dyDescent="0.2">
      <c r="A63" s="10" t="s">
        <v>30</v>
      </c>
      <c r="B63" s="11" t="s">
        <v>31</v>
      </c>
      <c r="C63" s="11">
        <v>2260</v>
      </c>
      <c r="D63" s="12">
        <v>3000</v>
      </c>
      <c r="E63" s="12">
        <f t="shared" si="3"/>
        <v>0.7533333333333333</v>
      </c>
      <c r="F63" s="62">
        <f t="shared" si="1"/>
        <v>7.5013204915249158E-7</v>
      </c>
      <c r="G63" s="62">
        <f t="shared" si="2"/>
        <v>1.0000853283311752</v>
      </c>
    </row>
    <row r="64" spans="1:7" x14ac:dyDescent="0.2">
      <c r="A64" s="4" t="s">
        <v>194</v>
      </c>
      <c r="B64" s="14" t="s">
        <v>195</v>
      </c>
      <c r="C64" s="6">
        <v>1012</v>
      </c>
      <c r="D64" s="16">
        <v>2000</v>
      </c>
      <c r="E64" s="16">
        <f t="shared" si="3"/>
        <v>0.50600000000000001</v>
      </c>
      <c r="F64" s="61">
        <f t="shared" si="1"/>
        <v>5.0384975690862052E-7</v>
      </c>
      <c r="G64" s="61">
        <f t="shared" si="2"/>
        <v>1.0000858321809321</v>
      </c>
    </row>
    <row r="65" spans="1:7" x14ac:dyDescent="0.2">
      <c r="A65" s="10" t="s">
        <v>168</v>
      </c>
      <c r="B65" s="11" t="s">
        <v>169</v>
      </c>
      <c r="C65" s="11">
        <v>244</v>
      </c>
      <c r="D65" s="12">
        <v>700</v>
      </c>
      <c r="E65" s="12">
        <f t="shared" si="3"/>
        <v>0.34857142857142859</v>
      </c>
      <c r="F65" s="62">
        <f t="shared" si="1"/>
        <v>3.4709017697827051E-7</v>
      </c>
      <c r="G65" s="62">
        <f t="shared" si="2"/>
        <v>1.0000861792711091</v>
      </c>
    </row>
    <row r="66" spans="1:7" x14ac:dyDescent="0.2">
      <c r="A66" s="10" t="s">
        <v>22</v>
      </c>
      <c r="B66" s="11" t="s">
        <v>23</v>
      </c>
      <c r="C66" s="11">
        <v>130</v>
      </c>
      <c r="D66" s="12">
        <v>400</v>
      </c>
      <c r="E66" s="12">
        <f t="shared" ref="E66:E83" si="4">C66/D66</f>
        <v>0.32500000000000001</v>
      </c>
      <c r="F66" s="62">
        <f t="shared" si="1"/>
        <v>3.236189150104776E-7</v>
      </c>
      <c r="G66" s="62">
        <f t="shared" si="2"/>
        <v>1.0000865028900241</v>
      </c>
    </row>
    <row r="67" spans="1:7" x14ac:dyDescent="0.2">
      <c r="A67" s="10" t="s">
        <v>70</v>
      </c>
      <c r="B67" s="11" t="s">
        <v>71</v>
      </c>
      <c r="C67" s="11">
        <v>659</v>
      </c>
      <c r="D67" s="12">
        <v>3000</v>
      </c>
      <c r="E67" s="12">
        <f t="shared" si="4"/>
        <v>0.21966666666666668</v>
      </c>
      <c r="F67" s="62">
        <f t="shared" ref="F67:F83" si="5">E67/E$84</f>
        <v>2.1873319486349203E-7</v>
      </c>
      <c r="G67" s="62">
        <f t="shared" si="2"/>
        <v>1.000086721623219</v>
      </c>
    </row>
    <row r="68" spans="1:7" x14ac:dyDescent="0.2">
      <c r="A68" s="4" t="s">
        <v>206</v>
      </c>
      <c r="B68" s="14" t="s">
        <v>207</v>
      </c>
      <c r="C68" s="6">
        <v>144</v>
      </c>
      <c r="D68" s="16">
        <v>700</v>
      </c>
      <c r="E68" s="16">
        <f t="shared" si="4"/>
        <v>0.20571428571428571</v>
      </c>
      <c r="F68" s="61">
        <f t="shared" si="5"/>
        <v>2.048401044461924E-7</v>
      </c>
      <c r="G68" s="61">
        <f t="shared" ref="G68:G83" si="6">G67+F68</f>
        <v>1.0000869264633234</v>
      </c>
    </row>
    <row r="69" spans="1:7" x14ac:dyDescent="0.2">
      <c r="A69" s="4" t="s">
        <v>82</v>
      </c>
      <c r="B69" s="14" t="s">
        <v>83</v>
      </c>
      <c r="C69" s="6">
        <v>26</v>
      </c>
      <c r="D69" s="16">
        <v>140</v>
      </c>
      <c r="E69" s="16">
        <f t="shared" si="4"/>
        <v>0.18571428571428572</v>
      </c>
      <c r="F69" s="61">
        <f t="shared" si="5"/>
        <v>1.8492509429170149E-7</v>
      </c>
      <c r="G69" s="61">
        <f t="shared" si="6"/>
        <v>1.0000871113884178</v>
      </c>
    </row>
    <row r="70" spans="1:7" x14ac:dyDescent="0.2">
      <c r="A70" s="10" t="s">
        <v>34</v>
      </c>
      <c r="B70" s="11" t="s">
        <v>35</v>
      </c>
      <c r="C70" s="11">
        <v>155</v>
      </c>
      <c r="D70" s="12">
        <v>1000</v>
      </c>
      <c r="E70" s="12">
        <f t="shared" si="4"/>
        <v>0.155</v>
      </c>
      <c r="F70" s="62">
        <f t="shared" si="5"/>
        <v>1.543413286973047E-7</v>
      </c>
      <c r="G70" s="62">
        <f t="shared" si="6"/>
        <v>1.0000872657297464</v>
      </c>
    </row>
    <row r="71" spans="1:7" x14ac:dyDescent="0.2">
      <c r="A71" s="13" t="s">
        <v>200</v>
      </c>
      <c r="B71" s="12" t="s">
        <v>201</v>
      </c>
      <c r="C71" s="12">
        <v>51</v>
      </c>
      <c r="D71" s="12">
        <v>400</v>
      </c>
      <c r="E71" s="12">
        <f t="shared" si="4"/>
        <v>0.1275</v>
      </c>
      <c r="F71" s="62">
        <f t="shared" si="5"/>
        <v>1.2695818973487969E-7</v>
      </c>
      <c r="G71" s="62">
        <f t="shared" si="6"/>
        <v>1.0000873926879361</v>
      </c>
    </row>
    <row r="72" spans="1:7" x14ac:dyDescent="0.2">
      <c r="A72" s="13" t="s">
        <v>172</v>
      </c>
      <c r="B72" s="12" t="s">
        <v>173</v>
      </c>
      <c r="C72" s="12">
        <v>47</v>
      </c>
      <c r="D72" s="12">
        <v>500</v>
      </c>
      <c r="E72" s="12">
        <f t="shared" si="4"/>
        <v>9.4E-2</v>
      </c>
      <c r="F72" s="62">
        <f t="shared" si="5"/>
        <v>9.3600547726107364E-8</v>
      </c>
      <c r="G72" s="62">
        <f t="shared" si="6"/>
        <v>1.0000874862884839</v>
      </c>
    </row>
    <row r="73" spans="1:7" x14ac:dyDescent="0.2">
      <c r="A73" s="4" t="s">
        <v>52</v>
      </c>
      <c r="B73" s="14" t="s">
        <v>53</v>
      </c>
      <c r="C73" s="6">
        <v>0.49</v>
      </c>
      <c r="D73" s="16">
        <v>7</v>
      </c>
      <c r="E73" s="16">
        <f t="shared" si="4"/>
        <v>6.9999999999999993E-2</v>
      </c>
      <c r="F73" s="61">
        <f t="shared" si="5"/>
        <v>6.9702535540718245E-8</v>
      </c>
      <c r="G73" s="61">
        <f t="shared" si="6"/>
        <v>1.0000875559910194</v>
      </c>
    </row>
    <row r="74" spans="1:7" x14ac:dyDescent="0.2">
      <c r="A74" s="4" t="s">
        <v>50</v>
      </c>
      <c r="B74" s="14" t="s">
        <v>51</v>
      </c>
      <c r="C74" s="9">
        <v>68</v>
      </c>
      <c r="D74" s="16">
        <v>1050</v>
      </c>
      <c r="E74" s="16">
        <f t="shared" si="4"/>
        <v>6.4761904761904757E-2</v>
      </c>
      <c r="F74" s="61">
        <f t="shared" si="5"/>
        <v>6.4486699547875383E-8</v>
      </c>
      <c r="G74" s="61">
        <f t="shared" si="6"/>
        <v>1.0000876204777189</v>
      </c>
    </row>
    <row r="75" spans="1:7" x14ac:dyDescent="0.2">
      <c r="A75" s="13" t="s">
        <v>14</v>
      </c>
      <c r="B75" s="12" t="s">
        <v>15</v>
      </c>
      <c r="C75" s="12">
        <v>49</v>
      </c>
      <c r="D75" s="12">
        <v>800</v>
      </c>
      <c r="E75" s="12">
        <f t="shared" si="4"/>
        <v>6.1249999999999999E-2</v>
      </c>
      <c r="F75" s="62">
        <f t="shared" si="5"/>
        <v>6.0989718598128466E-8</v>
      </c>
      <c r="G75" s="62">
        <f t="shared" si="6"/>
        <v>1.0000876814674375</v>
      </c>
    </row>
    <row r="76" spans="1:7" x14ac:dyDescent="0.2">
      <c r="A76" s="7" t="s">
        <v>68</v>
      </c>
      <c r="B76" s="8" t="s">
        <v>69</v>
      </c>
      <c r="C76" s="9">
        <v>0.06</v>
      </c>
      <c r="D76" s="16">
        <v>1.2</v>
      </c>
      <c r="E76" s="16">
        <f t="shared" si="4"/>
        <v>0.05</v>
      </c>
      <c r="F76" s="61">
        <f t="shared" si="5"/>
        <v>4.9787525386227323E-8</v>
      </c>
      <c r="G76" s="61">
        <f t="shared" si="6"/>
        <v>1.000087731254963</v>
      </c>
    </row>
    <row r="77" spans="1:7" x14ac:dyDescent="0.2">
      <c r="A77" s="4" t="s">
        <v>212</v>
      </c>
      <c r="B77" s="14" t="s">
        <v>213</v>
      </c>
      <c r="C77" s="6">
        <v>5.21</v>
      </c>
      <c r="D77" s="16">
        <v>140</v>
      </c>
      <c r="E77" s="16">
        <f t="shared" si="4"/>
        <v>3.7214285714285714E-2</v>
      </c>
      <c r="F77" s="61">
        <f t="shared" si="5"/>
        <v>3.7056143894606335E-8</v>
      </c>
      <c r="G77" s="61">
        <f t="shared" si="6"/>
        <v>1.0000877683111069</v>
      </c>
    </row>
    <row r="78" spans="1:7" x14ac:dyDescent="0.2">
      <c r="A78" s="7" t="s">
        <v>64</v>
      </c>
      <c r="B78" s="8" t="s">
        <v>65</v>
      </c>
      <c r="C78" s="9">
        <v>11</v>
      </c>
      <c r="D78" s="16">
        <v>600</v>
      </c>
      <c r="E78" s="16">
        <f t="shared" si="4"/>
        <v>1.8333333333333333E-2</v>
      </c>
      <c r="F78" s="61">
        <f t="shared" si="5"/>
        <v>1.8255425974950017E-8</v>
      </c>
      <c r="G78" s="61">
        <f t="shared" si="6"/>
        <v>1.000087786566533</v>
      </c>
    </row>
    <row r="79" spans="1:7" x14ac:dyDescent="0.2">
      <c r="A79" s="4" t="s">
        <v>62</v>
      </c>
      <c r="B79" s="14" t="s">
        <v>63</v>
      </c>
      <c r="C79" s="6">
        <v>1.61</v>
      </c>
      <c r="D79" s="16">
        <v>105</v>
      </c>
      <c r="E79" s="16">
        <f t="shared" si="4"/>
        <v>1.5333333333333334E-2</v>
      </c>
      <c r="F79" s="61">
        <f t="shared" si="5"/>
        <v>1.5268174451776379E-8</v>
      </c>
      <c r="G79" s="61">
        <f t="shared" si="6"/>
        <v>1.0000878018347075</v>
      </c>
    </row>
    <row r="80" spans="1:7" x14ac:dyDescent="0.2">
      <c r="A80" s="10" t="s">
        <v>158</v>
      </c>
      <c r="B80" s="11" t="s">
        <v>159</v>
      </c>
      <c r="C80" s="11">
        <v>105</v>
      </c>
      <c r="D80" s="12">
        <v>10000</v>
      </c>
      <c r="E80" s="12">
        <f t="shared" si="4"/>
        <v>1.0500000000000001E-2</v>
      </c>
      <c r="F80" s="62">
        <f t="shared" si="5"/>
        <v>1.0455380331107739E-8</v>
      </c>
      <c r="G80" s="62">
        <f t="shared" si="6"/>
        <v>1.0000878122900878</v>
      </c>
    </row>
    <row r="81" spans="1:7" x14ac:dyDescent="0.2">
      <c r="A81" s="7" t="s">
        <v>4</v>
      </c>
      <c r="B81" s="8" t="s">
        <v>5</v>
      </c>
      <c r="C81" s="9">
        <v>0.01</v>
      </c>
      <c r="D81" s="16">
        <v>4.5999999999999996</v>
      </c>
      <c r="E81" s="16">
        <f t="shared" si="4"/>
        <v>2.1739130434782609E-3</v>
      </c>
      <c r="F81" s="61">
        <f t="shared" si="5"/>
        <v>2.1646750167924924E-9</v>
      </c>
      <c r="G81" s="61">
        <f t="shared" si="6"/>
        <v>1.0000878144547629</v>
      </c>
    </row>
    <row r="82" spans="1:7" x14ac:dyDescent="0.2">
      <c r="A82" s="13" t="s">
        <v>174</v>
      </c>
      <c r="B82" s="12" t="s">
        <v>175</v>
      </c>
      <c r="C82" s="12">
        <v>0.25</v>
      </c>
      <c r="D82" s="12">
        <v>200</v>
      </c>
      <c r="E82" s="12">
        <f t="shared" si="4"/>
        <v>1.25E-3</v>
      </c>
      <c r="F82" s="62">
        <f t="shared" si="5"/>
        <v>1.244688134655683E-9</v>
      </c>
      <c r="G82" s="62">
        <f t="shared" si="6"/>
        <v>1.000087815699451</v>
      </c>
    </row>
    <row r="83" spans="1:7" x14ac:dyDescent="0.2">
      <c r="A83" s="7" t="s">
        <v>218</v>
      </c>
      <c r="B83" s="8" t="s">
        <v>219</v>
      </c>
      <c r="C83" s="31">
        <v>1.2E-4</v>
      </c>
      <c r="D83" s="16">
        <v>10</v>
      </c>
      <c r="E83" s="16">
        <f t="shared" si="4"/>
        <v>1.2E-5</v>
      </c>
      <c r="F83" s="61">
        <f t="shared" si="5"/>
        <v>1.1949006092694558E-11</v>
      </c>
      <c r="G83" s="61">
        <f t="shared" si="6"/>
        <v>1.0000878157114002</v>
      </c>
    </row>
    <row r="84" spans="1:7" x14ac:dyDescent="0.2">
      <c r="E84" s="65">
        <f>SUM(E2:E83)</f>
        <v>1004267.6275256583</v>
      </c>
      <c r="F84" s="61">
        <f>SUM(F2:F83)</f>
        <v>1.0000000000000002</v>
      </c>
      <c r="G84" s="16"/>
    </row>
  </sheetData>
  <phoneticPr fontId="7" type="noConversion"/>
  <printOptions horizontalCentered="1"/>
  <pageMargins left="0.75" right="0.75" top="1" bottom="1.23" header="0.5" footer="0.5"/>
  <pageSetup orientation="landscape" r:id="rId1"/>
  <headerFooter alignWithMargins="0">
    <oddHeader>&amp;CToxicity Weighted Screening Analysis 
2002 NEI Non Cancer Effects</oddHeader>
    <oddFooter>&amp;CPage &amp;P of &amp;N&amp;RSouthwest Indianapolis 
Air Toxics Project
IDEM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H5" sqref="H5"/>
    </sheetView>
  </sheetViews>
  <sheetFormatPr defaultRowHeight="12.75" x14ac:dyDescent="0.2"/>
  <cols>
    <col min="1" max="1" width="35.42578125" style="20" customWidth="1"/>
    <col min="2" max="2" width="10.5703125" style="21" customWidth="1"/>
    <col min="3" max="3" width="19" style="22" customWidth="1"/>
    <col min="4" max="4" width="9.140625" style="25"/>
    <col min="5" max="5" width="11.28515625" style="70" customWidth="1"/>
    <col min="6" max="6" width="9.5703125" style="25" customWidth="1"/>
    <col min="7" max="7" width="12.42578125" style="25" customWidth="1"/>
  </cols>
  <sheetData>
    <row r="1" spans="1:7" ht="26.25" customHeight="1" x14ac:dyDescent="0.2">
      <c r="A1" s="1" t="s">
        <v>0</v>
      </c>
      <c r="B1" s="2" t="s">
        <v>1</v>
      </c>
      <c r="C1" s="3" t="s">
        <v>232</v>
      </c>
      <c r="D1" s="26" t="s">
        <v>227</v>
      </c>
      <c r="E1" s="59" t="s">
        <v>228</v>
      </c>
      <c r="F1" s="59" t="s">
        <v>229</v>
      </c>
      <c r="G1" s="60" t="s">
        <v>237</v>
      </c>
    </row>
    <row r="2" spans="1:7" x14ac:dyDescent="0.2">
      <c r="A2" s="10" t="s">
        <v>146</v>
      </c>
      <c r="B2" s="11" t="s">
        <v>147</v>
      </c>
      <c r="C2" s="11">
        <v>2449</v>
      </c>
      <c r="D2" s="30">
        <v>1.2E-2</v>
      </c>
      <c r="E2" s="24">
        <f t="shared" ref="E2:E12" si="0">C2*D2</f>
        <v>29.388000000000002</v>
      </c>
      <c r="F2" s="62">
        <f>E2/E$13</f>
        <v>0.59936341792488335</v>
      </c>
      <c r="G2" s="62">
        <v>0.59899999999999998</v>
      </c>
    </row>
    <row r="3" spans="1:7" x14ac:dyDescent="0.2">
      <c r="A3" s="10" t="s">
        <v>138</v>
      </c>
      <c r="B3" s="11" t="s">
        <v>139</v>
      </c>
      <c r="C3" s="12">
        <v>4428</v>
      </c>
      <c r="D3" s="30">
        <v>4.3E-3</v>
      </c>
      <c r="E3" s="24">
        <f t="shared" si="0"/>
        <v>19.040400000000002</v>
      </c>
      <c r="F3" s="62">
        <f t="shared" ref="F3:F12" si="1">E3/E$13</f>
        <v>0.38832582083356976</v>
      </c>
      <c r="G3" s="62">
        <f>G2+F3</f>
        <v>0.98732582083356979</v>
      </c>
    </row>
    <row r="4" spans="1:7" ht="13.5" thickBot="1" x14ac:dyDescent="0.25">
      <c r="A4" s="37" t="s">
        <v>60</v>
      </c>
      <c r="B4" s="38" t="s">
        <v>61</v>
      </c>
      <c r="C4" s="38">
        <v>21831</v>
      </c>
      <c r="D4" s="40">
        <v>1.49E-5</v>
      </c>
      <c r="E4" s="66">
        <f t="shared" si="0"/>
        <v>0.32528190000000001</v>
      </c>
      <c r="F4" s="67">
        <f t="shared" si="1"/>
        <v>6.6340707558561352E-3</v>
      </c>
      <c r="G4" s="67">
        <f t="shared" ref="G4:G12" si="2">G3+F4</f>
        <v>0.99395989158942588</v>
      </c>
    </row>
    <row r="5" spans="1:7" x14ac:dyDescent="0.2">
      <c r="A5" s="50" t="s">
        <v>134</v>
      </c>
      <c r="B5" s="51" t="s">
        <v>135</v>
      </c>
      <c r="C5" s="51">
        <v>501</v>
      </c>
      <c r="D5" s="58">
        <v>2.4000000000000001E-4</v>
      </c>
      <c r="E5" s="68">
        <f t="shared" si="0"/>
        <v>0.12024</v>
      </c>
      <c r="F5" s="69">
        <f t="shared" si="1"/>
        <v>2.4522749888147531E-3</v>
      </c>
      <c r="G5" s="69">
        <f t="shared" si="2"/>
        <v>0.99641216657824061</v>
      </c>
    </row>
    <row r="6" spans="1:7" x14ac:dyDescent="0.2">
      <c r="A6" s="10" t="s">
        <v>124</v>
      </c>
      <c r="B6" s="11" t="s">
        <v>125</v>
      </c>
      <c r="C6" s="12">
        <v>5966</v>
      </c>
      <c r="D6" s="30">
        <v>7.7999999999999999E-6</v>
      </c>
      <c r="E6" s="24">
        <f t="shared" si="0"/>
        <v>4.6534800000000001E-2</v>
      </c>
      <c r="F6" s="62">
        <f t="shared" si="1"/>
        <v>9.490695787549632E-4</v>
      </c>
      <c r="G6" s="62">
        <f t="shared" si="2"/>
        <v>0.99736123615699557</v>
      </c>
    </row>
    <row r="7" spans="1:7" x14ac:dyDescent="0.2">
      <c r="A7" s="4" t="s">
        <v>216</v>
      </c>
      <c r="B7" s="14" t="s">
        <v>217</v>
      </c>
      <c r="C7" s="6">
        <v>832</v>
      </c>
      <c r="D7" s="27">
        <v>3.4E-5</v>
      </c>
      <c r="E7" s="23">
        <f t="shared" si="0"/>
        <v>2.8288000000000001E-2</v>
      </c>
      <c r="F7" s="61">
        <f t="shared" si="1"/>
        <v>5.7692909916493462E-4</v>
      </c>
      <c r="G7" s="61">
        <f t="shared" si="2"/>
        <v>0.99793816525616053</v>
      </c>
    </row>
    <row r="8" spans="1:7" x14ac:dyDescent="0.2">
      <c r="A8" s="10" t="s">
        <v>92</v>
      </c>
      <c r="B8" s="11" t="s">
        <v>93</v>
      </c>
      <c r="C8" s="11">
        <v>2150</v>
      </c>
      <c r="D8" s="30">
        <v>1.2999999999999999E-5</v>
      </c>
      <c r="E8" s="24">
        <f t="shared" si="0"/>
        <v>2.7949999999999999E-2</v>
      </c>
      <c r="F8" s="62">
        <f t="shared" si="1"/>
        <v>5.7003564485505942E-4</v>
      </c>
      <c r="G8" s="62">
        <f t="shared" si="2"/>
        <v>0.99850820090101555</v>
      </c>
    </row>
    <row r="9" spans="1:7" x14ac:dyDescent="0.2">
      <c r="A9" s="10" t="s">
        <v>202</v>
      </c>
      <c r="B9" s="11" t="s">
        <v>203</v>
      </c>
      <c r="C9" s="11">
        <v>13674</v>
      </c>
      <c r="D9" s="30">
        <v>1.9999999999999999E-6</v>
      </c>
      <c r="E9" s="24">
        <f t="shared" si="0"/>
        <v>2.7347999999999997E-2</v>
      </c>
      <c r="F9" s="62">
        <f t="shared" si="1"/>
        <v>5.5775795404279657E-4</v>
      </c>
      <c r="G9" s="62">
        <f t="shared" si="2"/>
        <v>0.99906595885505833</v>
      </c>
    </row>
    <row r="10" spans="1:7" x14ac:dyDescent="0.2">
      <c r="A10" s="4" t="s">
        <v>176</v>
      </c>
      <c r="B10" s="14" t="s">
        <v>177</v>
      </c>
      <c r="C10" s="6">
        <v>6422</v>
      </c>
      <c r="D10" s="27">
        <v>3.7000000000000002E-6</v>
      </c>
      <c r="E10" s="23">
        <f t="shared" si="0"/>
        <v>2.3761400000000002E-2</v>
      </c>
      <c r="F10" s="61">
        <f t="shared" si="1"/>
        <v>4.8460983798422221E-4</v>
      </c>
      <c r="G10" s="61">
        <f t="shared" si="2"/>
        <v>0.9995505686930426</v>
      </c>
    </row>
    <row r="11" spans="1:7" x14ac:dyDescent="0.2">
      <c r="A11" s="10" t="s">
        <v>164</v>
      </c>
      <c r="B11" s="11" t="s">
        <v>165</v>
      </c>
      <c r="C11" s="12">
        <v>1190</v>
      </c>
      <c r="D11" s="30">
        <v>2.2000000000000001E-6</v>
      </c>
      <c r="E11" s="24">
        <f t="shared" si="0"/>
        <v>2.6180000000000001E-3</v>
      </c>
      <c r="F11" s="62">
        <f t="shared" si="1"/>
        <v>5.3393678648677845E-5</v>
      </c>
      <c r="G11" s="62">
        <f t="shared" si="2"/>
        <v>0.99960396237169125</v>
      </c>
    </row>
    <row r="12" spans="1:7" x14ac:dyDescent="0.2">
      <c r="A12" s="10" t="s">
        <v>166</v>
      </c>
      <c r="B12" s="11" t="s">
        <v>167</v>
      </c>
      <c r="C12" s="11">
        <v>3403</v>
      </c>
      <c r="D12" s="30">
        <v>4.7E-7</v>
      </c>
      <c r="E12" s="24">
        <f t="shared" si="0"/>
        <v>1.5994099999999999E-3</v>
      </c>
      <c r="F12" s="62">
        <f t="shared" si="1"/>
        <v>3.261970342531773E-5</v>
      </c>
      <c r="G12" s="62">
        <f t="shared" si="2"/>
        <v>0.99963658207511652</v>
      </c>
    </row>
    <row r="13" spans="1:7" x14ac:dyDescent="0.2">
      <c r="E13" s="23">
        <f>SUM(E2:E12)</f>
        <v>49.032021510000007</v>
      </c>
      <c r="F13" s="61">
        <f>SUM(F2:F12)</f>
        <v>0.99999999999999978</v>
      </c>
      <c r="G13" s="16"/>
    </row>
  </sheetData>
  <phoneticPr fontId="7" type="noConversion"/>
  <printOptions horizontalCentered="1"/>
  <pageMargins left="0.75" right="0.75" top="1" bottom="1" header="0.5" footer="0.5"/>
  <pageSetup orientation="landscape" r:id="rId1"/>
  <headerFooter alignWithMargins="0">
    <oddHeader>&amp;CToxicity Weighted Screening Analysis 
2004 TRI Cancer Effects</oddHeader>
    <oddFooter>&amp;RSouthwest Indianapolis 
Air Toxics Project
IDEM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H7" sqref="H7"/>
    </sheetView>
  </sheetViews>
  <sheetFormatPr defaultRowHeight="12.75" x14ac:dyDescent="0.2"/>
  <cols>
    <col min="1" max="1" width="35.42578125" style="20" customWidth="1"/>
    <col min="2" max="2" width="10.5703125" style="21" customWidth="1"/>
    <col min="3" max="3" width="19" style="22" customWidth="1"/>
    <col min="4" max="4" width="9.140625" style="25"/>
    <col min="5" max="5" width="11.7109375" style="25" customWidth="1"/>
    <col min="6" max="6" width="10" style="25" customWidth="1"/>
    <col min="7" max="7" width="13" style="25" customWidth="1"/>
  </cols>
  <sheetData>
    <row r="1" spans="1:7" ht="26.25" customHeight="1" x14ac:dyDescent="0.2">
      <c r="A1" s="1" t="s">
        <v>0</v>
      </c>
      <c r="B1" s="2" t="s">
        <v>1</v>
      </c>
      <c r="C1" s="3" t="s">
        <v>232</v>
      </c>
      <c r="D1" s="3" t="s">
        <v>230</v>
      </c>
      <c r="E1" s="59" t="s">
        <v>234</v>
      </c>
      <c r="F1" s="59" t="s">
        <v>229</v>
      </c>
      <c r="G1" s="60" t="s">
        <v>237</v>
      </c>
    </row>
    <row r="2" spans="1:7" x14ac:dyDescent="0.2">
      <c r="A2" s="4" t="s">
        <v>150</v>
      </c>
      <c r="B2" s="14" t="s">
        <v>151</v>
      </c>
      <c r="C2" s="6">
        <v>3774</v>
      </c>
      <c r="D2" s="16">
        <v>0.02</v>
      </c>
      <c r="E2" s="16">
        <f t="shared" ref="E2:E45" si="0">C2/D2</f>
        <v>188700</v>
      </c>
      <c r="F2" s="61">
        <f>E2/E$46</f>
        <v>0.33890366819401019</v>
      </c>
      <c r="G2" s="61">
        <v>0.33900000000000002</v>
      </c>
    </row>
    <row r="3" spans="1:7" x14ac:dyDescent="0.2">
      <c r="A3" s="10" t="s">
        <v>138</v>
      </c>
      <c r="B3" s="11" t="s">
        <v>139</v>
      </c>
      <c r="C3" s="12">
        <v>4428</v>
      </c>
      <c r="D3" s="12">
        <v>0.03</v>
      </c>
      <c r="E3" s="12">
        <f t="shared" si="0"/>
        <v>147600</v>
      </c>
      <c r="F3" s="62">
        <f t="shared" ref="F3:F45" si="1">E3/E$46</f>
        <v>0.26508840183060894</v>
      </c>
      <c r="G3" s="62">
        <f>G2+F3</f>
        <v>0.60408840183060897</v>
      </c>
    </row>
    <row r="4" spans="1:7" x14ac:dyDescent="0.2">
      <c r="A4" s="10" t="s">
        <v>130</v>
      </c>
      <c r="B4" s="11" t="s">
        <v>131</v>
      </c>
      <c r="C4" s="11">
        <v>5215</v>
      </c>
      <c r="D4" s="12">
        <v>0.05</v>
      </c>
      <c r="E4" s="12">
        <f t="shared" si="0"/>
        <v>104300</v>
      </c>
      <c r="F4" s="62">
        <f t="shared" si="1"/>
        <v>0.18732195332610102</v>
      </c>
      <c r="G4" s="62">
        <f t="shared" ref="G4:G45" si="2">G3+F4</f>
        <v>0.79141035515670999</v>
      </c>
    </row>
    <row r="5" spans="1:7" x14ac:dyDescent="0.2">
      <c r="A5" s="4" t="s">
        <v>178</v>
      </c>
      <c r="B5" s="14" t="s">
        <v>179</v>
      </c>
      <c r="C5" s="6">
        <v>606900</v>
      </c>
      <c r="D5" s="16">
        <v>20</v>
      </c>
      <c r="E5" s="16">
        <f t="shared" si="0"/>
        <v>30345</v>
      </c>
      <c r="F5" s="61">
        <f t="shared" si="1"/>
        <v>5.4499373669036774E-2</v>
      </c>
      <c r="G5" s="61">
        <f t="shared" si="2"/>
        <v>0.84590972882574678</v>
      </c>
    </row>
    <row r="6" spans="1:7" x14ac:dyDescent="0.2">
      <c r="A6" s="10" t="s">
        <v>146</v>
      </c>
      <c r="B6" s="11" t="s">
        <v>147</v>
      </c>
      <c r="C6" s="11">
        <v>2449</v>
      </c>
      <c r="D6" s="12">
        <v>0.1</v>
      </c>
      <c r="E6" s="12">
        <f t="shared" si="0"/>
        <v>24490</v>
      </c>
      <c r="F6" s="62">
        <f t="shared" si="1"/>
        <v>4.3983841198046159E-2</v>
      </c>
      <c r="G6" s="62">
        <f t="shared" si="2"/>
        <v>0.88989357002379288</v>
      </c>
    </row>
    <row r="7" spans="1:7" x14ac:dyDescent="0.2">
      <c r="A7" s="4" t="s">
        <v>148</v>
      </c>
      <c r="B7" s="14" t="s">
        <v>149</v>
      </c>
      <c r="C7" s="6">
        <v>1257</v>
      </c>
      <c r="D7" s="16">
        <v>0.1</v>
      </c>
      <c r="E7" s="16">
        <f t="shared" si="0"/>
        <v>12570</v>
      </c>
      <c r="F7" s="61">
        <f t="shared" si="1"/>
        <v>2.2575617960777467E-2</v>
      </c>
      <c r="G7" s="61">
        <f t="shared" si="2"/>
        <v>0.91246918798457033</v>
      </c>
    </row>
    <row r="8" spans="1:7" x14ac:dyDescent="0.2">
      <c r="A8" s="15" t="s">
        <v>40</v>
      </c>
      <c r="B8" s="8" t="s">
        <v>41</v>
      </c>
      <c r="C8" s="9">
        <v>33020</v>
      </c>
      <c r="D8" s="16">
        <v>3.5</v>
      </c>
      <c r="E8" s="16">
        <f t="shared" si="0"/>
        <v>9434.2857142857138</v>
      </c>
      <c r="F8" s="61">
        <f t="shared" si="1"/>
        <v>1.6943900558355995E-2</v>
      </c>
      <c r="G8" s="61">
        <f t="shared" si="2"/>
        <v>0.92941308854292637</v>
      </c>
    </row>
    <row r="9" spans="1:7" x14ac:dyDescent="0.2">
      <c r="A9" s="4" t="s">
        <v>180</v>
      </c>
      <c r="B9" s="14" t="s">
        <v>181</v>
      </c>
      <c r="C9" s="6">
        <v>144046</v>
      </c>
      <c r="D9" s="16">
        <v>20</v>
      </c>
      <c r="E9" s="16">
        <f t="shared" si="0"/>
        <v>7202.3</v>
      </c>
      <c r="F9" s="61">
        <f t="shared" si="1"/>
        <v>1.2935272334041969E-2</v>
      </c>
      <c r="G9" s="61">
        <f t="shared" si="2"/>
        <v>0.94234836087696838</v>
      </c>
    </row>
    <row r="10" spans="1:7" x14ac:dyDescent="0.2">
      <c r="A10" s="15" t="s">
        <v>184</v>
      </c>
      <c r="B10" s="8" t="s">
        <v>185</v>
      </c>
      <c r="C10" s="9">
        <v>465109</v>
      </c>
      <c r="D10" s="16">
        <v>70</v>
      </c>
      <c r="E10" s="16">
        <f t="shared" si="0"/>
        <v>6644.4142857142861</v>
      </c>
      <c r="F10" s="61">
        <f t="shared" si="1"/>
        <v>1.1933314119921863E-2</v>
      </c>
      <c r="G10" s="61">
        <f t="shared" si="2"/>
        <v>0.95428167499689021</v>
      </c>
    </row>
    <row r="11" spans="1:7" x14ac:dyDescent="0.2">
      <c r="A11" s="15" t="s">
        <v>226</v>
      </c>
      <c r="B11" s="8"/>
      <c r="C11" s="9">
        <v>3645</v>
      </c>
      <c r="D11" s="16">
        <v>0.9</v>
      </c>
      <c r="E11" s="16">
        <f t="shared" si="0"/>
        <v>4050</v>
      </c>
      <c r="F11" s="61">
        <f t="shared" si="1"/>
        <v>7.2737671234008551E-3</v>
      </c>
      <c r="G11" s="61">
        <f t="shared" si="2"/>
        <v>0.96155544212029109</v>
      </c>
    </row>
    <row r="12" spans="1:7" x14ac:dyDescent="0.2">
      <c r="A12" s="4" t="s">
        <v>54</v>
      </c>
      <c r="B12" s="14" t="s">
        <v>55</v>
      </c>
      <c r="C12" s="6">
        <v>23276</v>
      </c>
      <c r="D12" s="16">
        <v>7</v>
      </c>
      <c r="E12" s="16">
        <f t="shared" si="0"/>
        <v>3325.1428571428573</v>
      </c>
      <c r="F12" s="61">
        <f t="shared" si="1"/>
        <v>5.9719295789868888E-3</v>
      </c>
      <c r="G12" s="61">
        <f t="shared" si="2"/>
        <v>0.96752737169927794</v>
      </c>
    </row>
    <row r="13" spans="1:7" x14ac:dyDescent="0.2">
      <c r="A13" s="10" t="s">
        <v>134</v>
      </c>
      <c r="B13" s="11" t="s">
        <v>135</v>
      </c>
      <c r="C13" s="11">
        <v>501</v>
      </c>
      <c r="D13" s="12">
        <v>0.2</v>
      </c>
      <c r="E13" s="12">
        <f t="shared" si="0"/>
        <v>2505</v>
      </c>
      <c r="F13" s="62">
        <f t="shared" si="1"/>
        <v>4.4989596652146024E-3</v>
      </c>
      <c r="G13" s="62">
        <f t="shared" si="2"/>
        <v>0.97202633136449257</v>
      </c>
    </row>
    <row r="14" spans="1:7" x14ac:dyDescent="0.2">
      <c r="A14" s="10" t="s">
        <v>152</v>
      </c>
      <c r="B14" s="11" t="s">
        <v>153</v>
      </c>
      <c r="C14" s="11">
        <v>10700</v>
      </c>
      <c r="D14" s="12">
        <v>5</v>
      </c>
      <c r="E14" s="12">
        <f t="shared" si="0"/>
        <v>2140</v>
      </c>
      <c r="F14" s="62">
        <f t="shared" si="1"/>
        <v>3.8434226281673653E-3</v>
      </c>
      <c r="G14" s="62">
        <f t="shared" si="2"/>
        <v>0.97586975399265996</v>
      </c>
    </row>
    <row r="15" spans="1:7" x14ac:dyDescent="0.2">
      <c r="A15" s="4" t="s">
        <v>132</v>
      </c>
      <c r="B15" s="14" t="s">
        <v>133</v>
      </c>
      <c r="C15" s="6">
        <v>186</v>
      </c>
      <c r="D15" s="16">
        <v>0.09</v>
      </c>
      <c r="E15" s="16">
        <f t="shared" si="0"/>
        <v>2066.666666666667</v>
      </c>
      <c r="F15" s="61">
        <f t="shared" si="1"/>
        <v>3.7117165567971443E-3</v>
      </c>
      <c r="G15" s="61">
        <f t="shared" si="2"/>
        <v>0.9795814705494571</v>
      </c>
    </row>
    <row r="16" spans="1:7" x14ac:dyDescent="0.2">
      <c r="A16" s="4" t="s">
        <v>192</v>
      </c>
      <c r="B16" s="14" t="s">
        <v>193</v>
      </c>
      <c r="C16" s="6">
        <v>360</v>
      </c>
      <c r="D16" s="16">
        <v>0.2</v>
      </c>
      <c r="E16" s="16">
        <f t="shared" si="0"/>
        <v>1800</v>
      </c>
      <c r="F16" s="61">
        <f t="shared" si="1"/>
        <v>3.2327853881781578E-3</v>
      </c>
      <c r="G16" s="61">
        <f t="shared" si="2"/>
        <v>0.98281425593763527</v>
      </c>
    </row>
    <row r="17" spans="1:7" x14ac:dyDescent="0.2">
      <c r="A17" s="15" t="s">
        <v>182</v>
      </c>
      <c r="B17" s="8" t="s">
        <v>183</v>
      </c>
      <c r="C17" s="9">
        <v>152827</v>
      </c>
      <c r="D17" s="16">
        <v>100</v>
      </c>
      <c r="E17" s="16">
        <f t="shared" si="0"/>
        <v>1528.27</v>
      </c>
      <c r="F17" s="61">
        <f t="shared" si="1"/>
        <v>2.7447605139950182E-3</v>
      </c>
      <c r="G17" s="61">
        <f t="shared" si="2"/>
        <v>0.98555901645163024</v>
      </c>
    </row>
    <row r="18" spans="1:7" x14ac:dyDescent="0.2">
      <c r="A18" s="10" t="s">
        <v>128</v>
      </c>
      <c r="B18" s="11" t="s">
        <v>129</v>
      </c>
      <c r="C18" s="11">
        <v>2082</v>
      </c>
      <c r="D18" s="12">
        <v>1.5</v>
      </c>
      <c r="E18" s="12">
        <f t="shared" si="0"/>
        <v>1388</v>
      </c>
      <c r="F18" s="62">
        <f t="shared" si="1"/>
        <v>2.4928367326618236E-3</v>
      </c>
      <c r="G18" s="62">
        <f t="shared" si="2"/>
        <v>0.98805185318429212</v>
      </c>
    </row>
    <row r="19" spans="1:7" ht="13.5" thickBot="1" x14ac:dyDescent="0.25">
      <c r="A19" s="55" t="s">
        <v>140</v>
      </c>
      <c r="B19" s="56" t="s">
        <v>141</v>
      </c>
      <c r="C19" s="57">
        <v>685</v>
      </c>
      <c r="D19" s="53">
        <v>0.5</v>
      </c>
      <c r="E19" s="53">
        <f t="shared" si="0"/>
        <v>1370</v>
      </c>
      <c r="F19" s="63">
        <f t="shared" si="1"/>
        <v>2.4605088787800424E-3</v>
      </c>
      <c r="G19" s="63">
        <f t="shared" si="2"/>
        <v>0.99051236206307214</v>
      </c>
    </row>
    <row r="20" spans="1:7" x14ac:dyDescent="0.2">
      <c r="A20" s="33" t="s">
        <v>136</v>
      </c>
      <c r="B20" s="34" t="s">
        <v>137</v>
      </c>
      <c r="C20" s="41">
        <v>273</v>
      </c>
      <c r="D20" s="54">
        <v>0.2</v>
      </c>
      <c r="E20" s="54">
        <f t="shared" si="0"/>
        <v>1365</v>
      </c>
      <c r="F20" s="64">
        <f t="shared" si="1"/>
        <v>2.4515289193684361E-3</v>
      </c>
      <c r="G20" s="64">
        <f t="shared" si="2"/>
        <v>0.99296389098244053</v>
      </c>
    </row>
    <row r="21" spans="1:7" x14ac:dyDescent="0.2">
      <c r="A21" s="4" t="s">
        <v>162</v>
      </c>
      <c r="B21" s="14" t="s">
        <v>163</v>
      </c>
      <c r="C21" s="9">
        <v>42623</v>
      </c>
      <c r="D21" s="16">
        <v>60</v>
      </c>
      <c r="E21" s="16">
        <f t="shared" si="0"/>
        <v>710.38333333333333</v>
      </c>
      <c r="F21" s="61">
        <f t="shared" si="1"/>
        <v>1.2758427000029409E-3</v>
      </c>
      <c r="G21" s="61">
        <f t="shared" si="2"/>
        <v>0.99423973368244345</v>
      </c>
    </row>
    <row r="22" spans="1:7" x14ac:dyDescent="0.2">
      <c r="A22" s="15" t="s">
        <v>58</v>
      </c>
      <c r="B22" s="8" t="s">
        <v>59</v>
      </c>
      <c r="C22" s="9">
        <v>1320</v>
      </c>
      <c r="D22" s="16">
        <v>2</v>
      </c>
      <c r="E22" s="16">
        <f t="shared" si="0"/>
        <v>660</v>
      </c>
      <c r="F22" s="61">
        <f t="shared" si="1"/>
        <v>1.1853546423319912E-3</v>
      </c>
      <c r="G22" s="61">
        <f t="shared" si="2"/>
        <v>0.99542508832477539</v>
      </c>
    </row>
    <row r="23" spans="1:7" x14ac:dyDescent="0.2">
      <c r="A23" s="10" t="s">
        <v>60</v>
      </c>
      <c r="B23" s="11" t="s">
        <v>61</v>
      </c>
      <c r="C23" s="11">
        <v>21831</v>
      </c>
      <c r="D23" s="12">
        <v>35</v>
      </c>
      <c r="E23" s="12">
        <f t="shared" si="0"/>
        <v>623.74285714285713</v>
      </c>
      <c r="F23" s="62">
        <f t="shared" si="1"/>
        <v>1.1202371080844026E-3</v>
      </c>
      <c r="G23" s="62">
        <f t="shared" si="2"/>
        <v>0.99654532543285979</v>
      </c>
    </row>
    <row r="24" spans="1:7" x14ac:dyDescent="0.2">
      <c r="A24" s="15" t="s">
        <v>214</v>
      </c>
      <c r="B24" s="8" t="s">
        <v>215</v>
      </c>
      <c r="C24" s="9">
        <v>87000</v>
      </c>
      <c r="D24" s="16">
        <v>160</v>
      </c>
      <c r="E24" s="16">
        <f t="shared" si="0"/>
        <v>543.75</v>
      </c>
      <c r="F24" s="61">
        <f t="shared" si="1"/>
        <v>9.7657058601215174E-4</v>
      </c>
      <c r="G24" s="61">
        <f t="shared" si="2"/>
        <v>0.99752189601887198</v>
      </c>
    </row>
    <row r="25" spans="1:7" x14ac:dyDescent="0.2">
      <c r="A25" s="4" t="s">
        <v>216</v>
      </c>
      <c r="B25" s="14" t="s">
        <v>217</v>
      </c>
      <c r="C25" s="6">
        <v>832</v>
      </c>
      <c r="D25" s="16">
        <v>3</v>
      </c>
      <c r="E25" s="16">
        <f t="shared" si="0"/>
        <v>277.33333333333331</v>
      </c>
      <c r="F25" s="61">
        <f t="shared" si="1"/>
        <v>4.9808841536374572E-4</v>
      </c>
      <c r="G25" s="61">
        <f t="shared" si="2"/>
        <v>0.99801998443423567</v>
      </c>
    </row>
    <row r="26" spans="1:7" x14ac:dyDescent="0.2">
      <c r="A26" s="4" t="s">
        <v>110</v>
      </c>
      <c r="B26" s="14" t="s">
        <v>111</v>
      </c>
      <c r="C26" s="6">
        <v>799</v>
      </c>
      <c r="D26" s="16">
        <v>3</v>
      </c>
      <c r="E26" s="16">
        <f t="shared" si="0"/>
        <v>266.33333333333331</v>
      </c>
      <c r="F26" s="61">
        <f t="shared" si="1"/>
        <v>4.7833250465821256E-4</v>
      </c>
      <c r="G26" s="61">
        <f t="shared" si="2"/>
        <v>0.9984983169388939</v>
      </c>
    </row>
    <row r="27" spans="1:7" x14ac:dyDescent="0.2">
      <c r="A27" s="10" t="s">
        <v>92</v>
      </c>
      <c r="B27" s="11" t="s">
        <v>93</v>
      </c>
      <c r="C27" s="11">
        <v>2150</v>
      </c>
      <c r="D27" s="12">
        <v>9.8000000000000007</v>
      </c>
      <c r="E27" s="12">
        <f t="shared" si="0"/>
        <v>219.38775510204081</v>
      </c>
      <c r="F27" s="62">
        <f t="shared" si="1"/>
        <v>3.9401862724393642E-4</v>
      </c>
      <c r="G27" s="62">
        <f t="shared" si="2"/>
        <v>0.99889233556613788</v>
      </c>
    </row>
    <row r="28" spans="1:7" x14ac:dyDescent="0.2">
      <c r="A28" s="4" t="s">
        <v>176</v>
      </c>
      <c r="B28" s="14" t="s">
        <v>177</v>
      </c>
      <c r="C28" s="6">
        <v>6422</v>
      </c>
      <c r="D28" s="16">
        <v>30</v>
      </c>
      <c r="E28" s="16">
        <f t="shared" si="0"/>
        <v>214.06666666666666</v>
      </c>
      <c r="F28" s="61">
        <f t="shared" si="1"/>
        <v>3.8446199560889123E-4</v>
      </c>
      <c r="G28" s="61">
        <f t="shared" si="2"/>
        <v>0.99927679756174681</v>
      </c>
    </row>
    <row r="29" spans="1:7" x14ac:dyDescent="0.2">
      <c r="A29" s="10" t="s">
        <v>164</v>
      </c>
      <c r="B29" s="11" t="s">
        <v>165</v>
      </c>
      <c r="C29" s="12">
        <v>1190</v>
      </c>
      <c r="D29" s="12">
        <v>9</v>
      </c>
      <c r="E29" s="12">
        <f t="shared" si="0"/>
        <v>132.22222222222223</v>
      </c>
      <c r="F29" s="62">
        <f t="shared" si="1"/>
        <v>2.3747003777358072E-4</v>
      </c>
      <c r="G29" s="62">
        <f t="shared" si="2"/>
        <v>0.99951426759952045</v>
      </c>
    </row>
    <row r="30" spans="1:7" x14ac:dyDescent="0.2">
      <c r="A30" s="17" t="s">
        <v>220</v>
      </c>
      <c r="B30" s="12" t="s">
        <v>221</v>
      </c>
      <c r="C30" s="12">
        <v>426</v>
      </c>
      <c r="D30" s="12">
        <v>6</v>
      </c>
      <c r="E30" s="12">
        <f t="shared" si="0"/>
        <v>71</v>
      </c>
      <c r="F30" s="62">
        <f t="shared" si="1"/>
        <v>1.2751542364480511E-4</v>
      </c>
      <c r="G30" s="62">
        <f t="shared" si="2"/>
        <v>0.9996417830231652</v>
      </c>
    </row>
    <row r="31" spans="1:7" x14ac:dyDescent="0.2">
      <c r="A31" s="10" t="s">
        <v>66</v>
      </c>
      <c r="B31" s="11" t="s">
        <v>67</v>
      </c>
      <c r="C31" s="11">
        <v>5023</v>
      </c>
      <c r="D31" s="12">
        <v>100</v>
      </c>
      <c r="E31" s="12">
        <f t="shared" si="0"/>
        <v>50.23</v>
      </c>
      <c r="F31" s="62">
        <f t="shared" si="1"/>
        <v>9.02126722489938E-5</v>
      </c>
      <c r="G31" s="62">
        <f t="shared" si="2"/>
        <v>0.99973199569541416</v>
      </c>
    </row>
    <row r="32" spans="1:7" x14ac:dyDescent="0.2">
      <c r="A32" s="10" t="s">
        <v>32</v>
      </c>
      <c r="B32" s="11" t="s">
        <v>33</v>
      </c>
      <c r="C32" s="11">
        <v>19683</v>
      </c>
      <c r="D32" s="12">
        <v>400</v>
      </c>
      <c r="E32" s="12">
        <f t="shared" si="0"/>
        <v>49.207500000000003</v>
      </c>
      <c r="F32" s="62">
        <f t="shared" si="1"/>
        <v>8.8376270549320396E-5</v>
      </c>
      <c r="G32" s="62">
        <f t="shared" si="2"/>
        <v>0.99982037196596352</v>
      </c>
    </row>
    <row r="33" spans="1:7" x14ac:dyDescent="0.2">
      <c r="A33" s="15" t="s">
        <v>186</v>
      </c>
      <c r="B33" s="8" t="s">
        <v>187</v>
      </c>
      <c r="C33" s="9">
        <v>1664</v>
      </c>
      <c r="D33" s="16">
        <v>40</v>
      </c>
      <c r="E33" s="16">
        <f t="shared" si="0"/>
        <v>41.6</v>
      </c>
      <c r="F33" s="61">
        <f t="shared" si="1"/>
        <v>7.4713262304561861E-5</v>
      </c>
      <c r="G33" s="61">
        <f t="shared" si="2"/>
        <v>0.99989508522826809</v>
      </c>
    </row>
    <row r="34" spans="1:7" x14ac:dyDescent="0.2">
      <c r="A34" s="4" t="s">
        <v>224</v>
      </c>
      <c r="B34" s="5" t="s">
        <v>225</v>
      </c>
      <c r="C34" s="6">
        <v>607</v>
      </c>
      <c r="D34" s="16">
        <v>20</v>
      </c>
      <c r="E34" s="16">
        <f t="shared" si="0"/>
        <v>30.35</v>
      </c>
      <c r="F34" s="61">
        <f t="shared" si="1"/>
        <v>5.4508353628448383E-5</v>
      </c>
      <c r="G34" s="61">
        <f t="shared" si="2"/>
        <v>0.9999495935818965</v>
      </c>
    </row>
    <row r="35" spans="1:7" x14ac:dyDescent="0.2">
      <c r="A35" s="10" t="s">
        <v>202</v>
      </c>
      <c r="B35" s="11" t="s">
        <v>203</v>
      </c>
      <c r="C35" s="11">
        <v>13674</v>
      </c>
      <c r="D35" s="12">
        <v>600</v>
      </c>
      <c r="E35" s="12">
        <f t="shared" si="0"/>
        <v>22.79</v>
      </c>
      <c r="F35" s="62">
        <f t="shared" si="1"/>
        <v>4.0930654998100113E-5</v>
      </c>
      <c r="G35" s="62">
        <f t="shared" si="2"/>
        <v>0.99999052423689461</v>
      </c>
    </row>
    <row r="36" spans="1:7" x14ac:dyDescent="0.2">
      <c r="A36" s="10" t="s">
        <v>38</v>
      </c>
      <c r="B36" s="11" t="s">
        <v>39</v>
      </c>
      <c r="C36" s="11">
        <v>4501</v>
      </c>
      <c r="D36" s="12">
        <v>200</v>
      </c>
      <c r="E36" s="12">
        <f t="shared" si="0"/>
        <v>22.504999999999999</v>
      </c>
      <c r="F36" s="62">
        <f t="shared" si="1"/>
        <v>4.0418797311638571E-5</v>
      </c>
      <c r="G36" s="62">
        <f t="shared" si="2"/>
        <v>1.0000309430342063</v>
      </c>
    </row>
    <row r="37" spans="1:7" x14ac:dyDescent="0.2">
      <c r="A37" s="4" t="s">
        <v>36</v>
      </c>
      <c r="B37" s="14" t="s">
        <v>37</v>
      </c>
      <c r="C37" s="6">
        <v>3430</v>
      </c>
      <c r="D37" s="16">
        <v>200</v>
      </c>
      <c r="E37" s="16">
        <f t="shared" si="0"/>
        <v>17.149999999999999</v>
      </c>
      <c r="F37" s="61">
        <f t="shared" si="1"/>
        <v>3.0801260781808554E-5</v>
      </c>
      <c r="G37" s="61">
        <f t="shared" si="2"/>
        <v>1.000061744294988</v>
      </c>
    </row>
    <row r="38" spans="1:7" x14ac:dyDescent="0.2">
      <c r="A38" s="10" t="s">
        <v>8</v>
      </c>
      <c r="B38" s="11" t="s">
        <v>9</v>
      </c>
      <c r="C38" s="11">
        <v>9800</v>
      </c>
      <c r="D38" s="12">
        <v>1000</v>
      </c>
      <c r="E38" s="12">
        <f t="shared" si="0"/>
        <v>9.8000000000000007</v>
      </c>
      <c r="F38" s="62">
        <f t="shared" si="1"/>
        <v>1.7600720446747749E-5</v>
      </c>
      <c r="G38" s="62">
        <f t="shared" si="2"/>
        <v>1.0000793450154346</v>
      </c>
    </row>
    <row r="39" spans="1:7" x14ac:dyDescent="0.2">
      <c r="A39" s="4" t="s">
        <v>122</v>
      </c>
      <c r="B39" s="14" t="s">
        <v>123</v>
      </c>
      <c r="C39" s="6">
        <v>70</v>
      </c>
      <c r="D39" s="16">
        <v>30</v>
      </c>
      <c r="E39" s="16">
        <f t="shared" si="0"/>
        <v>2.3333333333333335</v>
      </c>
      <c r="F39" s="61">
        <f t="shared" si="1"/>
        <v>4.1906477254161307E-6</v>
      </c>
      <c r="G39" s="61">
        <f t="shared" si="2"/>
        <v>1.0000835356631601</v>
      </c>
    </row>
    <row r="40" spans="1:7" x14ac:dyDescent="0.2">
      <c r="A40" s="17" t="s">
        <v>44</v>
      </c>
      <c r="B40" s="12" t="s">
        <v>45</v>
      </c>
      <c r="C40" s="12">
        <v>5722</v>
      </c>
      <c r="D40" s="12">
        <v>3000</v>
      </c>
      <c r="E40" s="12">
        <f t="shared" si="0"/>
        <v>1.9073333333333333</v>
      </c>
      <c r="F40" s="62">
        <f t="shared" si="1"/>
        <v>3.4255551835472998E-6</v>
      </c>
      <c r="G40" s="62">
        <f t="shared" si="2"/>
        <v>1.0000869612183436</v>
      </c>
    </row>
    <row r="41" spans="1:7" x14ac:dyDescent="0.2">
      <c r="A41" s="4" t="s">
        <v>118</v>
      </c>
      <c r="B41" s="14" t="s">
        <v>119</v>
      </c>
      <c r="C41" s="6">
        <v>6702</v>
      </c>
      <c r="D41" s="16">
        <v>4000</v>
      </c>
      <c r="E41" s="16">
        <f t="shared" si="0"/>
        <v>1.6755</v>
      </c>
      <c r="F41" s="61">
        <f t="shared" si="1"/>
        <v>3.0091843988291685E-6</v>
      </c>
      <c r="G41" s="61">
        <f t="shared" si="2"/>
        <v>1.0000899704027424</v>
      </c>
    </row>
    <row r="42" spans="1:7" x14ac:dyDescent="0.2">
      <c r="A42" s="4" t="s">
        <v>26</v>
      </c>
      <c r="B42" s="14" t="s">
        <v>27</v>
      </c>
      <c r="C42" s="6">
        <v>474</v>
      </c>
      <c r="D42" s="16">
        <v>400</v>
      </c>
      <c r="E42" s="16">
        <f t="shared" si="0"/>
        <v>1.1850000000000001</v>
      </c>
      <c r="F42" s="61">
        <f t="shared" si="1"/>
        <v>2.1282503805506206E-6</v>
      </c>
      <c r="G42" s="61">
        <f t="shared" si="2"/>
        <v>1.000092098653123</v>
      </c>
    </row>
    <row r="43" spans="1:7" x14ac:dyDescent="0.2">
      <c r="A43" s="10" t="s">
        <v>166</v>
      </c>
      <c r="B43" s="11" t="s">
        <v>167</v>
      </c>
      <c r="C43" s="11">
        <v>3403</v>
      </c>
      <c r="D43" s="12">
        <v>3000</v>
      </c>
      <c r="E43" s="12">
        <f t="shared" si="0"/>
        <v>1.1343333333333334</v>
      </c>
      <c r="F43" s="62">
        <f t="shared" si="1"/>
        <v>2.037253458513013E-6</v>
      </c>
      <c r="G43" s="62">
        <f t="shared" si="2"/>
        <v>1.0000941359065816</v>
      </c>
    </row>
    <row r="44" spans="1:7" x14ac:dyDescent="0.2">
      <c r="A44" s="10" t="s">
        <v>6</v>
      </c>
      <c r="B44" s="11" t="s">
        <v>7</v>
      </c>
      <c r="C44" s="11">
        <v>975</v>
      </c>
      <c r="D44" s="12">
        <v>1000</v>
      </c>
      <c r="E44" s="12">
        <f t="shared" si="0"/>
        <v>0.97499999999999998</v>
      </c>
      <c r="F44" s="62">
        <f t="shared" si="1"/>
        <v>1.7510920852631687E-6</v>
      </c>
      <c r="G44" s="62">
        <f t="shared" si="2"/>
        <v>1.0000958869986669</v>
      </c>
    </row>
    <row r="45" spans="1:7" x14ac:dyDescent="0.2">
      <c r="A45" s="10" t="s">
        <v>30</v>
      </c>
      <c r="B45" s="11" t="s">
        <v>31</v>
      </c>
      <c r="C45" s="11">
        <v>743</v>
      </c>
      <c r="D45" s="12">
        <v>3000</v>
      </c>
      <c r="E45" s="12">
        <f t="shared" si="0"/>
        <v>0.24766666666666667</v>
      </c>
      <c r="F45" s="62">
        <f t="shared" si="1"/>
        <v>4.4480732285488356E-7</v>
      </c>
      <c r="G45" s="62">
        <f t="shared" si="2"/>
        <v>1.0000963318059897</v>
      </c>
    </row>
    <row r="46" spans="1:7" x14ac:dyDescent="0.2">
      <c r="E46" s="65">
        <f>SUM(E2:E45)</f>
        <v>556795.38969161001</v>
      </c>
      <c r="F46" s="16"/>
      <c r="G46" s="16"/>
    </row>
  </sheetData>
  <phoneticPr fontId="7" type="noConversion"/>
  <printOptions horizontalCentered="1"/>
  <pageMargins left="0.22" right="0.38" top="0.94" bottom="0.84" header="0.5" footer="0.14000000000000001"/>
  <pageSetup orientation="landscape" verticalDpi="300" r:id="rId1"/>
  <headerFooter alignWithMargins="0">
    <oddHeader>&amp;CToxicity Weighted Screening Analysis 
2004 TRI Noncancer Effects</oddHeader>
    <oddFooter>&amp;CPage &amp;P of &amp;N&amp;RSouthwest Indianapolis 
Air Toxics Project
IDEM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TWSA GLI Cancer</vt:lpstr>
      <vt:lpstr>GLI Non Cancer</vt:lpstr>
      <vt:lpstr>NEI Cancer</vt:lpstr>
      <vt:lpstr>NEI Non Cancer</vt:lpstr>
      <vt:lpstr>TRI Cancer</vt:lpstr>
      <vt:lpstr>TRI Non Cancer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IDEM</dc:creator>
  <cp:lastModifiedBy>Catherine Mitchell</cp:lastModifiedBy>
  <cp:lastPrinted>2006-11-13T17:35:28Z</cp:lastPrinted>
  <dcterms:created xsi:type="dcterms:W3CDTF">2006-11-08T15:27:40Z</dcterms:created>
  <dcterms:modified xsi:type="dcterms:W3CDTF">2022-09-22T12:51:44Z</dcterms:modified>
</cp:coreProperties>
</file>