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3.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omments2.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https://ingov-my.sharepoint.com/personal/tneher_idem_in_gov/Documents/Documents/IWLA/Group Project/"/>
    </mc:Choice>
  </mc:AlternateContent>
  <xr:revisionPtr revIDLastSave="376" documentId="8_{8F28D247-081E-400A-8E01-CB1259728F2A}" xr6:coauthVersionLast="47" xr6:coauthVersionMax="47" xr10:uidLastSave="{19CED8CA-FD5B-4B64-9081-F3A378F28AEA}"/>
  <bookViews>
    <workbookView xWindow="29535" yWindow="-780" windowWidth="21600" windowHeight="11325" xr2:uid="{7CD6A909-EFC1-4527-B593-5790E651D824}"/>
  </bookViews>
  <sheets>
    <sheet name="Instructions" sheetId="4" r:id="rId1"/>
    <sheet name="Nitrate" sheetId="5" r:id="rId2"/>
    <sheet name="Phosphorus" sheetId="1" r:id="rId3"/>
    <sheet name="TSS" sheetId="6" r:id="rId4"/>
    <sheet name="Summary" sheetId="3"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3" i="5" l="1"/>
  <c r="F83" i="6"/>
  <c r="F84" i="6"/>
  <c r="F85" i="6"/>
  <c r="F86" i="6"/>
  <c r="F87" i="6"/>
  <c r="F88" i="6"/>
  <c r="F89" i="6"/>
  <c r="F90" i="6"/>
  <c r="F91" i="6"/>
  <c r="F92" i="6"/>
  <c r="F93" i="6"/>
  <c r="F94" i="6"/>
  <c r="F95" i="6"/>
  <c r="F96" i="6"/>
  <c r="F97" i="6"/>
  <c r="F98" i="6"/>
  <c r="F99" i="6"/>
  <c r="F100" i="6"/>
  <c r="F101" i="6"/>
  <c r="F102" i="6"/>
  <c r="F103" i="6"/>
  <c r="F104" i="6"/>
  <c r="F105" i="6"/>
  <c r="F106" i="6"/>
  <c r="F107" i="6"/>
  <c r="F108" i="6"/>
  <c r="F109" i="6"/>
  <c r="F110" i="6"/>
  <c r="F111" i="6"/>
  <c r="F112" i="6"/>
  <c r="F113" i="6"/>
  <c r="F114" i="6"/>
  <c r="E83" i="6"/>
  <c r="E84" i="6"/>
  <c r="E85" i="6"/>
  <c r="E86" i="6"/>
  <c r="E87" i="6"/>
  <c r="E88" i="6"/>
  <c r="E89" i="6"/>
  <c r="E90" i="6"/>
  <c r="E91" i="6"/>
  <c r="E92" i="6"/>
  <c r="E93" i="6"/>
  <c r="E94" i="6"/>
  <c r="E95" i="6"/>
  <c r="E96" i="6"/>
  <c r="E97" i="6"/>
  <c r="E98" i="6"/>
  <c r="E99" i="6"/>
  <c r="E100" i="6"/>
  <c r="E101" i="6"/>
  <c r="E102" i="6"/>
  <c r="E103" i="6"/>
  <c r="E104" i="6"/>
  <c r="E105" i="6"/>
  <c r="E106" i="6"/>
  <c r="E107" i="6"/>
  <c r="E108" i="6"/>
  <c r="E109" i="6"/>
  <c r="E110" i="6"/>
  <c r="E111" i="6"/>
  <c r="E112" i="6"/>
  <c r="E113" i="6"/>
  <c r="E114" i="6"/>
  <c r="F82" i="6"/>
  <c r="E82" i="6"/>
  <c r="F45" i="6"/>
  <c r="F46" i="6"/>
  <c r="F47" i="6"/>
  <c r="F48" i="6"/>
  <c r="F49" i="6"/>
  <c r="F50" i="6"/>
  <c r="F51" i="6"/>
  <c r="F52" i="6"/>
  <c r="F53" i="6"/>
  <c r="F54" i="6"/>
  <c r="F55" i="6"/>
  <c r="F56" i="6"/>
  <c r="F57" i="6"/>
  <c r="F58" i="6"/>
  <c r="F59" i="6"/>
  <c r="F60" i="6"/>
  <c r="F61" i="6"/>
  <c r="F62" i="6"/>
  <c r="F63" i="6"/>
  <c r="F64" i="6"/>
  <c r="F65" i="6"/>
  <c r="F66" i="6"/>
  <c r="F67" i="6"/>
  <c r="F68" i="6"/>
  <c r="F69" i="6"/>
  <c r="F70" i="6"/>
  <c r="F71" i="6"/>
  <c r="F72" i="6"/>
  <c r="F73" i="6"/>
  <c r="F74" i="6"/>
  <c r="F75" i="6"/>
  <c r="F76" i="6"/>
  <c r="E45" i="6"/>
  <c r="E46" i="6"/>
  <c r="E47" i="6"/>
  <c r="E48" i="6"/>
  <c r="E49" i="6"/>
  <c r="E50" i="6"/>
  <c r="E51" i="6"/>
  <c r="E52" i="6"/>
  <c r="E53" i="6"/>
  <c r="E54" i="6"/>
  <c r="E55" i="6"/>
  <c r="E56" i="6"/>
  <c r="E57" i="6"/>
  <c r="E58" i="6"/>
  <c r="E59" i="6"/>
  <c r="E60" i="6"/>
  <c r="E61" i="6"/>
  <c r="E62" i="6"/>
  <c r="E63" i="6"/>
  <c r="E64" i="6"/>
  <c r="E65" i="6"/>
  <c r="E66" i="6"/>
  <c r="E67" i="6"/>
  <c r="E68" i="6"/>
  <c r="E69" i="6"/>
  <c r="E70" i="6"/>
  <c r="E71" i="6"/>
  <c r="E72" i="6"/>
  <c r="E73" i="6"/>
  <c r="E74" i="6"/>
  <c r="E75" i="6"/>
  <c r="E76" i="6"/>
  <c r="F44" i="6"/>
  <c r="E44" i="6"/>
  <c r="F7" i="6"/>
  <c r="F8" i="6"/>
  <c r="F9" i="6"/>
  <c r="F10" i="6"/>
  <c r="F11" i="6"/>
  <c r="F12" i="6"/>
  <c r="F13" i="6"/>
  <c r="F14" i="6"/>
  <c r="F15" i="6"/>
  <c r="F16" i="6"/>
  <c r="F17" i="6"/>
  <c r="F18" i="6"/>
  <c r="F19" i="6"/>
  <c r="F20" i="6"/>
  <c r="F21" i="6"/>
  <c r="F22" i="6"/>
  <c r="F23" i="6"/>
  <c r="F24" i="6"/>
  <c r="F25" i="6"/>
  <c r="F26" i="6"/>
  <c r="F27" i="6"/>
  <c r="F28" i="6"/>
  <c r="F29" i="6"/>
  <c r="F30" i="6"/>
  <c r="F31" i="6"/>
  <c r="F32" i="6"/>
  <c r="F33" i="6"/>
  <c r="F34" i="6"/>
  <c r="F35" i="6"/>
  <c r="F36" i="6"/>
  <c r="F37" i="6"/>
  <c r="F38" i="6"/>
  <c r="E7" i="6"/>
  <c r="E8" i="6"/>
  <c r="E9" i="6"/>
  <c r="E10" i="6"/>
  <c r="E11" i="6"/>
  <c r="E12" i="6"/>
  <c r="E13" i="6"/>
  <c r="E14" i="6"/>
  <c r="E15" i="6"/>
  <c r="E16" i="6"/>
  <c r="E17" i="6"/>
  <c r="E18" i="6"/>
  <c r="E19" i="6"/>
  <c r="E20" i="6"/>
  <c r="E21" i="6"/>
  <c r="E22" i="6"/>
  <c r="E23" i="6"/>
  <c r="E24" i="6"/>
  <c r="E25" i="6"/>
  <c r="E26" i="6"/>
  <c r="E27" i="6"/>
  <c r="E28" i="6"/>
  <c r="E29" i="6"/>
  <c r="E30" i="6"/>
  <c r="E31" i="6"/>
  <c r="E32" i="6"/>
  <c r="E33" i="6"/>
  <c r="E34" i="6"/>
  <c r="E35" i="6"/>
  <c r="E36" i="6"/>
  <c r="E37" i="6"/>
  <c r="E38" i="6"/>
  <c r="F6" i="6"/>
  <c r="E6" i="6"/>
  <c r="F44" i="1"/>
  <c r="E8" i="5"/>
  <c r="E9" i="5"/>
  <c r="E10" i="5"/>
  <c r="E11" i="5"/>
  <c r="E12" i="5"/>
  <c r="E13" i="5"/>
  <c r="E14" i="5"/>
  <c r="E15" i="5"/>
  <c r="E16" i="5"/>
  <c r="E17" i="5"/>
  <c r="E18" i="5"/>
  <c r="E19" i="5"/>
  <c r="E20" i="5"/>
  <c r="E21" i="5"/>
  <c r="E22" i="5"/>
  <c r="E6" i="5"/>
  <c r="E7" i="5"/>
  <c r="J87" i="5"/>
  <c r="J53" i="5"/>
  <c r="J20" i="5"/>
  <c r="J21" i="1"/>
  <c r="J59" i="1"/>
  <c r="J86" i="1"/>
  <c r="H98" i="6"/>
  <c r="H55" i="6"/>
  <c r="H21" i="6"/>
  <c r="D83" i="6"/>
  <c r="D84" i="6"/>
  <c r="D85" i="6"/>
  <c r="D86" i="6"/>
  <c r="D87" i="6"/>
  <c r="D88" i="6"/>
  <c r="D89" i="6"/>
  <c r="D90" i="6"/>
  <c r="D91" i="6"/>
  <c r="D92" i="6"/>
  <c r="D93" i="6"/>
  <c r="D94" i="6"/>
  <c r="D95" i="6"/>
  <c r="D96" i="6"/>
  <c r="D97" i="6"/>
  <c r="D98" i="6"/>
  <c r="D99" i="6"/>
  <c r="D100" i="6"/>
  <c r="D101" i="6"/>
  <c r="D102" i="6"/>
  <c r="D103" i="6"/>
  <c r="D104" i="6"/>
  <c r="D105" i="6"/>
  <c r="D106" i="6"/>
  <c r="D107" i="6"/>
  <c r="D108" i="6"/>
  <c r="D109" i="6"/>
  <c r="D110" i="6"/>
  <c r="D111" i="6"/>
  <c r="D112" i="6"/>
  <c r="D113" i="6"/>
  <c r="D114" i="6"/>
  <c r="D82" i="6"/>
  <c r="D45" i="6"/>
  <c r="D46" i="6"/>
  <c r="D47" i="6"/>
  <c r="D48" i="6"/>
  <c r="D49" i="6"/>
  <c r="D50" i="6"/>
  <c r="D51" i="6"/>
  <c r="D52" i="6"/>
  <c r="D53" i="6"/>
  <c r="D54" i="6"/>
  <c r="D55" i="6"/>
  <c r="D56" i="6"/>
  <c r="D57" i="6"/>
  <c r="D58" i="6"/>
  <c r="D59" i="6"/>
  <c r="D60" i="6"/>
  <c r="D61" i="6"/>
  <c r="D62" i="6"/>
  <c r="D63" i="6"/>
  <c r="D64" i="6"/>
  <c r="D65" i="6"/>
  <c r="D66" i="6"/>
  <c r="D67" i="6"/>
  <c r="D68" i="6"/>
  <c r="D69" i="6"/>
  <c r="D70" i="6"/>
  <c r="D71" i="6"/>
  <c r="D72" i="6"/>
  <c r="D73" i="6"/>
  <c r="D74" i="6"/>
  <c r="D75" i="6"/>
  <c r="D76" i="6"/>
  <c r="D44" i="6"/>
  <c r="D75" i="1" l="1"/>
  <c r="E75" i="1" s="1"/>
  <c r="G75" i="1" s="1"/>
  <c r="D76" i="1"/>
  <c r="E76" i="1" s="1"/>
  <c r="G76" i="1" s="1"/>
  <c r="D77" i="1"/>
  <c r="F77" i="1" s="1"/>
  <c r="H77" i="1" s="1"/>
  <c r="E77" i="1"/>
  <c r="G77" i="1" s="1"/>
  <c r="D78" i="1"/>
  <c r="E78" i="1" s="1"/>
  <c r="G78" i="1" s="1"/>
  <c r="F78" i="1"/>
  <c r="H78" i="1" s="1"/>
  <c r="D79" i="1"/>
  <c r="E79" i="1"/>
  <c r="F79" i="1"/>
  <c r="H79" i="1" s="1"/>
  <c r="G79" i="1"/>
  <c r="D80" i="1"/>
  <c r="E80" i="1" s="1"/>
  <c r="G80" i="1" s="1"/>
  <c r="F80" i="1"/>
  <c r="H80" i="1" s="1"/>
  <c r="D81" i="1"/>
  <c r="E81" i="1" s="1"/>
  <c r="G81" i="1" s="1"/>
  <c r="F81" i="1"/>
  <c r="H81" i="1"/>
  <c r="D82" i="1"/>
  <c r="E82" i="1" s="1"/>
  <c r="G82" i="1" s="1"/>
  <c r="D83" i="1"/>
  <c r="E83" i="1"/>
  <c r="G83" i="1" s="1"/>
  <c r="F83" i="1"/>
  <c r="H83" i="1" s="1"/>
  <c r="D84" i="1"/>
  <c r="E84" i="1"/>
  <c r="G84" i="1" s="1"/>
  <c r="F84" i="1"/>
  <c r="H84" i="1" s="1"/>
  <c r="D85" i="1"/>
  <c r="E85" i="1"/>
  <c r="F85" i="1"/>
  <c r="H85" i="1" s="1"/>
  <c r="G85" i="1"/>
  <c r="D86" i="1"/>
  <c r="E86" i="1"/>
  <c r="F86" i="1"/>
  <c r="H86" i="1" s="1"/>
  <c r="G86" i="1"/>
  <c r="D87" i="1"/>
  <c r="E87" i="1" s="1"/>
  <c r="G87" i="1" s="1"/>
  <c r="D88" i="1"/>
  <c r="E88" i="1" s="1"/>
  <c r="G88" i="1" s="1"/>
  <c r="D89" i="1"/>
  <c r="F89" i="1" s="1"/>
  <c r="H89" i="1" s="1"/>
  <c r="E89" i="1"/>
  <c r="G89" i="1" s="1"/>
  <c r="D90" i="1"/>
  <c r="E90" i="1" s="1"/>
  <c r="G90" i="1" s="1"/>
  <c r="F90" i="1"/>
  <c r="H90" i="1" s="1"/>
  <c r="D91" i="1"/>
  <c r="E91" i="1"/>
  <c r="F91" i="1"/>
  <c r="H91" i="1" s="1"/>
  <c r="G91" i="1"/>
  <c r="D92" i="1"/>
  <c r="E92" i="1" s="1"/>
  <c r="G92" i="1" s="1"/>
  <c r="F92" i="1"/>
  <c r="H92" i="1" s="1"/>
  <c r="D93" i="1"/>
  <c r="E93" i="1" s="1"/>
  <c r="G93" i="1" s="1"/>
  <c r="F93" i="1"/>
  <c r="H93" i="1" s="1"/>
  <c r="D74" i="1"/>
  <c r="F74" i="1" s="1"/>
  <c r="H74" i="1" s="1"/>
  <c r="D45" i="1"/>
  <c r="E45" i="1" s="1"/>
  <c r="G45" i="1" s="1"/>
  <c r="D46" i="1"/>
  <c r="E46" i="1" s="1"/>
  <c r="G46" i="1" s="1"/>
  <c r="D47" i="1"/>
  <c r="F47" i="1" s="1"/>
  <c r="H47" i="1" s="1"/>
  <c r="E47" i="1"/>
  <c r="G47" i="1" s="1"/>
  <c r="D48" i="1"/>
  <c r="E48" i="1" s="1"/>
  <c r="G48" i="1" s="1"/>
  <c r="F48" i="1"/>
  <c r="H48" i="1" s="1"/>
  <c r="D49" i="1"/>
  <c r="E49" i="1"/>
  <c r="F49" i="1"/>
  <c r="H49" i="1" s="1"/>
  <c r="G49" i="1"/>
  <c r="D50" i="1"/>
  <c r="E50" i="1" s="1"/>
  <c r="G50" i="1" s="1"/>
  <c r="F50" i="1"/>
  <c r="H50" i="1" s="1"/>
  <c r="D51" i="1"/>
  <c r="E51" i="1" s="1"/>
  <c r="G51" i="1" s="1"/>
  <c r="F51" i="1"/>
  <c r="H51" i="1" s="1"/>
  <c r="D52" i="1"/>
  <c r="E52" i="1" s="1"/>
  <c r="G52" i="1" s="1"/>
  <c r="D53" i="1"/>
  <c r="E53" i="1"/>
  <c r="G53" i="1" s="1"/>
  <c r="F53" i="1"/>
  <c r="H53" i="1"/>
  <c r="D54" i="1"/>
  <c r="E54" i="1"/>
  <c r="G54" i="1" s="1"/>
  <c r="F54" i="1"/>
  <c r="H54" i="1" s="1"/>
  <c r="D55" i="1"/>
  <c r="E55" i="1"/>
  <c r="F55" i="1"/>
  <c r="H55" i="1" s="1"/>
  <c r="G55" i="1"/>
  <c r="D56" i="1"/>
  <c r="E56" i="1"/>
  <c r="F56" i="1"/>
  <c r="H56" i="1" s="1"/>
  <c r="G56" i="1"/>
  <c r="D57" i="1"/>
  <c r="E57" i="1" s="1"/>
  <c r="G57" i="1" s="1"/>
  <c r="D58" i="1"/>
  <c r="E58" i="1" s="1"/>
  <c r="G58" i="1" s="1"/>
  <c r="D59" i="1"/>
  <c r="F59" i="1" s="1"/>
  <c r="H59" i="1" s="1"/>
  <c r="E59" i="1"/>
  <c r="G59" i="1" s="1"/>
  <c r="D60" i="1"/>
  <c r="E60" i="1" s="1"/>
  <c r="G60" i="1" s="1"/>
  <c r="F60" i="1"/>
  <c r="H60" i="1" s="1"/>
  <c r="D61" i="1"/>
  <c r="E61" i="1"/>
  <c r="F61" i="1"/>
  <c r="H61" i="1" s="1"/>
  <c r="G61" i="1"/>
  <c r="D62" i="1"/>
  <c r="E62" i="1" s="1"/>
  <c r="G62" i="1" s="1"/>
  <c r="F62" i="1"/>
  <c r="H62" i="1" s="1"/>
  <c r="D63" i="1"/>
  <c r="E63" i="1" s="1"/>
  <c r="G63" i="1" s="1"/>
  <c r="F63" i="1"/>
  <c r="H63" i="1" s="1"/>
  <c r="D64" i="1"/>
  <c r="E64" i="1" s="1"/>
  <c r="G64" i="1" s="1"/>
  <c r="D65" i="1"/>
  <c r="E65" i="1"/>
  <c r="G65" i="1" s="1"/>
  <c r="F65" i="1"/>
  <c r="H65" i="1" s="1"/>
  <c r="D66" i="1"/>
  <c r="E66" i="1"/>
  <c r="G66" i="1" s="1"/>
  <c r="F66" i="1"/>
  <c r="H66" i="1" s="1"/>
  <c r="G44" i="1"/>
  <c r="H44" i="1"/>
  <c r="E44" i="1"/>
  <c r="D44" i="1"/>
  <c r="D7" i="1"/>
  <c r="E7" i="1" s="1"/>
  <c r="G7" i="1" s="1"/>
  <c r="D8" i="1"/>
  <c r="E8" i="1" s="1"/>
  <c r="G8" i="1" s="1"/>
  <c r="D9" i="1"/>
  <c r="F9" i="1" s="1"/>
  <c r="H9" i="1" s="1"/>
  <c r="E9" i="1"/>
  <c r="G9" i="1" s="1"/>
  <c r="D10" i="1"/>
  <c r="E10" i="1" s="1"/>
  <c r="G10" i="1" s="1"/>
  <c r="F10" i="1"/>
  <c r="H10" i="1" s="1"/>
  <c r="D11" i="1"/>
  <c r="E11" i="1"/>
  <c r="F11" i="1"/>
  <c r="H11" i="1" s="1"/>
  <c r="G11" i="1"/>
  <c r="D12" i="1"/>
  <c r="E12" i="1" s="1"/>
  <c r="G12" i="1" s="1"/>
  <c r="F12" i="1"/>
  <c r="H12" i="1" s="1"/>
  <c r="D13" i="1"/>
  <c r="E13" i="1" s="1"/>
  <c r="G13" i="1" s="1"/>
  <c r="F13" i="1"/>
  <c r="H13" i="1" s="1"/>
  <c r="D14" i="1"/>
  <c r="E14" i="1" s="1"/>
  <c r="G14" i="1" s="1"/>
  <c r="D15" i="1"/>
  <c r="E15" i="1"/>
  <c r="G15" i="1" s="1"/>
  <c r="F15" i="1"/>
  <c r="H15" i="1" s="1"/>
  <c r="D16" i="1"/>
  <c r="E16" i="1"/>
  <c r="G16" i="1" s="1"/>
  <c r="F16" i="1"/>
  <c r="H16" i="1" s="1"/>
  <c r="D17" i="1"/>
  <c r="E17" i="1"/>
  <c r="G17" i="1" s="1"/>
  <c r="F17" i="1"/>
  <c r="H17" i="1" s="1"/>
  <c r="D18" i="1"/>
  <c r="E18" i="1"/>
  <c r="F18" i="1"/>
  <c r="H18" i="1" s="1"/>
  <c r="G18" i="1"/>
  <c r="D19" i="1"/>
  <c r="E19" i="1" s="1"/>
  <c r="G19" i="1" s="1"/>
  <c r="D20" i="1"/>
  <c r="E20" i="1" s="1"/>
  <c r="G20" i="1" s="1"/>
  <c r="D21" i="1"/>
  <c r="F21" i="1" s="1"/>
  <c r="H21" i="1" s="1"/>
  <c r="E21" i="1"/>
  <c r="G21" i="1" s="1"/>
  <c r="D22" i="1"/>
  <c r="E22" i="1" s="1"/>
  <c r="G22" i="1" s="1"/>
  <c r="F22" i="1"/>
  <c r="H22" i="1" s="1"/>
  <c r="D23" i="1"/>
  <c r="E23" i="1"/>
  <c r="F23" i="1"/>
  <c r="H23" i="1" s="1"/>
  <c r="G23" i="1"/>
  <c r="D24" i="1"/>
  <c r="E24" i="1" s="1"/>
  <c r="G24" i="1" s="1"/>
  <c r="F24" i="1"/>
  <c r="H24" i="1" s="1"/>
  <c r="D25" i="1"/>
  <c r="E25" i="1" s="1"/>
  <c r="G25" i="1" s="1"/>
  <c r="F25" i="1"/>
  <c r="H25" i="1" s="1"/>
  <c r="D26" i="1"/>
  <c r="E26" i="1" s="1"/>
  <c r="G26" i="1" s="1"/>
  <c r="D27" i="1"/>
  <c r="E27" i="1"/>
  <c r="G27" i="1" s="1"/>
  <c r="F27" i="1"/>
  <c r="H27" i="1" s="1"/>
  <c r="D28" i="1"/>
  <c r="E28" i="1"/>
  <c r="G28" i="1" s="1"/>
  <c r="F28" i="1"/>
  <c r="H28" i="1" s="1"/>
  <c r="D29" i="1"/>
  <c r="E29" i="1"/>
  <c r="F29" i="1"/>
  <c r="H29" i="1" s="1"/>
  <c r="G29" i="1"/>
  <c r="D30" i="1"/>
  <c r="E30" i="1"/>
  <c r="F30" i="1"/>
  <c r="H30" i="1" s="1"/>
  <c r="G30" i="1"/>
  <c r="D31" i="1"/>
  <c r="E31" i="1" s="1"/>
  <c r="G31" i="1" s="1"/>
  <c r="D32" i="1"/>
  <c r="E32" i="1" s="1"/>
  <c r="G32" i="1" s="1"/>
  <c r="D33" i="1"/>
  <c r="F33" i="1" s="1"/>
  <c r="H33" i="1" s="1"/>
  <c r="E33" i="1"/>
  <c r="G33" i="1" s="1"/>
  <c r="D34" i="1"/>
  <c r="E34" i="1" s="1"/>
  <c r="G34" i="1" s="1"/>
  <c r="F34" i="1"/>
  <c r="H34" i="1" s="1"/>
  <c r="D35" i="1"/>
  <c r="E35" i="1"/>
  <c r="F35" i="1"/>
  <c r="H35" i="1" s="1"/>
  <c r="G35" i="1"/>
  <c r="D36" i="1"/>
  <c r="E36" i="1" s="1"/>
  <c r="G36" i="1" s="1"/>
  <c r="F36" i="1"/>
  <c r="H36" i="1" s="1"/>
  <c r="D37" i="1"/>
  <c r="E37" i="1" s="1"/>
  <c r="G37" i="1" s="1"/>
  <c r="F37" i="1"/>
  <c r="H37" i="1" s="1"/>
  <c r="D38" i="1"/>
  <c r="E38" i="1" s="1"/>
  <c r="G38" i="1" s="1"/>
  <c r="D6" i="1"/>
  <c r="E6" i="1" s="1"/>
  <c r="G6" i="1" s="1"/>
  <c r="D72" i="5"/>
  <c r="E72" i="5" s="1"/>
  <c r="G72" i="5" s="1"/>
  <c r="D73" i="5"/>
  <c r="E73" i="5" s="1"/>
  <c r="G73" i="5" s="1"/>
  <c r="D74" i="5"/>
  <c r="E74" i="5" s="1"/>
  <c r="G74" i="5" s="1"/>
  <c r="D75" i="5"/>
  <c r="F75" i="5" s="1"/>
  <c r="H75" i="5" s="1"/>
  <c r="E75" i="5"/>
  <c r="G75" i="5" s="1"/>
  <c r="D76" i="5"/>
  <c r="E76" i="5" s="1"/>
  <c r="G76" i="5" s="1"/>
  <c r="D77" i="5"/>
  <c r="E77" i="5" s="1"/>
  <c r="G77" i="5" s="1"/>
  <c r="D78" i="5"/>
  <c r="E78" i="5" s="1"/>
  <c r="G78" i="5" s="1"/>
  <c r="D79" i="5"/>
  <c r="F79" i="5" s="1"/>
  <c r="H79" i="5" s="1"/>
  <c r="E79" i="5"/>
  <c r="G79" i="5" s="1"/>
  <c r="D80" i="5"/>
  <c r="F80" i="5" s="1"/>
  <c r="H80" i="5" s="1"/>
  <c r="E80" i="5"/>
  <c r="G80" i="5" s="1"/>
  <c r="D81" i="5"/>
  <c r="E81" i="5" s="1"/>
  <c r="G81" i="5" s="1"/>
  <c r="D82" i="5"/>
  <c r="F82" i="5" s="1"/>
  <c r="H82" i="5" s="1"/>
  <c r="E82" i="5"/>
  <c r="G82" i="5" s="1"/>
  <c r="D83" i="5"/>
  <c r="E83" i="5"/>
  <c r="G83" i="5" s="1"/>
  <c r="F83" i="5"/>
  <c r="H83" i="5" s="1"/>
  <c r="D84" i="5"/>
  <c r="E84" i="5" s="1"/>
  <c r="G84" i="5" s="1"/>
  <c r="F84" i="5"/>
  <c r="H84" i="5"/>
  <c r="D85" i="5"/>
  <c r="E85" i="5" s="1"/>
  <c r="G85" i="5" s="1"/>
  <c r="D86" i="5"/>
  <c r="E86" i="5" s="1"/>
  <c r="G86" i="5" s="1"/>
  <c r="F86" i="5"/>
  <c r="H86" i="5" s="1"/>
  <c r="D87" i="5"/>
  <c r="E87" i="5" s="1"/>
  <c r="G87" i="5" s="1"/>
  <c r="D88" i="5"/>
  <c r="E88" i="5" s="1"/>
  <c r="G88" i="5" s="1"/>
  <c r="F88" i="5"/>
  <c r="H88" i="5"/>
  <c r="D89" i="5"/>
  <c r="F89" i="5" s="1"/>
  <c r="H89" i="5" s="1"/>
  <c r="E89" i="5"/>
  <c r="G89" i="5"/>
  <c r="D90" i="5"/>
  <c r="E90" i="5" s="1"/>
  <c r="G90" i="5" s="1"/>
  <c r="D91" i="5"/>
  <c r="E91" i="5" s="1"/>
  <c r="G91" i="5" s="1"/>
  <c r="D92" i="5"/>
  <c r="F92" i="5" s="1"/>
  <c r="H92" i="5" s="1"/>
  <c r="D93" i="5"/>
  <c r="E93" i="5" s="1"/>
  <c r="G93" i="5" s="1"/>
  <c r="F93" i="5"/>
  <c r="H93" i="5"/>
  <c r="D71" i="5"/>
  <c r="F71" i="5" s="1"/>
  <c r="H71" i="5" s="1"/>
  <c r="D43" i="5"/>
  <c r="D44" i="5"/>
  <c r="F44" i="5" s="1"/>
  <c r="H44" i="5" s="1"/>
  <c r="E44" i="5"/>
  <c r="G44" i="5" s="1"/>
  <c r="D45" i="5"/>
  <c r="E45" i="5" s="1"/>
  <c r="G45" i="5" s="1"/>
  <c r="D46" i="5"/>
  <c r="F46" i="5" s="1"/>
  <c r="H46" i="5" s="1"/>
  <c r="D47" i="5"/>
  <c r="E47" i="5" s="1"/>
  <c r="G47" i="5" s="1"/>
  <c r="D48" i="5"/>
  <c r="E48" i="5"/>
  <c r="F48" i="5"/>
  <c r="H48" i="5" s="1"/>
  <c r="G48" i="5"/>
  <c r="D49" i="5"/>
  <c r="E49" i="5" s="1"/>
  <c r="G49" i="5" s="1"/>
  <c r="D50" i="5"/>
  <c r="E50" i="5" s="1"/>
  <c r="G50" i="5" s="1"/>
  <c r="D51" i="5"/>
  <c r="E51" i="5" s="1"/>
  <c r="G51" i="5" s="1"/>
  <c r="D52" i="5"/>
  <c r="F52" i="5" s="1"/>
  <c r="H52" i="5" s="1"/>
  <c r="E52" i="5"/>
  <c r="G52" i="5" s="1"/>
  <c r="D53" i="5"/>
  <c r="F53" i="5" s="1"/>
  <c r="H53" i="5" s="1"/>
  <c r="E53" i="5"/>
  <c r="G53" i="5" s="1"/>
  <c r="D54" i="5"/>
  <c r="F54" i="5" s="1"/>
  <c r="H54" i="5" s="1"/>
  <c r="E54" i="5"/>
  <c r="G54" i="5" s="1"/>
  <c r="D55" i="5"/>
  <c r="F55" i="5" s="1"/>
  <c r="H55" i="5" s="1"/>
  <c r="E55" i="5"/>
  <c r="G55" i="5" s="1"/>
  <c r="D56" i="5"/>
  <c r="F56" i="5" s="1"/>
  <c r="H56" i="5" s="1"/>
  <c r="D57" i="5"/>
  <c r="E57" i="5" s="1"/>
  <c r="G57" i="5" s="1"/>
  <c r="D58" i="5"/>
  <c r="F58" i="5" s="1"/>
  <c r="H58" i="5" s="1"/>
  <c r="E58" i="5"/>
  <c r="G58" i="5" s="1"/>
  <c r="D59" i="5"/>
  <c r="E59" i="5" s="1"/>
  <c r="G59" i="5" s="1"/>
  <c r="D60" i="5"/>
  <c r="F60" i="5" s="1"/>
  <c r="H60" i="5" s="1"/>
  <c r="E60" i="5"/>
  <c r="G60" i="5" s="1"/>
  <c r="D61" i="5"/>
  <c r="E61" i="5" s="1"/>
  <c r="G61" i="5" s="1"/>
  <c r="D62" i="5"/>
  <c r="E62" i="5" s="1"/>
  <c r="G62" i="5" s="1"/>
  <c r="D63" i="5"/>
  <c r="E63" i="5" s="1"/>
  <c r="G63" i="5" s="1"/>
  <c r="D64" i="5"/>
  <c r="F64" i="5" s="1"/>
  <c r="H64" i="5" s="1"/>
  <c r="E64" i="5"/>
  <c r="G64" i="5" s="1"/>
  <c r="D65" i="5"/>
  <c r="E65" i="5" s="1"/>
  <c r="G65" i="5" s="1"/>
  <c r="F43" i="5"/>
  <c r="H43" i="5" s="1"/>
  <c r="E33" i="5"/>
  <c r="E31" i="5"/>
  <c r="D20" i="5"/>
  <c r="F20" i="5" s="1"/>
  <c r="D21" i="5"/>
  <c r="D22" i="5"/>
  <c r="D23" i="5"/>
  <c r="E23" i="5" s="1"/>
  <c r="D24" i="5"/>
  <c r="F24" i="5" s="1"/>
  <c r="D25" i="5"/>
  <c r="F25" i="5" s="1"/>
  <c r="D26" i="5"/>
  <c r="F26" i="5" s="1"/>
  <c r="D27" i="5"/>
  <c r="F27" i="5" s="1"/>
  <c r="D28" i="5"/>
  <c r="F28" i="5" s="1"/>
  <c r="D29" i="5"/>
  <c r="E29" i="5" s="1"/>
  <c r="D30" i="5"/>
  <c r="E30" i="5" s="1"/>
  <c r="D31" i="5"/>
  <c r="F31" i="5" s="1"/>
  <c r="D32" i="5"/>
  <c r="F32" i="5" s="1"/>
  <c r="D33" i="5"/>
  <c r="F33" i="5" s="1"/>
  <c r="D34" i="5"/>
  <c r="E34" i="5" s="1"/>
  <c r="D35" i="5"/>
  <c r="E35" i="5" s="1"/>
  <c r="D36" i="5"/>
  <c r="F36" i="5" s="1"/>
  <c r="D37" i="5"/>
  <c r="F37" i="5" s="1"/>
  <c r="D38" i="5"/>
  <c r="F38" i="5" s="1"/>
  <c r="D6" i="5"/>
  <c r="E36" i="5" l="1"/>
  <c r="F59" i="5"/>
  <c r="H59" i="5" s="1"/>
  <c r="F50" i="5"/>
  <c r="H50" i="5" s="1"/>
  <c r="E38" i="5"/>
  <c r="F91" i="5"/>
  <c r="H91" i="5" s="1"/>
  <c r="F87" i="5"/>
  <c r="H87" i="5" s="1"/>
  <c r="F35" i="5"/>
  <c r="F81" i="5"/>
  <c r="H81" i="5" s="1"/>
  <c r="F74" i="5"/>
  <c r="H74" i="5" s="1"/>
  <c r="F77" i="5"/>
  <c r="H77" i="5" s="1"/>
  <c r="F29" i="5"/>
  <c r="H29" i="5" s="1"/>
  <c r="F21" i="5"/>
  <c r="F62" i="5"/>
  <c r="H62" i="5" s="1"/>
  <c r="E56" i="5"/>
  <c r="G56" i="5" s="1"/>
  <c r="F47" i="5"/>
  <c r="H47" i="5" s="1"/>
  <c r="F76" i="5"/>
  <c r="H76" i="5" s="1"/>
  <c r="E24" i="5"/>
  <c r="F65" i="5"/>
  <c r="H65" i="5" s="1"/>
  <c r="F72" i="5"/>
  <c r="H72" i="5" s="1"/>
  <c r="E26" i="5"/>
  <c r="E46" i="5"/>
  <c r="G46" i="5" s="1"/>
  <c r="E92" i="5"/>
  <c r="G92" i="5" s="1"/>
  <c r="F88" i="1"/>
  <c r="H88" i="1" s="1"/>
  <c r="F76" i="1"/>
  <c r="H76" i="1" s="1"/>
  <c r="F87" i="1"/>
  <c r="H87" i="1" s="1"/>
  <c r="F75" i="1"/>
  <c r="H75" i="1" s="1"/>
  <c r="F82" i="1"/>
  <c r="H82" i="1" s="1"/>
  <c r="E74" i="1"/>
  <c r="G74" i="1" s="1"/>
  <c r="F58" i="1"/>
  <c r="H58" i="1" s="1"/>
  <c r="F46" i="1"/>
  <c r="H46" i="1" s="1"/>
  <c r="F57" i="1"/>
  <c r="H57" i="1" s="1"/>
  <c r="F45" i="1"/>
  <c r="H45" i="1" s="1"/>
  <c r="F64" i="1"/>
  <c r="H64" i="1" s="1"/>
  <c r="F52" i="1"/>
  <c r="H52" i="1" s="1"/>
  <c r="F32" i="1"/>
  <c r="H32" i="1" s="1"/>
  <c r="F20" i="1"/>
  <c r="H20" i="1" s="1"/>
  <c r="F8" i="1"/>
  <c r="H8" i="1" s="1"/>
  <c r="F31" i="1"/>
  <c r="H31" i="1" s="1"/>
  <c r="F19" i="1"/>
  <c r="H19" i="1" s="1"/>
  <c r="F7" i="1"/>
  <c r="H7" i="1" s="1"/>
  <c r="F38" i="1"/>
  <c r="H38" i="1" s="1"/>
  <c r="F26" i="1"/>
  <c r="H26" i="1" s="1"/>
  <c r="F14" i="1"/>
  <c r="H14" i="1" s="1"/>
  <c r="F6" i="1"/>
  <c r="H6" i="1" s="1"/>
  <c r="F90" i="5"/>
  <c r="H90" i="5" s="1"/>
  <c r="F78" i="5"/>
  <c r="H78" i="5" s="1"/>
  <c r="F85" i="5"/>
  <c r="H85" i="5" s="1"/>
  <c r="F73" i="5"/>
  <c r="H73" i="5" s="1"/>
  <c r="E71" i="5"/>
  <c r="G71" i="5" s="1"/>
  <c r="F57" i="5"/>
  <c r="H57" i="5" s="1"/>
  <c r="F45" i="5"/>
  <c r="H45" i="5" s="1"/>
  <c r="F61" i="5"/>
  <c r="H61" i="5" s="1"/>
  <c r="F49" i="5"/>
  <c r="H49" i="5" s="1"/>
  <c r="F63" i="5"/>
  <c r="H63" i="5" s="1"/>
  <c r="F51" i="5"/>
  <c r="H51" i="5" s="1"/>
  <c r="E43" i="5"/>
  <c r="G43" i="5" s="1"/>
  <c r="E27" i="5"/>
  <c r="G27" i="5" s="1"/>
  <c r="F6" i="5"/>
  <c r="H6" i="5" s="1"/>
  <c r="E25" i="5"/>
  <c r="G25" i="5" s="1"/>
  <c r="E37" i="5"/>
  <c r="G37" i="5" s="1"/>
  <c r="E28" i="5"/>
  <c r="F30" i="5"/>
  <c r="H30" i="5" s="1"/>
  <c r="F23" i="5"/>
  <c r="H23" i="5" s="1"/>
  <c r="G20" i="5"/>
  <c r="E32" i="5"/>
  <c r="G32" i="5" s="1"/>
  <c r="F34" i="5"/>
  <c r="H34" i="5" s="1"/>
  <c r="F22" i="5"/>
  <c r="H22" i="5" s="1"/>
  <c r="H27" i="5"/>
  <c r="H38" i="5"/>
  <c r="H26" i="5"/>
  <c r="H37" i="5"/>
  <c r="H25" i="5"/>
  <c r="H36" i="5"/>
  <c r="H24" i="5"/>
  <c r="H35" i="5"/>
  <c r="H33" i="5"/>
  <c r="H21" i="5"/>
  <c r="H32" i="5"/>
  <c r="H20" i="5"/>
  <c r="H31" i="5"/>
  <c r="H28" i="5"/>
  <c r="G22" i="5"/>
  <c r="G33" i="5"/>
  <c r="G6" i="5"/>
  <c r="G31" i="5"/>
  <c r="G35" i="5"/>
  <c r="G36" i="5"/>
  <c r="G34" i="5"/>
  <c r="G29" i="5"/>
  <c r="G28" i="5"/>
  <c r="G21" i="5"/>
  <c r="G24" i="5"/>
  <c r="G23" i="5"/>
  <c r="G30" i="5"/>
  <c r="G38" i="5"/>
  <c r="G26" i="5"/>
  <c r="B20" i="3"/>
  <c r="D20" i="3"/>
  <c r="C20" i="3"/>
  <c r="D12" i="3"/>
  <c r="C12" i="3"/>
  <c r="B12" i="3"/>
  <c r="D4" i="3"/>
  <c r="C4" i="3"/>
  <c r="B4" i="3"/>
  <c r="D35" i="6"/>
  <c r="D36" i="6"/>
  <c r="D37" i="6"/>
  <c r="D38" i="6"/>
  <c r="D34" i="6"/>
  <c r="D33" i="6"/>
  <c r="D32" i="6"/>
  <c r="D31" i="6"/>
  <c r="D30" i="6"/>
  <c r="D29" i="6"/>
  <c r="D28" i="6"/>
  <c r="D27" i="6"/>
  <c r="D26" i="6"/>
  <c r="D25" i="6"/>
  <c r="D24" i="6"/>
  <c r="D23" i="6"/>
  <c r="D22" i="6"/>
  <c r="D21" i="6"/>
  <c r="D20" i="6"/>
  <c r="D19" i="6"/>
  <c r="D18" i="6"/>
  <c r="D17" i="6"/>
  <c r="D16" i="6"/>
  <c r="D15" i="6"/>
  <c r="D14" i="6"/>
  <c r="D13" i="6"/>
  <c r="D12" i="6"/>
  <c r="D11" i="6"/>
  <c r="D10" i="6"/>
  <c r="D9" i="6"/>
  <c r="D8" i="6"/>
  <c r="D7" i="6"/>
  <c r="D6" i="6"/>
  <c r="D19" i="5"/>
  <c r="D18" i="5"/>
  <c r="D17" i="5"/>
  <c r="D16" i="5"/>
  <c r="D15" i="5"/>
  <c r="D14" i="5"/>
  <c r="D13" i="5"/>
  <c r="D12" i="5"/>
  <c r="D11" i="5"/>
  <c r="D10" i="5"/>
  <c r="D9" i="5"/>
  <c r="D8" i="5"/>
  <c r="D7" i="5"/>
  <c r="G16" i="5" l="1"/>
  <c r="F16" i="5"/>
  <c r="H16" i="5" s="1"/>
  <c r="G18" i="5"/>
  <c r="F18" i="5"/>
  <c r="H18" i="5" s="1"/>
  <c r="F9" i="5"/>
  <c r="H9" i="5" s="1"/>
  <c r="G9" i="5"/>
  <c r="F17" i="5"/>
  <c r="F10" i="5"/>
  <c r="H10" i="5" s="1"/>
  <c r="G11" i="5"/>
  <c r="F11" i="5"/>
  <c r="H11" i="5" s="1"/>
  <c r="F12" i="5"/>
  <c r="H12" i="5" s="1"/>
  <c r="G12" i="5"/>
  <c r="F7" i="5"/>
  <c r="H7" i="5" s="1"/>
  <c r="F13" i="5"/>
  <c r="H13" i="5" s="1"/>
  <c r="G13" i="5"/>
  <c r="F14" i="5"/>
  <c r="H14" i="5" s="1"/>
  <c r="G14" i="5"/>
  <c r="F19" i="5"/>
  <c r="H19" i="5" s="1"/>
  <c r="G19" i="5"/>
  <c r="F8" i="5"/>
  <c r="H8" i="5" s="1"/>
  <c r="G8" i="5"/>
  <c r="F15" i="5"/>
  <c r="H15" i="5" s="1"/>
  <c r="G15" i="5"/>
  <c r="G10" i="5"/>
  <c r="G17" i="5"/>
  <c r="I100" i="6"/>
  <c r="D22" i="3" s="1"/>
  <c r="H57" i="6"/>
  <c r="C21" i="3" s="1"/>
  <c r="H100" i="6"/>
  <c r="D21" i="3" s="1"/>
  <c r="H17" i="5"/>
  <c r="J88" i="1"/>
  <c r="J22" i="5" l="1"/>
  <c r="G7" i="5"/>
  <c r="H23" i="6"/>
  <c r="I57" i="6"/>
  <c r="C22" i="3" s="1"/>
  <c r="I23" i="6"/>
  <c r="B22" i="3" s="1"/>
  <c r="M88" i="1"/>
  <c r="D14" i="3" s="1"/>
  <c r="K88" i="1"/>
  <c r="K55" i="5"/>
  <c r="K89" i="5"/>
  <c r="J89" i="5"/>
  <c r="L55" i="5"/>
  <c r="J55" i="5"/>
  <c r="K22" i="5"/>
  <c r="J101" i="6"/>
  <c r="D24" i="3" s="1"/>
  <c r="L89" i="5"/>
  <c r="M89" i="5"/>
  <c r="M55" i="5"/>
  <c r="L61" i="1" l="1"/>
  <c r="C13" i="3" s="1"/>
  <c r="J61" i="1"/>
  <c r="L88" i="1"/>
  <c r="L90" i="1" s="1"/>
  <c r="D15" i="3" s="1"/>
  <c r="M61" i="1"/>
  <c r="C14" i="3" s="1"/>
  <c r="K61" i="1"/>
  <c r="M22" i="5"/>
  <c r="B6" i="3" s="1"/>
  <c r="L57" i="5"/>
  <c r="J24" i="6"/>
  <c r="B24" i="3" s="1"/>
  <c r="B21" i="3"/>
  <c r="H102" i="6"/>
  <c r="D23" i="3" s="1"/>
  <c r="J24" i="5"/>
  <c r="D6" i="3"/>
  <c r="J57" i="5"/>
  <c r="N56" i="5"/>
  <c r="C8" i="3" s="1"/>
  <c r="D5" i="3"/>
  <c r="N90" i="5"/>
  <c r="D8" i="3" s="1"/>
  <c r="J91" i="5"/>
  <c r="H59" i="6"/>
  <c r="C23" i="3" s="1"/>
  <c r="J58" i="6"/>
  <c r="C24" i="3" s="1"/>
  <c r="J90" i="1"/>
  <c r="N89" i="1"/>
  <c r="D16" i="3" s="1"/>
  <c r="C6" i="3"/>
  <c r="H25" i="6"/>
  <c r="B23" i="3" s="1"/>
  <c r="C5" i="3"/>
  <c r="D13" i="3" l="1"/>
  <c r="M23" i="1"/>
  <c r="K23" i="1"/>
  <c r="L23" i="1"/>
  <c r="J23" i="1"/>
  <c r="L22" i="5"/>
  <c r="B5" i="3" s="1"/>
  <c r="L91" i="5"/>
  <c r="D7" i="3" s="1"/>
  <c r="J63" i="1"/>
  <c r="C7" i="3"/>
  <c r="N62" i="1"/>
  <c r="C16" i="3" s="1"/>
  <c r="L63" i="1"/>
  <c r="C15" i="3" s="1"/>
  <c r="N24" i="1" l="1"/>
  <c r="B16" i="3" s="1"/>
  <c r="L24" i="5"/>
  <c r="B7" i="3" s="1"/>
  <c r="B8" i="3"/>
  <c r="B13" i="3"/>
  <c r="B14" i="3"/>
  <c r="L25" i="1" l="1"/>
  <c r="B15" i="3" s="1"/>
  <c r="J2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Benton, Zoey</author>
    <author>Neher, Timothy P</author>
  </authors>
  <commentList>
    <comment ref="J22" authorId="0" shapeId="0" xr:uid="{2B5C73CA-5FB4-4BCC-95A2-9438E7783626}">
      <text>
        <r>
          <rPr>
            <sz val="9"/>
            <color indexed="81"/>
            <rFont val="Tahoma"/>
            <family val="2"/>
          </rPr>
          <t xml:space="preserve">
Make sure that the formulas in these cells contain the appropriate range of values. For example, N22 have the formula "SUM=E5:E38"</t>
        </r>
      </text>
    </comment>
    <comment ref="N23" authorId="1" shapeId="0" xr:uid="{A436803C-30C0-4547-91DD-1EFE15D40F1F}">
      <text>
        <r>
          <rPr>
            <sz val="9"/>
            <color indexed="81"/>
            <rFont val="Tahoma"/>
            <charset val="1"/>
          </rPr>
          <t xml:space="preserve">
Reminder: If this cell is negative, no pollutant reduction is needed.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Benton, Zoey</author>
  </authors>
  <commentList>
    <comment ref="E2" authorId="0" shapeId="0" xr:uid="{DB0E217C-FD12-4073-A50F-2AC09AE09DDD}">
      <text>
        <r>
          <rPr>
            <b/>
            <sz val="9"/>
            <color indexed="81"/>
            <rFont val="Tahoma"/>
            <family val="2"/>
          </rPr>
          <t>If you need to add more subwatersheds to this summary page, copy and paste either column B, C, or D and map the formulas to reflect the appropriate cells on the corresponding pollutant tab. You can reference the formulas from the premade  columns B,C, and D to understand what cells on the pollutant tabs they are referring to.</t>
        </r>
        <r>
          <rPr>
            <sz val="9"/>
            <color indexed="81"/>
            <rFont val="Tahoma"/>
            <family val="2"/>
          </rPr>
          <t xml:space="preserve">
</t>
        </r>
      </text>
    </comment>
  </commentList>
</comments>
</file>

<file path=xl/sharedStrings.xml><?xml version="1.0" encoding="utf-8"?>
<sst xmlns="http://schemas.openxmlformats.org/spreadsheetml/2006/main" count="173" uniqueCount="64">
  <si>
    <t>Date</t>
  </si>
  <si>
    <t>Days between sampling</t>
  </si>
  <si>
    <t>Observed TP (mg/L)</t>
  </si>
  <si>
    <t>Obs Load (kg)</t>
  </si>
  <si>
    <t>Std Load (kg)</t>
  </si>
  <si>
    <t>Obs Load (lb)</t>
  </si>
  <si>
    <t>Std Load (lb)</t>
  </si>
  <si>
    <t>Observed Load (kg/day)</t>
  </si>
  <si>
    <t>Standard Load (kg/day)</t>
  </si>
  <si>
    <t>Observed Load (lb/day)</t>
  </si>
  <si>
    <t>Standard Load (lb/day)</t>
  </si>
  <si>
    <t>Insert observed data into the yellow highlighted areas</t>
  </si>
  <si>
    <t>% Reduction</t>
  </si>
  <si>
    <t>Instructions</t>
  </si>
  <si>
    <t>Load Reduction (kg) Needed</t>
  </si>
  <si>
    <t>Load Reduction (lb) Needed</t>
  </si>
  <si>
    <t>Site or Subwatershed Name:</t>
  </si>
  <si>
    <t>Total Suspended Sediment</t>
  </si>
  <si>
    <t>Total Suspended Sediment Load Reduction Calculator</t>
  </si>
  <si>
    <t>Observed TSS (mg/L)</t>
  </si>
  <si>
    <t>% Reduction Needed</t>
  </si>
  <si>
    <t>Reduction Needed (lbs/year)</t>
  </si>
  <si>
    <t>Target Load (lbs/year)</t>
  </si>
  <si>
    <t>Observed Load (lbs/year)</t>
  </si>
  <si>
    <t>Nitrate Target Concentration:</t>
  </si>
  <si>
    <t>mg/L</t>
  </si>
  <si>
    <t>Total Suspended Sediment Target Concentration:</t>
  </si>
  <si>
    <t>Phosphorus Target Concentration:</t>
  </si>
  <si>
    <t>Site or Subwatershed</t>
  </si>
  <si>
    <t>Observed Load (tons/day)</t>
  </si>
  <si>
    <t>Standard Load (tons/day)</t>
  </si>
  <si>
    <t>Std Load (tons/year)</t>
  </si>
  <si>
    <t>Obs Load (tons/year)</t>
  </si>
  <si>
    <t>Load Reduction (tons/year) Needed</t>
  </si>
  <si>
    <t>Load Reduction (ton/year) Needed</t>
  </si>
  <si>
    <t>Observed Load (tons/year)</t>
  </si>
  <si>
    <t>Target Load (tons/year)</t>
  </si>
  <si>
    <t>Reduction Needed (tons/year)</t>
  </si>
  <si>
    <t>Load Reduction Summary</t>
  </si>
  <si>
    <t>Observed Load (lb/time period)</t>
  </si>
  <si>
    <t>Observed Load (kg/time period)</t>
  </si>
  <si>
    <t>Target Load (kg/time period)</t>
  </si>
  <si>
    <t>Target Load (lb/time period)</t>
  </si>
  <si>
    <t>Target Load (kg)</t>
  </si>
  <si>
    <t>Target Load (lb)</t>
  </si>
  <si>
    <t>Phosphorus Load Reduction Calculator</t>
  </si>
  <si>
    <t>Nitrate Load Reduction Calculator</t>
  </si>
  <si>
    <t>Observed Concentration (mg/L)</t>
  </si>
  <si>
    <t>Nitrate</t>
  </si>
  <si>
    <t>Phosphorus</t>
  </si>
  <si>
    <t>Observed Load (tons/time period)</t>
  </si>
  <si>
    <t>Standard Load (tons/time period)</t>
  </si>
  <si>
    <t>Load Reduction Needed (tons/year)</t>
  </si>
  <si>
    <t>Load Reduction Needed (kg)</t>
  </si>
  <si>
    <t>Load Reduction Needed (lb)</t>
  </si>
  <si>
    <t>Load Reduction Needed  (kg)</t>
  </si>
  <si>
    <t>Observed Load (kg)</t>
  </si>
  <si>
    <t>Observed Load (lb)</t>
  </si>
  <si>
    <t xml:space="preserve"> &lt;--- First Sampling Point</t>
  </si>
  <si>
    <t>&lt;--- First Sampling Point</t>
  </si>
  <si>
    <t>Observed flow (CFS)</t>
  </si>
  <si>
    <t>Rabbit Run</t>
  </si>
  <si>
    <t>Link to IDEM water quality standards: https://www.in.gov/idem/nps/watershed-assessment/water-monitoring-and-you/interpreting-data/water-quality-targets/</t>
  </si>
  <si>
    <r>
      <t>Welcome to IDEM's load reduction tool! Use this tool to calculate required load reductions to meet water quality standards using observed water quality data. This is a simple excel sheet that will guide you to use your collected water quality and flow data to estimate load reductions that will be reported in your watershed management plan. This spreadsheet estimates annual load reduction based on one year of observed data. If you wish to analyze more than one year of data, simply compute the years separately and take the average of the estimated load reductions.
1.)     Select the correct tab with the pollutant you wish to calculate target load reductions for.
2.)     Add relevant information in the yellow highlighted cells.
3.)     Set the standard concentratio</t>
    </r>
    <r>
      <rPr>
        <sz val="11"/>
        <rFont val="Calibri"/>
        <family val="2"/>
        <scheme val="minor"/>
      </rPr>
      <t xml:space="preserve">n used for estimating target loads in the purple box.
To add an additional watershed, copy and paste the entire area would like to replicate. The forumlas should automatically update. 
To add more sites, insert a row and </t>
    </r>
    <r>
      <rPr>
        <sz val="11"/>
        <color theme="1"/>
        <rFont val="Calibri"/>
        <family val="2"/>
        <scheme val="minor"/>
      </rPr>
      <t xml:space="preserve">change the formula in the "load reduction goals" table to include the new row.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</si>
</sst>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d/yy"/>
    <numFmt numFmtId="165" formatCode="0.000"/>
    <numFmt numFmtId="166" formatCode="0.0000"/>
    <numFmt numFmtId="167" formatCode="0.0%"/>
  </numFmts>
  <fonts count="15" x14ac:knownFonts="1">
    <font>
      <sz val="11"/>
      <color theme="1"/>
      <name val="Calibri"/>
      <family val="2"/>
      <scheme val="minor"/>
    </font>
    <font>
      <b/>
      <sz val="11"/>
      <color theme="1"/>
      <name val="Calibri"/>
      <family val="2"/>
      <scheme val="minor"/>
    </font>
    <font>
      <sz val="11"/>
      <color theme="1"/>
      <name val="Calibri"/>
      <family val="2"/>
    </font>
    <font>
      <sz val="11"/>
      <color theme="1"/>
      <name val="Calibri"/>
      <family val="2"/>
      <scheme val="minor"/>
    </font>
    <font>
      <b/>
      <sz val="11"/>
      <color theme="1"/>
      <name val="Calibri"/>
      <family val="2"/>
    </font>
    <font>
      <sz val="14"/>
      <color theme="1"/>
      <name val="Calibri"/>
      <family val="2"/>
      <scheme val="minor"/>
    </font>
    <font>
      <sz val="20"/>
      <color theme="1"/>
      <name val="Calibri"/>
      <family val="2"/>
      <scheme val="minor"/>
    </font>
    <font>
      <u/>
      <sz val="11"/>
      <color theme="10"/>
      <name val="Calibri"/>
      <family val="2"/>
      <scheme val="minor"/>
    </font>
    <font>
      <sz val="18"/>
      <color theme="1"/>
      <name val="Calibri"/>
      <family val="2"/>
      <scheme val="minor"/>
    </font>
    <font>
      <sz val="11"/>
      <name val="Calibri"/>
      <family val="2"/>
      <scheme val="minor"/>
    </font>
    <font>
      <sz val="9"/>
      <color indexed="81"/>
      <name val="Tahoma"/>
      <family val="2"/>
    </font>
    <font>
      <b/>
      <sz val="9"/>
      <color indexed="81"/>
      <name val="Tahoma"/>
      <family val="2"/>
    </font>
    <font>
      <sz val="11"/>
      <color theme="0"/>
      <name val="Calibri"/>
      <family val="2"/>
      <scheme val="minor"/>
    </font>
    <font>
      <b/>
      <sz val="12"/>
      <color theme="1"/>
      <name val="Calibri"/>
      <family val="2"/>
      <scheme val="minor"/>
    </font>
    <font>
      <sz val="9"/>
      <color indexed="81"/>
      <name val="Tahoma"/>
      <charset val="1"/>
    </font>
  </fonts>
  <fills count="7">
    <fill>
      <patternFill patternType="none"/>
    </fill>
    <fill>
      <patternFill patternType="gray125"/>
    </fill>
    <fill>
      <patternFill patternType="solid">
        <fgColor rgb="FFFFFF00"/>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rgb="FFFF97FF"/>
        <bgColor indexed="64"/>
      </patternFill>
    </fill>
    <fill>
      <patternFill patternType="solid">
        <fgColor theme="1" tint="0.49998474074526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auto="1"/>
      </top>
      <bottom style="thin">
        <color auto="1"/>
      </bottom>
      <diagonal/>
    </border>
    <border>
      <left/>
      <right/>
      <top style="thin">
        <color indexed="64"/>
      </top>
      <bottom/>
      <diagonal/>
    </border>
  </borders>
  <cellStyleXfs count="2">
    <xf numFmtId="0" fontId="0" fillId="0" borderId="0"/>
    <xf numFmtId="0" fontId="7" fillId="0" borderId="0" applyNumberFormat="0" applyFill="0" applyBorder="0" applyAlignment="0" applyProtection="0"/>
  </cellStyleXfs>
  <cellXfs count="92">
    <xf numFmtId="0" fontId="0" fillId="0" borderId="0" xfId="0"/>
    <xf numFmtId="0" fontId="1" fillId="0" borderId="0" xfId="0" applyFont="1"/>
    <xf numFmtId="164" fontId="2" fillId="0" borderId="0" xfId="0" applyNumberFormat="1" applyFont="1" applyAlignment="1">
      <alignment horizontal="right"/>
    </xf>
    <xf numFmtId="166" fontId="2" fillId="0" borderId="0" xfId="0" applyNumberFormat="1" applyFont="1" applyAlignment="1">
      <alignment horizontal="right"/>
    </xf>
    <xf numFmtId="166" fontId="3" fillId="0" borderId="0" xfId="0" applyNumberFormat="1" applyFont="1"/>
    <xf numFmtId="164" fontId="3" fillId="0" borderId="0" xfId="0" applyNumberFormat="1" applyFont="1" applyAlignment="1">
      <alignment horizontal="right"/>
    </xf>
    <xf numFmtId="0" fontId="0" fillId="2" borderId="0" xfId="0" applyFill="1"/>
    <xf numFmtId="167" fontId="2" fillId="0" borderId="0" xfId="0" applyNumberFormat="1" applyFont="1" applyAlignment="1">
      <alignment horizontal="right"/>
    </xf>
    <xf numFmtId="3" fontId="0" fillId="0" borderId="1" xfId="0" applyNumberFormat="1" applyBorder="1" applyAlignment="1">
      <alignment horizontal="center" vertical="center"/>
    </xf>
    <xf numFmtId="3" fontId="1" fillId="3" borderId="1" xfId="0" applyNumberFormat="1" applyFont="1" applyFill="1" applyBorder="1" applyAlignment="1">
      <alignment horizontal="center" vertical="center"/>
    </xf>
    <xf numFmtId="0" fontId="7" fillId="0" borderId="0" xfId="1"/>
    <xf numFmtId="3" fontId="1" fillId="0" borderId="0" xfId="0" applyNumberFormat="1" applyFont="1"/>
    <xf numFmtId="3" fontId="0" fillId="0" borderId="0" xfId="0" applyNumberFormat="1"/>
    <xf numFmtId="3" fontId="0" fillId="0" borderId="0" xfId="0" applyNumberFormat="1" applyAlignment="1">
      <alignment horizontal="right"/>
    </xf>
    <xf numFmtId="0" fontId="0" fillId="0" borderId="0" xfId="0" applyAlignment="1">
      <alignment horizontal="center"/>
    </xf>
    <xf numFmtId="0" fontId="1" fillId="0" borderId="0" xfId="0" applyFont="1" applyAlignment="1">
      <alignment wrapText="1"/>
    </xf>
    <xf numFmtId="0" fontId="0" fillId="0" borderId="7" xfId="0" applyBorder="1"/>
    <xf numFmtId="0" fontId="1" fillId="0" borderId="7" xfId="0" applyFont="1" applyBorder="1" applyAlignment="1">
      <alignment horizontal="center"/>
    </xf>
    <xf numFmtId="3" fontId="0" fillId="0" borderId="7" xfId="0" applyNumberFormat="1" applyBorder="1" applyAlignment="1">
      <alignment horizontal="center"/>
    </xf>
    <xf numFmtId="167" fontId="0" fillId="0" borderId="7" xfId="0" applyNumberFormat="1" applyBorder="1" applyAlignment="1">
      <alignment horizontal="center"/>
    </xf>
    <xf numFmtId="0" fontId="0" fillId="0" borderId="7" xfId="0" applyBorder="1" applyAlignment="1">
      <alignment horizontal="center"/>
    </xf>
    <xf numFmtId="3" fontId="1" fillId="0" borderId="7" xfId="0" applyNumberFormat="1" applyFont="1" applyBorder="1" applyAlignment="1">
      <alignment horizontal="center"/>
    </xf>
    <xf numFmtId="167" fontId="0" fillId="0" borderId="0" xfId="0" applyNumberFormat="1" applyAlignment="1">
      <alignment horizontal="center"/>
    </xf>
    <xf numFmtId="0" fontId="0" fillId="5" borderId="0" xfId="0" applyFill="1"/>
    <xf numFmtId="0" fontId="0" fillId="2" borderId="7" xfId="0" applyFill="1" applyBorder="1"/>
    <xf numFmtId="166" fontId="2" fillId="0" borderId="7" xfId="0" applyNumberFormat="1" applyFont="1" applyBorder="1" applyAlignment="1">
      <alignment horizontal="right"/>
    </xf>
    <xf numFmtId="3" fontId="1" fillId="3" borderId="0" xfId="0" applyNumberFormat="1" applyFont="1" applyFill="1" applyAlignment="1">
      <alignment horizontal="center" vertical="center"/>
    </xf>
    <xf numFmtId="3" fontId="0" fillId="0" borderId="0" xfId="0" applyNumberFormat="1" applyAlignment="1">
      <alignment horizontal="center" vertical="center"/>
    </xf>
    <xf numFmtId="0" fontId="1" fillId="2" borderId="3" xfId="0" applyFont="1" applyFill="1" applyBorder="1" applyAlignment="1">
      <alignment wrapText="1"/>
    </xf>
    <xf numFmtId="165" fontId="4" fillId="2" borderId="7" xfId="0" applyNumberFormat="1" applyFont="1" applyFill="1" applyBorder="1" applyAlignment="1">
      <alignment horizontal="left" wrapText="1"/>
    </xf>
    <xf numFmtId="0" fontId="1" fillId="2" borderId="7" xfId="0" applyFont="1" applyFill="1" applyBorder="1" applyAlignment="1">
      <alignment wrapText="1"/>
    </xf>
    <xf numFmtId="0" fontId="1" fillId="0" borderId="7" xfId="0" applyFont="1" applyBorder="1" applyAlignment="1">
      <alignment wrapText="1"/>
    </xf>
    <xf numFmtId="0" fontId="0" fillId="2" borderId="8" xfId="0" applyFill="1" applyBorder="1"/>
    <xf numFmtId="0" fontId="0" fillId="0" borderId="8" xfId="0" applyBorder="1"/>
    <xf numFmtId="3" fontId="0" fillId="0" borderId="7" xfId="0" applyNumberFormat="1" applyBorder="1" applyAlignment="1">
      <alignment horizontal="right"/>
    </xf>
    <xf numFmtId="3" fontId="1" fillId="0" borderId="7" xfId="0" applyNumberFormat="1" applyFont="1" applyBorder="1"/>
    <xf numFmtId="3" fontId="0" fillId="0" borderId="7" xfId="0" applyNumberFormat="1" applyBorder="1"/>
    <xf numFmtId="0" fontId="1" fillId="2" borderId="6" xfId="0" applyFont="1" applyFill="1" applyBorder="1" applyAlignment="1">
      <alignment wrapText="1"/>
    </xf>
    <xf numFmtId="165" fontId="4" fillId="2" borderId="6" xfId="0" applyNumberFormat="1" applyFont="1" applyFill="1" applyBorder="1" applyAlignment="1">
      <alignment horizontal="left" wrapText="1"/>
    </xf>
    <xf numFmtId="0" fontId="1" fillId="0" borderId="6" xfId="0" applyFont="1" applyBorder="1" applyAlignment="1">
      <alignment wrapText="1"/>
    </xf>
    <xf numFmtId="0" fontId="1" fillId="0" borderId="2" xfId="0" applyFont="1" applyBorder="1"/>
    <xf numFmtId="0" fontId="1" fillId="2" borderId="7" xfId="0" applyFont="1" applyFill="1" applyBorder="1" applyAlignment="1">
      <alignment horizontal="center" wrapText="1"/>
    </xf>
    <xf numFmtId="165" fontId="4" fillId="2" borderId="7" xfId="0" applyNumberFormat="1" applyFont="1" applyFill="1" applyBorder="1" applyAlignment="1">
      <alignment horizontal="center" wrapText="1"/>
    </xf>
    <xf numFmtId="0" fontId="1" fillId="0" borderId="7" xfId="0" applyFont="1" applyBorder="1" applyAlignment="1">
      <alignment horizontal="center" wrapText="1"/>
    </xf>
    <xf numFmtId="164" fontId="2" fillId="0" borderId="0" xfId="0" applyNumberFormat="1" applyFont="1" applyAlignment="1">
      <alignment horizontal="center"/>
    </xf>
    <xf numFmtId="166" fontId="2" fillId="0" borderId="0" xfId="0" applyNumberFormat="1" applyFont="1" applyAlignment="1">
      <alignment horizontal="center"/>
    </xf>
    <xf numFmtId="0" fontId="5" fillId="0" borderId="0" xfId="0" applyFont="1" applyAlignment="1">
      <alignment horizontal="center"/>
    </xf>
    <xf numFmtId="164" fontId="2" fillId="2" borderId="1" xfId="0" applyNumberFormat="1" applyFont="1" applyFill="1" applyBorder="1" applyAlignment="1">
      <alignment horizontal="right"/>
    </xf>
    <xf numFmtId="166" fontId="2" fillId="2" borderId="1" xfId="0" applyNumberFormat="1" applyFont="1" applyFill="1" applyBorder="1" applyAlignment="1">
      <alignment horizontal="right"/>
    </xf>
    <xf numFmtId="0" fontId="0" fillId="2" borderId="1" xfId="0" applyFill="1" applyBorder="1"/>
    <xf numFmtId="0" fontId="0" fillId="0" borderId="1" xfId="0" applyBorder="1"/>
    <xf numFmtId="166" fontId="3" fillId="2" borderId="1" xfId="0" applyNumberFormat="1" applyFont="1" applyFill="1" applyBorder="1"/>
    <xf numFmtId="164" fontId="3" fillId="2" borderId="1" xfId="0" applyNumberFormat="1" applyFont="1" applyFill="1" applyBorder="1" applyAlignment="1">
      <alignment horizontal="right"/>
    </xf>
    <xf numFmtId="1" fontId="0" fillId="0" borderId="1" xfId="0" applyNumberFormat="1" applyBorder="1"/>
    <xf numFmtId="0" fontId="1" fillId="0" borderId="1" xfId="0" applyFont="1" applyBorder="1" applyAlignment="1">
      <alignment horizontal="center" wrapText="1"/>
    </xf>
    <xf numFmtId="2" fontId="0" fillId="0" borderId="1" xfId="0" applyNumberFormat="1" applyBorder="1"/>
    <xf numFmtId="0" fontId="0" fillId="0" borderId="0" xfId="0" applyAlignment="1">
      <alignment horizontal="left" vertical="top" wrapText="1"/>
    </xf>
    <xf numFmtId="3" fontId="1" fillId="3" borderId="0" xfId="0" applyNumberFormat="1" applyFont="1" applyFill="1" applyAlignment="1">
      <alignment horizontal="center" vertical="center"/>
    </xf>
    <xf numFmtId="167" fontId="2" fillId="0" borderId="0" xfId="0" applyNumberFormat="1" applyFont="1" applyAlignment="1">
      <alignment horizontal="center" vertical="center"/>
    </xf>
    <xf numFmtId="3" fontId="0" fillId="0" borderId="0" xfId="0" applyNumberFormat="1" applyAlignment="1">
      <alignment horizontal="center" vertical="center"/>
    </xf>
    <xf numFmtId="0" fontId="1" fillId="0" borderId="0" xfId="0" applyFont="1" applyAlignment="1">
      <alignment horizontal="center"/>
    </xf>
    <xf numFmtId="0" fontId="6" fillId="0" borderId="0" xfId="0" applyFont="1" applyAlignment="1">
      <alignment horizontal="center"/>
    </xf>
    <xf numFmtId="0" fontId="1" fillId="0" borderId="8" xfId="0" applyFont="1" applyBorder="1" applyAlignment="1">
      <alignment horizontal="center"/>
    </xf>
    <xf numFmtId="164" fontId="4" fillId="3" borderId="0" xfId="0" applyNumberFormat="1" applyFont="1" applyFill="1" applyAlignment="1">
      <alignment horizontal="center" vertical="center"/>
    </xf>
    <xf numFmtId="0" fontId="0" fillId="4" borderId="0" xfId="0" applyFill="1" applyAlignment="1">
      <alignment horizontal="center"/>
    </xf>
    <xf numFmtId="1" fontId="12" fillId="6" borderId="3" xfId="0" applyNumberFormat="1" applyFont="1" applyFill="1" applyBorder="1" applyAlignment="1">
      <alignment horizontal="left"/>
    </xf>
    <xf numFmtId="1" fontId="12" fillId="6" borderId="7" xfId="0" applyNumberFormat="1" applyFont="1" applyFill="1" applyBorder="1" applyAlignment="1">
      <alignment horizontal="left"/>
    </xf>
    <xf numFmtId="1" fontId="12" fillId="6" borderId="4" xfId="0" applyNumberFormat="1" applyFont="1" applyFill="1" applyBorder="1" applyAlignment="1">
      <alignment horizontal="left"/>
    </xf>
    <xf numFmtId="0" fontId="1" fillId="0" borderId="2" xfId="0" applyFont="1" applyBorder="1" applyAlignment="1">
      <alignment horizontal="center"/>
    </xf>
    <xf numFmtId="3" fontId="1" fillId="0" borderId="7" xfId="0" applyNumberFormat="1" applyFont="1" applyBorder="1" applyAlignment="1">
      <alignment horizontal="center"/>
    </xf>
    <xf numFmtId="164" fontId="4" fillId="3" borderId="1" xfId="0" applyNumberFormat="1" applyFont="1" applyFill="1" applyBorder="1" applyAlignment="1">
      <alignment horizontal="center" vertical="center"/>
    </xf>
    <xf numFmtId="3" fontId="1" fillId="3" borderId="1" xfId="0" applyNumberFormat="1" applyFont="1" applyFill="1" applyBorder="1" applyAlignment="1">
      <alignment horizontal="center" vertical="center"/>
    </xf>
    <xf numFmtId="167" fontId="2" fillId="0" borderId="1" xfId="0" applyNumberFormat="1" applyFont="1" applyBorder="1" applyAlignment="1">
      <alignment horizontal="center" vertical="center"/>
    </xf>
    <xf numFmtId="3" fontId="0" fillId="0" borderId="1" xfId="0" applyNumberFormat="1" applyBorder="1" applyAlignment="1">
      <alignment horizontal="center" vertical="center"/>
    </xf>
    <xf numFmtId="0" fontId="1" fillId="0" borderId="7" xfId="0" applyFont="1" applyBorder="1" applyAlignment="1">
      <alignment horizontal="center"/>
    </xf>
    <xf numFmtId="3" fontId="0" fillId="0" borderId="7" xfId="0" applyNumberFormat="1" applyBorder="1" applyAlignment="1">
      <alignment horizontal="center"/>
    </xf>
    <xf numFmtId="164" fontId="4" fillId="3" borderId="5" xfId="0" applyNumberFormat="1" applyFont="1" applyFill="1" applyBorder="1" applyAlignment="1">
      <alignment horizontal="center" vertical="center"/>
    </xf>
    <xf numFmtId="164" fontId="4" fillId="3" borderId="6" xfId="0" applyNumberFormat="1" applyFont="1" applyFill="1" applyBorder="1" applyAlignment="1">
      <alignment horizontal="center" vertical="center"/>
    </xf>
    <xf numFmtId="167" fontId="2" fillId="0" borderId="5" xfId="0" applyNumberFormat="1" applyFont="1" applyBorder="1" applyAlignment="1">
      <alignment horizontal="center" vertical="center"/>
    </xf>
    <xf numFmtId="167" fontId="2" fillId="0" borderId="6" xfId="0" applyNumberFormat="1" applyFont="1" applyBorder="1" applyAlignment="1">
      <alignment horizontal="center" vertical="center"/>
    </xf>
    <xf numFmtId="3" fontId="1" fillId="0" borderId="0" xfId="0" applyNumberFormat="1" applyFont="1" applyAlignment="1">
      <alignment horizontal="center"/>
    </xf>
    <xf numFmtId="3" fontId="0" fillId="0" borderId="3" xfId="0" applyNumberFormat="1" applyBorder="1" applyAlignment="1">
      <alignment horizontal="center" vertical="center"/>
    </xf>
    <xf numFmtId="3" fontId="0" fillId="0" borderId="4" xfId="0" applyNumberFormat="1" applyBorder="1" applyAlignment="1">
      <alignment horizontal="center" vertical="center"/>
    </xf>
    <xf numFmtId="3" fontId="0" fillId="0" borderId="0" xfId="0" applyNumberFormat="1" applyAlignment="1">
      <alignment horizontal="center"/>
    </xf>
    <xf numFmtId="3" fontId="1" fillId="3" borderId="3" xfId="0" applyNumberFormat="1" applyFont="1" applyFill="1" applyBorder="1" applyAlignment="1">
      <alignment horizontal="center" vertical="center"/>
    </xf>
    <xf numFmtId="3" fontId="1" fillId="3" borderId="4" xfId="0" applyNumberFormat="1" applyFont="1" applyFill="1" applyBorder="1" applyAlignment="1">
      <alignment horizontal="center" vertical="center"/>
    </xf>
    <xf numFmtId="0" fontId="6" fillId="0" borderId="0" xfId="0" applyFont="1" applyAlignment="1">
      <alignment horizontal="center" vertical="center"/>
    </xf>
    <xf numFmtId="0" fontId="12" fillId="6" borderId="3" xfId="0" applyFont="1" applyFill="1" applyBorder="1" applyAlignment="1">
      <alignment horizontal="left"/>
    </xf>
    <xf numFmtId="0" fontId="12" fillId="6" borderId="7" xfId="0" applyFont="1" applyFill="1" applyBorder="1" applyAlignment="1">
      <alignment horizontal="left"/>
    </xf>
    <xf numFmtId="0" fontId="12" fillId="6" borderId="4" xfId="0" applyFont="1" applyFill="1" applyBorder="1" applyAlignment="1">
      <alignment horizontal="left"/>
    </xf>
    <xf numFmtId="0" fontId="13" fillId="0" borderId="7" xfId="0" applyFont="1" applyBorder="1" applyAlignment="1">
      <alignment horizontal="center"/>
    </xf>
    <xf numFmtId="0" fontId="8" fillId="0" borderId="0" xfId="0" applyFont="1" applyAlignment="1">
      <alignment horizontal="center"/>
    </xf>
  </cellXfs>
  <cellStyles count="2">
    <cellStyle name="Hyperlink" xfId="1" builtinId="8"/>
    <cellStyle name="Normal" xfId="0" builtinId="0"/>
  </cellStyles>
  <dxfs count="0"/>
  <tableStyles count="0" defaultTableStyle="TableStyleMedium2" defaultPivotStyle="PivotStyleLight16"/>
  <colors>
    <mruColors>
      <color rgb="FFFF97FF"/>
      <color rgb="FFFFC6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Nitrate!$C$3</c:f>
              <c:strCache>
                <c:ptCount val="1"/>
                <c:pt idx="0">
                  <c:v>Rabbit Run</c:v>
                </c:pt>
              </c:strCache>
            </c:strRef>
          </c:tx>
          <c:spPr>
            <a:solidFill>
              <a:schemeClr val="accent1"/>
            </a:solidFill>
            <a:ln>
              <a:noFill/>
            </a:ln>
            <a:effectLst/>
          </c:spPr>
          <c:invertIfNegative val="0"/>
          <c:cat>
            <c:strRef>
              <c:f>Nitrate!$L$21:$M$21</c:f>
              <c:strCache>
                <c:ptCount val="2"/>
                <c:pt idx="0">
                  <c:v>Observed Load (lb)</c:v>
                </c:pt>
                <c:pt idx="1">
                  <c:v>Target Load (lb)</c:v>
                </c:pt>
              </c:strCache>
            </c:strRef>
          </c:cat>
          <c:val>
            <c:numRef>
              <c:f>Nitrate!$L$22:$M$22</c:f>
              <c:numCache>
                <c:formatCode>#,##0</c:formatCode>
                <c:ptCount val="2"/>
                <c:pt idx="0">
                  <c:v>4828149.2365411753</c:v>
                </c:pt>
                <c:pt idx="1">
                  <c:v>4696469.8697815398</c:v>
                </c:pt>
              </c:numCache>
            </c:numRef>
          </c:val>
          <c:extLst>
            <c:ext xmlns:c16="http://schemas.microsoft.com/office/drawing/2014/chart" uri="{C3380CC4-5D6E-409C-BE32-E72D297353CC}">
              <c16:uniqueId val="{00000000-048E-4F40-B52E-EBDC34FF00B2}"/>
            </c:ext>
          </c:extLst>
        </c:ser>
        <c:dLbls>
          <c:showLegendKey val="0"/>
          <c:showVal val="0"/>
          <c:showCatName val="0"/>
          <c:showSerName val="0"/>
          <c:showPercent val="0"/>
          <c:showBubbleSize val="0"/>
        </c:dLbls>
        <c:gapWidth val="219"/>
        <c:overlap val="-27"/>
        <c:axId val="833098224"/>
        <c:axId val="833097744"/>
      </c:barChart>
      <c:catAx>
        <c:axId val="8330982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833097744"/>
        <c:crosses val="autoZero"/>
        <c:auto val="1"/>
        <c:lblAlgn val="ctr"/>
        <c:lblOffset val="100"/>
        <c:noMultiLvlLbl val="0"/>
      </c:catAx>
      <c:valAx>
        <c:axId val="8330977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09822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Nitrate!$C$3</c:f>
              <c:strCache>
                <c:ptCount val="1"/>
                <c:pt idx="0">
                  <c:v>Rabbit Run</c:v>
                </c:pt>
              </c:strCache>
            </c:strRef>
          </c:tx>
          <c:spPr>
            <a:solidFill>
              <a:schemeClr val="accent1"/>
            </a:solidFill>
            <a:ln>
              <a:noFill/>
            </a:ln>
            <a:effectLst/>
          </c:spPr>
          <c:invertIfNegative val="0"/>
          <c:cat>
            <c:strRef>
              <c:f>Nitrate!$L$88:$M$88</c:f>
              <c:strCache>
                <c:ptCount val="2"/>
                <c:pt idx="0">
                  <c:v>Obs Load (lb)</c:v>
                </c:pt>
                <c:pt idx="1">
                  <c:v>Std Load (lb)</c:v>
                </c:pt>
              </c:strCache>
            </c:strRef>
          </c:cat>
          <c:val>
            <c:numRef>
              <c:f>Nitrate!$L$89:$M$89</c:f>
              <c:numCache>
                <c:formatCode>#,##0</c:formatCode>
                <c:ptCount val="2"/>
                <c:pt idx="0">
                  <c:v>0</c:v>
                </c:pt>
                <c:pt idx="1">
                  <c:v>0</c:v>
                </c:pt>
              </c:numCache>
            </c:numRef>
          </c:val>
          <c:extLst>
            <c:ext xmlns:c16="http://schemas.microsoft.com/office/drawing/2014/chart" uri="{C3380CC4-5D6E-409C-BE32-E72D297353CC}">
              <c16:uniqueId val="{00000000-CE3D-4941-BF44-FF8B2CAF4D16}"/>
            </c:ext>
          </c:extLst>
        </c:ser>
        <c:dLbls>
          <c:showLegendKey val="0"/>
          <c:showVal val="0"/>
          <c:showCatName val="0"/>
          <c:showSerName val="0"/>
          <c:showPercent val="0"/>
          <c:showBubbleSize val="0"/>
        </c:dLbls>
        <c:gapWidth val="219"/>
        <c:overlap val="-27"/>
        <c:axId val="833098224"/>
        <c:axId val="833097744"/>
      </c:barChart>
      <c:catAx>
        <c:axId val="8330982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833097744"/>
        <c:crosses val="autoZero"/>
        <c:auto val="1"/>
        <c:lblAlgn val="ctr"/>
        <c:lblOffset val="100"/>
        <c:noMultiLvlLbl val="0"/>
      </c:catAx>
      <c:valAx>
        <c:axId val="8330977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09822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Nitrate!$C$3</c:f>
              <c:strCache>
                <c:ptCount val="1"/>
                <c:pt idx="0">
                  <c:v>Rabbit Run</c:v>
                </c:pt>
              </c:strCache>
            </c:strRef>
          </c:tx>
          <c:spPr>
            <a:solidFill>
              <a:schemeClr val="accent1"/>
            </a:solidFill>
            <a:ln>
              <a:noFill/>
            </a:ln>
            <a:effectLst/>
          </c:spPr>
          <c:invertIfNegative val="0"/>
          <c:cat>
            <c:strRef>
              <c:f>Nitrate!$L$54:$M$54</c:f>
              <c:strCache>
                <c:ptCount val="2"/>
                <c:pt idx="0">
                  <c:v>Obs Load (lb)</c:v>
                </c:pt>
                <c:pt idx="1">
                  <c:v>Std Load (lb)</c:v>
                </c:pt>
              </c:strCache>
            </c:strRef>
          </c:cat>
          <c:val>
            <c:numRef>
              <c:f>Nitrate!$L$55:$M$55</c:f>
              <c:numCache>
                <c:formatCode>#,##0</c:formatCode>
                <c:ptCount val="2"/>
                <c:pt idx="0">
                  <c:v>0</c:v>
                </c:pt>
                <c:pt idx="1">
                  <c:v>0</c:v>
                </c:pt>
              </c:numCache>
            </c:numRef>
          </c:val>
          <c:extLst>
            <c:ext xmlns:c16="http://schemas.microsoft.com/office/drawing/2014/chart" uri="{C3380CC4-5D6E-409C-BE32-E72D297353CC}">
              <c16:uniqueId val="{00000000-45FA-4D4F-B7E9-ED30279FBD5C}"/>
            </c:ext>
          </c:extLst>
        </c:ser>
        <c:dLbls>
          <c:showLegendKey val="0"/>
          <c:showVal val="0"/>
          <c:showCatName val="0"/>
          <c:showSerName val="0"/>
          <c:showPercent val="0"/>
          <c:showBubbleSize val="0"/>
        </c:dLbls>
        <c:gapWidth val="219"/>
        <c:overlap val="-27"/>
        <c:axId val="833098224"/>
        <c:axId val="833097744"/>
      </c:barChart>
      <c:catAx>
        <c:axId val="8330982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833097744"/>
        <c:crosses val="autoZero"/>
        <c:auto val="1"/>
        <c:lblAlgn val="ctr"/>
        <c:lblOffset val="100"/>
        <c:noMultiLvlLbl val="0"/>
      </c:catAx>
      <c:valAx>
        <c:axId val="8330977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09822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Phosphorus!$C$3</c:f>
              <c:strCache>
                <c:ptCount val="1"/>
              </c:strCache>
            </c:strRef>
          </c:tx>
          <c:spPr>
            <a:solidFill>
              <a:schemeClr val="accent1"/>
            </a:solidFill>
            <a:ln>
              <a:noFill/>
            </a:ln>
            <a:effectLst/>
          </c:spPr>
          <c:invertIfNegative val="0"/>
          <c:cat>
            <c:strRef>
              <c:f>Phosphorus!$L$22:$M$22</c:f>
              <c:strCache>
                <c:ptCount val="2"/>
                <c:pt idx="0">
                  <c:v>Observed Load (lb)</c:v>
                </c:pt>
                <c:pt idx="1">
                  <c:v>Target Load (lb)</c:v>
                </c:pt>
              </c:strCache>
            </c:strRef>
          </c:cat>
          <c:val>
            <c:numRef>
              <c:f>Phosphorus!$L$23:$M$23</c:f>
              <c:numCache>
                <c:formatCode>#,##0</c:formatCode>
                <c:ptCount val="2"/>
                <c:pt idx="0">
                  <c:v>0</c:v>
                </c:pt>
                <c:pt idx="1">
                  <c:v>0</c:v>
                </c:pt>
              </c:numCache>
            </c:numRef>
          </c:val>
          <c:extLst>
            <c:ext xmlns:c16="http://schemas.microsoft.com/office/drawing/2014/chart" uri="{C3380CC4-5D6E-409C-BE32-E72D297353CC}">
              <c16:uniqueId val="{00000000-9D68-4A67-9466-B90AB3D5A699}"/>
            </c:ext>
          </c:extLst>
        </c:ser>
        <c:dLbls>
          <c:showLegendKey val="0"/>
          <c:showVal val="0"/>
          <c:showCatName val="0"/>
          <c:showSerName val="0"/>
          <c:showPercent val="0"/>
          <c:showBubbleSize val="0"/>
        </c:dLbls>
        <c:gapWidth val="219"/>
        <c:overlap val="-27"/>
        <c:axId val="833098224"/>
        <c:axId val="833097744"/>
      </c:barChart>
      <c:catAx>
        <c:axId val="8330982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833097744"/>
        <c:crosses val="autoZero"/>
        <c:auto val="1"/>
        <c:lblAlgn val="ctr"/>
        <c:lblOffset val="100"/>
        <c:noMultiLvlLbl val="0"/>
      </c:catAx>
      <c:valAx>
        <c:axId val="8330977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09822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Phosphorus!$A$41</c:f>
              <c:strCache>
                <c:ptCount val="1"/>
                <c:pt idx="0">
                  <c:v>Site or Subwatershed Name:</c:v>
                </c:pt>
              </c:strCache>
            </c:strRef>
          </c:tx>
          <c:spPr>
            <a:solidFill>
              <a:schemeClr val="accent1"/>
            </a:solidFill>
            <a:ln>
              <a:noFill/>
            </a:ln>
            <a:effectLst/>
          </c:spPr>
          <c:invertIfNegative val="0"/>
          <c:cat>
            <c:strRef>
              <c:f>Phosphorus!$L$60:$M$60</c:f>
              <c:strCache>
                <c:ptCount val="2"/>
                <c:pt idx="0">
                  <c:v>Obs Load (lb)</c:v>
                </c:pt>
                <c:pt idx="1">
                  <c:v>Std Load (lb)</c:v>
                </c:pt>
              </c:strCache>
            </c:strRef>
          </c:cat>
          <c:val>
            <c:numRef>
              <c:f>Phosphorus!$L$61:$M$61</c:f>
              <c:numCache>
                <c:formatCode>#,##0</c:formatCode>
                <c:ptCount val="2"/>
                <c:pt idx="0">
                  <c:v>0</c:v>
                </c:pt>
                <c:pt idx="1">
                  <c:v>0</c:v>
                </c:pt>
              </c:numCache>
            </c:numRef>
          </c:val>
          <c:extLst>
            <c:ext xmlns:c16="http://schemas.microsoft.com/office/drawing/2014/chart" uri="{C3380CC4-5D6E-409C-BE32-E72D297353CC}">
              <c16:uniqueId val="{00000000-381D-4D52-8D00-9814E771A9DB}"/>
            </c:ext>
          </c:extLst>
        </c:ser>
        <c:dLbls>
          <c:showLegendKey val="0"/>
          <c:showVal val="0"/>
          <c:showCatName val="0"/>
          <c:showSerName val="0"/>
          <c:showPercent val="0"/>
          <c:showBubbleSize val="0"/>
        </c:dLbls>
        <c:gapWidth val="219"/>
        <c:overlap val="-27"/>
        <c:axId val="833098224"/>
        <c:axId val="833097744"/>
      </c:barChart>
      <c:catAx>
        <c:axId val="8330982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833097744"/>
        <c:crosses val="autoZero"/>
        <c:auto val="1"/>
        <c:lblAlgn val="ctr"/>
        <c:lblOffset val="100"/>
        <c:noMultiLvlLbl val="0"/>
      </c:catAx>
      <c:valAx>
        <c:axId val="8330977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09822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Phosphorus!$A$41</c:f>
              <c:strCache>
                <c:ptCount val="1"/>
                <c:pt idx="0">
                  <c:v>Site or Subwatershed Name:</c:v>
                </c:pt>
              </c:strCache>
            </c:strRef>
          </c:tx>
          <c:spPr>
            <a:solidFill>
              <a:schemeClr val="accent1"/>
            </a:solidFill>
            <a:ln>
              <a:noFill/>
            </a:ln>
            <a:effectLst/>
          </c:spPr>
          <c:invertIfNegative val="0"/>
          <c:cat>
            <c:strRef>
              <c:f>Phosphorus!$L$60:$M$60</c:f>
              <c:strCache>
                <c:ptCount val="2"/>
                <c:pt idx="0">
                  <c:v>Obs Load (lb)</c:v>
                </c:pt>
                <c:pt idx="1">
                  <c:v>Std Load (lb)</c:v>
                </c:pt>
              </c:strCache>
            </c:strRef>
          </c:cat>
          <c:val>
            <c:numRef>
              <c:f>Phosphorus!$L$61:$M$61</c:f>
              <c:numCache>
                <c:formatCode>#,##0</c:formatCode>
                <c:ptCount val="2"/>
                <c:pt idx="0">
                  <c:v>0</c:v>
                </c:pt>
                <c:pt idx="1">
                  <c:v>0</c:v>
                </c:pt>
              </c:numCache>
            </c:numRef>
          </c:val>
          <c:extLst>
            <c:ext xmlns:c16="http://schemas.microsoft.com/office/drawing/2014/chart" uri="{C3380CC4-5D6E-409C-BE32-E72D297353CC}">
              <c16:uniqueId val="{00000000-A773-45AA-92FC-524B2B1CC306}"/>
            </c:ext>
          </c:extLst>
        </c:ser>
        <c:dLbls>
          <c:showLegendKey val="0"/>
          <c:showVal val="0"/>
          <c:showCatName val="0"/>
          <c:showSerName val="0"/>
          <c:showPercent val="0"/>
          <c:showBubbleSize val="0"/>
        </c:dLbls>
        <c:gapWidth val="219"/>
        <c:overlap val="-27"/>
        <c:axId val="833098224"/>
        <c:axId val="833097744"/>
      </c:barChart>
      <c:catAx>
        <c:axId val="8330982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833097744"/>
        <c:crosses val="autoZero"/>
        <c:auto val="1"/>
        <c:lblAlgn val="ctr"/>
        <c:lblOffset val="100"/>
        <c:noMultiLvlLbl val="0"/>
      </c:catAx>
      <c:valAx>
        <c:axId val="8330977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09822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TSS!$C$3</c:f>
              <c:strCache>
                <c:ptCount val="1"/>
              </c:strCache>
            </c:strRef>
          </c:tx>
          <c:spPr>
            <a:solidFill>
              <a:schemeClr val="accent1"/>
            </a:solidFill>
            <a:ln>
              <a:noFill/>
            </a:ln>
            <a:effectLst/>
          </c:spPr>
          <c:invertIfNegative val="0"/>
          <c:cat>
            <c:strRef>
              <c:f>TSS!$H$22:$I$22</c:f>
              <c:strCache>
                <c:ptCount val="2"/>
                <c:pt idx="0">
                  <c:v>Observed Load (tons/year)</c:v>
                </c:pt>
                <c:pt idx="1">
                  <c:v>Target Load (tons/year)</c:v>
                </c:pt>
              </c:strCache>
            </c:strRef>
          </c:cat>
          <c:val>
            <c:numRef>
              <c:f>TSS!$H$23:$I$23</c:f>
              <c:numCache>
                <c:formatCode>#,##0</c:formatCode>
                <c:ptCount val="2"/>
                <c:pt idx="0">
                  <c:v>0</c:v>
                </c:pt>
                <c:pt idx="1">
                  <c:v>0</c:v>
                </c:pt>
              </c:numCache>
            </c:numRef>
          </c:val>
          <c:extLst>
            <c:ext xmlns:c16="http://schemas.microsoft.com/office/drawing/2014/chart" uri="{C3380CC4-5D6E-409C-BE32-E72D297353CC}">
              <c16:uniqueId val="{00000000-3384-4836-A0C7-DADA217DF65E}"/>
            </c:ext>
          </c:extLst>
        </c:ser>
        <c:dLbls>
          <c:showLegendKey val="0"/>
          <c:showVal val="0"/>
          <c:showCatName val="0"/>
          <c:showSerName val="0"/>
          <c:showPercent val="0"/>
          <c:showBubbleSize val="0"/>
        </c:dLbls>
        <c:gapWidth val="219"/>
        <c:overlap val="-27"/>
        <c:axId val="781178463"/>
        <c:axId val="781177503"/>
      </c:barChart>
      <c:catAx>
        <c:axId val="78117846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781177503"/>
        <c:crosses val="autoZero"/>
        <c:auto val="1"/>
        <c:lblAlgn val="ctr"/>
        <c:lblOffset val="100"/>
        <c:noMultiLvlLbl val="0"/>
      </c:catAx>
      <c:valAx>
        <c:axId val="78117750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117846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TSS!$C$3</c:f>
              <c:strCache>
                <c:ptCount val="1"/>
              </c:strCache>
            </c:strRef>
          </c:tx>
          <c:spPr>
            <a:solidFill>
              <a:schemeClr val="accent1"/>
            </a:solidFill>
            <a:ln>
              <a:noFill/>
            </a:ln>
            <a:effectLst/>
          </c:spPr>
          <c:invertIfNegative val="0"/>
          <c:cat>
            <c:strRef>
              <c:f>TSS!$H$56:$I$56</c:f>
              <c:strCache>
                <c:ptCount val="2"/>
                <c:pt idx="0">
                  <c:v>Obs Load (tons/year)</c:v>
                </c:pt>
                <c:pt idx="1">
                  <c:v>Std Load (tons/year)</c:v>
                </c:pt>
              </c:strCache>
            </c:strRef>
          </c:cat>
          <c:val>
            <c:numRef>
              <c:f>TSS!$H$57:$I$57</c:f>
              <c:numCache>
                <c:formatCode>#,##0</c:formatCode>
                <c:ptCount val="2"/>
                <c:pt idx="0">
                  <c:v>0</c:v>
                </c:pt>
                <c:pt idx="1">
                  <c:v>0</c:v>
                </c:pt>
              </c:numCache>
            </c:numRef>
          </c:val>
          <c:extLst>
            <c:ext xmlns:c16="http://schemas.microsoft.com/office/drawing/2014/chart" uri="{C3380CC4-5D6E-409C-BE32-E72D297353CC}">
              <c16:uniqueId val="{00000000-2AE7-47C0-BAC0-461EC1B0CE24}"/>
            </c:ext>
          </c:extLst>
        </c:ser>
        <c:dLbls>
          <c:showLegendKey val="0"/>
          <c:showVal val="0"/>
          <c:showCatName val="0"/>
          <c:showSerName val="0"/>
          <c:showPercent val="0"/>
          <c:showBubbleSize val="0"/>
        </c:dLbls>
        <c:gapWidth val="219"/>
        <c:overlap val="-27"/>
        <c:axId val="781178463"/>
        <c:axId val="781177503"/>
      </c:barChart>
      <c:catAx>
        <c:axId val="78117846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781177503"/>
        <c:crosses val="autoZero"/>
        <c:auto val="1"/>
        <c:lblAlgn val="ctr"/>
        <c:lblOffset val="100"/>
        <c:noMultiLvlLbl val="0"/>
      </c:catAx>
      <c:valAx>
        <c:axId val="78117750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117846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TSS!$C$3</c:f>
              <c:strCache>
                <c:ptCount val="1"/>
              </c:strCache>
            </c:strRef>
          </c:tx>
          <c:spPr>
            <a:solidFill>
              <a:schemeClr val="accent1"/>
            </a:solidFill>
            <a:ln>
              <a:noFill/>
            </a:ln>
            <a:effectLst/>
          </c:spPr>
          <c:invertIfNegative val="0"/>
          <c:cat>
            <c:strRef>
              <c:f>TSS!$H$99:$I$99</c:f>
              <c:strCache>
                <c:ptCount val="2"/>
                <c:pt idx="0">
                  <c:v>Obs Load (tons/year)</c:v>
                </c:pt>
                <c:pt idx="1">
                  <c:v>Std Load (tons/year)</c:v>
                </c:pt>
              </c:strCache>
            </c:strRef>
          </c:cat>
          <c:val>
            <c:numRef>
              <c:f>TSS!$H$100:$I$100</c:f>
              <c:numCache>
                <c:formatCode>#,##0</c:formatCode>
                <c:ptCount val="2"/>
                <c:pt idx="0">
                  <c:v>0</c:v>
                </c:pt>
                <c:pt idx="1">
                  <c:v>0</c:v>
                </c:pt>
              </c:numCache>
            </c:numRef>
          </c:val>
          <c:extLst>
            <c:ext xmlns:c16="http://schemas.microsoft.com/office/drawing/2014/chart" uri="{C3380CC4-5D6E-409C-BE32-E72D297353CC}">
              <c16:uniqueId val="{00000000-57E6-495E-B826-07601052D5D9}"/>
            </c:ext>
          </c:extLst>
        </c:ser>
        <c:dLbls>
          <c:showLegendKey val="0"/>
          <c:showVal val="0"/>
          <c:showCatName val="0"/>
          <c:showSerName val="0"/>
          <c:showPercent val="0"/>
          <c:showBubbleSize val="0"/>
        </c:dLbls>
        <c:gapWidth val="219"/>
        <c:overlap val="-27"/>
        <c:axId val="781178463"/>
        <c:axId val="781177503"/>
      </c:barChart>
      <c:catAx>
        <c:axId val="78117846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781177503"/>
        <c:crosses val="autoZero"/>
        <c:auto val="1"/>
        <c:lblAlgn val="ctr"/>
        <c:lblOffset val="100"/>
        <c:noMultiLvlLbl val="0"/>
      </c:catAx>
      <c:valAx>
        <c:axId val="78117750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117846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8</xdr:col>
      <xdr:colOff>193675</xdr:colOff>
      <xdr:row>3</xdr:row>
      <xdr:rowOff>44450</xdr:rowOff>
    </xdr:from>
    <xdr:to>
      <xdr:col>13</xdr:col>
      <xdr:colOff>463550</xdr:colOff>
      <xdr:row>17</xdr:row>
      <xdr:rowOff>101600</xdr:rowOff>
    </xdr:to>
    <xdr:graphicFrame macro="">
      <xdr:nvGraphicFramePr>
        <xdr:cNvPr id="2" name="Chart 1">
          <a:extLst>
            <a:ext uri="{FF2B5EF4-FFF2-40B4-BE49-F238E27FC236}">
              <a16:creationId xmlns:a16="http://schemas.microsoft.com/office/drawing/2014/main" id="{392EAE2F-D693-4C0B-8896-B2443D86EE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428625</xdr:colOff>
      <xdr:row>68</xdr:row>
      <xdr:rowOff>304800</xdr:rowOff>
    </xdr:from>
    <xdr:to>
      <xdr:col>13</xdr:col>
      <xdr:colOff>698500</xdr:colOff>
      <xdr:row>81</xdr:row>
      <xdr:rowOff>171450</xdr:rowOff>
    </xdr:to>
    <xdr:graphicFrame macro="">
      <xdr:nvGraphicFramePr>
        <xdr:cNvPr id="5" name="Chart 4">
          <a:extLst>
            <a:ext uri="{FF2B5EF4-FFF2-40B4-BE49-F238E27FC236}">
              <a16:creationId xmlns:a16="http://schemas.microsoft.com/office/drawing/2014/main" id="{F01B3F66-5D93-40AD-A2DA-FB01A001B7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409575</xdr:colOff>
      <xdr:row>39</xdr:row>
      <xdr:rowOff>57150</xdr:rowOff>
    </xdr:from>
    <xdr:to>
      <xdr:col>13</xdr:col>
      <xdr:colOff>679450</xdr:colOff>
      <xdr:row>51</xdr:row>
      <xdr:rowOff>114300</xdr:rowOff>
    </xdr:to>
    <xdr:graphicFrame macro="">
      <xdr:nvGraphicFramePr>
        <xdr:cNvPr id="6" name="Chart 5">
          <a:extLst>
            <a:ext uri="{FF2B5EF4-FFF2-40B4-BE49-F238E27FC236}">
              <a16:creationId xmlns:a16="http://schemas.microsoft.com/office/drawing/2014/main" id="{F22EC008-D66D-40DF-9EC3-1920C48B1A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8</xdr:col>
      <xdr:colOff>269875</xdr:colOff>
      <xdr:row>3</xdr:row>
      <xdr:rowOff>114300</xdr:rowOff>
    </xdr:from>
    <xdr:to>
      <xdr:col>13</xdr:col>
      <xdr:colOff>539750</xdr:colOff>
      <xdr:row>17</xdr:row>
      <xdr:rowOff>171450</xdr:rowOff>
    </xdr:to>
    <xdr:graphicFrame macro="">
      <xdr:nvGraphicFramePr>
        <xdr:cNvPr id="4" name="Chart 3">
          <a:extLst>
            <a:ext uri="{FF2B5EF4-FFF2-40B4-BE49-F238E27FC236}">
              <a16:creationId xmlns:a16="http://schemas.microsoft.com/office/drawing/2014/main" id="{6D11AF52-6E8E-E2B9-0933-13527088CE5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552450</xdr:colOff>
      <xdr:row>40</xdr:row>
      <xdr:rowOff>161925</xdr:rowOff>
    </xdr:from>
    <xdr:to>
      <xdr:col>14</xdr:col>
      <xdr:colOff>22225</xdr:colOff>
      <xdr:row>55</xdr:row>
      <xdr:rowOff>28575</xdr:rowOff>
    </xdr:to>
    <xdr:graphicFrame macro="">
      <xdr:nvGraphicFramePr>
        <xdr:cNvPr id="2" name="Chart 1">
          <a:extLst>
            <a:ext uri="{FF2B5EF4-FFF2-40B4-BE49-F238E27FC236}">
              <a16:creationId xmlns:a16="http://schemas.microsoft.com/office/drawing/2014/main" id="{9E785E07-10D6-4E0B-A08B-EC2FD5A233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428625</xdr:colOff>
      <xdr:row>69</xdr:row>
      <xdr:rowOff>180975</xdr:rowOff>
    </xdr:from>
    <xdr:to>
      <xdr:col>13</xdr:col>
      <xdr:colOff>698500</xdr:colOff>
      <xdr:row>84</xdr:row>
      <xdr:rowOff>47625</xdr:rowOff>
    </xdr:to>
    <xdr:graphicFrame macro="">
      <xdr:nvGraphicFramePr>
        <xdr:cNvPr id="3" name="Chart 2">
          <a:extLst>
            <a:ext uri="{FF2B5EF4-FFF2-40B4-BE49-F238E27FC236}">
              <a16:creationId xmlns:a16="http://schemas.microsoft.com/office/drawing/2014/main" id="{F88EFB52-0E2E-4155-9A05-EBEEB16BB6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530225</xdr:colOff>
      <xdr:row>4</xdr:row>
      <xdr:rowOff>133350</xdr:rowOff>
    </xdr:from>
    <xdr:to>
      <xdr:col>10</xdr:col>
      <xdr:colOff>314325</xdr:colOff>
      <xdr:row>19</xdr:row>
      <xdr:rowOff>114300</xdr:rowOff>
    </xdr:to>
    <xdr:graphicFrame macro="">
      <xdr:nvGraphicFramePr>
        <xdr:cNvPr id="5" name="Chart 4">
          <a:extLst>
            <a:ext uri="{FF2B5EF4-FFF2-40B4-BE49-F238E27FC236}">
              <a16:creationId xmlns:a16="http://schemas.microsoft.com/office/drawing/2014/main" id="{6AD204F4-68A8-C650-A8F9-9C1FB5E22B6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41</xdr:row>
      <xdr:rowOff>0</xdr:rowOff>
    </xdr:from>
    <xdr:to>
      <xdr:col>10</xdr:col>
      <xdr:colOff>393700</xdr:colOff>
      <xdr:row>53</xdr:row>
      <xdr:rowOff>165100</xdr:rowOff>
    </xdr:to>
    <xdr:graphicFrame macro="">
      <xdr:nvGraphicFramePr>
        <xdr:cNvPr id="6" name="Chart 5">
          <a:extLst>
            <a:ext uri="{FF2B5EF4-FFF2-40B4-BE49-F238E27FC236}">
              <a16:creationId xmlns:a16="http://schemas.microsoft.com/office/drawing/2014/main" id="{49F1CE59-2242-4B5D-98C5-BE841A42D6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79</xdr:row>
      <xdr:rowOff>0</xdr:rowOff>
    </xdr:from>
    <xdr:to>
      <xdr:col>10</xdr:col>
      <xdr:colOff>393700</xdr:colOff>
      <xdr:row>91</xdr:row>
      <xdr:rowOff>165100</xdr:rowOff>
    </xdr:to>
    <xdr:graphicFrame macro="">
      <xdr:nvGraphicFramePr>
        <xdr:cNvPr id="8" name="Chart 7">
          <a:extLst>
            <a:ext uri="{FF2B5EF4-FFF2-40B4-BE49-F238E27FC236}">
              <a16:creationId xmlns:a16="http://schemas.microsoft.com/office/drawing/2014/main" id="{AFEA6752-F520-46AD-9DD4-A1A9435641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3999B-274D-4018-9152-C1B14EA7A900}">
  <dimension ref="A1:B20"/>
  <sheetViews>
    <sheetView tabSelected="1" zoomScale="80" zoomScaleNormal="80" workbookViewId="0"/>
  </sheetViews>
  <sheetFormatPr defaultRowHeight="15" x14ac:dyDescent="0.25"/>
  <cols>
    <col min="1" max="1" width="100.85546875" customWidth="1"/>
  </cols>
  <sheetData>
    <row r="1" spans="1:1" ht="18.75" x14ac:dyDescent="0.3">
      <c r="A1" s="46" t="s">
        <v>13</v>
      </c>
    </row>
    <row r="2" spans="1:1" ht="15" customHeight="1" x14ac:dyDescent="0.25">
      <c r="A2" s="56" t="s">
        <v>63</v>
      </c>
    </row>
    <row r="3" spans="1:1" x14ac:dyDescent="0.25">
      <c r="A3" s="56"/>
    </row>
    <row r="4" spans="1:1" x14ac:dyDescent="0.25">
      <c r="A4" s="56"/>
    </row>
    <row r="5" spans="1:1" x14ac:dyDescent="0.25">
      <c r="A5" s="56"/>
    </row>
    <row r="6" spans="1:1" x14ac:dyDescent="0.25">
      <c r="A6" s="56"/>
    </row>
    <row r="7" spans="1:1" x14ac:dyDescent="0.25">
      <c r="A7" s="56"/>
    </row>
    <row r="8" spans="1:1" x14ac:dyDescent="0.25">
      <c r="A8" s="56"/>
    </row>
    <row r="9" spans="1:1" x14ac:dyDescent="0.25">
      <c r="A9" s="56"/>
    </row>
    <row r="10" spans="1:1" x14ac:dyDescent="0.25">
      <c r="A10" s="56"/>
    </row>
    <row r="11" spans="1:1" x14ac:dyDescent="0.25">
      <c r="A11" s="56"/>
    </row>
    <row r="12" spans="1:1" x14ac:dyDescent="0.25">
      <c r="A12" s="56"/>
    </row>
    <row r="13" spans="1:1" x14ac:dyDescent="0.25">
      <c r="A13" s="56"/>
    </row>
    <row r="14" spans="1:1" x14ac:dyDescent="0.25">
      <c r="A14" s="56"/>
    </row>
    <row r="15" spans="1:1" x14ac:dyDescent="0.25">
      <c r="A15" s="56"/>
    </row>
    <row r="16" spans="1:1" x14ac:dyDescent="0.25">
      <c r="A16" s="56"/>
    </row>
    <row r="17" spans="1:2" x14ac:dyDescent="0.25">
      <c r="A17" s="56"/>
    </row>
    <row r="18" spans="1:2" x14ac:dyDescent="0.25">
      <c r="A18" s="56"/>
    </row>
    <row r="20" spans="1:2" x14ac:dyDescent="0.25">
      <c r="A20" t="s">
        <v>62</v>
      </c>
      <c r="B20" s="10"/>
    </row>
  </sheetData>
  <mergeCells count="1">
    <mergeCell ref="A2:A1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2420D-91D6-4756-8B88-EEAB06FC2EE2}">
  <dimension ref="A1:P93"/>
  <sheetViews>
    <sheetView zoomScaleNormal="100" workbookViewId="0">
      <pane ySplit="2" topLeftCell="A3" activePane="bottomLeft" state="frozen"/>
      <selection pane="bottomLeft" sqref="A1:H1"/>
    </sheetView>
  </sheetViews>
  <sheetFormatPr defaultColWidth="8.7109375" defaultRowHeight="15" x14ac:dyDescent="0.25"/>
  <cols>
    <col min="1" max="3" width="20.5703125" customWidth="1"/>
    <col min="4" max="4" width="12.5703125" customWidth="1"/>
    <col min="5" max="5" width="14.7109375" customWidth="1"/>
    <col min="6" max="6" width="15.7109375" customWidth="1"/>
    <col min="7" max="8" width="13.5703125" customWidth="1"/>
    <col min="10" max="10" width="18.28515625" bestFit="1" customWidth="1"/>
    <col min="11" max="11" width="15.140625" bestFit="1" customWidth="1"/>
    <col min="12" max="12" width="18" bestFit="1" customWidth="1"/>
    <col min="13" max="13" width="14.85546875" bestFit="1" customWidth="1"/>
    <col min="14" max="15" width="12" bestFit="1" customWidth="1"/>
  </cols>
  <sheetData>
    <row r="1" spans="1:16" ht="26.25" x14ac:dyDescent="0.4">
      <c r="A1" s="61" t="s">
        <v>46</v>
      </c>
      <c r="B1" s="61"/>
      <c r="C1" s="61"/>
      <c r="D1" s="61"/>
      <c r="E1" s="61"/>
      <c r="F1" s="61"/>
      <c r="G1" s="61"/>
      <c r="H1" s="61"/>
    </row>
    <row r="2" spans="1:16" x14ac:dyDescent="0.25">
      <c r="A2" s="64" t="s">
        <v>11</v>
      </c>
      <c r="B2" s="64"/>
      <c r="C2" s="64"/>
      <c r="D2" t="s">
        <v>24</v>
      </c>
      <c r="F2" s="23">
        <v>10</v>
      </c>
      <c r="G2" t="s">
        <v>25</v>
      </c>
    </row>
    <row r="3" spans="1:16" x14ac:dyDescent="0.25">
      <c r="A3" s="60" t="s">
        <v>16</v>
      </c>
      <c r="B3" s="60"/>
      <c r="C3" s="6" t="s">
        <v>61</v>
      </c>
      <c r="O3" s="2"/>
      <c r="P3" s="3"/>
    </row>
    <row r="4" spans="1:16" s="14" customFormat="1" ht="45" x14ac:dyDescent="0.25">
      <c r="A4" s="41" t="s">
        <v>0</v>
      </c>
      <c r="B4" s="42" t="s">
        <v>47</v>
      </c>
      <c r="C4" s="41" t="s">
        <v>60</v>
      </c>
      <c r="D4" s="43" t="s">
        <v>1</v>
      </c>
      <c r="E4" s="43" t="s">
        <v>40</v>
      </c>
      <c r="F4" s="43" t="s">
        <v>41</v>
      </c>
      <c r="G4" s="43" t="s">
        <v>39</v>
      </c>
      <c r="H4" s="54" t="s">
        <v>42</v>
      </c>
      <c r="O4" s="44"/>
      <c r="P4" s="45"/>
    </row>
    <row r="5" spans="1:16" x14ac:dyDescent="0.25">
      <c r="A5" s="47">
        <v>45027</v>
      </c>
      <c r="B5" s="49">
        <v>11</v>
      </c>
      <c r="C5" s="49">
        <v>550</v>
      </c>
      <c r="D5" s="65" t="s">
        <v>59</v>
      </c>
      <c r="E5" s="66"/>
      <c r="F5" s="66"/>
      <c r="G5" s="66"/>
      <c r="H5" s="67"/>
      <c r="O5" s="2"/>
      <c r="P5" s="3"/>
    </row>
    <row r="6" spans="1:16" x14ac:dyDescent="0.25">
      <c r="A6" s="47">
        <v>45041</v>
      </c>
      <c r="B6" s="49">
        <v>11.4</v>
      </c>
      <c r="C6" s="49">
        <v>400</v>
      </c>
      <c r="D6" s="53">
        <f t="shared" ref="D6:D19" si="0">A6-A5</f>
        <v>14</v>
      </c>
      <c r="E6" s="50">
        <f t="shared" ref="E6:E38" si="1">D6/1000000*B6*86400*C6/0.035314684921</f>
        <v>156189.30233524542</v>
      </c>
      <c r="F6" s="50">
        <f t="shared" ref="F6:F38" si="2">D6/1000000*$F$2*86400*C6/0.035314684921</f>
        <v>137008.15994319771</v>
      </c>
      <c r="G6" s="50">
        <f>E6/0.453592</f>
        <v>344338.75009974913</v>
      </c>
      <c r="H6" s="50">
        <f>F6/0.453592</f>
        <v>302051.53517521848</v>
      </c>
      <c r="O6" s="2"/>
      <c r="P6" s="3"/>
    </row>
    <row r="7" spans="1:16" x14ac:dyDescent="0.25">
      <c r="A7" s="47">
        <v>45055</v>
      </c>
      <c r="B7" s="49">
        <v>12</v>
      </c>
      <c r="C7" s="49">
        <v>450</v>
      </c>
      <c r="D7" s="53">
        <f t="shared" si="0"/>
        <v>14</v>
      </c>
      <c r="E7" s="50">
        <f t="shared" si="1"/>
        <v>184961.01592331688</v>
      </c>
      <c r="F7" s="50">
        <f t="shared" si="2"/>
        <v>154134.17993609738</v>
      </c>
      <c r="G7" s="50">
        <f t="shared" ref="G7:H37" si="3">E7/0.453592</f>
        <v>407769.5724865449</v>
      </c>
      <c r="H7" s="50">
        <f t="shared" si="3"/>
        <v>339807.9770721207</v>
      </c>
      <c r="O7" s="2"/>
      <c r="P7" s="3"/>
    </row>
    <row r="8" spans="1:16" x14ac:dyDescent="0.25">
      <c r="A8" s="47">
        <v>45069</v>
      </c>
      <c r="B8" s="49">
        <v>12.6</v>
      </c>
      <c r="C8" s="49">
        <v>500</v>
      </c>
      <c r="D8" s="53">
        <f t="shared" si="0"/>
        <v>14</v>
      </c>
      <c r="E8" s="50">
        <f t="shared" si="1"/>
        <v>215787.85191053641</v>
      </c>
      <c r="F8" s="50">
        <f t="shared" si="2"/>
        <v>171260.19992899711</v>
      </c>
      <c r="G8" s="50">
        <f t="shared" si="3"/>
        <v>475731.16790096916</v>
      </c>
      <c r="H8" s="50">
        <f t="shared" si="3"/>
        <v>377564.4189690231</v>
      </c>
      <c r="O8" s="2"/>
      <c r="P8" s="3"/>
    </row>
    <row r="9" spans="1:16" x14ac:dyDescent="0.25">
      <c r="A9" s="47">
        <v>45083</v>
      </c>
      <c r="B9" s="49">
        <v>10</v>
      </c>
      <c r="C9" s="49">
        <v>459</v>
      </c>
      <c r="D9" s="53">
        <f t="shared" si="0"/>
        <v>14</v>
      </c>
      <c r="E9" s="50">
        <f t="shared" si="1"/>
        <v>157216.86353481936</v>
      </c>
      <c r="F9" s="50">
        <f t="shared" si="2"/>
        <v>157216.86353481936</v>
      </c>
      <c r="G9" s="50">
        <f t="shared" si="3"/>
        <v>346604.13661356323</v>
      </c>
      <c r="H9" s="50">
        <f t="shared" si="3"/>
        <v>346604.13661356323</v>
      </c>
      <c r="O9" s="2"/>
      <c r="P9" s="3"/>
    </row>
    <row r="10" spans="1:16" x14ac:dyDescent="0.25">
      <c r="A10" s="47">
        <v>45097</v>
      </c>
      <c r="B10" s="49">
        <v>7.5</v>
      </c>
      <c r="C10" s="49">
        <v>432</v>
      </c>
      <c r="D10" s="53">
        <f t="shared" si="0"/>
        <v>14</v>
      </c>
      <c r="E10" s="50">
        <f t="shared" si="1"/>
        <v>110976.60955399016</v>
      </c>
      <c r="F10" s="50">
        <f t="shared" si="2"/>
        <v>147968.81273865351</v>
      </c>
      <c r="G10" s="50">
        <f t="shared" si="3"/>
        <v>244661.74349192702</v>
      </c>
      <c r="H10" s="50">
        <f t="shared" si="3"/>
        <v>326215.65798923594</v>
      </c>
      <c r="O10" s="2"/>
      <c r="P10" s="3"/>
    </row>
    <row r="11" spans="1:16" x14ac:dyDescent="0.25">
      <c r="A11" s="47">
        <v>45112</v>
      </c>
      <c r="B11" s="49">
        <v>9</v>
      </c>
      <c r="C11" s="49">
        <v>456</v>
      </c>
      <c r="D11" s="53">
        <f t="shared" si="0"/>
        <v>15</v>
      </c>
      <c r="E11" s="50">
        <f t="shared" si="1"/>
        <v>150611.11296612947</v>
      </c>
      <c r="F11" s="50">
        <f t="shared" si="2"/>
        <v>167345.6810734772</v>
      </c>
      <c r="G11" s="50">
        <f t="shared" si="3"/>
        <v>332040.93759618659</v>
      </c>
      <c r="H11" s="50">
        <f t="shared" si="3"/>
        <v>368934.37510687404</v>
      </c>
      <c r="O11" s="2"/>
      <c r="P11" s="3"/>
    </row>
    <row r="12" spans="1:16" x14ac:dyDescent="0.25">
      <c r="A12" s="47">
        <v>45125</v>
      </c>
      <c r="B12" s="49">
        <v>9.8000000000000007</v>
      </c>
      <c r="C12" s="49">
        <v>320</v>
      </c>
      <c r="D12" s="53">
        <f t="shared" si="0"/>
        <v>13</v>
      </c>
      <c r="E12" s="50">
        <f t="shared" si="1"/>
        <v>99741.940438647929</v>
      </c>
      <c r="F12" s="50">
        <f t="shared" si="2"/>
        <v>101777.49024351829</v>
      </c>
      <c r="G12" s="50">
        <f t="shared" si="3"/>
        <v>219893.51760755907</v>
      </c>
      <c r="H12" s="50">
        <f t="shared" si="3"/>
        <v>224381.14041587658</v>
      </c>
      <c r="O12" s="2"/>
      <c r="P12" s="3"/>
    </row>
    <row r="13" spans="1:16" x14ac:dyDescent="0.25">
      <c r="A13" s="47">
        <v>45139</v>
      </c>
      <c r="B13" s="49">
        <v>11.1</v>
      </c>
      <c r="C13" s="49">
        <v>360</v>
      </c>
      <c r="D13" s="53">
        <f t="shared" si="0"/>
        <v>14</v>
      </c>
      <c r="E13" s="50">
        <f t="shared" si="1"/>
        <v>136871.15178325449</v>
      </c>
      <c r="F13" s="50">
        <f t="shared" si="2"/>
        <v>123307.34394887793</v>
      </c>
      <c r="G13" s="50">
        <f t="shared" si="3"/>
        <v>301749.48364004324</v>
      </c>
      <c r="H13" s="50">
        <f t="shared" si="3"/>
        <v>271846.38165769662</v>
      </c>
      <c r="O13" s="2"/>
      <c r="P13" s="3"/>
    </row>
    <row r="14" spans="1:16" x14ac:dyDescent="0.25">
      <c r="A14" s="47">
        <v>45153</v>
      </c>
      <c r="B14" s="49">
        <v>12.2</v>
      </c>
      <c r="C14" s="49">
        <v>490</v>
      </c>
      <c r="D14" s="53">
        <f t="shared" si="0"/>
        <v>14</v>
      </c>
      <c r="E14" s="50">
        <f t="shared" si="1"/>
        <v>204758.69503510895</v>
      </c>
      <c r="F14" s="50">
        <f t="shared" si="2"/>
        <v>167834.99593041718</v>
      </c>
      <c r="G14" s="50">
        <f t="shared" si="3"/>
        <v>451416.01931936399</v>
      </c>
      <c r="H14" s="50">
        <f t="shared" si="3"/>
        <v>370013.13058964262</v>
      </c>
      <c r="O14" s="2"/>
      <c r="P14" s="3"/>
    </row>
    <row r="15" spans="1:16" x14ac:dyDescent="0.25">
      <c r="A15" s="47">
        <v>45168</v>
      </c>
      <c r="B15" s="49">
        <v>7.1</v>
      </c>
      <c r="C15" s="49">
        <v>510</v>
      </c>
      <c r="D15" s="53">
        <f t="shared" si="0"/>
        <v>15</v>
      </c>
      <c r="E15" s="50">
        <f t="shared" si="1"/>
        <v>132885.68227347831</v>
      </c>
      <c r="F15" s="50">
        <f t="shared" si="2"/>
        <v>187162.93277954689</v>
      </c>
      <c r="G15" s="50">
        <f t="shared" si="3"/>
        <v>292963.02023289277</v>
      </c>
      <c r="H15" s="50">
        <f t="shared" si="3"/>
        <v>412623.9721590039</v>
      </c>
      <c r="O15" s="2"/>
      <c r="P15" s="4"/>
    </row>
    <row r="16" spans="1:16" x14ac:dyDescent="0.25">
      <c r="A16" s="47">
        <v>45181</v>
      </c>
      <c r="B16" s="49">
        <v>9.8000000000000007</v>
      </c>
      <c r="C16" s="49">
        <v>500</v>
      </c>
      <c r="D16" s="53">
        <f t="shared" si="0"/>
        <v>13</v>
      </c>
      <c r="E16" s="50">
        <f t="shared" si="1"/>
        <v>155846.78193538741</v>
      </c>
      <c r="F16" s="50">
        <f t="shared" si="2"/>
        <v>159027.32850549734</v>
      </c>
      <c r="G16" s="50">
        <f t="shared" si="3"/>
        <v>343583.62126181106</v>
      </c>
      <c r="H16" s="50">
        <f t="shared" si="3"/>
        <v>350595.53189980716</v>
      </c>
      <c r="O16" s="2"/>
      <c r="P16" s="3"/>
    </row>
    <row r="17" spans="1:16" x14ac:dyDescent="0.25">
      <c r="A17" s="47">
        <v>45195</v>
      </c>
      <c r="B17" s="49">
        <v>10.5</v>
      </c>
      <c r="C17" s="49">
        <v>455</v>
      </c>
      <c r="D17" s="53">
        <f t="shared" si="0"/>
        <v>14</v>
      </c>
      <c r="E17" s="50">
        <f t="shared" si="1"/>
        <v>163639.12103215675</v>
      </c>
      <c r="F17" s="50">
        <f t="shared" si="2"/>
        <v>155846.78193538738</v>
      </c>
      <c r="G17" s="50">
        <f t="shared" si="3"/>
        <v>360762.80232490157</v>
      </c>
      <c r="H17" s="50">
        <f t="shared" si="3"/>
        <v>343583.621261811</v>
      </c>
      <c r="O17" s="2"/>
      <c r="P17" s="3"/>
    </row>
    <row r="18" spans="1:16" x14ac:dyDescent="0.25">
      <c r="A18" s="52">
        <v>45209</v>
      </c>
      <c r="B18" s="49">
        <v>11.6</v>
      </c>
      <c r="C18" s="49">
        <v>424</v>
      </c>
      <c r="D18" s="53">
        <f t="shared" si="0"/>
        <v>14</v>
      </c>
      <c r="E18" s="50">
        <f t="shared" si="1"/>
        <v>168465.23346615589</v>
      </c>
      <c r="F18" s="50">
        <f t="shared" si="2"/>
        <v>145228.64953978956</v>
      </c>
      <c r="G18" s="50">
        <f t="shared" si="3"/>
        <v>371402.56765144865</v>
      </c>
      <c r="H18" s="50">
        <f t="shared" si="3"/>
        <v>320174.62728573161</v>
      </c>
      <c r="O18" s="2"/>
      <c r="P18" s="3"/>
    </row>
    <row r="19" spans="1:16" x14ac:dyDescent="0.25">
      <c r="A19" s="47">
        <v>45223</v>
      </c>
      <c r="B19" s="49">
        <v>9.8000000000000007</v>
      </c>
      <c r="C19" s="49">
        <v>453</v>
      </c>
      <c r="D19" s="53">
        <f t="shared" si="0"/>
        <v>14</v>
      </c>
      <c r="E19" s="50">
        <f t="shared" si="1"/>
        <v>152058.50631295796</v>
      </c>
      <c r="F19" s="50">
        <f t="shared" si="2"/>
        <v>155161.74113567139</v>
      </c>
      <c r="G19" s="50">
        <f t="shared" si="3"/>
        <v>335231.89631421625</v>
      </c>
      <c r="H19" s="50">
        <f t="shared" si="3"/>
        <v>342073.36358593492</v>
      </c>
      <c r="O19" s="2"/>
      <c r="P19" s="3"/>
    </row>
    <row r="20" spans="1:16" x14ac:dyDescent="0.25">
      <c r="A20" s="47"/>
      <c r="B20" s="48"/>
      <c r="C20" s="49"/>
      <c r="D20" s="53">
        <f t="shared" ref="D20:D38" si="4">A20-A19</f>
        <v>-45223</v>
      </c>
      <c r="E20" s="50">
        <f t="shared" si="1"/>
        <v>0</v>
      </c>
      <c r="F20" s="50">
        <f t="shared" si="2"/>
        <v>0</v>
      </c>
      <c r="G20" s="50">
        <f t="shared" si="3"/>
        <v>0</v>
      </c>
      <c r="H20" s="50">
        <f t="shared" si="3"/>
        <v>0</v>
      </c>
      <c r="J20" s="60" t="str">
        <f>_xlfn.CONCAT( C3, " Annual Load Reduction Goals")</f>
        <v>Rabbit Run Annual Load Reduction Goals</v>
      </c>
      <c r="K20" s="60"/>
      <c r="L20" s="60"/>
      <c r="M20" s="60"/>
      <c r="N20" s="60"/>
      <c r="O20" s="2"/>
      <c r="P20" s="3"/>
    </row>
    <row r="21" spans="1:16" x14ac:dyDescent="0.25">
      <c r="A21" s="47"/>
      <c r="B21" s="48"/>
      <c r="C21" s="49"/>
      <c r="D21" s="53">
        <f t="shared" si="4"/>
        <v>0</v>
      </c>
      <c r="E21" s="50">
        <f t="shared" si="1"/>
        <v>0</v>
      </c>
      <c r="F21" s="50">
        <f t="shared" si="2"/>
        <v>0</v>
      </c>
      <c r="G21" s="50">
        <f t="shared" si="3"/>
        <v>0</v>
      </c>
      <c r="H21" s="50">
        <f t="shared" si="3"/>
        <v>0</v>
      </c>
      <c r="J21" s="26" t="s">
        <v>56</v>
      </c>
      <c r="K21" s="26" t="s">
        <v>43</v>
      </c>
      <c r="L21" s="26" t="s">
        <v>57</v>
      </c>
      <c r="M21" s="26" t="s">
        <v>44</v>
      </c>
      <c r="N21" s="63" t="s">
        <v>12</v>
      </c>
      <c r="O21" s="2"/>
      <c r="P21" s="3"/>
    </row>
    <row r="22" spans="1:16" x14ac:dyDescent="0.25">
      <c r="A22" s="47"/>
      <c r="B22" s="48"/>
      <c r="C22" s="49"/>
      <c r="D22" s="53">
        <f t="shared" si="4"/>
        <v>0</v>
      </c>
      <c r="E22" s="50">
        <f t="shared" si="1"/>
        <v>0</v>
      </c>
      <c r="F22" s="50">
        <f t="shared" si="2"/>
        <v>0</v>
      </c>
      <c r="G22" s="50">
        <f t="shared" si="3"/>
        <v>0</v>
      </c>
      <c r="H22" s="50">
        <f t="shared" si="3"/>
        <v>0</v>
      </c>
      <c r="J22" s="27">
        <f>SUM(E5:E38)</f>
        <v>2190009.8685011854</v>
      </c>
      <c r="K22" s="27">
        <f>SUM(F5:F38)</f>
        <v>2130281.1611739481</v>
      </c>
      <c r="L22" s="27">
        <f>SUM(G5:G38)</f>
        <v>4828149.2365411753</v>
      </c>
      <c r="M22" s="27">
        <f>SUM(H5:H38)</f>
        <v>4696469.8697815398</v>
      </c>
      <c r="N22" s="63"/>
      <c r="O22" s="2"/>
      <c r="P22" s="3"/>
    </row>
    <row r="23" spans="1:16" x14ac:dyDescent="0.25">
      <c r="A23" s="47"/>
      <c r="B23" s="48"/>
      <c r="C23" s="49"/>
      <c r="D23" s="53">
        <f t="shared" si="4"/>
        <v>0</v>
      </c>
      <c r="E23" s="50">
        <f t="shared" si="1"/>
        <v>0</v>
      </c>
      <c r="F23" s="50">
        <f t="shared" si="2"/>
        <v>0</v>
      </c>
      <c r="G23" s="50">
        <f t="shared" si="3"/>
        <v>0</v>
      </c>
      <c r="H23" s="50">
        <f t="shared" si="3"/>
        <v>0</v>
      </c>
      <c r="J23" s="57" t="s">
        <v>55</v>
      </c>
      <c r="K23" s="57"/>
      <c r="L23" s="57" t="s">
        <v>54</v>
      </c>
      <c r="M23" s="57"/>
      <c r="N23" s="58">
        <f>(J22-K22)/J22</f>
        <v>2.727325944339918E-2</v>
      </c>
      <c r="O23" s="2"/>
      <c r="P23" s="3"/>
    </row>
    <row r="24" spans="1:16" x14ac:dyDescent="0.25">
      <c r="A24" s="47"/>
      <c r="B24" s="48"/>
      <c r="C24" s="49"/>
      <c r="D24" s="53">
        <f t="shared" si="4"/>
        <v>0</v>
      </c>
      <c r="E24" s="50">
        <f t="shared" si="1"/>
        <v>0</v>
      </c>
      <c r="F24" s="50">
        <f t="shared" si="2"/>
        <v>0</v>
      </c>
      <c r="G24" s="50">
        <f t="shared" si="3"/>
        <v>0</v>
      </c>
      <c r="H24" s="50">
        <f t="shared" si="3"/>
        <v>0</v>
      </c>
      <c r="J24" s="59">
        <f>J22-K22</f>
        <v>59728.707327237353</v>
      </c>
      <c r="K24" s="59"/>
      <c r="L24" s="59">
        <f>L22-M22</f>
        <v>131679.36675963551</v>
      </c>
      <c r="M24" s="59"/>
      <c r="N24" s="58"/>
      <c r="O24" s="2"/>
      <c r="P24" s="3"/>
    </row>
    <row r="25" spans="1:16" x14ac:dyDescent="0.25">
      <c r="A25" s="47"/>
      <c r="B25" s="48"/>
      <c r="C25" s="49"/>
      <c r="D25" s="53">
        <f t="shared" si="4"/>
        <v>0</v>
      </c>
      <c r="E25" s="50">
        <f t="shared" si="1"/>
        <v>0</v>
      </c>
      <c r="F25" s="50">
        <f t="shared" si="2"/>
        <v>0</v>
      </c>
      <c r="G25" s="50">
        <f t="shared" si="3"/>
        <v>0</v>
      </c>
      <c r="H25" s="50">
        <f t="shared" si="3"/>
        <v>0</v>
      </c>
      <c r="O25" s="2"/>
      <c r="P25" s="3"/>
    </row>
    <row r="26" spans="1:16" x14ac:dyDescent="0.25">
      <c r="A26" s="47"/>
      <c r="B26" s="48"/>
      <c r="C26" s="49"/>
      <c r="D26" s="53">
        <f t="shared" si="4"/>
        <v>0</v>
      </c>
      <c r="E26" s="50">
        <f t="shared" si="1"/>
        <v>0</v>
      </c>
      <c r="F26" s="50">
        <f t="shared" si="2"/>
        <v>0</v>
      </c>
      <c r="G26" s="50">
        <f t="shared" si="3"/>
        <v>0</v>
      </c>
      <c r="H26" s="50">
        <f t="shared" si="3"/>
        <v>0</v>
      </c>
      <c r="O26" s="2"/>
      <c r="P26" s="3"/>
    </row>
    <row r="27" spans="1:16" x14ac:dyDescent="0.25">
      <c r="A27" s="47"/>
      <c r="B27" s="48"/>
      <c r="C27" s="49"/>
      <c r="D27" s="53">
        <f t="shared" si="4"/>
        <v>0</v>
      </c>
      <c r="E27" s="50">
        <f t="shared" si="1"/>
        <v>0</v>
      </c>
      <c r="F27" s="50">
        <f t="shared" si="2"/>
        <v>0</v>
      </c>
      <c r="G27" s="50">
        <f t="shared" si="3"/>
        <v>0</v>
      </c>
      <c r="H27" s="50">
        <f t="shared" si="3"/>
        <v>0</v>
      </c>
      <c r="O27" s="2"/>
      <c r="P27" s="3"/>
    </row>
    <row r="28" spans="1:16" x14ac:dyDescent="0.25">
      <c r="A28" s="47"/>
      <c r="B28" s="48"/>
      <c r="C28" s="49"/>
      <c r="D28" s="53">
        <f t="shared" si="4"/>
        <v>0</v>
      </c>
      <c r="E28" s="50">
        <f t="shared" si="1"/>
        <v>0</v>
      </c>
      <c r="F28" s="50">
        <f t="shared" si="2"/>
        <v>0</v>
      </c>
      <c r="G28" s="50">
        <f t="shared" si="3"/>
        <v>0</v>
      </c>
      <c r="H28" s="50">
        <f t="shared" si="3"/>
        <v>0</v>
      </c>
      <c r="O28" s="5"/>
      <c r="P28" s="3"/>
    </row>
    <row r="29" spans="1:16" x14ac:dyDescent="0.25">
      <c r="A29" s="52"/>
      <c r="B29" s="48"/>
      <c r="C29" s="49"/>
      <c r="D29" s="53">
        <f t="shared" si="4"/>
        <v>0</v>
      </c>
      <c r="E29" s="50">
        <f t="shared" si="1"/>
        <v>0</v>
      </c>
      <c r="F29" s="50">
        <f t="shared" si="2"/>
        <v>0</v>
      </c>
      <c r="G29" s="50">
        <f t="shared" si="3"/>
        <v>0</v>
      </c>
      <c r="H29" s="50">
        <f t="shared" si="3"/>
        <v>0</v>
      </c>
      <c r="O29" s="5"/>
      <c r="P29" s="3"/>
    </row>
    <row r="30" spans="1:16" x14ac:dyDescent="0.25">
      <c r="A30" s="52"/>
      <c r="B30" s="48"/>
      <c r="C30" s="49"/>
      <c r="D30" s="53">
        <f t="shared" si="4"/>
        <v>0</v>
      </c>
      <c r="E30" s="50">
        <f t="shared" si="1"/>
        <v>0</v>
      </c>
      <c r="F30" s="50">
        <f t="shared" si="2"/>
        <v>0</v>
      </c>
      <c r="G30" s="50">
        <f t="shared" si="3"/>
        <v>0</v>
      </c>
      <c r="H30" s="50">
        <f t="shared" si="3"/>
        <v>0</v>
      </c>
      <c r="O30" s="2"/>
      <c r="P30" s="3"/>
    </row>
    <row r="31" spans="1:16" x14ac:dyDescent="0.25">
      <c r="A31" s="47"/>
      <c r="B31" s="48"/>
      <c r="C31" s="49"/>
      <c r="D31" s="53">
        <f t="shared" si="4"/>
        <v>0</v>
      </c>
      <c r="E31" s="50">
        <f t="shared" si="1"/>
        <v>0</v>
      </c>
      <c r="F31" s="50">
        <f t="shared" si="2"/>
        <v>0</v>
      </c>
      <c r="G31" s="50">
        <f t="shared" si="3"/>
        <v>0</v>
      </c>
      <c r="H31" s="50">
        <f t="shared" si="3"/>
        <v>0</v>
      </c>
      <c r="O31" s="2"/>
      <c r="P31" s="3"/>
    </row>
    <row r="32" spans="1:16" x14ac:dyDescent="0.25">
      <c r="A32" s="47"/>
      <c r="B32" s="48"/>
      <c r="C32" s="49"/>
      <c r="D32" s="53">
        <f t="shared" si="4"/>
        <v>0</v>
      </c>
      <c r="E32" s="50">
        <f t="shared" si="1"/>
        <v>0</v>
      </c>
      <c r="F32" s="50">
        <f t="shared" si="2"/>
        <v>0</v>
      </c>
      <c r="G32" s="50">
        <f t="shared" si="3"/>
        <v>0</v>
      </c>
      <c r="H32" s="50">
        <f t="shared" si="3"/>
        <v>0</v>
      </c>
      <c r="O32" s="2"/>
      <c r="P32" s="3"/>
    </row>
    <row r="33" spans="1:8" x14ac:dyDescent="0.25">
      <c r="A33" s="47"/>
      <c r="B33" s="48"/>
      <c r="C33" s="49"/>
      <c r="D33" s="53">
        <f t="shared" si="4"/>
        <v>0</v>
      </c>
      <c r="E33" s="50">
        <f t="shared" si="1"/>
        <v>0</v>
      </c>
      <c r="F33" s="50">
        <f t="shared" si="2"/>
        <v>0</v>
      </c>
      <c r="G33" s="50">
        <f t="shared" si="3"/>
        <v>0</v>
      </c>
      <c r="H33" s="50">
        <f t="shared" si="3"/>
        <v>0</v>
      </c>
    </row>
    <row r="34" spans="1:8" x14ac:dyDescent="0.25">
      <c r="A34" s="49"/>
      <c r="B34" s="49"/>
      <c r="C34" s="49"/>
      <c r="D34" s="53">
        <f t="shared" si="4"/>
        <v>0</v>
      </c>
      <c r="E34" s="50">
        <f t="shared" si="1"/>
        <v>0</v>
      </c>
      <c r="F34" s="50">
        <f t="shared" si="2"/>
        <v>0</v>
      </c>
      <c r="G34" s="50">
        <f t="shared" si="3"/>
        <v>0</v>
      </c>
      <c r="H34" s="50">
        <f t="shared" si="3"/>
        <v>0</v>
      </c>
    </row>
    <row r="35" spans="1:8" x14ac:dyDescent="0.25">
      <c r="A35" s="49"/>
      <c r="B35" s="49"/>
      <c r="C35" s="49"/>
      <c r="D35" s="53">
        <f t="shared" si="4"/>
        <v>0</v>
      </c>
      <c r="E35" s="50">
        <f t="shared" si="1"/>
        <v>0</v>
      </c>
      <c r="F35" s="50">
        <f t="shared" si="2"/>
        <v>0</v>
      </c>
      <c r="G35" s="50">
        <f t="shared" si="3"/>
        <v>0</v>
      </c>
      <c r="H35" s="50">
        <f t="shared" si="3"/>
        <v>0</v>
      </c>
    </row>
    <row r="36" spans="1:8" x14ac:dyDescent="0.25">
      <c r="A36" s="49"/>
      <c r="B36" s="49"/>
      <c r="C36" s="49"/>
      <c r="D36" s="53">
        <f t="shared" si="4"/>
        <v>0</v>
      </c>
      <c r="E36" s="50">
        <f t="shared" si="1"/>
        <v>0</v>
      </c>
      <c r="F36" s="50">
        <f t="shared" si="2"/>
        <v>0</v>
      </c>
      <c r="G36" s="50">
        <f t="shared" si="3"/>
        <v>0</v>
      </c>
      <c r="H36" s="50">
        <f t="shared" si="3"/>
        <v>0</v>
      </c>
    </row>
    <row r="37" spans="1:8" x14ac:dyDescent="0.25">
      <c r="A37" s="49"/>
      <c r="B37" s="49"/>
      <c r="C37" s="49"/>
      <c r="D37" s="53">
        <f t="shared" si="4"/>
        <v>0</v>
      </c>
      <c r="E37" s="50">
        <f t="shared" si="1"/>
        <v>0</v>
      </c>
      <c r="F37" s="50">
        <f t="shared" si="2"/>
        <v>0</v>
      </c>
      <c r="G37" s="50">
        <f t="shared" si="3"/>
        <v>0</v>
      </c>
      <c r="H37" s="50">
        <f t="shared" si="3"/>
        <v>0</v>
      </c>
    </row>
    <row r="38" spans="1:8" x14ac:dyDescent="0.25">
      <c r="A38" s="49"/>
      <c r="B38" s="49"/>
      <c r="C38" s="49"/>
      <c r="D38" s="53">
        <f t="shared" si="4"/>
        <v>0</v>
      </c>
      <c r="E38" s="50">
        <f t="shared" si="1"/>
        <v>0</v>
      </c>
      <c r="F38" s="50">
        <f t="shared" si="2"/>
        <v>0</v>
      </c>
      <c r="G38" s="50">
        <f t="shared" ref="G38:H38" si="5">E38/0.453592</f>
        <v>0</v>
      </c>
      <c r="H38" s="50">
        <f t="shared" si="5"/>
        <v>0</v>
      </c>
    </row>
    <row r="39" spans="1:8" x14ac:dyDescent="0.25">
      <c r="G39" s="13"/>
    </row>
    <row r="40" spans="1:8" x14ac:dyDescent="0.25">
      <c r="A40" s="62" t="s">
        <v>16</v>
      </c>
      <c r="B40" s="62"/>
      <c r="C40" s="32"/>
      <c r="D40" s="33"/>
      <c r="E40" s="33"/>
      <c r="F40" s="33"/>
      <c r="G40" s="33"/>
      <c r="H40" s="33"/>
    </row>
    <row r="41" spans="1:8" ht="45" x14ac:dyDescent="0.25">
      <c r="A41" s="41" t="s">
        <v>0</v>
      </c>
      <c r="B41" s="42" t="s">
        <v>47</v>
      </c>
      <c r="C41" s="41" t="s">
        <v>60</v>
      </c>
      <c r="D41" s="43" t="s">
        <v>1</v>
      </c>
      <c r="E41" s="43" t="s">
        <v>40</v>
      </c>
      <c r="F41" s="43" t="s">
        <v>41</v>
      </c>
      <c r="G41" s="43" t="s">
        <v>39</v>
      </c>
      <c r="H41" s="54" t="s">
        <v>42</v>
      </c>
    </row>
    <row r="42" spans="1:8" x14ac:dyDescent="0.25">
      <c r="A42" s="47"/>
      <c r="B42" s="48"/>
      <c r="C42" s="49"/>
      <c r="D42" s="65" t="s">
        <v>59</v>
      </c>
      <c r="E42" s="66"/>
      <c r="F42" s="66"/>
      <c r="G42" s="66"/>
      <c r="H42" s="67"/>
    </row>
    <row r="43" spans="1:8" x14ac:dyDescent="0.25">
      <c r="A43" s="47"/>
      <c r="B43" s="48"/>
      <c r="C43" s="49"/>
      <c r="D43" s="53">
        <f>A43-A42</f>
        <v>0</v>
      </c>
      <c r="E43" s="50">
        <f t="shared" ref="E43" si="6">D43/1000000*B43*86400*C43/0.035314684921</f>
        <v>0</v>
      </c>
      <c r="F43" s="50">
        <f t="shared" ref="F43" si="7">D43/1000000*$F$2*86400*C43/0.035314684921</f>
        <v>0</v>
      </c>
      <c r="G43" s="50">
        <f>E43/0.453592</f>
        <v>0</v>
      </c>
      <c r="H43" s="50">
        <f>F43/0.453592</f>
        <v>0</v>
      </c>
    </row>
    <row r="44" spans="1:8" x14ac:dyDescent="0.25">
      <c r="A44" s="47"/>
      <c r="B44" s="48"/>
      <c r="C44" s="49"/>
      <c r="D44" s="53">
        <f t="shared" ref="D44:D65" si="8">A44-A43</f>
        <v>0</v>
      </c>
      <c r="E44" s="50">
        <f t="shared" ref="E44:E65" si="9">D44/1000000*B44*86400*C44/0.035314684921</f>
        <v>0</v>
      </c>
      <c r="F44" s="50">
        <f t="shared" ref="F44:F65" si="10">D44/1000000*$F$2*86400*C44/0.035314684921</f>
        <v>0</v>
      </c>
      <c r="G44" s="50">
        <f t="shared" ref="G44:G65" si="11">E44/0.453592</f>
        <v>0</v>
      </c>
      <c r="H44" s="50">
        <f t="shared" ref="H44:H65" si="12">F44/0.453592</f>
        <v>0</v>
      </c>
    </row>
    <row r="45" spans="1:8" x14ac:dyDescent="0.25">
      <c r="A45" s="47"/>
      <c r="B45" s="48"/>
      <c r="C45" s="49"/>
      <c r="D45" s="53">
        <f t="shared" si="8"/>
        <v>0</v>
      </c>
      <c r="E45" s="50">
        <f t="shared" si="9"/>
        <v>0</v>
      </c>
      <c r="F45" s="50">
        <f t="shared" si="10"/>
        <v>0</v>
      </c>
      <c r="G45" s="50">
        <f t="shared" si="11"/>
        <v>0</v>
      </c>
      <c r="H45" s="50">
        <f t="shared" si="12"/>
        <v>0</v>
      </c>
    </row>
    <row r="46" spans="1:8" x14ac:dyDescent="0.25">
      <c r="A46" s="47"/>
      <c r="B46" s="48"/>
      <c r="C46" s="49"/>
      <c r="D46" s="53">
        <f t="shared" si="8"/>
        <v>0</v>
      </c>
      <c r="E46" s="50">
        <f t="shared" si="9"/>
        <v>0</v>
      </c>
      <c r="F46" s="50">
        <f t="shared" si="10"/>
        <v>0</v>
      </c>
      <c r="G46" s="50">
        <f t="shared" si="11"/>
        <v>0</v>
      </c>
      <c r="H46" s="50">
        <f t="shared" si="12"/>
        <v>0</v>
      </c>
    </row>
    <row r="47" spans="1:8" x14ac:dyDescent="0.25">
      <c r="A47" s="47"/>
      <c r="B47" s="48"/>
      <c r="C47" s="49"/>
      <c r="D47" s="53">
        <f t="shared" si="8"/>
        <v>0</v>
      </c>
      <c r="E47" s="50">
        <f t="shared" si="9"/>
        <v>0</v>
      </c>
      <c r="F47" s="50">
        <f t="shared" si="10"/>
        <v>0</v>
      </c>
      <c r="G47" s="50">
        <f t="shared" si="11"/>
        <v>0</v>
      </c>
      <c r="H47" s="50">
        <f t="shared" si="12"/>
        <v>0</v>
      </c>
    </row>
    <row r="48" spans="1:8" x14ac:dyDescent="0.25">
      <c r="A48" s="47"/>
      <c r="B48" s="48"/>
      <c r="C48" s="49"/>
      <c r="D48" s="53">
        <f t="shared" si="8"/>
        <v>0</v>
      </c>
      <c r="E48" s="50">
        <f t="shared" si="9"/>
        <v>0</v>
      </c>
      <c r="F48" s="50">
        <f t="shared" si="10"/>
        <v>0</v>
      </c>
      <c r="G48" s="50">
        <f t="shared" si="11"/>
        <v>0</v>
      </c>
      <c r="H48" s="50">
        <f t="shared" si="12"/>
        <v>0</v>
      </c>
    </row>
    <row r="49" spans="1:14" x14ac:dyDescent="0.25">
      <c r="A49" s="47"/>
      <c r="B49" s="48"/>
      <c r="C49" s="49"/>
      <c r="D49" s="53">
        <f t="shared" si="8"/>
        <v>0</v>
      </c>
      <c r="E49" s="50">
        <f t="shared" si="9"/>
        <v>0</v>
      </c>
      <c r="F49" s="50">
        <f t="shared" si="10"/>
        <v>0</v>
      </c>
      <c r="G49" s="50">
        <f t="shared" si="11"/>
        <v>0</v>
      </c>
      <c r="H49" s="50">
        <f t="shared" si="12"/>
        <v>0</v>
      </c>
    </row>
    <row r="50" spans="1:14" x14ac:dyDescent="0.25">
      <c r="A50" s="47"/>
      <c r="B50" s="48"/>
      <c r="C50" s="49"/>
      <c r="D50" s="53">
        <f t="shared" si="8"/>
        <v>0</v>
      </c>
      <c r="E50" s="50">
        <f t="shared" si="9"/>
        <v>0</v>
      </c>
      <c r="F50" s="50">
        <f t="shared" si="10"/>
        <v>0</v>
      </c>
      <c r="G50" s="50">
        <f t="shared" si="11"/>
        <v>0</v>
      </c>
      <c r="H50" s="50">
        <f t="shared" si="12"/>
        <v>0</v>
      </c>
    </row>
    <row r="51" spans="1:14" x14ac:dyDescent="0.25">
      <c r="A51" s="47"/>
      <c r="B51" s="48"/>
      <c r="C51" s="49"/>
      <c r="D51" s="53">
        <f t="shared" si="8"/>
        <v>0</v>
      </c>
      <c r="E51" s="50">
        <f t="shared" si="9"/>
        <v>0</v>
      </c>
      <c r="F51" s="50">
        <f t="shared" si="10"/>
        <v>0</v>
      </c>
      <c r="G51" s="50">
        <f t="shared" si="11"/>
        <v>0</v>
      </c>
      <c r="H51" s="50">
        <f t="shared" si="12"/>
        <v>0</v>
      </c>
    </row>
    <row r="52" spans="1:14" x14ac:dyDescent="0.25">
      <c r="A52" s="47"/>
      <c r="B52" s="48"/>
      <c r="C52" s="49"/>
      <c r="D52" s="53">
        <f t="shared" si="8"/>
        <v>0</v>
      </c>
      <c r="E52" s="50">
        <f t="shared" si="9"/>
        <v>0</v>
      </c>
      <c r="F52" s="50">
        <f t="shared" si="10"/>
        <v>0</v>
      </c>
      <c r="G52" s="50">
        <f t="shared" si="11"/>
        <v>0</v>
      </c>
      <c r="H52" s="50">
        <f t="shared" si="12"/>
        <v>0</v>
      </c>
    </row>
    <row r="53" spans="1:14" x14ac:dyDescent="0.25">
      <c r="A53" s="47"/>
      <c r="B53" s="48"/>
      <c r="C53" s="49"/>
      <c r="D53" s="53">
        <f t="shared" si="8"/>
        <v>0</v>
      </c>
      <c r="E53" s="50">
        <f t="shared" si="9"/>
        <v>0</v>
      </c>
      <c r="F53" s="50">
        <f t="shared" si="10"/>
        <v>0</v>
      </c>
      <c r="G53" s="50">
        <f t="shared" si="11"/>
        <v>0</v>
      </c>
      <c r="H53" s="50">
        <f t="shared" si="12"/>
        <v>0</v>
      </c>
      <c r="J53" s="60" t="str">
        <f>_xlfn.CONCAT( C40, " Annual Load Reduction Goals")</f>
        <v xml:space="preserve"> Annual Load Reduction Goals</v>
      </c>
      <c r="K53" s="60"/>
      <c r="L53" s="60"/>
      <c r="M53" s="60"/>
      <c r="N53" s="60"/>
    </row>
    <row r="54" spans="1:14" x14ac:dyDescent="0.25">
      <c r="A54" s="47"/>
      <c r="B54" s="48"/>
      <c r="C54" s="49"/>
      <c r="D54" s="53">
        <f t="shared" si="8"/>
        <v>0</v>
      </c>
      <c r="E54" s="50">
        <f t="shared" si="9"/>
        <v>0</v>
      </c>
      <c r="F54" s="50">
        <f t="shared" si="10"/>
        <v>0</v>
      </c>
      <c r="G54" s="50">
        <f t="shared" si="11"/>
        <v>0</v>
      </c>
      <c r="H54" s="50">
        <f t="shared" si="12"/>
        <v>0</v>
      </c>
      <c r="J54" s="26" t="s">
        <v>3</v>
      </c>
      <c r="K54" s="26" t="s">
        <v>4</v>
      </c>
      <c r="L54" s="26" t="s">
        <v>5</v>
      </c>
      <c r="M54" s="26" t="s">
        <v>6</v>
      </c>
      <c r="N54" s="63" t="s">
        <v>12</v>
      </c>
    </row>
    <row r="55" spans="1:14" x14ac:dyDescent="0.25">
      <c r="A55" s="52"/>
      <c r="B55" s="48"/>
      <c r="C55" s="49"/>
      <c r="D55" s="53">
        <f t="shared" si="8"/>
        <v>0</v>
      </c>
      <c r="E55" s="50">
        <f t="shared" si="9"/>
        <v>0</v>
      </c>
      <c r="F55" s="50">
        <f t="shared" si="10"/>
        <v>0</v>
      </c>
      <c r="G55" s="50">
        <f t="shared" si="11"/>
        <v>0</v>
      </c>
      <c r="H55" s="50">
        <f t="shared" si="12"/>
        <v>0</v>
      </c>
      <c r="J55" s="27">
        <f>SUM(E42:E65)</f>
        <v>0</v>
      </c>
      <c r="K55" s="27">
        <f>SUM(F42:F65)</f>
        <v>0</v>
      </c>
      <c r="L55" s="27">
        <f>SUM(G42:G65)</f>
        <v>0</v>
      </c>
      <c r="M55" s="27">
        <f>SUM(H42:H65)</f>
        <v>0</v>
      </c>
      <c r="N55" s="63"/>
    </row>
    <row r="56" spans="1:14" x14ac:dyDescent="0.25">
      <c r="A56" s="47"/>
      <c r="B56" s="48"/>
      <c r="C56" s="49"/>
      <c r="D56" s="53">
        <f t="shared" si="8"/>
        <v>0</v>
      </c>
      <c r="E56" s="50">
        <f t="shared" si="9"/>
        <v>0</v>
      </c>
      <c r="F56" s="50">
        <f t="shared" si="10"/>
        <v>0</v>
      </c>
      <c r="G56" s="50">
        <f t="shared" si="11"/>
        <v>0</v>
      </c>
      <c r="H56" s="50">
        <f t="shared" si="12"/>
        <v>0</v>
      </c>
      <c r="J56" s="57" t="s">
        <v>14</v>
      </c>
      <c r="K56" s="57"/>
      <c r="L56" s="57" t="s">
        <v>15</v>
      </c>
      <c r="M56" s="57"/>
      <c r="N56" s="58" t="e">
        <f>(J55-K55)/J55</f>
        <v>#DIV/0!</v>
      </c>
    </row>
    <row r="57" spans="1:14" x14ac:dyDescent="0.25">
      <c r="A57" s="52"/>
      <c r="B57" s="48"/>
      <c r="C57" s="49"/>
      <c r="D57" s="53">
        <f t="shared" si="8"/>
        <v>0</v>
      </c>
      <c r="E57" s="50">
        <f t="shared" si="9"/>
        <v>0</v>
      </c>
      <c r="F57" s="50">
        <f t="shared" si="10"/>
        <v>0</v>
      </c>
      <c r="G57" s="50">
        <f t="shared" si="11"/>
        <v>0</v>
      </c>
      <c r="H57" s="50">
        <f t="shared" si="12"/>
        <v>0</v>
      </c>
      <c r="J57" s="59">
        <f>J55-K55</f>
        <v>0</v>
      </c>
      <c r="K57" s="59"/>
      <c r="L57" s="59">
        <f>L55-M55</f>
        <v>0</v>
      </c>
      <c r="M57" s="59"/>
      <c r="N57" s="58"/>
    </row>
    <row r="58" spans="1:14" x14ac:dyDescent="0.25">
      <c r="A58" s="52"/>
      <c r="B58" s="48"/>
      <c r="C58" s="49"/>
      <c r="D58" s="53">
        <f t="shared" si="8"/>
        <v>0</v>
      </c>
      <c r="E58" s="50">
        <f t="shared" si="9"/>
        <v>0</v>
      </c>
      <c r="F58" s="50">
        <f t="shared" si="10"/>
        <v>0</v>
      </c>
      <c r="G58" s="50">
        <f t="shared" si="11"/>
        <v>0</v>
      </c>
      <c r="H58" s="50">
        <f t="shared" si="12"/>
        <v>0</v>
      </c>
    </row>
    <row r="59" spans="1:14" x14ac:dyDescent="0.25">
      <c r="A59" s="47"/>
      <c r="B59" s="48"/>
      <c r="C59" s="49"/>
      <c r="D59" s="53">
        <f t="shared" si="8"/>
        <v>0</v>
      </c>
      <c r="E59" s="50">
        <f t="shared" si="9"/>
        <v>0</v>
      </c>
      <c r="F59" s="50">
        <f t="shared" si="10"/>
        <v>0</v>
      </c>
      <c r="G59" s="50">
        <f t="shared" si="11"/>
        <v>0</v>
      </c>
      <c r="H59" s="50">
        <f t="shared" si="12"/>
        <v>0</v>
      </c>
    </row>
    <row r="60" spans="1:14" x14ac:dyDescent="0.25">
      <c r="A60" s="47"/>
      <c r="B60" s="48"/>
      <c r="C60" s="49"/>
      <c r="D60" s="53">
        <f t="shared" si="8"/>
        <v>0</v>
      </c>
      <c r="E60" s="50">
        <f t="shared" si="9"/>
        <v>0</v>
      </c>
      <c r="F60" s="50">
        <f t="shared" si="10"/>
        <v>0</v>
      </c>
      <c r="G60" s="50">
        <f t="shared" si="11"/>
        <v>0</v>
      </c>
      <c r="H60" s="50">
        <f t="shared" si="12"/>
        <v>0</v>
      </c>
    </row>
    <row r="61" spans="1:14" x14ac:dyDescent="0.25">
      <c r="A61" s="47"/>
      <c r="B61" s="48"/>
      <c r="C61" s="49"/>
      <c r="D61" s="53">
        <f t="shared" si="8"/>
        <v>0</v>
      </c>
      <c r="E61" s="50">
        <f t="shared" si="9"/>
        <v>0</v>
      </c>
      <c r="F61" s="50">
        <f t="shared" si="10"/>
        <v>0</v>
      </c>
      <c r="G61" s="50">
        <f t="shared" si="11"/>
        <v>0</v>
      </c>
      <c r="H61" s="50">
        <f t="shared" si="12"/>
        <v>0</v>
      </c>
    </row>
    <row r="62" spans="1:14" x14ac:dyDescent="0.25">
      <c r="A62" s="49"/>
      <c r="B62" s="49"/>
      <c r="C62" s="49"/>
      <c r="D62" s="53">
        <f t="shared" si="8"/>
        <v>0</v>
      </c>
      <c r="E62" s="50">
        <f t="shared" si="9"/>
        <v>0</v>
      </c>
      <c r="F62" s="50">
        <f t="shared" si="10"/>
        <v>0</v>
      </c>
      <c r="G62" s="50">
        <f t="shared" si="11"/>
        <v>0</v>
      </c>
      <c r="H62" s="50">
        <f t="shared" si="12"/>
        <v>0</v>
      </c>
    </row>
    <row r="63" spans="1:14" x14ac:dyDescent="0.25">
      <c r="A63" s="49"/>
      <c r="B63" s="49"/>
      <c r="C63" s="49"/>
      <c r="D63" s="53">
        <f t="shared" si="8"/>
        <v>0</v>
      </c>
      <c r="E63" s="50">
        <f t="shared" si="9"/>
        <v>0</v>
      </c>
      <c r="F63" s="50">
        <f t="shared" si="10"/>
        <v>0</v>
      </c>
      <c r="G63" s="50">
        <f t="shared" si="11"/>
        <v>0</v>
      </c>
      <c r="H63" s="50">
        <f t="shared" si="12"/>
        <v>0</v>
      </c>
    </row>
    <row r="64" spans="1:14" x14ac:dyDescent="0.25">
      <c r="A64" s="49"/>
      <c r="B64" s="49"/>
      <c r="C64" s="49"/>
      <c r="D64" s="53">
        <f t="shared" si="8"/>
        <v>0</v>
      </c>
      <c r="E64" s="50">
        <f t="shared" si="9"/>
        <v>0</v>
      </c>
      <c r="F64" s="50">
        <f t="shared" si="10"/>
        <v>0</v>
      </c>
      <c r="G64" s="50">
        <f t="shared" si="11"/>
        <v>0</v>
      </c>
      <c r="H64" s="50">
        <f t="shared" si="12"/>
        <v>0</v>
      </c>
    </row>
    <row r="65" spans="1:8" x14ac:dyDescent="0.25">
      <c r="A65" s="49"/>
      <c r="B65" s="49"/>
      <c r="C65" s="49"/>
      <c r="D65" s="53">
        <f t="shared" si="8"/>
        <v>0</v>
      </c>
      <c r="E65" s="50">
        <f t="shared" si="9"/>
        <v>0</v>
      </c>
      <c r="F65" s="50">
        <f t="shared" si="10"/>
        <v>0</v>
      </c>
      <c r="G65" s="50">
        <f t="shared" si="11"/>
        <v>0</v>
      </c>
      <c r="H65" s="50">
        <f t="shared" si="12"/>
        <v>0</v>
      </c>
    </row>
    <row r="66" spans="1:8" x14ac:dyDescent="0.25">
      <c r="B66" s="3"/>
      <c r="E66" s="11"/>
      <c r="F66" s="11"/>
      <c r="G66" s="11"/>
      <c r="H66" s="11"/>
    </row>
    <row r="67" spans="1:8" x14ac:dyDescent="0.25">
      <c r="E67" s="12"/>
      <c r="F67" s="12"/>
      <c r="G67" s="12"/>
      <c r="H67" s="12"/>
    </row>
    <row r="68" spans="1:8" x14ac:dyDescent="0.25">
      <c r="A68" s="62" t="s">
        <v>16</v>
      </c>
      <c r="B68" s="62"/>
      <c r="C68" s="32"/>
      <c r="D68" s="33"/>
      <c r="E68" s="33"/>
      <c r="F68" s="33"/>
      <c r="G68" s="33"/>
      <c r="H68" s="33"/>
    </row>
    <row r="69" spans="1:8" ht="45" x14ac:dyDescent="0.25">
      <c r="A69" s="41" t="s">
        <v>0</v>
      </c>
      <c r="B69" s="42" t="s">
        <v>47</v>
      </c>
      <c r="C69" s="41" t="s">
        <v>60</v>
      </c>
      <c r="D69" s="43" t="s">
        <v>1</v>
      </c>
      <c r="E69" s="43" t="s">
        <v>40</v>
      </c>
      <c r="F69" s="43" t="s">
        <v>41</v>
      </c>
      <c r="G69" s="43" t="s">
        <v>39</v>
      </c>
      <c r="H69" s="54" t="s">
        <v>42</v>
      </c>
    </row>
    <row r="70" spans="1:8" x14ac:dyDescent="0.25">
      <c r="A70" s="47"/>
      <c r="B70" s="48"/>
      <c r="C70" s="49"/>
      <c r="D70" s="65" t="s">
        <v>59</v>
      </c>
      <c r="E70" s="66"/>
      <c r="F70" s="66"/>
      <c r="G70" s="66"/>
      <c r="H70" s="67"/>
    </row>
    <row r="71" spans="1:8" x14ac:dyDescent="0.25">
      <c r="A71" s="47"/>
      <c r="B71" s="48"/>
      <c r="C71" s="49"/>
      <c r="D71" s="53">
        <f>A71-A70</f>
        <v>0</v>
      </c>
      <c r="E71" s="50">
        <f t="shared" ref="E71" si="13">D71/1000000*B71*86400*C71/0.035314684921</f>
        <v>0</v>
      </c>
      <c r="F71" s="50">
        <f t="shared" ref="F71" si="14">D71/1000000*$F$2*86400*C71/0.035314684921</f>
        <v>0</v>
      </c>
      <c r="G71" s="50">
        <f>E71/0.453592</f>
        <v>0</v>
      </c>
      <c r="H71" s="50">
        <f>F71/0.453592</f>
        <v>0</v>
      </c>
    </row>
    <row r="72" spans="1:8" x14ac:dyDescent="0.25">
      <c r="A72" s="47"/>
      <c r="B72" s="48"/>
      <c r="C72" s="49"/>
      <c r="D72" s="53">
        <f t="shared" ref="D72:D93" si="15">A72-A71</f>
        <v>0</v>
      </c>
      <c r="E72" s="50">
        <f t="shared" ref="E72:E93" si="16">D72/1000000*B72*86400*C72/0.035314684921</f>
        <v>0</v>
      </c>
      <c r="F72" s="50">
        <f t="shared" ref="F72:F93" si="17">D72/1000000*$F$2*86400*C72/0.035314684921</f>
        <v>0</v>
      </c>
      <c r="G72" s="50">
        <f t="shared" ref="G72:G93" si="18">E72/0.453592</f>
        <v>0</v>
      </c>
      <c r="H72" s="50">
        <f t="shared" ref="H72:H93" si="19">F72/0.453592</f>
        <v>0</v>
      </c>
    </row>
    <row r="73" spans="1:8" x14ac:dyDescent="0.25">
      <c r="A73" s="47"/>
      <c r="B73" s="48"/>
      <c r="C73" s="49"/>
      <c r="D73" s="53">
        <f t="shared" si="15"/>
        <v>0</v>
      </c>
      <c r="E73" s="50">
        <f t="shared" si="16"/>
        <v>0</v>
      </c>
      <c r="F73" s="50">
        <f t="shared" si="17"/>
        <v>0</v>
      </c>
      <c r="G73" s="50">
        <f t="shared" si="18"/>
        <v>0</v>
      </c>
      <c r="H73" s="50">
        <f t="shared" si="19"/>
        <v>0</v>
      </c>
    </row>
    <row r="74" spans="1:8" x14ac:dyDescent="0.25">
      <c r="A74" s="47"/>
      <c r="B74" s="48"/>
      <c r="C74" s="49"/>
      <c r="D74" s="53">
        <f t="shared" si="15"/>
        <v>0</v>
      </c>
      <c r="E74" s="50">
        <f t="shared" si="16"/>
        <v>0</v>
      </c>
      <c r="F74" s="50">
        <f t="shared" si="17"/>
        <v>0</v>
      </c>
      <c r="G74" s="50">
        <f t="shared" si="18"/>
        <v>0</v>
      </c>
      <c r="H74" s="50">
        <f t="shared" si="19"/>
        <v>0</v>
      </c>
    </row>
    <row r="75" spans="1:8" x14ac:dyDescent="0.25">
      <c r="A75" s="47"/>
      <c r="B75" s="48"/>
      <c r="C75" s="49"/>
      <c r="D75" s="53">
        <f t="shared" si="15"/>
        <v>0</v>
      </c>
      <c r="E75" s="50">
        <f t="shared" si="16"/>
        <v>0</v>
      </c>
      <c r="F75" s="50">
        <f t="shared" si="17"/>
        <v>0</v>
      </c>
      <c r="G75" s="50">
        <f t="shared" si="18"/>
        <v>0</v>
      </c>
      <c r="H75" s="50">
        <f t="shared" si="19"/>
        <v>0</v>
      </c>
    </row>
    <row r="76" spans="1:8" x14ac:dyDescent="0.25">
      <c r="A76" s="47"/>
      <c r="B76" s="48"/>
      <c r="C76" s="49"/>
      <c r="D76" s="53">
        <f t="shared" si="15"/>
        <v>0</v>
      </c>
      <c r="E76" s="50">
        <f t="shared" si="16"/>
        <v>0</v>
      </c>
      <c r="F76" s="50">
        <f t="shared" si="17"/>
        <v>0</v>
      </c>
      <c r="G76" s="50">
        <f t="shared" si="18"/>
        <v>0</v>
      </c>
      <c r="H76" s="50">
        <f t="shared" si="19"/>
        <v>0</v>
      </c>
    </row>
    <row r="77" spans="1:8" x14ac:dyDescent="0.25">
      <c r="A77" s="47"/>
      <c r="B77" s="48"/>
      <c r="C77" s="49"/>
      <c r="D77" s="53">
        <f t="shared" si="15"/>
        <v>0</v>
      </c>
      <c r="E77" s="50">
        <f t="shared" si="16"/>
        <v>0</v>
      </c>
      <c r="F77" s="50">
        <f t="shared" si="17"/>
        <v>0</v>
      </c>
      <c r="G77" s="50">
        <f t="shared" si="18"/>
        <v>0</v>
      </c>
      <c r="H77" s="50">
        <f t="shared" si="19"/>
        <v>0</v>
      </c>
    </row>
    <row r="78" spans="1:8" x14ac:dyDescent="0.25">
      <c r="A78" s="47"/>
      <c r="B78" s="48"/>
      <c r="C78" s="49"/>
      <c r="D78" s="53">
        <f t="shared" si="15"/>
        <v>0</v>
      </c>
      <c r="E78" s="50">
        <f t="shared" si="16"/>
        <v>0</v>
      </c>
      <c r="F78" s="50">
        <f t="shared" si="17"/>
        <v>0</v>
      </c>
      <c r="G78" s="50">
        <f t="shared" si="18"/>
        <v>0</v>
      </c>
      <c r="H78" s="50">
        <f t="shared" si="19"/>
        <v>0</v>
      </c>
    </row>
    <row r="79" spans="1:8" x14ac:dyDescent="0.25">
      <c r="A79" s="47"/>
      <c r="B79" s="48"/>
      <c r="C79" s="49"/>
      <c r="D79" s="53">
        <f t="shared" si="15"/>
        <v>0</v>
      </c>
      <c r="E79" s="50">
        <f t="shared" si="16"/>
        <v>0</v>
      </c>
      <c r="F79" s="50">
        <f t="shared" si="17"/>
        <v>0</v>
      </c>
      <c r="G79" s="50">
        <f t="shared" si="18"/>
        <v>0</v>
      </c>
      <c r="H79" s="50">
        <f t="shared" si="19"/>
        <v>0</v>
      </c>
    </row>
    <row r="80" spans="1:8" x14ac:dyDescent="0.25">
      <c r="A80" s="47"/>
      <c r="B80" s="48"/>
      <c r="C80" s="49"/>
      <c r="D80" s="53">
        <f t="shared" si="15"/>
        <v>0</v>
      </c>
      <c r="E80" s="50">
        <f t="shared" si="16"/>
        <v>0</v>
      </c>
      <c r="F80" s="50">
        <f t="shared" si="17"/>
        <v>0</v>
      </c>
      <c r="G80" s="50">
        <f t="shared" si="18"/>
        <v>0</v>
      </c>
      <c r="H80" s="50">
        <f t="shared" si="19"/>
        <v>0</v>
      </c>
    </row>
    <row r="81" spans="1:14" x14ac:dyDescent="0.25">
      <c r="A81" s="47"/>
      <c r="B81" s="48"/>
      <c r="C81" s="49"/>
      <c r="D81" s="53">
        <f t="shared" si="15"/>
        <v>0</v>
      </c>
      <c r="E81" s="50">
        <f t="shared" si="16"/>
        <v>0</v>
      </c>
      <c r="F81" s="50">
        <f t="shared" si="17"/>
        <v>0</v>
      </c>
      <c r="G81" s="50">
        <f t="shared" si="18"/>
        <v>0</v>
      </c>
      <c r="H81" s="50">
        <f t="shared" si="19"/>
        <v>0</v>
      </c>
    </row>
    <row r="82" spans="1:14" x14ac:dyDescent="0.25">
      <c r="A82" s="47"/>
      <c r="B82" s="48"/>
      <c r="C82" s="49"/>
      <c r="D82" s="53">
        <f t="shared" si="15"/>
        <v>0</v>
      </c>
      <c r="E82" s="50">
        <f t="shared" si="16"/>
        <v>0</v>
      </c>
      <c r="F82" s="50">
        <f t="shared" si="17"/>
        <v>0</v>
      </c>
      <c r="G82" s="50">
        <f t="shared" si="18"/>
        <v>0</v>
      </c>
      <c r="H82" s="50">
        <f t="shared" si="19"/>
        <v>0</v>
      </c>
    </row>
    <row r="83" spans="1:14" x14ac:dyDescent="0.25">
      <c r="A83" s="52"/>
      <c r="B83" s="48"/>
      <c r="C83" s="49"/>
      <c r="D83" s="53">
        <f t="shared" si="15"/>
        <v>0</v>
      </c>
      <c r="E83" s="50">
        <f t="shared" si="16"/>
        <v>0</v>
      </c>
      <c r="F83" s="50">
        <f t="shared" si="17"/>
        <v>0</v>
      </c>
      <c r="G83" s="50">
        <f t="shared" si="18"/>
        <v>0</v>
      </c>
      <c r="H83" s="50">
        <f t="shared" si="19"/>
        <v>0</v>
      </c>
    </row>
    <row r="84" spans="1:14" x14ac:dyDescent="0.25">
      <c r="A84" s="47"/>
      <c r="B84" s="48"/>
      <c r="C84" s="49"/>
      <c r="D84" s="53">
        <f t="shared" si="15"/>
        <v>0</v>
      </c>
      <c r="E84" s="50">
        <f t="shared" si="16"/>
        <v>0</v>
      </c>
      <c r="F84" s="50">
        <f t="shared" si="17"/>
        <v>0</v>
      </c>
      <c r="G84" s="50">
        <f t="shared" si="18"/>
        <v>0</v>
      </c>
      <c r="H84" s="50">
        <f t="shared" si="19"/>
        <v>0</v>
      </c>
    </row>
    <row r="85" spans="1:14" x14ac:dyDescent="0.25">
      <c r="A85" s="52"/>
      <c r="B85" s="48"/>
      <c r="C85" s="49"/>
      <c r="D85" s="53">
        <f t="shared" si="15"/>
        <v>0</v>
      </c>
      <c r="E85" s="50">
        <f t="shared" si="16"/>
        <v>0</v>
      </c>
      <c r="F85" s="50">
        <f t="shared" si="17"/>
        <v>0</v>
      </c>
      <c r="G85" s="50">
        <f t="shared" si="18"/>
        <v>0</v>
      </c>
      <c r="H85" s="50">
        <f t="shared" si="19"/>
        <v>0</v>
      </c>
    </row>
    <row r="86" spans="1:14" x14ac:dyDescent="0.25">
      <c r="A86" s="52"/>
      <c r="B86" s="48"/>
      <c r="C86" s="49"/>
      <c r="D86" s="53">
        <f t="shared" si="15"/>
        <v>0</v>
      </c>
      <c r="E86" s="50">
        <f t="shared" si="16"/>
        <v>0</v>
      </c>
      <c r="F86" s="50">
        <f t="shared" si="17"/>
        <v>0</v>
      </c>
      <c r="G86" s="50">
        <f t="shared" si="18"/>
        <v>0</v>
      </c>
      <c r="H86" s="50">
        <f t="shared" si="19"/>
        <v>0</v>
      </c>
    </row>
    <row r="87" spans="1:14" x14ac:dyDescent="0.25">
      <c r="A87" s="47"/>
      <c r="B87" s="48"/>
      <c r="C87" s="49"/>
      <c r="D87" s="53">
        <f t="shared" si="15"/>
        <v>0</v>
      </c>
      <c r="E87" s="50">
        <f t="shared" si="16"/>
        <v>0</v>
      </c>
      <c r="F87" s="50">
        <f t="shared" si="17"/>
        <v>0</v>
      </c>
      <c r="G87" s="50">
        <f t="shared" si="18"/>
        <v>0</v>
      </c>
      <c r="H87" s="50">
        <f t="shared" si="19"/>
        <v>0</v>
      </c>
      <c r="J87" s="60" t="str">
        <f>_xlfn.CONCAT( C68, " Annual Load Reduction Goals")</f>
        <v xml:space="preserve"> Annual Load Reduction Goals</v>
      </c>
      <c r="K87" s="60"/>
      <c r="L87" s="60"/>
      <c r="M87" s="60"/>
      <c r="N87" s="60"/>
    </row>
    <row r="88" spans="1:14" x14ac:dyDescent="0.25">
      <c r="A88" s="47"/>
      <c r="B88" s="48"/>
      <c r="C88" s="49"/>
      <c r="D88" s="53">
        <f t="shared" si="15"/>
        <v>0</v>
      </c>
      <c r="E88" s="50">
        <f t="shared" si="16"/>
        <v>0</v>
      </c>
      <c r="F88" s="50">
        <f t="shared" si="17"/>
        <v>0</v>
      </c>
      <c r="G88" s="50">
        <f t="shared" si="18"/>
        <v>0</v>
      </c>
      <c r="H88" s="50">
        <f t="shared" si="19"/>
        <v>0</v>
      </c>
      <c r="J88" s="26" t="s">
        <v>3</v>
      </c>
      <c r="K88" s="26" t="s">
        <v>4</v>
      </c>
      <c r="L88" s="26" t="s">
        <v>5</v>
      </c>
      <c r="M88" s="26" t="s">
        <v>6</v>
      </c>
      <c r="N88" s="63" t="s">
        <v>12</v>
      </c>
    </row>
    <row r="89" spans="1:14" x14ac:dyDescent="0.25">
      <c r="A89" s="47"/>
      <c r="B89" s="48"/>
      <c r="C89" s="49"/>
      <c r="D89" s="53">
        <f t="shared" si="15"/>
        <v>0</v>
      </c>
      <c r="E89" s="50">
        <f t="shared" si="16"/>
        <v>0</v>
      </c>
      <c r="F89" s="50">
        <f t="shared" si="17"/>
        <v>0</v>
      </c>
      <c r="G89" s="50">
        <f t="shared" si="18"/>
        <v>0</v>
      </c>
      <c r="H89" s="50">
        <f t="shared" si="19"/>
        <v>0</v>
      </c>
      <c r="J89" s="27">
        <f>SUM(E70:E93)</f>
        <v>0</v>
      </c>
      <c r="K89" s="27">
        <f>SUM(F70:F93)</f>
        <v>0</v>
      </c>
      <c r="L89" s="27">
        <f>SUM(G70:G93)</f>
        <v>0</v>
      </c>
      <c r="M89" s="27">
        <f>SUM(H70:H93)</f>
        <v>0</v>
      </c>
      <c r="N89" s="63"/>
    </row>
    <row r="90" spans="1:14" x14ac:dyDescent="0.25">
      <c r="A90" s="49"/>
      <c r="B90" s="49"/>
      <c r="C90" s="49"/>
      <c r="D90" s="53">
        <f t="shared" si="15"/>
        <v>0</v>
      </c>
      <c r="E90" s="50">
        <f t="shared" si="16"/>
        <v>0</v>
      </c>
      <c r="F90" s="50">
        <f t="shared" si="17"/>
        <v>0</v>
      </c>
      <c r="G90" s="50">
        <f t="shared" si="18"/>
        <v>0</v>
      </c>
      <c r="H90" s="50">
        <f t="shared" si="19"/>
        <v>0</v>
      </c>
      <c r="J90" s="57" t="s">
        <v>14</v>
      </c>
      <c r="K90" s="57"/>
      <c r="L90" s="57" t="s">
        <v>15</v>
      </c>
      <c r="M90" s="57"/>
      <c r="N90" s="58" t="e">
        <f>(J89-K89)/J89</f>
        <v>#DIV/0!</v>
      </c>
    </row>
    <row r="91" spans="1:14" x14ac:dyDescent="0.25">
      <c r="A91" s="49"/>
      <c r="B91" s="49"/>
      <c r="C91" s="49"/>
      <c r="D91" s="53">
        <f t="shared" si="15"/>
        <v>0</v>
      </c>
      <c r="E91" s="50">
        <f t="shared" si="16"/>
        <v>0</v>
      </c>
      <c r="F91" s="50">
        <f t="shared" si="17"/>
        <v>0</v>
      </c>
      <c r="G91" s="50">
        <f t="shared" si="18"/>
        <v>0</v>
      </c>
      <c r="H91" s="50">
        <f t="shared" si="19"/>
        <v>0</v>
      </c>
      <c r="J91" s="59">
        <f>J89-K89</f>
        <v>0</v>
      </c>
      <c r="K91" s="59"/>
      <c r="L91" s="59">
        <f>L89-M89</f>
        <v>0</v>
      </c>
      <c r="M91" s="59"/>
      <c r="N91" s="58"/>
    </row>
    <row r="92" spans="1:14" x14ac:dyDescent="0.25">
      <c r="A92" s="49"/>
      <c r="B92" s="49"/>
      <c r="C92" s="49"/>
      <c r="D92" s="53">
        <f t="shared" si="15"/>
        <v>0</v>
      </c>
      <c r="E92" s="50">
        <f t="shared" si="16"/>
        <v>0</v>
      </c>
      <c r="F92" s="50">
        <f t="shared" si="17"/>
        <v>0</v>
      </c>
      <c r="G92" s="50">
        <f t="shared" si="18"/>
        <v>0</v>
      </c>
      <c r="H92" s="50">
        <f t="shared" si="19"/>
        <v>0</v>
      </c>
    </row>
    <row r="93" spans="1:14" x14ac:dyDescent="0.25">
      <c r="A93" s="49"/>
      <c r="B93" s="49"/>
      <c r="C93" s="49"/>
      <c r="D93" s="53">
        <f t="shared" si="15"/>
        <v>0</v>
      </c>
      <c r="E93" s="50">
        <f t="shared" si="16"/>
        <v>0</v>
      </c>
      <c r="F93" s="50">
        <f t="shared" si="17"/>
        <v>0</v>
      </c>
      <c r="G93" s="50">
        <f t="shared" si="18"/>
        <v>0</v>
      </c>
      <c r="H93" s="50">
        <f t="shared" si="19"/>
        <v>0</v>
      </c>
    </row>
  </sheetData>
  <mergeCells count="29">
    <mergeCell ref="D70:H70"/>
    <mergeCell ref="N88:N89"/>
    <mergeCell ref="N54:N55"/>
    <mergeCell ref="J56:K56"/>
    <mergeCell ref="L56:M56"/>
    <mergeCell ref="N56:N57"/>
    <mergeCell ref="J57:K57"/>
    <mergeCell ref="L57:M57"/>
    <mergeCell ref="J53:N53"/>
    <mergeCell ref="J87:N87"/>
    <mergeCell ref="A1:H1"/>
    <mergeCell ref="A40:B40"/>
    <mergeCell ref="A3:B3"/>
    <mergeCell ref="A68:B68"/>
    <mergeCell ref="J20:N20"/>
    <mergeCell ref="N21:N22"/>
    <mergeCell ref="J23:K23"/>
    <mergeCell ref="L23:M23"/>
    <mergeCell ref="N23:N24"/>
    <mergeCell ref="J24:K24"/>
    <mergeCell ref="L24:M24"/>
    <mergeCell ref="A2:C2"/>
    <mergeCell ref="D5:H5"/>
    <mergeCell ref="D42:H42"/>
    <mergeCell ref="J90:K90"/>
    <mergeCell ref="L90:M90"/>
    <mergeCell ref="N90:N91"/>
    <mergeCell ref="J91:K91"/>
    <mergeCell ref="L91:M91"/>
  </mergeCells>
  <pageMargins left="0.7" right="0.7" top="0.75" bottom="0.75" header="0.3" footer="0.3"/>
  <pageSetup orientation="portrait" horizontalDpi="1200" verticalDpi="1200"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4B06E-6DC9-41DA-84F5-5351730D5819}">
  <dimension ref="A1:P97"/>
  <sheetViews>
    <sheetView workbookViewId="0">
      <pane ySplit="2" topLeftCell="A3" activePane="bottomLeft" state="frozen"/>
      <selection pane="bottomLeft" sqref="A1:H1"/>
    </sheetView>
  </sheetViews>
  <sheetFormatPr defaultColWidth="8.7109375" defaultRowHeight="15" x14ac:dyDescent="0.25"/>
  <cols>
    <col min="1" max="3" width="20.5703125" customWidth="1"/>
    <col min="4" max="4" width="12.5703125" customWidth="1"/>
    <col min="5" max="5" width="14.28515625" bestFit="1" customWidth="1"/>
    <col min="6" max="6" width="13.5703125" customWidth="1"/>
    <col min="7" max="7" width="13.7109375" customWidth="1"/>
    <col min="8" max="8" width="13.5703125" customWidth="1"/>
    <col min="10" max="10" width="18.28515625" bestFit="1" customWidth="1"/>
    <col min="11" max="11" width="15.140625" bestFit="1" customWidth="1"/>
    <col min="12" max="12" width="18" bestFit="1" customWidth="1"/>
    <col min="13" max="13" width="14.85546875" bestFit="1" customWidth="1"/>
    <col min="14" max="15" width="12" bestFit="1" customWidth="1"/>
  </cols>
  <sheetData>
    <row r="1" spans="1:16" ht="26.25" x14ac:dyDescent="0.4">
      <c r="A1" s="61" t="s">
        <v>45</v>
      </c>
      <c r="B1" s="61"/>
      <c r="C1" s="61"/>
      <c r="D1" s="61"/>
      <c r="E1" s="61"/>
      <c r="F1" s="61"/>
      <c r="G1" s="61"/>
      <c r="H1" s="61"/>
    </row>
    <row r="2" spans="1:16" x14ac:dyDescent="0.25">
      <c r="A2" s="64" t="s">
        <v>11</v>
      </c>
      <c r="B2" s="64"/>
      <c r="C2" s="64"/>
      <c r="D2" t="s">
        <v>27</v>
      </c>
      <c r="G2" s="23">
        <v>0.3</v>
      </c>
      <c r="H2" t="s">
        <v>25</v>
      </c>
    </row>
    <row r="3" spans="1:16" s="1" customFormat="1" x14ac:dyDescent="0.25">
      <c r="A3" s="60" t="s">
        <v>16</v>
      </c>
      <c r="B3" s="60"/>
      <c r="C3" s="6"/>
      <c r="D3" s="15"/>
      <c r="E3" s="15"/>
      <c r="F3" s="15"/>
      <c r="G3" s="15"/>
      <c r="H3" s="15"/>
    </row>
    <row r="4" spans="1:16" s="14" customFormat="1" ht="45" x14ac:dyDescent="0.25">
      <c r="A4" s="41" t="s">
        <v>0</v>
      </c>
      <c r="B4" s="42" t="s">
        <v>47</v>
      </c>
      <c r="C4" s="41" t="s">
        <v>60</v>
      </c>
      <c r="D4" s="43" t="s">
        <v>1</v>
      </c>
      <c r="E4" s="43" t="s">
        <v>40</v>
      </c>
      <c r="F4" s="43" t="s">
        <v>41</v>
      </c>
      <c r="G4" s="43" t="s">
        <v>39</v>
      </c>
      <c r="H4" s="43" t="s">
        <v>42</v>
      </c>
      <c r="O4" s="44"/>
      <c r="P4" s="45"/>
    </row>
    <row r="5" spans="1:16" x14ac:dyDescent="0.25">
      <c r="A5" s="47"/>
      <c r="B5" s="48"/>
      <c r="C5" s="49"/>
      <c r="D5" s="65" t="s">
        <v>59</v>
      </c>
      <c r="E5" s="66"/>
      <c r="F5" s="66"/>
      <c r="G5" s="66"/>
      <c r="H5" s="67"/>
      <c r="O5" s="2"/>
      <c r="P5" s="3"/>
    </row>
    <row r="6" spans="1:16" x14ac:dyDescent="0.25">
      <c r="A6" s="47"/>
      <c r="B6" s="48"/>
      <c r="C6" s="49"/>
      <c r="D6" s="53">
        <f t="shared" ref="D6" si="0">A6-A5</f>
        <v>0</v>
      </c>
      <c r="E6" s="50">
        <f t="shared" ref="E6" si="1">D6/1000000*B6*86400*C6/0.035314684921</f>
        <v>0</v>
      </c>
      <c r="F6" s="50">
        <f t="shared" ref="F6:F38" si="2">D6/1000000*$G$2*86400*C6/0.035314684921</f>
        <v>0</v>
      </c>
      <c r="G6" s="50">
        <f>E6/0.453592</f>
        <v>0</v>
      </c>
      <c r="H6" s="50">
        <f>F6/0.453592</f>
        <v>0</v>
      </c>
      <c r="O6" s="2"/>
      <c r="P6" s="3"/>
    </row>
    <row r="7" spans="1:16" x14ac:dyDescent="0.25">
      <c r="A7" s="47"/>
      <c r="B7" s="48"/>
      <c r="C7" s="49"/>
      <c r="D7" s="53">
        <f t="shared" ref="D7:D38" si="3">A7-A6</f>
        <v>0</v>
      </c>
      <c r="E7" s="50">
        <f t="shared" ref="E7:E38" si="4">D7/1000000*B7*86400*C7/0.035314684921</f>
        <v>0</v>
      </c>
      <c r="F7" s="50">
        <f t="shared" si="2"/>
        <v>0</v>
      </c>
      <c r="G7" s="50">
        <f t="shared" ref="G7:G38" si="5">E7/0.453592</f>
        <v>0</v>
      </c>
      <c r="H7" s="50">
        <f t="shared" ref="H7:H38" si="6">F7/0.453592</f>
        <v>0</v>
      </c>
      <c r="O7" s="2"/>
      <c r="P7" s="3"/>
    </row>
    <row r="8" spans="1:16" x14ac:dyDescent="0.25">
      <c r="A8" s="47"/>
      <c r="B8" s="48"/>
      <c r="C8" s="49"/>
      <c r="D8" s="53">
        <f t="shared" si="3"/>
        <v>0</v>
      </c>
      <c r="E8" s="50">
        <f t="shared" si="4"/>
        <v>0</v>
      </c>
      <c r="F8" s="50">
        <f t="shared" si="2"/>
        <v>0</v>
      </c>
      <c r="G8" s="50">
        <f t="shared" si="5"/>
        <v>0</v>
      </c>
      <c r="H8" s="50">
        <f t="shared" si="6"/>
        <v>0</v>
      </c>
      <c r="O8" s="2"/>
      <c r="P8" s="3"/>
    </row>
    <row r="9" spans="1:16" x14ac:dyDescent="0.25">
      <c r="A9" s="47"/>
      <c r="B9" s="48"/>
      <c r="C9" s="49"/>
      <c r="D9" s="53">
        <f t="shared" si="3"/>
        <v>0</v>
      </c>
      <c r="E9" s="50">
        <f t="shared" si="4"/>
        <v>0</v>
      </c>
      <c r="F9" s="50">
        <f t="shared" si="2"/>
        <v>0</v>
      </c>
      <c r="G9" s="50">
        <f t="shared" si="5"/>
        <v>0</v>
      </c>
      <c r="H9" s="50">
        <f t="shared" si="6"/>
        <v>0</v>
      </c>
      <c r="O9" s="2"/>
      <c r="P9" s="3"/>
    </row>
    <row r="10" spans="1:16" x14ac:dyDescent="0.25">
      <c r="A10" s="47"/>
      <c r="B10" s="48"/>
      <c r="C10" s="49"/>
      <c r="D10" s="53">
        <f t="shared" si="3"/>
        <v>0</v>
      </c>
      <c r="E10" s="50">
        <f t="shared" si="4"/>
        <v>0</v>
      </c>
      <c r="F10" s="50">
        <f t="shared" si="2"/>
        <v>0</v>
      </c>
      <c r="G10" s="50">
        <f t="shared" si="5"/>
        <v>0</v>
      </c>
      <c r="H10" s="50">
        <f t="shared" si="6"/>
        <v>0</v>
      </c>
      <c r="O10" s="2"/>
      <c r="P10" s="3"/>
    </row>
    <row r="11" spans="1:16" x14ac:dyDescent="0.25">
      <c r="A11" s="47"/>
      <c r="B11" s="48"/>
      <c r="C11" s="49"/>
      <c r="D11" s="53">
        <f t="shared" si="3"/>
        <v>0</v>
      </c>
      <c r="E11" s="50">
        <f t="shared" si="4"/>
        <v>0</v>
      </c>
      <c r="F11" s="50">
        <f t="shared" si="2"/>
        <v>0</v>
      </c>
      <c r="G11" s="50">
        <f t="shared" si="5"/>
        <v>0</v>
      </c>
      <c r="H11" s="50">
        <f t="shared" si="6"/>
        <v>0</v>
      </c>
      <c r="O11" s="2"/>
      <c r="P11" s="3"/>
    </row>
    <row r="12" spans="1:16" x14ac:dyDescent="0.25">
      <c r="A12" s="47"/>
      <c r="B12" s="48"/>
      <c r="C12" s="49"/>
      <c r="D12" s="53">
        <f t="shared" si="3"/>
        <v>0</v>
      </c>
      <c r="E12" s="50">
        <f t="shared" si="4"/>
        <v>0</v>
      </c>
      <c r="F12" s="50">
        <f t="shared" si="2"/>
        <v>0</v>
      </c>
      <c r="G12" s="50">
        <f t="shared" si="5"/>
        <v>0</v>
      </c>
      <c r="H12" s="50">
        <f t="shared" si="6"/>
        <v>0</v>
      </c>
      <c r="O12" s="2"/>
      <c r="P12" s="3"/>
    </row>
    <row r="13" spans="1:16" x14ac:dyDescent="0.25">
      <c r="A13" s="47"/>
      <c r="B13" s="48"/>
      <c r="C13" s="49"/>
      <c r="D13" s="53">
        <f t="shared" si="3"/>
        <v>0</v>
      </c>
      <c r="E13" s="50">
        <f t="shared" si="4"/>
        <v>0</v>
      </c>
      <c r="F13" s="50">
        <f t="shared" si="2"/>
        <v>0</v>
      </c>
      <c r="G13" s="50">
        <f t="shared" si="5"/>
        <v>0</v>
      </c>
      <c r="H13" s="50">
        <f t="shared" si="6"/>
        <v>0</v>
      </c>
      <c r="O13" s="2"/>
      <c r="P13" s="3"/>
    </row>
    <row r="14" spans="1:16" x14ac:dyDescent="0.25">
      <c r="A14" s="47"/>
      <c r="B14" s="48"/>
      <c r="C14" s="49"/>
      <c r="D14" s="53">
        <f t="shared" si="3"/>
        <v>0</v>
      </c>
      <c r="E14" s="50">
        <f t="shared" si="4"/>
        <v>0</v>
      </c>
      <c r="F14" s="50">
        <f t="shared" si="2"/>
        <v>0</v>
      </c>
      <c r="G14" s="50">
        <f t="shared" si="5"/>
        <v>0</v>
      </c>
      <c r="H14" s="50">
        <f t="shared" si="6"/>
        <v>0</v>
      </c>
      <c r="O14" s="2"/>
      <c r="P14" s="3"/>
    </row>
    <row r="15" spans="1:16" x14ac:dyDescent="0.25">
      <c r="A15" s="47"/>
      <c r="B15" s="48"/>
      <c r="C15" s="49"/>
      <c r="D15" s="53">
        <f t="shared" si="3"/>
        <v>0</v>
      </c>
      <c r="E15" s="50">
        <f t="shared" si="4"/>
        <v>0</v>
      </c>
      <c r="F15" s="50">
        <f t="shared" si="2"/>
        <v>0</v>
      </c>
      <c r="G15" s="50">
        <f t="shared" si="5"/>
        <v>0</v>
      </c>
      <c r="H15" s="50">
        <f t="shared" si="6"/>
        <v>0</v>
      </c>
      <c r="O15" s="2"/>
      <c r="P15" s="3"/>
    </row>
    <row r="16" spans="1:16" x14ac:dyDescent="0.25">
      <c r="A16" s="47"/>
      <c r="B16" s="48"/>
      <c r="C16" s="49"/>
      <c r="D16" s="53">
        <f t="shared" si="3"/>
        <v>0</v>
      </c>
      <c r="E16" s="50">
        <f t="shared" si="4"/>
        <v>0</v>
      </c>
      <c r="F16" s="50">
        <f t="shared" si="2"/>
        <v>0</v>
      </c>
      <c r="G16" s="50">
        <f t="shared" si="5"/>
        <v>0</v>
      </c>
      <c r="H16" s="50">
        <f t="shared" si="6"/>
        <v>0</v>
      </c>
      <c r="O16" s="2"/>
      <c r="P16" s="4"/>
    </row>
    <row r="17" spans="1:16" x14ac:dyDescent="0.25">
      <c r="A17" s="47"/>
      <c r="B17" s="51"/>
      <c r="C17" s="49"/>
      <c r="D17" s="53">
        <f t="shared" si="3"/>
        <v>0</v>
      </c>
      <c r="E17" s="50">
        <f t="shared" si="4"/>
        <v>0</v>
      </c>
      <c r="F17" s="50">
        <f t="shared" si="2"/>
        <v>0</v>
      </c>
      <c r="G17" s="50">
        <f t="shared" si="5"/>
        <v>0</v>
      </c>
      <c r="H17" s="50">
        <f t="shared" si="6"/>
        <v>0</v>
      </c>
      <c r="O17" s="2"/>
      <c r="P17" s="3"/>
    </row>
    <row r="18" spans="1:16" x14ac:dyDescent="0.25">
      <c r="A18" s="47"/>
      <c r="B18" s="48"/>
      <c r="C18" s="49"/>
      <c r="D18" s="53">
        <f t="shared" si="3"/>
        <v>0</v>
      </c>
      <c r="E18" s="50">
        <f t="shared" si="4"/>
        <v>0</v>
      </c>
      <c r="F18" s="50">
        <f t="shared" si="2"/>
        <v>0</v>
      </c>
      <c r="G18" s="50">
        <f t="shared" si="5"/>
        <v>0</v>
      </c>
      <c r="H18" s="50">
        <f t="shared" si="6"/>
        <v>0</v>
      </c>
      <c r="O18" s="2"/>
      <c r="P18" s="3"/>
    </row>
    <row r="19" spans="1:16" x14ac:dyDescent="0.25">
      <c r="A19" s="47"/>
      <c r="B19" s="48"/>
      <c r="C19" s="49"/>
      <c r="D19" s="53">
        <f t="shared" si="3"/>
        <v>0</v>
      </c>
      <c r="E19" s="50">
        <f t="shared" si="4"/>
        <v>0</v>
      </c>
      <c r="F19" s="50">
        <f t="shared" si="2"/>
        <v>0</v>
      </c>
      <c r="G19" s="50">
        <f t="shared" si="5"/>
        <v>0</v>
      </c>
      <c r="H19" s="50">
        <f t="shared" si="6"/>
        <v>0</v>
      </c>
      <c r="O19" s="2"/>
      <c r="P19" s="3"/>
    </row>
    <row r="20" spans="1:16" x14ac:dyDescent="0.25">
      <c r="A20" s="47"/>
      <c r="B20" s="48"/>
      <c r="C20" s="49"/>
      <c r="D20" s="53">
        <f t="shared" si="3"/>
        <v>0</v>
      </c>
      <c r="E20" s="50">
        <f t="shared" si="4"/>
        <v>0</v>
      </c>
      <c r="F20" s="50">
        <f t="shared" si="2"/>
        <v>0</v>
      </c>
      <c r="G20" s="50">
        <f t="shared" si="5"/>
        <v>0</v>
      </c>
      <c r="H20" s="50">
        <f t="shared" si="6"/>
        <v>0</v>
      </c>
      <c r="O20" s="2"/>
      <c r="P20" s="3"/>
    </row>
    <row r="21" spans="1:16" x14ac:dyDescent="0.25">
      <c r="A21" s="47"/>
      <c r="B21" s="48"/>
      <c r="C21" s="49"/>
      <c r="D21" s="53">
        <f t="shared" si="3"/>
        <v>0</v>
      </c>
      <c r="E21" s="50">
        <f t="shared" si="4"/>
        <v>0</v>
      </c>
      <c r="F21" s="50">
        <f t="shared" si="2"/>
        <v>0</v>
      </c>
      <c r="G21" s="50">
        <f t="shared" si="5"/>
        <v>0</v>
      </c>
      <c r="H21" s="50">
        <f t="shared" si="6"/>
        <v>0</v>
      </c>
      <c r="J21" s="68" t="str">
        <f>_xlfn.CONCAT(C3, "Annual Load Reduction Goals")</f>
        <v>Annual Load Reduction Goals</v>
      </c>
      <c r="K21" s="68"/>
      <c r="L21" s="68"/>
      <c r="M21" s="68"/>
      <c r="N21" s="68"/>
      <c r="O21" s="2"/>
      <c r="P21" s="3"/>
    </row>
    <row r="22" spans="1:16" x14ac:dyDescent="0.25">
      <c r="A22" s="47"/>
      <c r="B22" s="48"/>
      <c r="C22" s="49"/>
      <c r="D22" s="53">
        <f t="shared" si="3"/>
        <v>0</v>
      </c>
      <c r="E22" s="50">
        <f t="shared" si="4"/>
        <v>0</v>
      </c>
      <c r="F22" s="50">
        <f t="shared" si="2"/>
        <v>0</v>
      </c>
      <c r="G22" s="50">
        <f t="shared" si="5"/>
        <v>0</v>
      </c>
      <c r="H22" s="50">
        <f t="shared" si="6"/>
        <v>0</v>
      </c>
      <c r="J22" s="9" t="s">
        <v>56</v>
      </c>
      <c r="K22" s="9" t="s">
        <v>43</v>
      </c>
      <c r="L22" s="9" t="s">
        <v>57</v>
      </c>
      <c r="M22" s="9" t="s">
        <v>44</v>
      </c>
      <c r="N22" s="70" t="s">
        <v>12</v>
      </c>
      <c r="O22" s="2"/>
      <c r="P22" s="3"/>
    </row>
    <row r="23" spans="1:16" x14ac:dyDescent="0.25">
      <c r="A23" s="47"/>
      <c r="B23" s="48"/>
      <c r="C23" s="49"/>
      <c r="D23" s="53">
        <f t="shared" si="3"/>
        <v>0</v>
      </c>
      <c r="E23" s="50">
        <f t="shared" si="4"/>
        <v>0</v>
      </c>
      <c r="F23" s="50">
        <f t="shared" si="2"/>
        <v>0</v>
      </c>
      <c r="G23" s="50">
        <f t="shared" si="5"/>
        <v>0</v>
      </c>
      <c r="H23" s="50">
        <f t="shared" si="6"/>
        <v>0</v>
      </c>
      <c r="J23" s="8">
        <f>SUM(E5:E37)</f>
        <v>0</v>
      </c>
      <c r="K23" s="8">
        <f>SUM(F5:F38)</f>
        <v>0</v>
      </c>
      <c r="L23" s="8">
        <f>SUM(G5:G38)</f>
        <v>0</v>
      </c>
      <c r="M23" s="8">
        <f>SUM(H5:H38)</f>
        <v>0</v>
      </c>
      <c r="N23" s="70"/>
      <c r="O23" s="2"/>
      <c r="P23" s="3"/>
    </row>
    <row r="24" spans="1:16" x14ac:dyDescent="0.25">
      <c r="A24" s="47"/>
      <c r="B24" s="48"/>
      <c r="C24" s="49"/>
      <c r="D24" s="53">
        <f t="shared" si="3"/>
        <v>0</v>
      </c>
      <c r="E24" s="50">
        <f t="shared" si="4"/>
        <v>0</v>
      </c>
      <c r="F24" s="50">
        <f t="shared" si="2"/>
        <v>0</v>
      </c>
      <c r="G24" s="50">
        <f t="shared" si="5"/>
        <v>0</v>
      </c>
      <c r="H24" s="50">
        <f t="shared" si="6"/>
        <v>0</v>
      </c>
      <c r="J24" s="71" t="s">
        <v>53</v>
      </c>
      <c r="K24" s="71"/>
      <c r="L24" s="71" t="s">
        <v>54</v>
      </c>
      <c r="M24" s="71"/>
      <c r="N24" s="72" t="e">
        <f>(J23-K23)/J23</f>
        <v>#DIV/0!</v>
      </c>
      <c r="O24" s="2"/>
      <c r="P24" s="3"/>
    </row>
    <row r="25" spans="1:16" x14ac:dyDescent="0.25">
      <c r="A25" s="47"/>
      <c r="B25" s="48"/>
      <c r="C25" s="49"/>
      <c r="D25" s="53">
        <f t="shared" si="3"/>
        <v>0</v>
      </c>
      <c r="E25" s="50">
        <f t="shared" si="4"/>
        <v>0</v>
      </c>
      <c r="F25" s="50">
        <f t="shared" si="2"/>
        <v>0</v>
      </c>
      <c r="G25" s="50">
        <f t="shared" si="5"/>
        <v>0</v>
      </c>
      <c r="H25" s="50">
        <f t="shared" si="6"/>
        <v>0</v>
      </c>
      <c r="J25" s="73">
        <f>J23-K23</f>
        <v>0</v>
      </c>
      <c r="K25" s="73"/>
      <c r="L25" s="73">
        <f>L23-M23</f>
        <v>0</v>
      </c>
      <c r="M25" s="73"/>
      <c r="N25" s="72"/>
      <c r="O25" s="2"/>
      <c r="P25" s="3"/>
    </row>
    <row r="26" spans="1:16" x14ac:dyDescent="0.25">
      <c r="A26" s="47"/>
      <c r="B26" s="48"/>
      <c r="C26" s="49"/>
      <c r="D26" s="53">
        <f t="shared" si="3"/>
        <v>0</v>
      </c>
      <c r="E26" s="50">
        <f t="shared" si="4"/>
        <v>0</v>
      </c>
      <c r="F26" s="50">
        <f t="shared" si="2"/>
        <v>0</v>
      </c>
      <c r="G26" s="50">
        <f t="shared" si="5"/>
        <v>0</v>
      </c>
      <c r="H26" s="50">
        <f t="shared" si="6"/>
        <v>0</v>
      </c>
      <c r="O26" s="2"/>
      <c r="P26" s="3"/>
    </row>
    <row r="27" spans="1:16" x14ac:dyDescent="0.25">
      <c r="A27" s="47"/>
      <c r="B27" s="48"/>
      <c r="C27" s="49"/>
      <c r="D27" s="53">
        <f t="shared" si="3"/>
        <v>0</v>
      </c>
      <c r="E27" s="50">
        <f t="shared" si="4"/>
        <v>0</v>
      </c>
      <c r="F27" s="50">
        <f t="shared" si="2"/>
        <v>0</v>
      </c>
      <c r="G27" s="50">
        <f t="shared" si="5"/>
        <v>0</v>
      </c>
      <c r="H27" s="50">
        <f t="shared" si="6"/>
        <v>0</v>
      </c>
      <c r="O27" s="2"/>
      <c r="P27" s="3"/>
    </row>
    <row r="28" spans="1:16" x14ac:dyDescent="0.25">
      <c r="A28" s="47"/>
      <c r="B28" s="48"/>
      <c r="C28" s="49"/>
      <c r="D28" s="53">
        <f t="shared" si="3"/>
        <v>0</v>
      </c>
      <c r="E28" s="50">
        <f t="shared" si="4"/>
        <v>0</v>
      </c>
      <c r="F28" s="50">
        <f t="shared" si="2"/>
        <v>0</v>
      </c>
      <c r="G28" s="50">
        <f t="shared" si="5"/>
        <v>0</v>
      </c>
      <c r="H28" s="50">
        <f t="shared" si="6"/>
        <v>0</v>
      </c>
      <c r="O28" s="2"/>
      <c r="P28" s="3"/>
    </row>
    <row r="29" spans="1:16" x14ac:dyDescent="0.25">
      <c r="A29" s="47"/>
      <c r="B29" s="48"/>
      <c r="C29" s="49"/>
      <c r="D29" s="53">
        <f t="shared" si="3"/>
        <v>0</v>
      </c>
      <c r="E29" s="50">
        <f t="shared" si="4"/>
        <v>0</v>
      </c>
      <c r="F29" s="50">
        <f t="shared" si="2"/>
        <v>0</v>
      </c>
      <c r="G29" s="50">
        <f t="shared" si="5"/>
        <v>0</v>
      </c>
      <c r="H29" s="50">
        <f t="shared" si="6"/>
        <v>0</v>
      </c>
      <c r="O29" s="5"/>
      <c r="P29" s="3"/>
    </row>
    <row r="30" spans="1:16" x14ac:dyDescent="0.25">
      <c r="A30" s="52"/>
      <c r="B30" s="48"/>
      <c r="C30" s="49"/>
      <c r="D30" s="53">
        <f t="shared" si="3"/>
        <v>0</v>
      </c>
      <c r="E30" s="50">
        <f t="shared" si="4"/>
        <v>0</v>
      </c>
      <c r="F30" s="50">
        <f t="shared" si="2"/>
        <v>0</v>
      </c>
      <c r="G30" s="50">
        <f t="shared" si="5"/>
        <v>0</v>
      </c>
      <c r="H30" s="50">
        <f t="shared" si="6"/>
        <v>0</v>
      </c>
      <c r="O30" s="5"/>
      <c r="P30" s="3"/>
    </row>
    <row r="31" spans="1:16" x14ac:dyDescent="0.25">
      <c r="A31" s="52"/>
      <c r="B31" s="48"/>
      <c r="C31" s="49"/>
      <c r="D31" s="53">
        <f t="shared" si="3"/>
        <v>0</v>
      </c>
      <c r="E31" s="50">
        <f t="shared" si="4"/>
        <v>0</v>
      </c>
      <c r="F31" s="50">
        <f t="shared" si="2"/>
        <v>0</v>
      </c>
      <c r="G31" s="50">
        <f t="shared" si="5"/>
        <v>0</v>
      </c>
      <c r="H31" s="50">
        <f t="shared" si="6"/>
        <v>0</v>
      </c>
      <c r="O31" s="2"/>
      <c r="P31" s="3"/>
    </row>
    <row r="32" spans="1:16" x14ac:dyDescent="0.25">
      <c r="A32" s="47"/>
      <c r="B32" s="48"/>
      <c r="C32" s="49"/>
      <c r="D32" s="53">
        <f t="shared" si="3"/>
        <v>0</v>
      </c>
      <c r="E32" s="50">
        <f t="shared" si="4"/>
        <v>0</v>
      </c>
      <c r="F32" s="50">
        <f t="shared" si="2"/>
        <v>0</v>
      </c>
      <c r="G32" s="50">
        <f t="shared" si="5"/>
        <v>0</v>
      </c>
      <c r="H32" s="50">
        <f t="shared" si="6"/>
        <v>0</v>
      </c>
      <c r="O32" s="2"/>
      <c r="P32" s="3"/>
    </row>
    <row r="33" spans="1:16" x14ac:dyDescent="0.25">
      <c r="A33" s="47"/>
      <c r="B33" s="48"/>
      <c r="C33" s="49"/>
      <c r="D33" s="53">
        <f t="shared" si="3"/>
        <v>0</v>
      </c>
      <c r="E33" s="50">
        <f t="shared" si="4"/>
        <v>0</v>
      </c>
      <c r="F33" s="50">
        <f t="shared" si="2"/>
        <v>0</v>
      </c>
      <c r="G33" s="50">
        <f t="shared" si="5"/>
        <v>0</v>
      </c>
      <c r="H33" s="50">
        <f t="shared" si="6"/>
        <v>0</v>
      </c>
      <c r="O33" s="2"/>
      <c r="P33" s="3"/>
    </row>
    <row r="34" spans="1:16" x14ac:dyDescent="0.25">
      <c r="A34" s="47"/>
      <c r="B34" s="48"/>
      <c r="C34" s="49"/>
      <c r="D34" s="53">
        <f t="shared" si="3"/>
        <v>0</v>
      </c>
      <c r="E34" s="50">
        <f t="shared" si="4"/>
        <v>0</v>
      </c>
      <c r="F34" s="50">
        <f t="shared" si="2"/>
        <v>0</v>
      </c>
      <c r="G34" s="50">
        <f t="shared" si="5"/>
        <v>0</v>
      </c>
      <c r="H34" s="50">
        <f t="shared" si="6"/>
        <v>0</v>
      </c>
    </row>
    <row r="35" spans="1:16" x14ac:dyDescent="0.25">
      <c r="A35" s="49"/>
      <c r="B35" s="49"/>
      <c r="C35" s="49"/>
      <c r="D35" s="53">
        <f t="shared" si="3"/>
        <v>0</v>
      </c>
      <c r="E35" s="50">
        <f t="shared" si="4"/>
        <v>0</v>
      </c>
      <c r="F35" s="50">
        <f t="shared" si="2"/>
        <v>0</v>
      </c>
      <c r="G35" s="50">
        <f t="shared" si="5"/>
        <v>0</v>
      </c>
      <c r="H35" s="50">
        <f t="shared" si="6"/>
        <v>0</v>
      </c>
    </row>
    <row r="36" spans="1:16" x14ac:dyDescent="0.25">
      <c r="A36" s="49"/>
      <c r="B36" s="49"/>
      <c r="C36" s="49"/>
      <c r="D36" s="53">
        <f t="shared" si="3"/>
        <v>0</v>
      </c>
      <c r="E36" s="50">
        <f t="shared" si="4"/>
        <v>0</v>
      </c>
      <c r="F36" s="50">
        <f t="shared" si="2"/>
        <v>0</v>
      </c>
      <c r="G36" s="50">
        <f t="shared" si="5"/>
        <v>0</v>
      </c>
      <c r="H36" s="50">
        <f t="shared" si="6"/>
        <v>0</v>
      </c>
    </row>
    <row r="37" spans="1:16" x14ac:dyDescent="0.25">
      <c r="A37" s="49"/>
      <c r="B37" s="49"/>
      <c r="C37" s="49"/>
      <c r="D37" s="53">
        <f t="shared" si="3"/>
        <v>0</v>
      </c>
      <c r="E37" s="50">
        <f t="shared" si="4"/>
        <v>0</v>
      </c>
      <c r="F37" s="50">
        <f t="shared" si="2"/>
        <v>0</v>
      </c>
      <c r="G37" s="50">
        <f t="shared" si="5"/>
        <v>0</v>
      </c>
      <c r="H37" s="50">
        <f t="shared" si="6"/>
        <v>0</v>
      </c>
    </row>
    <row r="38" spans="1:16" x14ac:dyDescent="0.25">
      <c r="A38" s="49"/>
      <c r="B38" s="49"/>
      <c r="C38" s="49"/>
      <c r="D38" s="53">
        <f t="shared" si="3"/>
        <v>0</v>
      </c>
      <c r="E38" s="50">
        <f t="shared" si="4"/>
        <v>0</v>
      </c>
      <c r="F38" s="50">
        <f t="shared" si="2"/>
        <v>0</v>
      </c>
      <c r="G38" s="50">
        <f t="shared" si="5"/>
        <v>0</v>
      </c>
      <c r="H38" s="50">
        <f t="shared" si="6"/>
        <v>0</v>
      </c>
    </row>
    <row r="39" spans="1:16" x14ac:dyDescent="0.25">
      <c r="A39" s="16"/>
      <c r="B39" s="16"/>
      <c r="C39" s="16"/>
      <c r="D39" s="16"/>
      <c r="E39" s="16"/>
      <c r="F39" s="16"/>
      <c r="G39" s="16"/>
      <c r="H39" s="16"/>
    </row>
    <row r="40" spans="1:16" x14ac:dyDescent="0.25">
      <c r="A40" s="16"/>
      <c r="B40" s="16"/>
      <c r="C40" s="16"/>
      <c r="D40" s="16"/>
      <c r="E40" s="16"/>
      <c r="F40" s="16"/>
      <c r="G40" s="34"/>
      <c r="H40" s="16"/>
    </row>
    <row r="41" spans="1:16" x14ac:dyDescent="0.25">
      <c r="A41" s="74" t="s">
        <v>16</v>
      </c>
      <c r="B41" s="74"/>
      <c r="C41" s="24"/>
      <c r="D41" s="16"/>
      <c r="E41" s="16"/>
      <c r="F41" s="16"/>
      <c r="G41" s="16"/>
      <c r="H41" s="16"/>
    </row>
    <row r="42" spans="1:16" ht="45" x14ac:dyDescent="0.25">
      <c r="A42" s="30" t="s">
        <v>0</v>
      </c>
      <c r="B42" s="29" t="s">
        <v>2</v>
      </c>
      <c r="C42" s="41" t="s">
        <v>60</v>
      </c>
      <c r="D42" s="31" t="s">
        <v>1</v>
      </c>
      <c r="E42" s="31" t="s">
        <v>7</v>
      </c>
      <c r="F42" s="31" t="s">
        <v>8</v>
      </c>
      <c r="G42" s="31" t="s">
        <v>9</v>
      </c>
      <c r="H42" s="31" t="s">
        <v>10</v>
      </c>
    </row>
    <row r="43" spans="1:16" x14ac:dyDescent="0.25">
      <c r="A43" s="47"/>
      <c r="B43" s="48"/>
      <c r="C43" s="49"/>
      <c r="D43" s="65" t="s">
        <v>59</v>
      </c>
      <c r="E43" s="66"/>
      <c r="F43" s="66"/>
      <c r="G43" s="66"/>
      <c r="H43" s="67"/>
    </row>
    <row r="44" spans="1:16" x14ac:dyDescent="0.25">
      <c r="A44" s="47"/>
      <c r="B44" s="48"/>
      <c r="C44" s="49"/>
      <c r="D44" s="53">
        <f t="shared" ref="D44" si="7">A44-A43</f>
        <v>0</v>
      </c>
      <c r="E44" s="50">
        <f t="shared" ref="E44" si="8">D44/1000000*B44*86400*C44/0.035314684921</f>
        <v>0</v>
      </c>
      <c r="F44" s="50">
        <f t="shared" ref="F44:F66" si="9">D44/1000000*$G$2*86400*C44/0.035314684921</f>
        <v>0</v>
      </c>
      <c r="G44" s="50">
        <f>E44/0.453592</f>
        <v>0</v>
      </c>
      <c r="H44" s="50">
        <f>F44/0.453592</f>
        <v>0</v>
      </c>
    </row>
    <row r="45" spans="1:16" x14ac:dyDescent="0.25">
      <c r="A45" s="47"/>
      <c r="B45" s="48"/>
      <c r="C45" s="49"/>
      <c r="D45" s="53">
        <f t="shared" ref="D45:D66" si="10">A45-A44</f>
        <v>0</v>
      </c>
      <c r="E45" s="50">
        <f t="shared" ref="E45:E66" si="11">D45/1000000*B45*86400*C45/0.035314684921</f>
        <v>0</v>
      </c>
      <c r="F45" s="50">
        <f t="shared" si="9"/>
        <v>0</v>
      </c>
      <c r="G45" s="50">
        <f t="shared" ref="G45:G66" si="12">E45/0.453592</f>
        <v>0</v>
      </c>
      <c r="H45" s="50">
        <f t="shared" ref="H45:H66" si="13">F45/0.453592</f>
        <v>0</v>
      </c>
    </row>
    <row r="46" spans="1:16" x14ac:dyDescent="0.25">
      <c r="A46" s="47"/>
      <c r="B46" s="48"/>
      <c r="C46" s="49"/>
      <c r="D46" s="53">
        <f t="shared" si="10"/>
        <v>0</v>
      </c>
      <c r="E46" s="50">
        <f t="shared" si="11"/>
        <v>0</v>
      </c>
      <c r="F46" s="50">
        <f t="shared" si="9"/>
        <v>0</v>
      </c>
      <c r="G46" s="50">
        <f t="shared" si="12"/>
        <v>0</v>
      </c>
      <c r="H46" s="50">
        <f t="shared" si="13"/>
        <v>0</v>
      </c>
    </row>
    <row r="47" spans="1:16" x14ac:dyDescent="0.25">
      <c r="A47" s="47"/>
      <c r="B47" s="48"/>
      <c r="C47" s="49"/>
      <c r="D47" s="53">
        <f t="shared" si="10"/>
        <v>0</v>
      </c>
      <c r="E47" s="50">
        <f t="shared" si="11"/>
        <v>0</v>
      </c>
      <c r="F47" s="50">
        <f t="shared" si="9"/>
        <v>0</v>
      </c>
      <c r="G47" s="50">
        <f t="shared" si="12"/>
        <v>0</v>
      </c>
      <c r="H47" s="50">
        <f t="shared" si="13"/>
        <v>0</v>
      </c>
    </row>
    <row r="48" spans="1:16" x14ac:dyDescent="0.25">
      <c r="A48" s="47"/>
      <c r="B48" s="48"/>
      <c r="C48" s="49"/>
      <c r="D48" s="53">
        <f t="shared" si="10"/>
        <v>0</v>
      </c>
      <c r="E48" s="50">
        <f t="shared" si="11"/>
        <v>0</v>
      </c>
      <c r="F48" s="50">
        <f t="shared" si="9"/>
        <v>0</v>
      </c>
      <c r="G48" s="50">
        <f t="shared" si="12"/>
        <v>0</v>
      </c>
      <c r="H48" s="50">
        <f t="shared" si="13"/>
        <v>0</v>
      </c>
    </row>
    <row r="49" spans="1:14" x14ac:dyDescent="0.25">
      <c r="A49" s="47"/>
      <c r="B49" s="48"/>
      <c r="C49" s="49"/>
      <c r="D49" s="53">
        <f t="shared" si="10"/>
        <v>0</v>
      </c>
      <c r="E49" s="50">
        <f t="shared" si="11"/>
        <v>0</v>
      </c>
      <c r="F49" s="50">
        <f t="shared" si="9"/>
        <v>0</v>
      </c>
      <c r="G49" s="50">
        <f t="shared" si="12"/>
        <v>0</v>
      </c>
      <c r="H49" s="50">
        <f t="shared" si="13"/>
        <v>0</v>
      </c>
    </row>
    <row r="50" spans="1:14" x14ac:dyDescent="0.25">
      <c r="A50" s="47"/>
      <c r="B50" s="48"/>
      <c r="C50" s="49"/>
      <c r="D50" s="53">
        <f t="shared" si="10"/>
        <v>0</v>
      </c>
      <c r="E50" s="50">
        <f t="shared" si="11"/>
        <v>0</v>
      </c>
      <c r="F50" s="50">
        <f t="shared" si="9"/>
        <v>0</v>
      </c>
      <c r="G50" s="50">
        <f t="shared" si="12"/>
        <v>0</v>
      </c>
      <c r="H50" s="50">
        <f t="shared" si="13"/>
        <v>0</v>
      </c>
    </row>
    <row r="51" spans="1:14" x14ac:dyDescent="0.25">
      <c r="A51" s="47"/>
      <c r="B51" s="48"/>
      <c r="C51" s="49"/>
      <c r="D51" s="53">
        <f t="shared" si="10"/>
        <v>0</v>
      </c>
      <c r="E51" s="50">
        <f t="shared" si="11"/>
        <v>0</v>
      </c>
      <c r="F51" s="50">
        <f t="shared" si="9"/>
        <v>0</v>
      </c>
      <c r="G51" s="50">
        <f t="shared" si="12"/>
        <v>0</v>
      </c>
      <c r="H51" s="50">
        <f t="shared" si="13"/>
        <v>0</v>
      </c>
    </row>
    <row r="52" spans="1:14" x14ac:dyDescent="0.25">
      <c r="A52" s="47"/>
      <c r="B52" s="48"/>
      <c r="C52" s="49"/>
      <c r="D52" s="53">
        <f t="shared" si="10"/>
        <v>0</v>
      </c>
      <c r="E52" s="50">
        <f t="shared" si="11"/>
        <v>0</v>
      </c>
      <c r="F52" s="50">
        <f t="shared" si="9"/>
        <v>0</v>
      </c>
      <c r="G52" s="50">
        <f t="shared" si="12"/>
        <v>0</v>
      </c>
      <c r="H52" s="50">
        <f t="shared" si="13"/>
        <v>0</v>
      </c>
    </row>
    <row r="53" spans="1:14" x14ac:dyDescent="0.25">
      <c r="A53" s="47"/>
      <c r="B53" s="48"/>
      <c r="C53" s="49"/>
      <c r="D53" s="53">
        <f t="shared" si="10"/>
        <v>0</v>
      </c>
      <c r="E53" s="50">
        <f t="shared" si="11"/>
        <v>0</v>
      </c>
      <c r="F53" s="50">
        <f t="shared" si="9"/>
        <v>0</v>
      </c>
      <c r="G53" s="50">
        <f t="shared" si="12"/>
        <v>0</v>
      </c>
      <c r="H53" s="50">
        <f t="shared" si="13"/>
        <v>0</v>
      </c>
    </row>
    <row r="54" spans="1:14" x14ac:dyDescent="0.25">
      <c r="A54" s="47"/>
      <c r="B54" s="48"/>
      <c r="C54" s="49"/>
      <c r="D54" s="53">
        <f t="shared" si="10"/>
        <v>0</v>
      </c>
      <c r="E54" s="50">
        <f t="shared" si="11"/>
        <v>0</v>
      </c>
      <c r="F54" s="50">
        <f t="shared" si="9"/>
        <v>0</v>
      </c>
      <c r="G54" s="50">
        <f t="shared" si="12"/>
        <v>0</v>
      </c>
      <c r="H54" s="50">
        <f t="shared" si="13"/>
        <v>0</v>
      </c>
    </row>
    <row r="55" spans="1:14" x14ac:dyDescent="0.25">
      <c r="A55" s="47"/>
      <c r="B55" s="48"/>
      <c r="C55" s="49"/>
      <c r="D55" s="53">
        <f t="shared" si="10"/>
        <v>0</v>
      </c>
      <c r="E55" s="50">
        <f t="shared" si="11"/>
        <v>0</v>
      </c>
      <c r="F55" s="50">
        <f t="shared" si="9"/>
        <v>0</v>
      </c>
      <c r="G55" s="50">
        <f t="shared" si="12"/>
        <v>0</v>
      </c>
      <c r="H55" s="50">
        <f t="shared" si="13"/>
        <v>0</v>
      </c>
    </row>
    <row r="56" spans="1:14" x14ac:dyDescent="0.25">
      <c r="A56" s="52"/>
      <c r="B56" s="48"/>
      <c r="C56" s="49"/>
      <c r="D56" s="53">
        <f t="shared" si="10"/>
        <v>0</v>
      </c>
      <c r="E56" s="50">
        <f t="shared" si="11"/>
        <v>0</v>
      </c>
      <c r="F56" s="50">
        <f t="shared" si="9"/>
        <v>0</v>
      </c>
      <c r="G56" s="50">
        <f t="shared" si="12"/>
        <v>0</v>
      </c>
      <c r="H56" s="50">
        <f t="shared" si="13"/>
        <v>0</v>
      </c>
    </row>
    <row r="57" spans="1:14" x14ac:dyDescent="0.25">
      <c r="A57" s="47"/>
      <c r="B57" s="48"/>
      <c r="C57" s="49"/>
      <c r="D57" s="53">
        <f t="shared" si="10"/>
        <v>0</v>
      </c>
      <c r="E57" s="50">
        <f t="shared" si="11"/>
        <v>0</v>
      </c>
      <c r="F57" s="50">
        <f t="shared" si="9"/>
        <v>0</v>
      </c>
      <c r="G57" s="50">
        <f t="shared" si="12"/>
        <v>0</v>
      </c>
      <c r="H57" s="50">
        <f t="shared" si="13"/>
        <v>0</v>
      </c>
    </row>
    <row r="58" spans="1:14" x14ac:dyDescent="0.25">
      <c r="A58" s="47"/>
      <c r="B58" s="48"/>
      <c r="C58" s="49"/>
      <c r="D58" s="53">
        <f t="shared" si="10"/>
        <v>0</v>
      </c>
      <c r="E58" s="50">
        <f t="shared" si="11"/>
        <v>0</v>
      </c>
      <c r="F58" s="50">
        <f t="shared" si="9"/>
        <v>0</v>
      </c>
      <c r="G58" s="50">
        <f t="shared" si="12"/>
        <v>0</v>
      </c>
      <c r="H58" s="50">
        <f t="shared" si="13"/>
        <v>0</v>
      </c>
    </row>
    <row r="59" spans="1:14" x14ac:dyDescent="0.25">
      <c r="A59" s="47"/>
      <c r="B59" s="48"/>
      <c r="C59" s="49"/>
      <c r="D59" s="53">
        <f t="shared" si="10"/>
        <v>0</v>
      </c>
      <c r="E59" s="50">
        <f t="shared" si="11"/>
        <v>0</v>
      </c>
      <c r="F59" s="50">
        <f t="shared" si="9"/>
        <v>0</v>
      </c>
      <c r="G59" s="50">
        <f t="shared" si="12"/>
        <v>0</v>
      </c>
      <c r="H59" s="50">
        <f t="shared" si="13"/>
        <v>0</v>
      </c>
      <c r="J59" s="68" t="str">
        <f>_xlfn.CONCAT(C41, "Annual Load Reduction Goals")</f>
        <v>Annual Load Reduction Goals</v>
      </c>
      <c r="K59" s="68"/>
      <c r="L59" s="68"/>
      <c r="M59" s="68"/>
      <c r="N59" s="68"/>
    </row>
    <row r="60" spans="1:14" x14ac:dyDescent="0.25">
      <c r="A60" s="47"/>
      <c r="B60" s="48"/>
      <c r="C60" s="49"/>
      <c r="D60" s="53">
        <f t="shared" si="10"/>
        <v>0</v>
      </c>
      <c r="E60" s="50">
        <f t="shared" si="11"/>
        <v>0</v>
      </c>
      <c r="F60" s="50">
        <f t="shared" si="9"/>
        <v>0</v>
      </c>
      <c r="G60" s="50">
        <f t="shared" si="12"/>
        <v>0</v>
      </c>
      <c r="H60" s="50">
        <f t="shared" si="13"/>
        <v>0</v>
      </c>
      <c r="J60" s="9" t="s">
        <v>3</v>
      </c>
      <c r="K60" s="9" t="s">
        <v>4</v>
      </c>
      <c r="L60" s="9" t="s">
        <v>5</v>
      </c>
      <c r="M60" s="9" t="s">
        <v>6</v>
      </c>
      <c r="N60" s="70" t="s">
        <v>12</v>
      </c>
    </row>
    <row r="61" spans="1:14" x14ac:dyDescent="0.25">
      <c r="A61" s="49"/>
      <c r="B61" s="49"/>
      <c r="C61" s="49"/>
      <c r="D61" s="53">
        <f t="shared" si="10"/>
        <v>0</v>
      </c>
      <c r="E61" s="50">
        <f t="shared" si="11"/>
        <v>0</v>
      </c>
      <c r="F61" s="50">
        <f t="shared" si="9"/>
        <v>0</v>
      </c>
      <c r="G61" s="50">
        <f t="shared" si="12"/>
        <v>0</v>
      </c>
      <c r="H61" s="50">
        <f t="shared" si="13"/>
        <v>0</v>
      </c>
      <c r="J61" s="8">
        <f>SUM(E43:E66)</f>
        <v>0</v>
      </c>
      <c r="K61" s="8">
        <f>SUM(F43:F66)</f>
        <v>0</v>
      </c>
      <c r="L61" s="8">
        <f>SUM(G43:G66)</f>
        <v>0</v>
      </c>
      <c r="M61" s="8">
        <f>SUM(H43:H66)</f>
        <v>0</v>
      </c>
      <c r="N61" s="70"/>
    </row>
    <row r="62" spans="1:14" x14ac:dyDescent="0.25">
      <c r="A62" s="49"/>
      <c r="B62" s="49"/>
      <c r="C62" s="49"/>
      <c r="D62" s="53">
        <f t="shared" si="10"/>
        <v>0</v>
      </c>
      <c r="E62" s="50">
        <f t="shared" si="11"/>
        <v>0</v>
      </c>
      <c r="F62" s="50">
        <f t="shared" si="9"/>
        <v>0</v>
      </c>
      <c r="G62" s="50">
        <f t="shared" si="12"/>
        <v>0</v>
      </c>
      <c r="H62" s="50">
        <f t="shared" si="13"/>
        <v>0</v>
      </c>
      <c r="J62" s="71" t="s">
        <v>14</v>
      </c>
      <c r="K62" s="71"/>
      <c r="L62" s="71" t="s">
        <v>15</v>
      </c>
      <c r="M62" s="71"/>
      <c r="N62" s="72" t="e">
        <f>(J61-K61)/J61</f>
        <v>#DIV/0!</v>
      </c>
    </row>
    <row r="63" spans="1:14" x14ac:dyDescent="0.25">
      <c r="A63" s="49"/>
      <c r="B63" s="49"/>
      <c r="C63" s="49"/>
      <c r="D63" s="53">
        <f t="shared" si="10"/>
        <v>0</v>
      </c>
      <c r="E63" s="50">
        <f t="shared" si="11"/>
        <v>0</v>
      </c>
      <c r="F63" s="50">
        <f t="shared" si="9"/>
        <v>0</v>
      </c>
      <c r="G63" s="50">
        <f t="shared" si="12"/>
        <v>0</v>
      </c>
      <c r="H63" s="50">
        <f t="shared" si="13"/>
        <v>0</v>
      </c>
      <c r="J63" s="73">
        <f>J61-K61</f>
        <v>0</v>
      </c>
      <c r="K63" s="73"/>
      <c r="L63" s="73">
        <f>L61-M61</f>
        <v>0</v>
      </c>
      <c r="M63" s="73"/>
      <c r="N63" s="72"/>
    </row>
    <row r="64" spans="1:14" x14ac:dyDescent="0.25">
      <c r="A64" s="49"/>
      <c r="B64" s="49"/>
      <c r="C64" s="49"/>
      <c r="D64" s="53">
        <f t="shared" si="10"/>
        <v>0</v>
      </c>
      <c r="E64" s="50">
        <f t="shared" si="11"/>
        <v>0</v>
      </c>
      <c r="F64" s="50">
        <f t="shared" si="9"/>
        <v>0</v>
      </c>
      <c r="G64" s="50">
        <f t="shared" si="12"/>
        <v>0</v>
      </c>
      <c r="H64" s="50">
        <f t="shared" si="13"/>
        <v>0</v>
      </c>
    </row>
    <row r="65" spans="1:8" x14ac:dyDescent="0.25">
      <c r="A65" s="49"/>
      <c r="B65" s="49"/>
      <c r="C65" s="49"/>
      <c r="D65" s="53">
        <f t="shared" si="10"/>
        <v>0</v>
      </c>
      <c r="E65" s="50">
        <f t="shared" si="11"/>
        <v>0</v>
      </c>
      <c r="F65" s="50">
        <f t="shared" si="9"/>
        <v>0</v>
      </c>
      <c r="G65" s="50">
        <f t="shared" si="12"/>
        <v>0</v>
      </c>
      <c r="H65" s="50">
        <f t="shared" si="13"/>
        <v>0</v>
      </c>
    </row>
    <row r="66" spans="1:8" x14ac:dyDescent="0.25">
      <c r="A66" s="49"/>
      <c r="B66" s="49"/>
      <c r="C66" s="49"/>
      <c r="D66" s="53">
        <f t="shared" si="10"/>
        <v>0</v>
      </c>
      <c r="E66" s="50">
        <f t="shared" si="11"/>
        <v>0</v>
      </c>
      <c r="F66" s="50">
        <f t="shared" si="9"/>
        <v>0</v>
      </c>
      <c r="G66" s="50">
        <f t="shared" si="12"/>
        <v>0</v>
      </c>
      <c r="H66" s="50">
        <f t="shared" si="13"/>
        <v>0</v>
      </c>
    </row>
    <row r="67" spans="1:8" x14ac:dyDescent="0.25">
      <c r="A67" s="16"/>
      <c r="B67" s="25"/>
      <c r="C67" s="16"/>
      <c r="D67" s="16"/>
      <c r="E67" s="35"/>
      <c r="F67" s="35"/>
      <c r="G67" s="35"/>
      <c r="H67" s="35"/>
    </row>
    <row r="68" spans="1:8" x14ac:dyDescent="0.25">
      <c r="A68" s="16"/>
      <c r="B68" s="16"/>
      <c r="C68" s="16"/>
      <c r="D68" s="16"/>
      <c r="E68" s="36"/>
      <c r="F68" s="36"/>
      <c r="G68" s="36"/>
      <c r="H68" s="36"/>
    </row>
    <row r="69" spans="1:8" x14ac:dyDescent="0.25">
      <c r="A69" s="16"/>
      <c r="B69" s="16"/>
      <c r="C69" s="16"/>
      <c r="D69" s="16"/>
      <c r="E69" s="69"/>
      <c r="F69" s="69"/>
      <c r="G69" s="69"/>
      <c r="H69" s="69"/>
    </row>
    <row r="70" spans="1:8" x14ac:dyDescent="0.25">
      <c r="A70" s="16"/>
      <c r="B70" s="16"/>
      <c r="C70" s="16"/>
      <c r="D70" s="16"/>
      <c r="E70" s="75"/>
      <c r="F70" s="75"/>
      <c r="G70" s="75"/>
      <c r="H70" s="75"/>
    </row>
    <row r="71" spans="1:8" x14ac:dyDescent="0.25">
      <c r="A71" s="74" t="s">
        <v>16</v>
      </c>
      <c r="B71" s="74"/>
      <c r="C71" s="24"/>
      <c r="D71" s="16"/>
      <c r="E71" s="16"/>
      <c r="F71" s="16"/>
      <c r="G71" s="16"/>
      <c r="H71" s="16"/>
    </row>
    <row r="72" spans="1:8" ht="45" x14ac:dyDescent="0.25">
      <c r="A72" s="30" t="s">
        <v>0</v>
      </c>
      <c r="B72" s="29" t="s">
        <v>2</v>
      </c>
      <c r="C72" s="41" t="s">
        <v>60</v>
      </c>
      <c r="D72" s="31" t="s">
        <v>1</v>
      </c>
      <c r="E72" s="31" t="s">
        <v>7</v>
      </c>
      <c r="F72" s="31" t="s">
        <v>8</v>
      </c>
      <c r="G72" s="31" t="s">
        <v>9</v>
      </c>
      <c r="H72" s="31" t="s">
        <v>10</v>
      </c>
    </row>
    <row r="73" spans="1:8" x14ac:dyDescent="0.25">
      <c r="A73" s="49"/>
      <c r="B73" s="48"/>
      <c r="C73" s="49"/>
      <c r="D73" s="65" t="s">
        <v>59</v>
      </c>
      <c r="E73" s="66"/>
      <c r="F73" s="66"/>
      <c r="G73" s="66"/>
      <c r="H73" s="67"/>
    </row>
    <row r="74" spans="1:8" x14ac:dyDescent="0.25">
      <c r="A74" s="49"/>
      <c r="B74" s="48"/>
      <c r="C74" s="49"/>
      <c r="D74" s="53">
        <f t="shared" ref="D74" si="14">A74-A73</f>
        <v>0</v>
      </c>
      <c r="E74" s="50">
        <f t="shared" ref="E74" si="15">D74/1000000*B74*86400*C74/0.035314684921</f>
        <v>0</v>
      </c>
      <c r="F74" s="50">
        <f t="shared" ref="F74:F93" si="16">D74/1000000*$G$2*86400*C74/0.035314684921</f>
        <v>0</v>
      </c>
      <c r="G74" s="50">
        <f>E74/0.453592</f>
        <v>0</v>
      </c>
      <c r="H74" s="50">
        <f>F74/0.453592</f>
        <v>0</v>
      </c>
    </row>
    <row r="75" spans="1:8" x14ac:dyDescent="0.25">
      <c r="A75" s="49"/>
      <c r="B75" s="48"/>
      <c r="C75" s="49"/>
      <c r="D75" s="53">
        <f t="shared" ref="D75:D93" si="17">A75-A74</f>
        <v>0</v>
      </c>
      <c r="E75" s="50">
        <f t="shared" ref="E75:E93" si="18">D75/1000000*B75*86400*C75/0.035314684921</f>
        <v>0</v>
      </c>
      <c r="F75" s="50">
        <f t="shared" si="16"/>
        <v>0</v>
      </c>
      <c r="G75" s="50">
        <f t="shared" ref="G75:G93" si="19">E75/0.453592</f>
        <v>0</v>
      </c>
      <c r="H75" s="50">
        <f t="shared" ref="H75:H93" si="20">F75/0.453592</f>
        <v>0</v>
      </c>
    </row>
    <row r="76" spans="1:8" x14ac:dyDescent="0.25">
      <c r="A76" s="49"/>
      <c r="B76" s="48"/>
      <c r="C76" s="49"/>
      <c r="D76" s="53">
        <f t="shared" si="17"/>
        <v>0</v>
      </c>
      <c r="E76" s="50">
        <f t="shared" si="18"/>
        <v>0</v>
      </c>
      <c r="F76" s="50">
        <f t="shared" si="16"/>
        <v>0</v>
      </c>
      <c r="G76" s="50">
        <f t="shared" si="19"/>
        <v>0</v>
      </c>
      <c r="H76" s="50">
        <f t="shared" si="20"/>
        <v>0</v>
      </c>
    </row>
    <row r="77" spans="1:8" x14ac:dyDescent="0.25">
      <c r="A77" s="49"/>
      <c r="B77" s="48"/>
      <c r="C77" s="49"/>
      <c r="D77" s="53">
        <f t="shared" si="17"/>
        <v>0</v>
      </c>
      <c r="E77" s="50">
        <f t="shared" si="18"/>
        <v>0</v>
      </c>
      <c r="F77" s="50">
        <f t="shared" si="16"/>
        <v>0</v>
      </c>
      <c r="G77" s="50">
        <f t="shared" si="19"/>
        <v>0</v>
      </c>
      <c r="H77" s="50">
        <f t="shared" si="20"/>
        <v>0</v>
      </c>
    </row>
    <row r="78" spans="1:8" x14ac:dyDescent="0.25">
      <c r="A78" s="49"/>
      <c r="B78" s="48"/>
      <c r="C78" s="49"/>
      <c r="D78" s="53">
        <f t="shared" si="17"/>
        <v>0</v>
      </c>
      <c r="E78" s="50">
        <f t="shared" si="18"/>
        <v>0</v>
      </c>
      <c r="F78" s="50">
        <f t="shared" si="16"/>
        <v>0</v>
      </c>
      <c r="G78" s="50">
        <f t="shared" si="19"/>
        <v>0</v>
      </c>
      <c r="H78" s="50">
        <f t="shared" si="20"/>
        <v>0</v>
      </c>
    </row>
    <row r="79" spans="1:8" x14ac:dyDescent="0.25">
      <c r="A79" s="49"/>
      <c r="B79" s="48"/>
      <c r="C79" s="49"/>
      <c r="D79" s="53">
        <f t="shared" si="17"/>
        <v>0</v>
      </c>
      <c r="E79" s="50">
        <f t="shared" si="18"/>
        <v>0</v>
      </c>
      <c r="F79" s="50">
        <f t="shared" si="16"/>
        <v>0</v>
      </c>
      <c r="G79" s="50">
        <f t="shared" si="19"/>
        <v>0</v>
      </c>
      <c r="H79" s="50">
        <f t="shared" si="20"/>
        <v>0</v>
      </c>
    </row>
    <row r="80" spans="1:8" x14ac:dyDescent="0.25">
      <c r="A80" s="49"/>
      <c r="B80" s="48"/>
      <c r="C80" s="49"/>
      <c r="D80" s="53">
        <f t="shared" si="17"/>
        <v>0</v>
      </c>
      <c r="E80" s="50">
        <f t="shared" si="18"/>
        <v>0</v>
      </c>
      <c r="F80" s="50">
        <f t="shared" si="16"/>
        <v>0</v>
      </c>
      <c r="G80" s="50">
        <f t="shared" si="19"/>
        <v>0</v>
      </c>
      <c r="H80" s="50">
        <f t="shared" si="20"/>
        <v>0</v>
      </c>
    </row>
    <row r="81" spans="1:14" x14ac:dyDescent="0.25">
      <c r="A81" s="49"/>
      <c r="B81" s="48"/>
      <c r="C81" s="49"/>
      <c r="D81" s="53">
        <f t="shared" si="17"/>
        <v>0</v>
      </c>
      <c r="E81" s="50">
        <f t="shared" si="18"/>
        <v>0</v>
      </c>
      <c r="F81" s="50">
        <f t="shared" si="16"/>
        <v>0</v>
      </c>
      <c r="G81" s="50">
        <f t="shared" si="19"/>
        <v>0</v>
      </c>
      <c r="H81" s="50">
        <f t="shared" si="20"/>
        <v>0</v>
      </c>
    </row>
    <row r="82" spans="1:14" x14ac:dyDescent="0.25">
      <c r="A82" s="49"/>
      <c r="B82" s="48"/>
      <c r="C82" s="49"/>
      <c r="D82" s="53">
        <f t="shared" si="17"/>
        <v>0</v>
      </c>
      <c r="E82" s="50">
        <f t="shared" si="18"/>
        <v>0</v>
      </c>
      <c r="F82" s="50">
        <f t="shared" si="16"/>
        <v>0</v>
      </c>
      <c r="G82" s="50">
        <f t="shared" si="19"/>
        <v>0</v>
      </c>
      <c r="H82" s="50">
        <f t="shared" si="20"/>
        <v>0</v>
      </c>
    </row>
    <row r="83" spans="1:14" x14ac:dyDescent="0.25">
      <c r="A83" s="49"/>
      <c r="B83" s="48"/>
      <c r="C83" s="49"/>
      <c r="D83" s="53">
        <f t="shared" si="17"/>
        <v>0</v>
      </c>
      <c r="E83" s="50">
        <f t="shared" si="18"/>
        <v>0</v>
      </c>
      <c r="F83" s="50">
        <f t="shared" si="16"/>
        <v>0</v>
      </c>
      <c r="G83" s="50">
        <f t="shared" si="19"/>
        <v>0</v>
      </c>
      <c r="H83" s="50">
        <f t="shared" si="20"/>
        <v>0</v>
      </c>
    </row>
    <row r="84" spans="1:14" x14ac:dyDescent="0.25">
      <c r="A84" s="49"/>
      <c r="B84" s="48"/>
      <c r="C84" s="49"/>
      <c r="D84" s="53">
        <f t="shared" si="17"/>
        <v>0</v>
      </c>
      <c r="E84" s="50">
        <f t="shared" si="18"/>
        <v>0</v>
      </c>
      <c r="F84" s="50">
        <f t="shared" si="16"/>
        <v>0</v>
      </c>
      <c r="G84" s="50">
        <f t="shared" si="19"/>
        <v>0</v>
      </c>
      <c r="H84" s="50">
        <f t="shared" si="20"/>
        <v>0</v>
      </c>
    </row>
    <row r="85" spans="1:14" x14ac:dyDescent="0.25">
      <c r="A85" s="49"/>
      <c r="B85" s="48"/>
      <c r="C85" s="49"/>
      <c r="D85" s="53">
        <f t="shared" si="17"/>
        <v>0</v>
      </c>
      <c r="E85" s="50">
        <f t="shared" si="18"/>
        <v>0</v>
      </c>
      <c r="F85" s="50">
        <f t="shared" si="16"/>
        <v>0</v>
      </c>
      <c r="G85" s="50">
        <f t="shared" si="19"/>
        <v>0</v>
      </c>
      <c r="H85" s="50">
        <f t="shared" si="20"/>
        <v>0</v>
      </c>
    </row>
    <row r="86" spans="1:14" x14ac:dyDescent="0.25">
      <c r="A86" s="49"/>
      <c r="B86" s="48"/>
      <c r="C86" s="49"/>
      <c r="D86" s="53">
        <f t="shared" si="17"/>
        <v>0</v>
      </c>
      <c r="E86" s="50">
        <f t="shared" si="18"/>
        <v>0</v>
      </c>
      <c r="F86" s="50">
        <f t="shared" si="16"/>
        <v>0</v>
      </c>
      <c r="G86" s="50">
        <f t="shared" si="19"/>
        <v>0</v>
      </c>
      <c r="H86" s="50">
        <f t="shared" si="20"/>
        <v>0</v>
      </c>
      <c r="J86" s="68" t="str">
        <f>_xlfn.CONCAT(C71, "Annual Load Reduction Goals")</f>
        <v>Annual Load Reduction Goals</v>
      </c>
      <c r="K86" s="68"/>
      <c r="L86" s="68"/>
      <c r="M86" s="68"/>
      <c r="N86" s="68"/>
    </row>
    <row r="87" spans="1:14" x14ac:dyDescent="0.25">
      <c r="A87" s="49"/>
      <c r="B87" s="48"/>
      <c r="C87" s="49"/>
      <c r="D87" s="53">
        <f t="shared" si="17"/>
        <v>0</v>
      </c>
      <c r="E87" s="50">
        <f t="shared" si="18"/>
        <v>0</v>
      </c>
      <c r="F87" s="50">
        <f t="shared" si="16"/>
        <v>0</v>
      </c>
      <c r="G87" s="50">
        <f t="shared" si="19"/>
        <v>0</v>
      </c>
      <c r="H87" s="50">
        <f t="shared" si="20"/>
        <v>0</v>
      </c>
      <c r="J87" s="9" t="s">
        <v>3</v>
      </c>
      <c r="K87" s="9" t="s">
        <v>4</v>
      </c>
      <c r="L87" s="9" t="s">
        <v>5</v>
      </c>
      <c r="M87" s="9" t="s">
        <v>6</v>
      </c>
      <c r="N87" s="76" t="s">
        <v>12</v>
      </c>
    </row>
    <row r="88" spans="1:14" x14ac:dyDescent="0.25">
      <c r="A88" s="47"/>
      <c r="B88" s="48"/>
      <c r="C88" s="49"/>
      <c r="D88" s="53">
        <f t="shared" si="17"/>
        <v>0</v>
      </c>
      <c r="E88" s="50">
        <f t="shared" si="18"/>
        <v>0</v>
      </c>
      <c r="F88" s="50">
        <f t="shared" si="16"/>
        <v>0</v>
      </c>
      <c r="G88" s="50">
        <f t="shared" si="19"/>
        <v>0</v>
      </c>
      <c r="H88" s="50">
        <f t="shared" si="20"/>
        <v>0</v>
      </c>
      <c r="J88" s="8">
        <f>SUM(E73:E93)</f>
        <v>0</v>
      </c>
      <c r="K88" s="8">
        <f>SUM(F73:F93)</f>
        <v>0</v>
      </c>
      <c r="L88" s="8">
        <f>SUM(G73:G93)</f>
        <v>0</v>
      </c>
      <c r="M88" s="8">
        <f>SUM(H73:H93)</f>
        <v>0</v>
      </c>
      <c r="N88" s="77"/>
    </row>
    <row r="89" spans="1:14" x14ac:dyDescent="0.25">
      <c r="A89" s="47"/>
      <c r="B89" s="48"/>
      <c r="C89" s="49"/>
      <c r="D89" s="53">
        <f t="shared" si="17"/>
        <v>0</v>
      </c>
      <c r="E89" s="50">
        <f t="shared" si="18"/>
        <v>0</v>
      </c>
      <c r="F89" s="50">
        <f t="shared" si="16"/>
        <v>0</v>
      </c>
      <c r="G89" s="50">
        <f t="shared" si="19"/>
        <v>0</v>
      </c>
      <c r="H89" s="50">
        <f t="shared" si="20"/>
        <v>0</v>
      </c>
      <c r="J89" s="84" t="s">
        <v>14</v>
      </c>
      <c r="K89" s="85"/>
      <c r="L89" s="84" t="s">
        <v>15</v>
      </c>
      <c r="M89" s="85"/>
      <c r="N89" s="78" t="e">
        <f>(J88-K88)/J88</f>
        <v>#DIV/0!</v>
      </c>
    </row>
    <row r="90" spans="1:14" x14ac:dyDescent="0.25">
      <c r="A90" s="49"/>
      <c r="B90" s="49"/>
      <c r="C90" s="49"/>
      <c r="D90" s="53">
        <f t="shared" si="17"/>
        <v>0</v>
      </c>
      <c r="E90" s="50">
        <f t="shared" si="18"/>
        <v>0</v>
      </c>
      <c r="F90" s="50">
        <f t="shared" si="16"/>
        <v>0</v>
      </c>
      <c r="G90" s="50">
        <f t="shared" si="19"/>
        <v>0</v>
      </c>
      <c r="H90" s="50">
        <f t="shared" si="20"/>
        <v>0</v>
      </c>
      <c r="J90" s="81">
        <f>J88-K88</f>
        <v>0</v>
      </c>
      <c r="K90" s="82"/>
      <c r="L90" s="81">
        <f>L88-M88</f>
        <v>0</v>
      </c>
      <c r="M90" s="82"/>
      <c r="N90" s="79"/>
    </row>
    <row r="91" spans="1:14" x14ac:dyDescent="0.25">
      <c r="A91" s="49"/>
      <c r="B91" s="49"/>
      <c r="C91" s="49"/>
      <c r="D91" s="53">
        <f t="shared" si="17"/>
        <v>0</v>
      </c>
      <c r="E91" s="50">
        <f t="shared" si="18"/>
        <v>0</v>
      </c>
      <c r="F91" s="50">
        <f t="shared" si="16"/>
        <v>0</v>
      </c>
      <c r="G91" s="50">
        <f t="shared" si="19"/>
        <v>0</v>
      </c>
      <c r="H91" s="50">
        <f t="shared" si="20"/>
        <v>0</v>
      </c>
    </row>
    <row r="92" spans="1:14" x14ac:dyDescent="0.25">
      <c r="A92" s="49"/>
      <c r="B92" s="49"/>
      <c r="C92" s="49"/>
      <c r="D92" s="53">
        <f t="shared" si="17"/>
        <v>0</v>
      </c>
      <c r="E92" s="50">
        <f t="shared" si="18"/>
        <v>0</v>
      </c>
      <c r="F92" s="50">
        <f t="shared" si="16"/>
        <v>0</v>
      </c>
      <c r="G92" s="50">
        <f t="shared" si="19"/>
        <v>0</v>
      </c>
      <c r="H92" s="50">
        <f t="shared" si="20"/>
        <v>0</v>
      </c>
    </row>
    <row r="93" spans="1:14" x14ac:dyDescent="0.25">
      <c r="A93" s="49"/>
      <c r="B93" s="49"/>
      <c r="C93" s="49"/>
      <c r="D93" s="53">
        <f t="shared" si="17"/>
        <v>0</v>
      </c>
      <c r="E93" s="50">
        <f t="shared" si="18"/>
        <v>0</v>
      </c>
      <c r="F93" s="50">
        <f t="shared" si="16"/>
        <v>0</v>
      </c>
      <c r="G93" s="50">
        <f t="shared" si="19"/>
        <v>0</v>
      </c>
      <c r="H93" s="50">
        <f t="shared" si="20"/>
        <v>0</v>
      </c>
    </row>
    <row r="94" spans="1:14" x14ac:dyDescent="0.25">
      <c r="B94" s="3"/>
      <c r="E94" s="11"/>
      <c r="F94" s="11"/>
      <c r="G94" s="11"/>
      <c r="H94" s="11"/>
    </row>
    <row r="95" spans="1:14" x14ac:dyDescent="0.25">
      <c r="E95" s="12"/>
      <c r="F95" s="12"/>
      <c r="G95" s="12"/>
      <c r="H95" s="12"/>
    </row>
    <row r="96" spans="1:14" x14ac:dyDescent="0.25">
      <c r="E96" s="80"/>
      <c r="F96" s="80"/>
      <c r="G96" s="80"/>
      <c r="H96" s="80"/>
    </row>
    <row r="97" spans="5:8" x14ac:dyDescent="0.25">
      <c r="E97" s="83"/>
      <c r="F97" s="83"/>
      <c r="G97" s="83"/>
      <c r="H97" s="83"/>
    </row>
  </sheetData>
  <mergeCells count="37">
    <mergeCell ref="D73:H73"/>
    <mergeCell ref="E97:F97"/>
    <mergeCell ref="G97:H97"/>
    <mergeCell ref="J89:K89"/>
    <mergeCell ref="L89:M89"/>
    <mergeCell ref="N87:N88"/>
    <mergeCell ref="N89:N90"/>
    <mergeCell ref="E96:F96"/>
    <mergeCell ref="G96:H96"/>
    <mergeCell ref="L90:M90"/>
    <mergeCell ref="J90:K90"/>
    <mergeCell ref="A1:H1"/>
    <mergeCell ref="A41:B41"/>
    <mergeCell ref="A71:B71"/>
    <mergeCell ref="A3:B3"/>
    <mergeCell ref="A2:C2"/>
    <mergeCell ref="G69:H69"/>
    <mergeCell ref="G70:H70"/>
    <mergeCell ref="E70:F70"/>
    <mergeCell ref="D5:H5"/>
    <mergeCell ref="D43:H43"/>
    <mergeCell ref="J59:N59"/>
    <mergeCell ref="J86:N86"/>
    <mergeCell ref="E69:F69"/>
    <mergeCell ref="J21:N21"/>
    <mergeCell ref="N22:N23"/>
    <mergeCell ref="J24:K24"/>
    <mergeCell ref="L24:M24"/>
    <mergeCell ref="N24:N25"/>
    <mergeCell ref="J25:K25"/>
    <mergeCell ref="L25:M25"/>
    <mergeCell ref="N60:N61"/>
    <mergeCell ref="J62:K62"/>
    <mergeCell ref="L62:M62"/>
    <mergeCell ref="N62:N63"/>
    <mergeCell ref="J63:K63"/>
    <mergeCell ref="L63:M63"/>
  </mergeCells>
  <pageMargins left="0.7" right="0.7" top="0.75" bottom="0.75" header="0.3" footer="0.3"/>
  <pageSetup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EC154-35CD-4A49-9EF9-65F6247F8EA5}">
  <dimension ref="A1:N114"/>
  <sheetViews>
    <sheetView workbookViewId="0">
      <pane ySplit="2" topLeftCell="A3" activePane="bottomLeft" state="frozen"/>
      <selection pane="bottomLeft" sqref="A1:F1"/>
    </sheetView>
  </sheetViews>
  <sheetFormatPr defaultColWidth="8.7109375" defaultRowHeight="15" x14ac:dyDescent="0.25"/>
  <cols>
    <col min="1" max="3" width="20.5703125" customWidth="1"/>
    <col min="4" max="4" width="12.5703125" customWidth="1"/>
    <col min="5" max="6" width="13.5703125" customWidth="1"/>
    <col min="8" max="8" width="25" bestFit="1" customWidth="1"/>
    <col min="9" max="9" width="25.5703125" customWidth="1"/>
    <col min="10" max="12" width="14.7109375" customWidth="1"/>
    <col min="13" max="13" width="8.7109375" customWidth="1"/>
  </cols>
  <sheetData>
    <row r="1" spans="1:14" ht="26.25" x14ac:dyDescent="0.25">
      <c r="A1" s="86" t="s">
        <v>18</v>
      </c>
      <c r="B1" s="86"/>
      <c r="C1" s="86"/>
      <c r="D1" s="86"/>
      <c r="E1" s="86"/>
      <c r="F1" s="86"/>
    </row>
    <row r="2" spans="1:14" x14ac:dyDescent="0.25">
      <c r="A2" s="64" t="s">
        <v>11</v>
      </c>
      <c r="B2" s="64"/>
      <c r="C2" s="64"/>
      <c r="D2" t="s">
        <v>26</v>
      </c>
      <c r="H2" s="23">
        <v>30</v>
      </c>
      <c r="I2" t="s">
        <v>25</v>
      </c>
    </row>
    <row r="3" spans="1:14" x14ac:dyDescent="0.25">
      <c r="A3" s="60" t="s">
        <v>16</v>
      </c>
      <c r="B3" s="60"/>
      <c r="C3" s="6"/>
    </row>
    <row r="4" spans="1:14" s="14" customFormat="1" ht="60" x14ac:dyDescent="0.25">
      <c r="A4" s="41" t="s">
        <v>0</v>
      </c>
      <c r="B4" s="42" t="s">
        <v>47</v>
      </c>
      <c r="C4" s="41" t="s">
        <v>60</v>
      </c>
      <c r="D4" s="43" t="s">
        <v>1</v>
      </c>
      <c r="E4" s="43" t="s">
        <v>50</v>
      </c>
      <c r="F4" s="43" t="s">
        <v>51</v>
      </c>
      <c r="M4" s="44"/>
      <c r="N4" s="45"/>
    </row>
    <row r="5" spans="1:14" x14ac:dyDescent="0.25">
      <c r="A5" s="47"/>
      <c r="B5" s="49"/>
      <c r="C5" s="49"/>
      <c r="D5" s="87" t="s">
        <v>58</v>
      </c>
      <c r="E5" s="88"/>
      <c r="F5" s="89"/>
      <c r="M5" s="2"/>
      <c r="N5" s="3"/>
    </row>
    <row r="6" spans="1:14" x14ac:dyDescent="0.25">
      <c r="A6" s="47"/>
      <c r="B6" s="49"/>
      <c r="C6" s="49"/>
      <c r="D6" s="50">
        <f t="shared" ref="D6:D38" si="0">A6-A5</f>
        <v>0</v>
      </c>
      <c r="E6" s="55">
        <f>D6/907200000*B6*86400*C6/0.035314684921</f>
        <v>0</v>
      </c>
      <c r="F6" s="55">
        <f>D6/907200000*$H$2*86400*C6/0.035314684921</f>
        <v>0</v>
      </c>
      <c r="M6" s="2"/>
      <c r="N6" s="3"/>
    </row>
    <row r="7" spans="1:14" x14ac:dyDescent="0.25">
      <c r="A7" s="47"/>
      <c r="B7" s="49"/>
      <c r="C7" s="49"/>
      <c r="D7" s="50">
        <f t="shared" si="0"/>
        <v>0</v>
      </c>
      <c r="E7" s="55">
        <f t="shared" ref="E7:E38" si="1">D7/907200000*B7*86400*C7/0.035314684921</f>
        <v>0</v>
      </c>
      <c r="F7" s="55">
        <f t="shared" ref="F7:F38" si="2">D7/907200000*$H$2*86400*C7/0.035314684921</f>
        <v>0</v>
      </c>
      <c r="M7" s="2"/>
      <c r="N7" s="3"/>
    </row>
    <row r="8" spans="1:14" x14ac:dyDescent="0.25">
      <c r="A8" s="47"/>
      <c r="B8" s="49"/>
      <c r="C8" s="49"/>
      <c r="D8" s="50">
        <f t="shared" si="0"/>
        <v>0</v>
      </c>
      <c r="E8" s="55">
        <f t="shared" si="1"/>
        <v>0</v>
      </c>
      <c r="F8" s="55">
        <f t="shared" si="2"/>
        <v>0</v>
      </c>
      <c r="M8" s="2"/>
      <c r="N8" s="3"/>
    </row>
    <row r="9" spans="1:14" x14ac:dyDescent="0.25">
      <c r="A9" s="47"/>
      <c r="B9" s="49"/>
      <c r="C9" s="49"/>
      <c r="D9" s="50">
        <f t="shared" si="0"/>
        <v>0</v>
      </c>
      <c r="E9" s="55">
        <f t="shared" si="1"/>
        <v>0</v>
      </c>
      <c r="F9" s="55">
        <f t="shared" si="2"/>
        <v>0</v>
      </c>
      <c r="M9" s="2"/>
      <c r="N9" s="3"/>
    </row>
    <row r="10" spans="1:14" x14ac:dyDescent="0.25">
      <c r="A10" s="47"/>
      <c r="B10" s="49"/>
      <c r="C10" s="49"/>
      <c r="D10" s="50">
        <f t="shared" si="0"/>
        <v>0</v>
      </c>
      <c r="E10" s="55">
        <f t="shared" si="1"/>
        <v>0</v>
      </c>
      <c r="F10" s="55">
        <f t="shared" si="2"/>
        <v>0</v>
      </c>
      <c r="M10" s="2"/>
      <c r="N10" s="3"/>
    </row>
    <row r="11" spans="1:14" x14ac:dyDescent="0.25">
      <c r="A11" s="47"/>
      <c r="B11" s="49"/>
      <c r="C11" s="49"/>
      <c r="D11" s="50">
        <f t="shared" si="0"/>
        <v>0</v>
      </c>
      <c r="E11" s="55">
        <f t="shared" si="1"/>
        <v>0</v>
      </c>
      <c r="F11" s="55">
        <f t="shared" si="2"/>
        <v>0</v>
      </c>
      <c r="M11" s="2"/>
      <c r="N11" s="3"/>
    </row>
    <row r="12" spans="1:14" x14ac:dyDescent="0.25">
      <c r="A12" s="47"/>
      <c r="B12" s="49"/>
      <c r="C12" s="49"/>
      <c r="D12" s="50">
        <f t="shared" si="0"/>
        <v>0</v>
      </c>
      <c r="E12" s="55">
        <f t="shared" si="1"/>
        <v>0</v>
      </c>
      <c r="F12" s="55">
        <f t="shared" si="2"/>
        <v>0</v>
      </c>
      <c r="M12" s="2"/>
      <c r="N12" s="3"/>
    </row>
    <row r="13" spans="1:14" x14ac:dyDescent="0.25">
      <c r="A13" s="47"/>
      <c r="B13" s="49"/>
      <c r="C13" s="49"/>
      <c r="D13" s="50">
        <f t="shared" si="0"/>
        <v>0</v>
      </c>
      <c r="E13" s="55">
        <f t="shared" si="1"/>
        <v>0</v>
      </c>
      <c r="F13" s="55">
        <f t="shared" si="2"/>
        <v>0</v>
      </c>
      <c r="M13" s="2"/>
      <c r="N13" s="3"/>
    </row>
    <row r="14" spans="1:14" x14ac:dyDescent="0.25">
      <c r="A14" s="47"/>
      <c r="B14" s="49"/>
      <c r="C14" s="49"/>
      <c r="D14" s="50">
        <f t="shared" si="0"/>
        <v>0</v>
      </c>
      <c r="E14" s="55">
        <f t="shared" si="1"/>
        <v>0</v>
      </c>
      <c r="F14" s="55">
        <f t="shared" si="2"/>
        <v>0</v>
      </c>
      <c r="M14" s="2"/>
      <c r="N14" s="3"/>
    </row>
    <row r="15" spans="1:14" x14ac:dyDescent="0.25">
      <c r="A15" s="47"/>
      <c r="B15" s="49"/>
      <c r="C15" s="49"/>
      <c r="D15" s="50">
        <f t="shared" si="0"/>
        <v>0</v>
      </c>
      <c r="E15" s="55">
        <f t="shared" si="1"/>
        <v>0</v>
      </c>
      <c r="F15" s="55">
        <f t="shared" si="2"/>
        <v>0</v>
      </c>
      <c r="M15" s="2"/>
      <c r="N15" s="3"/>
    </row>
    <row r="16" spans="1:14" x14ac:dyDescent="0.25">
      <c r="A16" s="47"/>
      <c r="B16" s="49"/>
      <c r="C16" s="49"/>
      <c r="D16" s="50">
        <f t="shared" si="0"/>
        <v>0</v>
      </c>
      <c r="E16" s="55">
        <f t="shared" si="1"/>
        <v>0</v>
      </c>
      <c r="F16" s="55">
        <f t="shared" si="2"/>
        <v>0</v>
      </c>
      <c r="M16" s="2"/>
      <c r="N16" s="4"/>
    </row>
    <row r="17" spans="1:14" x14ac:dyDescent="0.25">
      <c r="A17" s="47"/>
      <c r="B17" s="49"/>
      <c r="C17" s="49"/>
      <c r="D17" s="50">
        <f t="shared" si="0"/>
        <v>0</v>
      </c>
      <c r="E17" s="55">
        <f t="shared" si="1"/>
        <v>0</v>
      </c>
      <c r="F17" s="55">
        <f t="shared" si="2"/>
        <v>0</v>
      </c>
      <c r="M17" s="2"/>
      <c r="N17" s="3"/>
    </row>
    <row r="18" spans="1:14" x14ac:dyDescent="0.25">
      <c r="A18" s="52"/>
      <c r="B18" s="49"/>
      <c r="C18" s="49"/>
      <c r="D18" s="50">
        <f t="shared" si="0"/>
        <v>0</v>
      </c>
      <c r="E18" s="55">
        <f t="shared" si="1"/>
        <v>0</v>
      </c>
      <c r="F18" s="55">
        <f t="shared" si="2"/>
        <v>0</v>
      </c>
      <c r="M18" s="2"/>
      <c r="N18" s="3"/>
    </row>
    <row r="19" spans="1:14" x14ac:dyDescent="0.25">
      <c r="A19" s="47"/>
      <c r="B19" s="49"/>
      <c r="C19" s="49"/>
      <c r="D19" s="50">
        <f t="shared" si="0"/>
        <v>0</v>
      </c>
      <c r="E19" s="55">
        <f t="shared" si="1"/>
        <v>0</v>
      </c>
      <c r="F19" s="55">
        <f t="shared" si="2"/>
        <v>0</v>
      </c>
      <c r="M19" s="2"/>
      <c r="N19" s="3"/>
    </row>
    <row r="20" spans="1:14" x14ac:dyDescent="0.25">
      <c r="A20" s="47"/>
      <c r="B20" s="48"/>
      <c r="C20" s="49"/>
      <c r="D20" s="50">
        <f t="shared" si="0"/>
        <v>0</v>
      </c>
      <c r="E20" s="55">
        <f t="shared" si="1"/>
        <v>0</v>
      </c>
      <c r="F20" s="55">
        <f t="shared" si="2"/>
        <v>0</v>
      </c>
      <c r="M20" s="2"/>
      <c r="N20" s="3"/>
    </row>
    <row r="21" spans="1:14" x14ac:dyDescent="0.25">
      <c r="A21" s="47"/>
      <c r="B21" s="48"/>
      <c r="C21" s="49"/>
      <c r="D21" s="50">
        <f t="shared" si="0"/>
        <v>0</v>
      </c>
      <c r="E21" s="55">
        <f t="shared" si="1"/>
        <v>0</v>
      </c>
      <c r="F21" s="55">
        <f t="shared" si="2"/>
        <v>0</v>
      </c>
      <c r="H21" s="68" t="str">
        <f>_xlfn.CONCAT(C3, " Annual Load Reduction Goals")</f>
        <v xml:space="preserve"> Annual Load Reduction Goals</v>
      </c>
      <c r="I21" s="68"/>
      <c r="J21" s="68"/>
      <c r="K21" s="1"/>
      <c r="L21" s="1"/>
      <c r="N21" s="3"/>
    </row>
    <row r="22" spans="1:14" x14ac:dyDescent="0.25">
      <c r="A22" s="47"/>
      <c r="B22" s="48"/>
      <c r="C22" s="49"/>
      <c r="D22" s="50">
        <f t="shared" si="0"/>
        <v>0</v>
      </c>
      <c r="E22" s="55">
        <f t="shared" si="1"/>
        <v>0</v>
      </c>
      <c r="F22" s="55">
        <f t="shared" si="2"/>
        <v>0</v>
      </c>
      <c r="H22" s="9" t="s">
        <v>35</v>
      </c>
      <c r="I22" s="9" t="s">
        <v>36</v>
      </c>
      <c r="J22" s="70" t="s">
        <v>12</v>
      </c>
      <c r="L22" s="3"/>
    </row>
    <row r="23" spans="1:14" x14ac:dyDescent="0.25">
      <c r="A23" s="47"/>
      <c r="B23" s="48"/>
      <c r="C23" s="49"/>
      <c r="D23" s="50">
        <f t="shared" si="0"/>
        <v>0</v>
      </c>
      <c r="E23" s="55">
        <f t="shared" si="1"/>
        <v>0</v>
      </c>
      <c r="F23" s="55">
        <f t="shared" si="2"/>
        <v>0</v>
      </c>
      <c r="H23" s="8">
        <f>SUM(E5:E38)</f>
        <v>0</v>
      </c>
      <c r="I23" s="8">
        <f>SUM(F5:F38)</f>
        <v>0</v>
      </c>
      <c r="J23" s="70"/>
      <c r="K23" s="7"/>
      <c r="L23" s="7"/>
    </row>
    <row r="24" spans="1:14" x14ac:dyDescent="0.25">
      <c r="A24" s="47"/>
      <c r="B24" s="48"/>
      <c r="C24" s="49"/>
      <c r="D24" s="50">
        <f t="shared" si="0"/>
        <v>0</v>
      </c>
      <c r="E24" s="55">
        <f t="shared" si="1"/>
        <v>0</v>
      </c>
      <c r="F24" s="55">
        <f t="shared" si="2"/>
        <v>0</v>
      </c>
      <c r="H24" s="71" t="s">
        <v>52</v>
      </c>
      <c r="I24" s="71"/>
      <c r="J24" s="72" t="e">
        <f>(H23-I23)/H23</f>
        <v>#DIV/0!</v>
      </c>
      <c r="L24" s="3"/>
    </row>
    <row r="25" spans="1:14" x14ac:dyDescent="0.25">
      <c r="A25" s="47"/>
      <c r="B25" s="48"/>
      <c r="C25" s="49"/>
      <c r="D25" s="50">
        <f t="shared" si="0"/>
        <v>0</v>
      </c>
      <c r="E25" s="55">
        <f t="shared" si="1"/>
        <v>0</v>
      </c>
      <c r="F25" s="55">
        <f t="shared" si="2"/>
        <v>0</v>
      </c>
      <c r="H25" s="73">
        <f>H23-I23</f>
        <v>0</v>
      </c>
      <c r="I25" s="73"/>
      <c r="J25" s="72"/>
      <c r="L25" s="3"/>
    </row>
    <row r="26" spans="1:14" x14ac:dyDescent="0.25">
      <c r="A26" s="47"/>
      <c r="B26" s="48"/>
      <c r="C26" s="49"/>
      <c r="D26" s="50">
        <f t="shared" si="0"/>
        <v>0</v>
      </c>
      <c r="E26" s="55">
        <f t="shared" si="1"/>
        <v>0</v>
      </c>
      <c r="F26" s="55">
        <f t="shared" si="2"/>
        <v>0</v>
      </c>
      <c r="M26" s="2"/>
      <c r="N26" s="3"/>
    </row>
    <row r="27" spans="1:14" x14ac:dyDescent="0.25">
      <c r="A27" s="47"/>
      <c r="B27" s="48"/>
      <c r="C27" s="49"/>
      <c r="D27" s="50">
        <f t="shared" si="0"/>
        <v>0</v>
      </c>
      <c r="E27" s="55">
        <f t="shared" si="1"/>
        <v>0</v>
      </c>
      <c r="F27" s="55">
        <f t="shared" si="2"/>
        <v>0</v>
      </c>
      <c r="M27" s="2"/>
      <c r="N27" s="3"/>
    </row>
    <row r="28" spans="1:14" x14ac:dyDescent="0.25">
      <c r="A28" s="47"/>
      <c r="B28" s="48"/>
      <c r="C28" s="49"/>
      <c r="D28" s="50">
        <f t="shared" si="0"/>
        <v>0</v>
      </c>
      <c r="E28" s="55">
        <f t="shared" si="1"/>
        <v>0</v>
      </c>
      <c r="F28" s="55">
        <f t="shared" si="2"/>
        <v>0</v>
      </c>
      <c r="M28" s="2"/>
      <c r="N28" s="3"/>
    </row>
    <row r="29" spans="1:14" x14ac:dyDescent="0.25">
      <c r="A29" s="47"/>
      <c r="B29" s="48"/>
      <c r="C29" s="49"/>
      <c r="D29" s="50">
        <f t="shared" si="0"/>
        <v>0</v>
      </c>
      <c r="E29" s="55">
        <f t="shared" si="1"/>
        <v>0</v>
      </c>
      <c r="F29" s="55">
        <f t="shared" si="2"/>
        <v>0</v>
      </c>
      <c r="M29" s="5"/>
      <c r="N29" s="3"/>
    </row>
    <row r="30" spans="1:14" x14ac:dyDescent="0.25">
      <c r="A30" s="52"/>
      <c r="B30" s="48"/>
      <c r="C30" s="49"/>
      <c r="D30" s="50">
        <f t="shared" si="0"/>
        <v>0</v>
      </c>
      <c r="E30" s="55">
        <f t="shared" si="1"/>
        <v>0</v>
      </c>
      <c r="F30" s="55">
        <f t="shared" si="2"/>
        <v>0</v>
      </c>
      <c r="M30" s="5"/>
      <c r="N30" s="3"/>
    </row>
    <row r="31" spans="1:14" x14ac:dyDescent="0.25">
      <c r="A31" s="52"/>
      <c r="B31" s="48"/>
      <c r="C31" s="49"/>
      <c r="D31" s="50">
        <f t="shared" si="0"/>
        <v>0</v>
      </c>
      <c r="E31" s="55">
        <f t="shared" si="1"/>
        <v>0</v>
      </c>
      <c r="F31" s="55">
        <f t="shared" si="2"/>
        <v>0</v>
      </c>
      <c r="M31" s="2"/>
      <c r="N31" s="3"/>
    </row>
    <row r="32" spans="1:14" x14ac:dyDescent="0.25">
      <c r="A32" s="47"/>
      <c r="B32" s="48"/>
      <c r="C32" s="49"/>
      <c r="D32" s="50">
        <f t="shared" si="0"/>
        <v>0</v>
      </c>
      <c r="E32" s="55">
        <f t="shared" si="1"/>
        <v>0</v>
      </c>
      <c r="F32" s="55">
        <f t="shared" si="2"/>
        <v>0</v>
      </c>
      <c r="M32" s="2"/>
      <c r="N32" s="3"/>
    </row>
    <row r="33" spans="1:14" x14ac:dyDescent="0.25">
      <c r="A33" s="47"/>
      <c r="B33" s="48"/>
      <c r="C33" s="49"/>
      <c r="D33" s="50">
        <f t="shared" si="0"/>
        <v>0</v>
      </c>
      <c r="E33" s="55">
        <f t="shared" si="1"/>
        <v>0</v>
      </c>
      <c r="F33" s="55">
        <f t="shared" si="2"/>
        <v>0</v>
      </c>
      <c r="M33" s="2"/>
      <c r="N33" s="3"/>
    </row>
    <row r="34" spans="1:14" x14ac:dyDescent="0.25">
      <c r="A34" s="47"/>
      <c r="B34" s="48"/>
      <c r="C34" s="49"/>
      <c r="D34" s="50">
        <f t="shared" si="0"/>
        <v>0</v>
      </c>
      <c r="E34" s="55">
        <f t="shared" si="1"/>
        <v>0</v>
      </c>
      <c r="F34" s="55">
        <f t="shared" si="2"/>
        <v>0</v>
      </c>
    </row>
    <row r="35" spans="1:14" x14ac:dyDescent="0.25">
      <c r="A35" s="49"/>
      <c r="B35" s="49"/>
      <c r="C35" s="49"/>
      <c r="D35" s="50">
        <f t="shared" si="0"/>
        <v>0</v>
      </c>
      <c r="E35" s="55">
        <f t="shared" si="1"/>
        <v>0</v>
      </c>
      <c r="F35" s="55">
        <f t="shared" si="2"/>
        <v>0</v>
      </c>
    </row>
    <row r="36" spans="1:14" x14ac:dyDescent="0.25">
      <c r="A36" s="49"/>
      <c r="B36" s="49"/>
      <c r="C36" s="49"/>
      <c r="D36" s="50">
        <f t="shared" si="0"/>
        <v>0</v>
      </c>
      <c r="E36" s="55">
        <f t="shared" si="1"/>
        <v>0</v>
      </c>
      <c r="F36" s="55">
        <f t="shared" si="2"/>
        <v>0</v>
      </c>
    </row>
    <row r="37" spans="1:14" x14ac:dyDescent="0.25">
      <c r="A37" s="49"/>
      <c r="B37" s="49"/>
      <c r="C37" s="49"/>
      <c r="D37" s="50">
        <f t="shared" si="0"/>
        <v>0</v>
      </c>
      <c r="E37" s="55">
        <f t="shared" si="1"/>
        <v>0</v>
      </c>
      <c r="F37" s="55">
        <f t="shared" si="2"/>
        <v>0</v>
      </c>
    </row>
    <row r="38" spans="1:14" x14ac:dyDescent="0.25">
      <c r="A38" s="49"/>
      <c r="B38" s="49"/>
      <c r="C38" s="49"/>
      <c r="D38" s="50">
        <f t="shared" si="0"/>
        <v>0</v>
      </c>
      <c r="E38" s="55">
        <f t="shared" si="1"/>
        <v>0</v>
      </c>
      <c r="F38" s="55">
        <f t="shared" si="2"/>
        <v>0</v>
      </c>
    </row>
    <row r="40" spans="1:14" x14ac:dyDescent="0.25">
      <c r="F40" s="14"/>
    </row>
    <row r="41" spans="1:14" x14ac:dyDescent="0.25">
      <c r="A41" s="74" t="s">
        <v>16</v>
      </c>
      <c r="B41" s="74"/>
      <c r="C41" s="24"/>
      <c r="D41" s="16"/>
      <c r="E41" s="16"/>
      <c r="F41" s="16"/>
    </row>
    <row r="42" spans="1:14" ht="45" x14ac:dyDescent="0.25">
      <c r="A42" s="28" t="s">
        <v>0</v>
      </c>
      <c r="B42" s="29" t="s">
        <v>19</v>
      </c>
      <c r="C42" s="41" t="s">
        <v>60</v>
      </c>
      <c r="D42" s="31" t="s">
        <v>1</v>
      </c>
      <c r="E42" s="31" t="s">
        <v>29</v>
      </c>
      <c r="F42" s="31" t="s">
        <v>30</v>
      </c>
    </row>
    <row r="43" spans="1:14" x14ac:dyDescent="0.25">
      <c r="A43" s="47"/>
      <c r="B43" s="48"/>
      <c r="C43" s="49"/>
      <c r="D43" s="87" t="s">
        <v>58</v>
      </c>
      <c r="E43" s="88"/>
      <c r="F43" s="89"/>
    </row>
    <row r="44" spans="1:14" x14ac:dyDescent="0.25">
      <c r="A44" s="47"/>
      <c r="B44" s="48"/>
      <c r="C44" s="49"/>
      <c r="D44" s="50">
        <f>A44-A43</f>
        <v>0</v>
      </c>
      <c r="E44" s="55">
        <f>D44/907200000*B44*86400*C44/0.035314684921</f>
        <v>0</v>
      </c>
      <c r="F44" s="55">
        <f>D44/907200000*$H$2*86400*C44/0.035314684921</f>
        <v>0</v>
      </c>
    </row>
    <row r="45" spans="1:14" x14ac:dyDescent="0.25">
      <c r="A45" s="47"/>
      <c r="B45" s="48"/>
      <c r="C45" s="49"/>
      <c r="D45" s="50">
        <f t="shared" ref="D45:D76" si="3">A45-A44</f>
        <v>0</v>
      </c>
      <c r="E45" s="55">
        <f t="shared" ref="E45:E76" si="4">D45/907200000*B45*86400*C45/0.035314684921</f>
        <v>0</v>
      </c>
      <c r="F45" s="55">
        <f t="shared" ref="F45:F76" si="5">D45/907200000*$H$2*86400*C45/0.035314684921</f>
        <v>0</v>
      </c>
    </row>
    <row r="46" spans="1:14" x14ac:dyDescent="0.25">
      <c r="A46" s="47"/>
      <c r="B46" s="48"/>
      <c r="C46" s="49"/>
      <c r="D46" s="50">
        <f t="shared" si="3"/>
        <v>0</v>
      </c>
      <c r="E46" s="55">
        <f t="shared" si="4"/>
        <v>0</v>
      </c>
      <c r="F46" s="55">
        <f t="shared" si="5"/>
        <v>0</v>
      </c>
    </row>
    <row r="47" spans="1:14" x14ac:dyDescent="0.25">
      <c r="A47" s="47"/>
      <c r="B47" s="48"/>
      <c r="C47" s="49"/>
      <c r="D47" s="50">
        <f t="shared" si="3"/>
        <v>0</v>
      </c>
      <c r="E47" s="55">
        <f t="shared" si="4"/>
        <v>0</v>
      </c>
      <c r="F47" s="55">
        <f t="shared" si="5"/>
        <v>0</v>
      </c>
    </row>
    <row r="48" spans="1:14" x14ac:dyDescent="0.25">
      <c r="A48" s="47"/>
      <c r="B48" s="48"/>
      <c r="C48" s="49"/>
      <c r="D48" s="50">
        <f t="shared" si="3"/>
        <v>0</v>
      </c>
      <c r="E48" s="55">
        <f t="shared" si="4"/>
        <v>0</v>
      </c>
      <c r="F48" s="55">
        <f t="shared" si="5"/>
        <v>0</v>
      </c>
    </row>
    <row r="49" spans="1:12" x14ac:dyDescent="0.25">
      <c r="A49" s="47"/>
      <c r="B49" s="48"/>
      <c r="C49" s="49"/>
      <c r="D49" s="50">
        <f t="shared" si="3"/>
        <v>0</v>
      </c>
      <c r="E49" s="55">
        <f t="shared" si="4"/>
        <v>0</v>
      </c>
      <c r="F49" s="55">
        <f t="shared" si="5"/>
        <v>0</v>
      </c>
    </row>
    <row r="50" spans="1:12" x14ac:dyDescent="0.25">
      <c r="A50" s="47"/>
      <c r="B50" s="48"/>
      <c r="C50" s="49"/>
      <c r="D50" s="50">
        <f t="shared" si="3"/>
        <v>0</v>
      </c>
      <c r="E50" s="55">
        <f t="shared" si="4"/>
        <v>0</v>
      </c>
      <c r="F50" s="55">
        <f t="shared" si="5"/>
        <v>0</v>
      </c>
    </row>
    <row r="51" spans="1:12" x14ac:dyDescent="0.25">
      <c r="A51" s="47"/>
      <c r="B51" s="48"/>
      <c r="C51" s="49"/>
      <c r="D51" s="50">
        <f t="shared" si="3"/>
        <v>0</v>
      </c>
      <c r="E51" s="55">
        <f t="shared" si="4"/>
        <v>0</v>
      </c>
      <c r="F51" s="55">
        <f t="shared" si="5"/>
        <v>0</v>
      </c>
    </row>
    <row r="52" spans="1:12" x14ac:dyDescent="0.25">
      <c r="A52" s="47"/>
      <c r="B52" s="48"/>
      <c r="C52" s="49"/>
      <c r="D52" s="50">
        <f t="shared" si="3"/>
        <v>0</v>
      </c>
      <c r="E52" s="55">
        <f t="shared" si="4"/>
        <v>0</v>
      </c>
      <c r="F52" s="55">
        <f t="shared" si="5"/>
        <v>0</v>
      </c>
    </row>
    <row r="53" spans="1:12" x14ac:dyDescent="0.25">
      <c r="A53" s="47"/>
      <c r="B53" s="48"/>
      <c r="C53" s="49"/>
      <c r="D53" s="50">
        <f t="shared" si="3"/>
        <v>0</v>
      </c>
      <c r="E53" s="55">
        <f t="shared" si="4"/>
        <v>0</v>
      </c>
      <c r="F53" s="55">
        <f t="shared" si="5"/>
        <v>0</v>
      </c>
    </row>
    <row r="54" spans="1:12" x14ac:dyDescent="0.25">
      <c r="A54" s="47"/>
      <c r="B54" s="48"/>
      <c r="C54" s="49"/>
      <c r="D54" s="50">
        <f t="shared" si="3"/>
        <v>0</v>
      </c>
      <c r="E54" s="55">
        <f t="shared" si="4"/>
        <v>0</v>
      </c>
      <c r="F54" s="55">
        <f t="shared" si="5"/>
        <v>0</v>
      </c>
    </row>
    <row r="55" spans="1:12" x14ac:dyDescent="0.25">
      <c r="A55" s="47"/>
      <c r="B55" s="48"/>
      <c r="C55" s="49"/>
      <c r="D55" s="50">
        <f t="shared" si="3"/>
        <v>0</v>
      </c>
      <c r="E55" s="55">
        <f t="shared" si="4"/>
        <v>0</v>
      </c>
      <c r="F55" s="55">
        <f t="shared" si="5"/>
        <v>0</v>
      </c>
      <c r="H55" s="68" t="str">
        <f>_xlfn.CONCAT(C41, " Annual Load Reduction Goals")</f>
        <v xml:space="preserve"> Annual Load Reduction Goals</v>
      </c>
      <c r="I55" s="68"/>
      <c r="J55" s="68"/>
      <c r="K55" s="1"/>
      <c r="L55" s="1"/>
    </row>
    <row r="56" spans="1:12" x14ac:dyDescent="0.25">
      <c r="A56" s="52"/>
      <c r="B56" s="48"/>
      <c r="C56" s="49"/>
      <c r="D56" s="50">
        <f t="shared" si="3"/>
        <v>0</v>
      </c>
      <c r="E56" s="55">
        <f t="shared" si="4"/>
        <v>0</v>
      </c>
      <c r="F56" s="55">
        <f t="shared" si="5"/>
        <v>0</v>
      </c>
      <c r="H56" s="9" t="s">
        <v>32</v>
      </c>
      <c r="I56" s="9" t="s">
        <v>31</v>
      </c>
      <c r="J56" s="70" t="s">
        <v>12</v>
      </c>
    </row>
    <row r="57" spans="1:12" x14ac:dyDescent="0.25">
      <c r="A57" s="47"/>
      <c r="B57" s="48"/>
      <c r="C57" s="49"/>
      <c r="D57" s="50">
        <f t="shared" si="3"/>
        <v>0</v>
      </c>
      <c r="E57" s="55">
        <f t="shared" si="4"/>
        <v>0</v>
      </c>
      <c r="F57" s="55">
        <f t="shared" si="5"/>
        <v>0</v>
      </c>
      <c r="H57" s="8">
        <f>SUM(E43:E76)</f>
        <v>0</v>
      </c>
      <c r="I57" s="8">
        <f>SUM(F43:F76)</f>
        <v>0</v>
      </c>
      <c r="J57" s="70"/>
    </row>
    <row r="58" spans="1:12" x14ac:dyDescent="0.25">
      <c r="A58" s="49"/>
      <c r="B58" s="48"/>
      <c r="C58" s="49"/>
      <c r="D58" s="50">
        <f t="shared" si="3"/>
        <v>0</v>
      </c>
      <c r="E58" s="55">
        <f t="shared" si="4"/>
        <v>0</v>
      </c>
      <c r="F58" s="55">
        <f t="shared" si="5"/>
        <v>0</v>
      </c>
      <c r="H58" s="71" t="s">
        <v>34</v>
      </c>
      <c r="I58" s="71"/>
      <c r="J58" s="72" t="e">
        <f>(H57-I57)/H57</f>
        <v>#DIV/0!</v>
      </c>
    </row>
    <row r="59" spans="1:12" x14ac:dyDescent="0.25">
      <c r="A59" s="49"/>
      <c r="B59" s="49"/>
      <c r="C59" s="49"/>
      <c r="D59" s="50">
        <f t="shared" si="3"/>
        <v>0</v>
      </c>
      <c r="E59" s="55">
        <f t="shared" si="4"/>
        <v>0</v>
      </c>
      <c r="F59" s="55">
        <f t="shared" si="5"/>
        <v>0</v>
      </c>
      <c r="H59" s="73">
        <f>H57-I57</f>
        <v>0</v>
      </c>
      <c r="I59" s="73"/>
      <c r="J59" s="72"/>
    </row>
    <row r="60" spans="1:12" x14ac:dyDescent="0.25">
      <c r="A60" s="49"/>
      <c r="B60" s="49"/>
      <c r="C60" s="49"/>
      <c r="D60" s="50">
        <f t="shared" si="3"/>
        <v>0</v>
      </c>
      <c r="E60" s="55">
        <f t="shared" si="4"/>
        <v>0</v>
      </c>
      <c r="F60" s="55">
        <f t="shared" si="5"/>
        <v>0</v>
      </c>
    </row>
    <row r="61" spans="1:12" x14ac:dyDescent="0.25">
      <c r="A61" s="49"/>
      <c r="B61" s="49"/>
      <c r="C61" s="49"/>
      <c r="D61" s="50">
        <f t="shared" si="3"/>
        <v>0</v>
      </c>
      <c r="E61" s="55">
        <f t="shared" si="4"/>
        <v>0</v>
      </c>
      <c r="F61" s="55">
        <f t="shared" si="5"/>
        <v>0</v>
      </c>
    </row>
    <row r="62" spans="1:12" x14ac:dyDescent="0.25">
      <c r="A62" s="49"/>
      <c r="B62" s="49"/>
      <c r="C62" s="49"/>
      <c r="D62" s="50">
        <f t="shared" si="3"/>
        <v>0</v>
      </c>
      <c r="E62" s="55">
        <f t="shared" si="4"/>
        <v>0</v>
      </c>
      <c r="F62" s="55">
        <f t="shared" si="5"/>
        <v>0</v>
      </c>
    </row>
    <row r="63" spans="1:12" x14ac:dyDescent="0.25">
      <c r="A63" s="47"/>
      <c r="B63" s="48"/>
      <c r="C63" s="49"/>
      <c r="D63" s="50">
        <f t="shared" si="3"/>
        <v>0</v>
      </c>
      <c r="E63" s="55">
        <f t="shared" si="4"/>
        <v>0</v>
      </c>
      <c r="F63" s="55">
        <f t="shared" si="5"/>
        <v>0</v>
      </c>
    </row>
    <row r="64" spans="1:12" x14ac:dyDescent="0.25">
      <c r="A64" s="47"/>
      <c r="B64" s="48"/>
      <c r="C64" s="49"/>
      <c r="D64" s="50">
        <f t="shared" si="3"/>
        <v>0</v>
      </c>
      <c r="E64" s="55">
        <f t="shared" si="4"/>
        <v>0</v>
      </c>
      <c r="F64" s="55">
        <f t="shared" si="5"/>
        <v>0</v>
      </c>
    </row>
    <row r="65" spans="1:6" x14ac:dyDescent="0.25">
      <c r="A65" s="47"/>
      <c r="B65" s="48"/>
      <c r="C65" s="49"/>
      <c r="D65" s="50">
        <f t="shared" si="3"/>
        <v>0</v>
      </c>
      <c r="E65" s="55">
        <f t="shared" si="4"/>
        <v>0</v>
      </c>
      <c r="F65" s="55">
        <f t="shared" si="5"/>
        <v>0</v>
      </c>
    </row>
    <row r="66" spans="1:6" x14ac:dyDescent="0.25">
      <c r="A66" s="47"/>
      <c r="B66" s="48"/>
      <c r="C66" s="49"/>
      <c r="D66" s="50">
        <f t="shared" si="3"/>
        <v>0</v>
      </c>
      <c r="E66" s="55">
        <f t="shared" si="4"/>
        <v>0</v>
      </c>
      <c r="F66" s="55">
        <f t="shared" si="5"/>
        <v>0</v>
      </c>
    </row>
    <row r="67" spans="1:6" x14ac:dyDescent="0.25">
      <c r="A67" s="47"/>
      <c r="B67" s="48"/>
      <c r="C67" s="49"/>
      <c r="D67" s="50">
        <f t="shared" si="3"/>
        <v>0</v>
      </c>
      <c r="E67" s="55">
        <f t="shared" si="4"/>
        <v>0</v>
      </c>
      <c r="F67" s="55">
        <f t="shared" si="5"/>
        <v>0</v>
      </c>
    </row>
    <row r="68" spans="1:6" x14ac:dyDescent="0.25">
      <c r="A68" s="52"/>
      <c r="B68" s="48"/>
      <c r="C68" s="49"/>
      <c r="D68" s="50">
        <f t="shared" si="3"/>
        <v>0</v>
      </c>
      <c r="E68" s="55">
        <f t="shared" si="4"/>
        <v>0</v>
      </c>
      <c r="F68" s="55">
        <f t="shared" si="5"/>
        <v>0</v>
      </c>
    </row>
    <row r="69" spans="1:6" x14ac:dyDescent="0.25">
      <c r="A69" s="52"/>
      <c r="B69" s="48"/>
      <c r="C69" s="49"/>
      <c r="D69" s="50">
        <f t="shared" si="3"/>
        <v>0</v>
      </c>
      <c r="E69" s="55">
        <f t="shared" si="4"/>
        <v>0</v>
      </c>
      <c r="F69" s="55">
        <f t="shared" si="5"/>
        <v>0</v>
      </c>
    </row>
    <row r="70" spans="1:6" x14ac:dyDescent="0.25">
      <c r="A70" s="47"/>
      <c r="B70" s="48"/>
      <c r="C70" s="49"/>
      <c r="D70" s="50">
        <f t="shared" si="3"/>
        <v>0</v>
      </c>
      <c r="E70" s="55">
        <f t="shared" si="4"/>
        <v>0</v>
      </c>
      <c r="F70" s="55">
        <f t="shared" si="5"/>
        <v>0</v>
      </c>
    </row>
    <row r="71" spans="1:6" x14ac:dyDescent="0.25">
      <c r="A71" s="47"/>
      <c r="B71" s="48"/>
      <c r="C71" s="49"/>
      <c r="D71" s="50">
        <f t="shared" si="3"/>
        <v>0</v>
      </c>
      <c r="E71" s="55">
        <f t="shared" si="4"/>
        <v>0</v>
      </c>
      <c r="F71" s="55">
        <f t="shared" si="5"/>
        <v>0</v>
      </c>
    </row>
    <row r="72" spans="1:6" x14ac:dyDescent="0.25">
      <c r="A72" s="47"/>
      <c r="B72" s="48"/>
      <c r="C72" s="49"/>
      <c r="D72" s="50">
        <f t="shared" si="3"/>
        <v>0</v>
      </c>
      <c r="E72" s="55">
        <f t="shared" si="4"/>
        <v>0</v>
      </c>
      <c r="F72" s="55">
        <f t="shared" si="5"/>
        <v>0</v>
      </c>
    </row>
    <row r="73" spans="1:6" x14ac:dyDescent="0.25">
      <c r="A73" s="49"/>
      <c r="B73" s="49"/>
      <c r="C73" s="49"/>
      <c r="D73" s="50">
        <f t="shared" si="3"/>
        <v>0</v>
      </c>
      <c r="E73" s="55">
        <f t="shared" si="4"/>
        <v>0</v>
      </c>
      <c r="F73" s="55">
        <f t="shared" si="5"/>
        <v>0</v>
      </c>
    </row>
    <row r="74" spans="1:6" x14ac:dyDescent="0.25">
      <c r="A74" s="49"/>
      <c r="B74" s="49"/>
      <c r="C74" s="49"/>
      <c r="D74" s="50">
        <f t="shared" si="3"/>
        <v>0</v>
      </c>
      <c r="E74" s="55">
        <f t="shared" si="4"/>
        <v>0</v>
      </c>
      <c r="F74" s="55">
        <f t="shared" si="5"/>
        <v>0</v>
      </c>
    </row>
    <row r="75" spans="1:6" x14ac:dyDescent="0.25">
      <c r="A75" s="49"/>
      <c r="B75" s="49"/>
      <c r="C75" s="49"/>
      <c r="D75" s="50">
        <f t="shared" si="3"/>
        <v>0</v>
      </c>
      <c r="E75" s="55">
        <f t="shared" si="4"/>
        <v>0</v>
      </c>
      <c r="F75" s="55">
        <f t="shared" si="5"/>
        <v>0</v>
      </c>
    </row>
    <row r="76" spans="1:6" x14ac:dyDescent="0.25">
      <c r="A76" s="49"/>
      <c r="B76" s="49"/>
      <c r="C76" s="49"/>
      <c r="D76" s="50">
        <f t="shared" si="3"/>
        <v>0</v>
      </c>
      <c r="E76" s="55">
        <f t="shared" si="4"/>
        <v>0</v>
      </c>
      <c r="F76" s="55">
        <f t="shared" si="5"/>
        <v>0</v>
      </c>
    </row>
    <row r="79" spans="1:6" x14ac:dyDescent="0.25">
      <c r="A79" s="74" t="s">
        <v>16</v>
      </c>
      <c r="B79" s="74"/>
      <c r="C79" s="24"/>
      <c r="D79" s="16"/>
      <c r="E79" s="16"/>
      <c r="F79" s="16"/>
    </row>
    <row r="80" spans="1:6" ht="45" x14ac:dyDescent="0.25">
      <c r="A80" s="37" t="s">
        <v>0</v>
      </c>
      <c r="B80" s="38" t="s">
        <v>19</v>
      </c>
      <c r="C80" s="41" t="s">
        <v>60</v>
      </c>
      <c r="D80" s="39" t="s">
        <v>1</v>
      </c>
      <c r="E80" s="39" t="s">
        <v>29</v>
      </c>
      <c r="F80" s="39" t="s">
        <v>30</v>
      </c>
    </row>
    <row r="81" spans="1:6" x14ac:dyDescent="0.25">
      <c r="A81" s="47"/>
      <c r="B81" s="48"/>
      <c r="C81" s="49"/>
      <c r="D81" s="87" t="s">
        <v>58</v>
      </c>
      <c r="E81" s="88"/>
      <c r="F81" s="89"/>
    </row>
    <row r="82" spans="1:6" x14ac:dyDescent="0.25">
      <c r="A82" s="47"/>
      <c r="B82" s="48"/>
      <c r="C82" s="49"/>
      <c r="D82" s="50">
        <f>A82-A81</f>
        <v>0</v>
      </c>
      <c r="E82" s="55">
        <f>D82/907200000*B82*86400*C82/0.035314684921</f>
        <v>0</v>
      </c>
      <c r="F82" s="55">
        <f>D82/907200000*$H$2*86400*C82/0.035314684921</f>
        <v>0</v>
      </c>
    </row>
    <row r="83" spans="1:6" x14ac:dyDescent="0.25">
      <c r="A83" s="47"/>
      <c r="B83" s="48"/>
      <c r="C83" s="49"/>
      <c r="D83" s="50">
        <f t="shared" ref="D83:D114" si="6">A83-A82</f>
        <v>0</v>
      </c>
      <c r="E83" s="55">
        <f t="shared" ref="E83:E114" si="7">D83/907200000*B83*86400*C83/0.035314684921</f>
        <v>0</v>
      </c>
      <c r="F83" s="55">
        <f t="shared" ref="F83:F114" si="8">D83/907200000*$H$2*86400*C83/0.035314684921</f>
        <v>0</v>
      </c>
    </row>
    <row r="84" spans="1:6" x14ac:dyDescent="0.25">
      <c r="A84" s="47"/>
      <c r="B84" s="48"/>
      <c r="C84" s="49"/>
      <c r="D84" s="50">
        <f t="shared" si="6"/>
        <v>0</v>
      </c>
      <c r="E84" s="55">
        <f t="shared" si="7"/>
        <v>0</v>
      </c>
      <c r="F84" s="55">
        <f t="shared" si="8"/>
        <v>0</v>
      </c>
    </row>
    <row r="85" spans="1:6" x14ac:dyDescent="0.25">
      <c r="A85" s="47"/>
      <c r="B85" s="48"/>
      <c r="C85" s="49"/>
      <c r="D85" s="50">
        <f t="shared" si="6"/>
        <v>0</v>
      </c>
      <c r="E85" s="55">
        <f t="shared" si="7"/>
        <v>0</v>
      </c>
      <c r="F85" s="55">
        <f t="shared" si="8"/>
        <v>0</v>
      </c>
    </row>
    <row r="86" spans="1:6" x14ac:dyDescent="0.25">
      <c r="A86" s="47"/>
      <c r="B86" s="48"/>
      <c r="C86" s="49"/>
      <c r="D86" s="50">
        <f t="shared" si="6"/>
        <v>0</v>
      </c>
      <c r="E86" s="55">
        <f t="shared" si="7"/>
        <v>0</v>
      </c>
      <c r="F86" s="55">
        <f t="shared" si="8"/>
        <v>0</v>
      </c>
    </row>
    <row r="87" spans="1:6" x14ac:dyDescent="0.25">
      <c r="A87" s="47"/>
      <c r="B87" s="48"/>
      <c r="C87" s="49"/>
      <c r="D87" s="50">
        <f t="shared" si="6"/>
        <v>0</v>
      </c>
      <c r="E87" s="55">
        <f t="shared" si="7"/>
        <v>0</v>
      </c>
      <c r="F87" s="55">
        <f t="shared" si="8"/>
        <v>0</v>
      </c>
    </row>
    <row r="88" spans="1:6" x14ac:dyDescent="0.25">
      <c r="A88" s="47"/>
      <c r="B88" s="48"/>
      <c r="C88" s="49"/>
      <c r="D88" s="50">
        <f t="shared" si="6"/>
        <v>0</v>
      </c>
      <c r="E88" s="55">
        <f t="shared" si="7"/>
        <v>0</v>
      </c>
      <c r="F88" s="55">
        <f t="shared" si="8"/>
        <v>0</v>
      </c>
    </row>
    <row r="89" spans="1:6" x14ac:dyDescent="0.25">
      <c r="A89" s="47"/>
      <c r="B89" s="48"/>
      <c r="C89" s="49"/>
      <c r="D89" s="50">
        <f t="shared" si="6"/>
        <v>0</v>
      </c>
      <c r="E89" s="55">
        <f t="shared" si="7"/>
        <v>0</v>
      </c>
      <c r="F89" s="55">
        <f t="shared" si="8"/>
        <v>0</v>
      </c>
    </row>
    <row r="90" spans="1:6" x14ac:dyDescent="0.25">
      <c r="A90" s="47"/>
      <c r="B90" s="48"/>
      <c r="C90" s="49"/>
      <c r="D90" s="50">
        <f t="shared" si="6"/>
        <v>0</v>
      </c>
      <c r="E90" s="55">
        <f t="shared" si="7"/>
        <v>0</v>
      </c>
      <c r="F90" s="55">
        <f t="shared" si="8"/>
        <v>0</v>
      </c>
    </row>
    <row r="91" spans="1:6" x14ac:dyDescent="0.25">
      <c r="A91" s="47"/>
      <c r="B91" s="48"/>
      <c r="C91" s="49"/>
      <c r="D91" s="50">
        <f t="shared" si="6"/>
        <v>0</v>
      </c>
      <c r="E91" s="55">
        <f t="shared" si="7"/>
        <v>0</v>
      </c>
      <c r="F91" s="55">
        <f t="shared" si="8"/>
        <v>0</v>
      </c>
    </row>
    <row r="92" spans="1:6" x14ac:dyDescent="0.25">
      <c r="A92" s="47"/>
      <c r="B92" s="48"/>
      <c r="C92" s="49"/>
      <c r="D92" s="50">
        <f t="shared" si="6"/>
        <v>0</v>
      </c>
      <c r="E92" s="55">
        <f t="shared" si="7"/>
        <v>0</v>
      </c>
      <c r="F92" s="55">
        <f t="shared" si="8"/>
        <v>0</v>
      </c>
    </row>
    <row r="93" spans="1:6" x14ac:dyDescent="0.25">
      <c r="A93" s="47"/>
      <c r="B93" s="51"/>
      <c r="C93" s="49"/>
      <c r="D93" s="50">
        <f t="shared" si="6"/>
        <v>0</v>
      </c>
      <c r="E93" s="55">
        <f t="shared" si="7"/>
        <v>0</v>
      </c>
      <c r="F93" s="55">
        <f t="shared" si="8"/>
        <v>0</v>
      </c>
    </row>
    <row r="94" spans="1:6" x14ac:dyDescent="0.25">
      <c r="A94" s="47"/>
      <c r="B94" s="48"/>
      <c r="C94" s="49"/>
      <c r="D94" s="50">
        <f t="shared" si="6"/>
        <v>0</v>
      </c>
      <c r="E94" s="55">
        <f t="shared" si="7"/>
        <v>0</v>
      </c>
      <c r="F94" s="55">
        <f t="shared" si="8"/>
        <v>0</v>
      </c>
    </row>
    <row r="95" spans="1:6" x14ac:dyDescent="0.25">
      <c r="A95" s="47"/>
      <c r="B95" s="48"/>
      <c r="C95" s="49"/>
      <c r="D95" s="50">
        <f t="shared" si="6"/>
        <v>0</v>
      </c>
      <c r="E95" s="55">
        <f t="shared" si="7"/>
        <v>0</v>
      </c>
      <c r="F95" s="55">
        <f t="shared" si="8"/>
        <v>0</v>
      </c>
    </row>
    <row r="96" spans="1:6" x14ac:dyDescent="0.25">
      <c r="A96" s="47"/>
      <c r="B96" s="48"/>
      <c r="C96" s="49"/>
      <c r="D96" s="50">
        <f t="shared" si="6"/>
        <v>0</v>
      </c>
      <c r="E96" s="55">
        <f t="shared" si="7"/>
        <v>0</v>
      </c>
      <c r="F96" s="55">
        <f t="shared" si="8"/>
        <v>0</v>
      </c>
    </row>
    <row r="97" spans="1:12" x14ac:dyDescent="0.25">
      <c r="A97" s="47"/>
      <c r="B97" s="48"/>
      <c r="C97" s="49"/>
      <c r="D97" s="50">
        <f t="shared" si="6"/>
        <v>0</v>
      </c>
      <c r="E97" s="55">
        <f t="shared" si="7"/>
        <v>0</v>
      </c>
      <c r="F97" s="55">
        <f t="shared" si="8"/>
        <v>0</v>
      </c>
    </row>
    <row r="98" spans="1:12" x14ac:dyDescent="0.25">
      <c r="A98" s="47"/>
      <c r="B98" s="48"/>
      <c r="C98" s="49"/>
      <c r="D98" s="50">
        <f t="shared" si="6"/>
        <v>0</v>
      </c>
      <c r="E98" s="55">
        <f t="shared" si="7"/>
        <v>0</v>
      </c>
      <c r="F98" s="55">
        <f t="shared" si="8"/>
        <v>0</v>
      </c>
      <c r="H98" s="68" t="str">
        <f>_xlfn.CONCAT(C79, " Annual Load Reduction Goals")</f>
        <v xml:space="preserve"> Annual Load Reduction Goals</v>
      </c>
      <c r="I98" s="68"/>
      <c r="J98" s="68"/>
      <c r="K98" s="40"/>
      <c r="L98" s="40"/>
    </row>
    <row r="99" spans="1:12" x14ac:dyDescent="0.25">
      <c r="A99" s="47"/>
      <c r="B99" s="48"/>
      <c r="C99" s="49"/>
      <c r="D99" s="50">
        <f t="shared" si="6"/>
        <v>0</v>
      </c>
      <c r="E99" s="55">
        <f t="shared" si="7"/>
        <v>0</v>
      </c>
      <c r="F99" s="55">
        <f t="shared" si="8"/>
        <v>0</v>
      </c>
      <c r="H99" s="9" t="s">
        <v>32</v>
      </c>
      <c r="I99" s="9" t="s">
        <v>31</v>
      </c>
      <c r="J99" s="70" t="s">
        <v>12</v>
      </c>
    </row>
    <row r="100" spans="1:12" x14ac:dyDescent="0.25">
      <c r="A100" s="47"/>
      <c r="B100" s="48"/>
      <c r="C100" s="49"/>
      <c r="D100" s="50">
        <f t="shared" si="6"/>
        <v>0</v>
      </c>
      <c r="E100" s="55">
        <f t="shared" si="7"/>
        <v>0</v>
      </c>
      <c r="F100" s="55">
        <f t="shared" si="8"/>
        <v>0</v>
      </c>
      <c r="H100" s="8">
        <f>SUM(E81:E114)</f>
        <v>0</v>
      </c>
      <c r="I100" s="8">
        <f>SUM(F81:F114)</f>
        <v>0</v>
      </c>
      <c r="J100" s="70"/>
    </row>
    <row r="101" spans="1:12" x14ac:dyDescent="0.25">
      <c r="A101" s="47"/>
      <c r="B101" s="48"/>
      <c r="C101" s="49"/>
      <c r="D101" s="50">
        <f t="shared" si="6"/>
        <v>0</v>
      </c>
      <c r="E101" s="55">
        <f t="shared" si="7"/>
        <v>0</v>
      </c>
      <c r="F101" s="55">
        <f t="shared" si="8"/>
        <v>0</v>
      </c>
      <c r="H101" s="71" t="s">
        <v>33</v>
      </c>
      <c r="I101" s="71"/>
      <c r="J101" s="72" t="e">
        <f>(H100-I100)/H100</f>
        <v>#DIV/0!</v>
      </c>
    </row>
    <row r="102" spans="1:12" x14ac:dyDescent="0.25">
      <c r="A102" s="47"/>
      <c r="B102" s="48"/>
      <c r="C102" s="49"/>
      <c r="D102" s="50">
        <f t="shared" si="6"/>
        <v>0</v>
      </c>
      <c r="E102" s="55">
        <f t="shared" si="7"/>
        <v>0</v>
      </c>
      <c r="F102" s="55">
        <f t="shared" si="8"/>
        <v>0</v>
      </c>
      <c r="H102" s="73">
        <f>H100-I100</f>
        <v>0</v>
      </c>
      <c r="I102" s="73"/>
      <c r="J102" s="72"/>
    </row>
    <row r="103" spans="1:12" x14ac:dyDescent="0.25">
      <c r="A103" s="47"/>
      <c r="B103" s="48"/>
      <c r="C103" s="49"/>
      <c r="D103" s="50">
        <f t="shared" si="6"/>
        <v>0</v>
      </c>
      <c r="E103" s="55">
        <f t="shared" si="7"/>
        <v>0</v>
      </c>
      <c r="F103" s="55">
        <f t="shared" si="8"/>
        <v>0</v>
      </c>
    </row>
    <row r="104" spans="1:12" x14ac:dyDescent="0.25">
      <c r="A104" s="47"/>
      <c r="B104" s="48"/>
      <c r="C104" s="49"/>
      <c r="D104" s="50">
        <f t="shared" si="6"/>
        <v>0</v>
      </c>
      <c r="E104" s="55">
        <f t="shared" si="7"/>
        <v>0</v>
      </c>
      <c r="F104" s="55">
        <f t="shared" si="8"/>
        <v>0</v>
      </c>
    </row>
    <row r="105" spans="1:12" x14ac:dyDescent="0.25">
      <c r="A105" s="47"/>
      <c r="B105" s="48"/>
      <c r="C105" s="49"/>
      <c r="D105" s="50">
        <f t="shared" si="6"/>
        <v>0</v>
      </c>
      <c r="E105" s="55">
        <f t="shared" si="7"/>
        <v>0</v>
      </c>
      <c r="F105" s="55">
        <f t="shared" si="8"/>
        <v>0</v>
      </c>
    </row>
    <row r="106" spans="1:12" x14ac:dyDescent="0.25">
      <c r="A106" s="52"/>
      <c r="B106" s="48"/>
      <c r="C106" s="49"/>
      <c r="D106" s="50">
        <f t="shared" si="6"/>
        <v>0</v>
      </c>
      <c r="E106" s="55">
        <f t="shared" si="7"/>
        <v>0</v>
      </c>
      <c r="F106" s="55">
        <f t="shared" si="8"/>
        <v>0</v>
      </c>
    </row>
    <row r="107" spans="1:12" x14ac:dyDescent="0.25">
      <c r="A107" s="52"/>
      <c r="B107" s="48"/>
      <c r="C107" s="49"/>
      <c r="D107" s="50">
        <f t="shared" si="6"/>
        <v>0</v>
      </c>
      <c r="E107" s="55">
        <f t="shared" si="7"/>
        <v>0</v>
      </c>
      <c r="F107" s="55">
        <f t="shared" si="8"/>
        <v>0</v>
      </c>
    </row>
    <row r="108" spans="1:12" x14ac:dyDescent="0.25">
      <c r="A108" s="47"/>
      <c r="B108" s="48"/>
      <c r="C108" s="49"/>
      <c r="D108" s="50">
        <f t="shared" si="6"/>
        <v>0</v>
      </c>
      <c r="E108" s="55">
        <f t="shared" si="7"/>
        <v>0</v>
      </c>
      <c r="F108" s="55">
        <f t="shared" si="8"/>
        <v>0</v>
      </c>
    </row>
    <row r="109" spans="1:12" x14ac:dyDescent="0.25">
      <c r="A109" s="47"/>
      <c r="B109" s="48"/>
      <c r="C109" s="49"/>
      <c r="D109" s="50">
        <f t="shared" si="6"/>
        <v>0</v>
      </c>
      <c r="E109" s="55">
        <f t="shared" si="7"/>
        <v>0</v>
      </c>
      <c r="F109" s="55">
        <f t="shared" si="8"/>
        <v>0</v>
      </c>
    </row>
    <row r="110" spans="1:12" x14ac:dyDescent="0.25">
      <c r="A110" s="47"/>
      <c r="B110" s="48"/>
      <c r="C110" s="49"/>
      <c r="D110" s="50">
        <f t="shared" si="6"/>
        <v>0</v>
      </c>
      <c r="E110" s="55">
        <f t="shared" si="7"/>
        <v>0</v>
      </c>
      <c r="F110" s="55">
        <f t="shared" si="8"/>
        <v>0</v>
      </c>
    </row>
    <row r="111" spans="1:12" x14ac:dyDescent="0.25">
      <c r="A111" s="49"/>
      <c r="B111" s="49"/>
      <c r="C111" s="49"/>
      <c r="D111" s="50">
        <f t="shared" si="6"/>
        <v>0</v>
      </c>
      <c r="E111" s="55">
        <f t="shared" si="7"/>
        <v>0</v>
      </c>
      <c r="F111" s="55">
        <f t="shared" si="8"/>
        <v>0</v>
      </c>
    </row>
    <row r="112" spans="1:12" x14ac:dyDescent="0.25">
      <c r="A112" s="49"/>
      <c r="B112" s="49"/>
      <c r="C112" s="49"/>
      <c r="D112" s="50">
        <f t="shared" si="6"/>
        <v>0</v>
      </c>
      <c r="E112" s="55">
        <f t="shared" si="7"/>
        <v>0</v>
      </c>
      <c r="F112" s="55">
        <f t="shared" si="8"/>
        <v>0</v>
      </c>
    </row>
    <row r="113" spans="1:6" x14ac:dyDescent="0.25">
      <c r="A113" s="49"/>
      <c r="B113" s="49"/>
      <c r="C113" s="49"/>
      <c r="D113" s="50">
        <f t="shared" si="6"/>
        <v>0</v>
      </c>
      <c r="E113" s="55">
        <f t="shared" si="7"/>
        <v>0</v>
      </c>
      <c r="F113" s="55">
        <f t="shared" si="8"/>
        <v>0</v>
      </c>
    </row>
    <row r="114" spans="1:6" x14ac:dyDescent="0.25">
      <c r="A114" s="49"/>
      <c r="B114" s="49"/>
      <c r="C114" s="49"/>
      <c r="D114" s="50">
        <f t="shared" si="6"/>
        <v>0</v>
      </c>
      <c r="E114" s="55">
        <f t="shared" si="7"/>
        <v>0</v>
      </c>
      <c r="F114" s="55">
        <f t="shared" si="8"/>
        <v>0</v>
      </c>
    </row>
  </sheetData>
  <mergeCells count="23">
    <mergeCell ref="D81:F81"/>
    <mergeCell ref="A79:B79"/>
    <mergeCell ref="H24:I24"/>
    <mergeCell ref="H25:I25"/>
    <mergeCell ref="J24:J25"/>
    <mergeCell ref="H21:J21"/>
    <mergeCell ref="H55:J55"/>
    <mergeCell ref="H59:I59"/>
    <mergeCell ref="A1:F1"/>
    <mergeCell ref="A3:B3"/>
    <mergeCell ref="A41:B41"/>
    <mergeCell ref="A2:C2"/>
    <mergeCell ref="D5:F5"/>
    <mergeCell ref="J22:J23"/>
    <mergeCell ref="J56:J57"/>
    <mergeCell ref="H58:I58"/>
    <mergeCell ref="J58:J59"/>
    <mergeCell ref="D43:F43"/>
    <mergeCell ref="J99:J100"/>
    <mergeCell ref="H101:I101"/>
    <mergeCell ref="J101:J102"/>
    <mergeCell ref="H102:I102"/>
    <mergeCell ref="H98:J98"/>
  </mergeCells>
  <pageMargins left="0.7" right="0.7" top="0.75" bottom="0.75" header="0.3" footer="0.3"/>
  <pageSetup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1355A-A2B3-4EDE-B145-DE6742945777}">
  <dimension ref="A1:E24"/>
  <sheetViews>
    <sheetView showGridLines="0" workbookViewId="0">
      <selection sqref="A1:D1"/>
    </sheetView>
  </sheetViews>
  <sheetFormatPr defaultRowHeight="15" x14ac:dyDescent="0.25"/>
  <cols>
    <col min="1" max="1" width="28.5703125" bestFit="1" customWidth="1"/>
    <col min="2" max="2" width="23.140625" style="14" bestFit="1" customWidth="1"/>
    <col min="3" max="3" width="21.140625" style="14" customWidth="1"/>
    <col min="4" max="4" width="21.85546875" style="14" customWidth="1"/>
    <col min="5" max="5" width="12.42578125" bestFit="1" customWidth="1"/>
    <col min="6" max="6" width="11.140625" bestFit="1" customWidth="1"/>
  </cols>
  <sheetData>
    <row r="1" spans="1:5" ht="23.25" x14ac:dyDescent="0.35">
      <c r="A1" s="91" t="s">
        <v>38</v>
      </c>
      <c r="B1" s="91"/>
      <c r="C1" s="91"/>
      <c r="D1" s="91"/>
    </row>
    <row r="2" spans="1:5" x14ac:dyDescent="0.25"/>
    <row r="3" spans="1:5" ht="15.75" x14ac:dyDescent="0.25">
      <c r="A3" s="90" t="s">
        <v>48</v>
      </c>
      <c r="B3" s="90"/>
      <c r="C3" s="90"/>
      <c r="D3" s="90"/>
    </row>
    <row r="4" spans="1:5" x14ac:dyDescent="0.25">
      <c r="A4" s="16" t="s">
        <v>28</v>
      </c>
      <c r="B4" s="17" t="str">
        <f>Nitrate!C3</f>
        <v>Rabbit Run</v>
      </c>
      <c r="C4" s="17">
        <f>Nitrate!C40</f>
        <v>0</v>
      </c>
      <c r="D4" s="17">
        <f>Nitrate!C68</f>
        <v>0</v>
      </c>
    </row>
    <row r="5" spans="1:5" x14ac:dyDescent="0.25">
      <c r="A5" s="16" t="s">
        <v>23</v>
      </c>
      <c r="B5" s="18">
        <f>Nitrate!L22</f>
        <v>4828149.2365411753</v>
      </c>
      <c r="C5" s="18">
        <f>Nitrate!L55</f>
        <v>0</v>
      </c>
      <c r="D5" s="18">
        <f>Nitrate!L89</f>
        <v>0</v>
      </c>
    </row>
    <row r="6" spans="1:5" x14ac:dyDescent="0.25">
      <c r="A6" s="16" t="s">
        <v>22</v>
      </c>
      <c r="B6" s="18">
        <f>Nitrate!M22</f>
        <v>4696469.8697815398</v>
      </c>
      <c r="C6" s="18">
        <f>Nitrate!M55</f>
        <v>0</v>
      </c>
      <c r="D6" s="18">
        <f>Nitrate!M89</f>
        <v>0</v>
      </c>
    </row>
    <row r="7" spans="1:5" x14ac:dyDescent="0.25">
      <c r="A7" s="16" t="s">
        <v>21</v>
      </c>
      <c r="B7" s="18">
        <f>Nitrate!L24</f>
        <v>131679.36675963551</v>
      </c>
      <c r="C7" s="18">
        <f>Nitrate!L57</f>
        <v>0</v>
      </c>
      <c r="D7" s="18">
        <f>Nitrate!L91</f>
        <v>0</v>
      </c>
    </row>
    <row r="8" spans="1:5" x14ac:dyDescent="0.25">
      <c r="A8" s="16" t="s">
        <v>20</v>
      </c>
      <c r="B8" s="19">
        <f>Nitrate!N23</f>
        <v>2.727325944339918E-2</v>
      </c>
      <c r="C8" s="19" t="e">
        <f>Nitrate!N56</f>
        <v>#DIV/0!</v>
      </c>
      <c r="D8" s="19" t="e">
        <f>Nitrate!N90</f>
        <v>#DIV/0!</v>
      </c>
    </row>
    <row r="9" spans="1:5" x14ac:dyDescent="0.25">
      <c r="B9" s="22"/>
      <c r="C9" s="22"/>
      <c r="D9" s="22"/>
      <c r="E9" s="14"/>
    </row>
    <row r="11" spans="1:5" ht="15.75" x14ac:dyDescent="0.25">
      <c r="A11" s="90" t="s">
        <v>49</v>
      </c>
      <c r="B11" s="90"/>
      <c r="C11" s="90"/>
      <c r="D11" s="90"/>
    </row>
    <row r="12" spans="1:5" x14ac:dyDescent="0.25">
      <c r="A12" s="16" t="s">
        <v>28</v>
      </c>
      <c r="B12" s="17">
        <f>Phosphorus!C3</f>
        <v>0</v>
      </c>
      <c r="C12" s="17">
        <f>Phosphorus!C41</f>
        <v>0</v>
      </c>
      <c r="D12" s="17">
        <f>Phosphorus!C71</f>
        <v>0</v>
      </c>
    </row>
    <row r="13" spans="1:5" x14ac:dyDescent="0.25">
      <c r="A13" s="16" t="s">
        <v>23</v>
      </c>
      <c r="B13" s="18">
        <f>Phosphorus!L23</f>
        <v>0</v>
      </c>
      <c r="C13" s="18">
        <f>Phosphorus!L61</f>
        <v>0</v>
      </c>
      <c r="D13" s="18">
        <f>Phosphorus!L88</f>
        <v>0</v>
      </c>
    </row>
    <row r="14" spans="1:5" x14ac:dyDescent="0.25">
      <c r="A14" s="16" t="s">
        <v>22</v>
      </c>
      <c r="B14" s="18">
        <f>Phosphorus!M23</f>
        <v>0</v>
      </c>
      <c r="C14" s="18">
        <f>Phosphorus!M61</f>
        <v>0</v>
      </c>
      <c r="D14" s="18">
        <f>Phosphorus!M88</f>
        <v>0</v>
      </c>
    </row>
    <row r="15" spans="1:5" x14ac:dyDescent="0.25">
      <c r="A15" s="16" t="s">
        <v>21</v>
      </c>
      <c r="B15" s="18">
        <f>Phosphorus!L25</f>
        <v>0</v>
      </c>
      <c r="C15" s="18">
        <f>Phosphorus!L63</f>
        <v>0</v>
      </c>
      <c r="D15" s="18">
        <f>Phosphorus!L90</f>
        <v>0</v>
      </c>
    </row>
    <row r="16" spans="1:5" x14ac:dyDescent="0.25">
      <c r="A16" s="16" t="s">
        <v>20</v>
      </c>
      <c r="B16" s="20" t="e">
        <f>Phosphorus!N24</f>
        <v>#DIV/0!</v>
      </c>
      <c r="C16" s="20" t="e">
        <f>Phosphorus!N62</f>
        <v>#DIV/0!</v>
      </c>
      <c r="D16" s="20" t="e">
        <f>Phosphorus!N89</f>
        <v>#DIV/0!</v>
      </c>
    </row>
    <row r="19" spans="1:4" ht="15.75" x14ac:dyDescent="0.25">
      <c r="A19" s="90" t="s">
        <v>17</v>
      </c>
      <c r="B19" s="90"/>
      <c r="C19" s="90"/>
      <c r="D19" s="90"/>
    </row>
    <row r="20" spans="1:4" x14ac:dyDescent="0.25">
      <c r="A20" s="16" t="s">
        <v>28</v>
      </c>
      <c r="B20" s="17">
        <f>TSS!C3</f>
        <v>0</v>
      </c>
      <c r="C20" s="17">
        <f>TSS!C41</f>
        <v>0</v>
      </c>
      <c r="D20" s="21">
        <f>TSS!C79</f>
        <v>0</v>
      </c>
    </row>
    <row r="21" spans="1:4" x14ac:dyDescent="0.25">
      <c r="A21" s="16" t="s">
        <v>35</v>
      </c>
      <c r="B21" s="18">
        <f>TSS!H23</f>
        <v>0</v>
      </c>
      <c r="C21" s="18">
        <f>TSS!H57</f>
        <v>0</v>
      </c>
      <c r="D21" s="18">
        <f>TSS!H100</f>
        <v>0</v>
      </c>
    </row>
    <row r="22" spans="1:4" x14ac:dyDescent="0.25">
      <c r="A22" s="16" t="s">
        <v>36</v>
      </c>
      <c r="B22" s="18">
        <f>TSS!I23</f>
        <v>0</v>
      </c>
      <c r="C22" s="18">
        <f>TSS!I57</f>
        <v>0</v>
      </c>
      <c r="D22" s="18">
        <f>TSS!I100</f>
        <v>0</v>
      </c>
    </row>
    <row r="23" spans="1:4" x14ac:dyDescent="0.25">
      <c r="A23" s="16" t="s">
        <v>37</v>
      </c>
      <c r="B23" s="18">
        <f>TSS!H25</f>
        <v>0</v>
      </c>
      <c r="C23" s="18">
        <f>TSS!H59</f>
        <v>0</v>
      </c>
      <c r="D23" s="18">
        <f>TSS!H102</f>
        <v>0</v>
      </c>
    </row>
    <row r="24" spans="1:4" x14ac:dyDescent="0.25">
      <c r="A24" s="16" t="s">
        <v>20</v>
      </c>
      <c r="B24" s="20" t="e">
        <f>TSS!J24</f>
        <v>#DIV/0!</v>
      </c>
      <c r="C24" s="20" t="e">
        <f>TSS!J58</f>
        <v>#DIV/0!</v>
      </c>
      <c r="D24" s="20" t="e">
        <f>TSS!J101</f>
        <v>#DIV/0!</v>
      </c>
    </row>
  </sheetData>
  <mergeCells count="4">
    <mergeCell ref="A3:D3"/>
    <mergeCell ref="A19:D19"/>
    <mergeCell ref="A1:D1"/>
    <mergeCell ref="A11:D11"/>
  </mergeCells>
  <pageMargins left="0.7" right="0.7" top="0.75" bottom="0.75" header="0.3" footer="0.3"/>
  <legacyDrawing r:id="rId1"/>
</worksheet>
</file>

<file path=docMetadata/LabelInfo.xml><?xml version="1.0" encoding="utf-8"?>
<clbl:labelList xmlns:clbl="http://schemas.microsoft.com/office/2020/mipLabelMetadata">
  <clbl:label id="{2199bfba-a409-4f13-b0c4-18b45933d88d}" enabled="0" method="" siteId="{2199bfba-a409-4f13-b0c4-18b45933d88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Nitrate</vt:lpstr>
      <vt:lpstr>Phosphorus</vt:lpstr>
      <vt:lpstr>TSS</vt:lpstr>
      <vt:lpstr>Summary</vt:lpstr>
    </vt:vector>
  </TitlesOfParts>
  <Company>Indiana Office of Technology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Neher, Timothy P</dc:creator>
  <cp:lastModifiedBy>Neher, Timothy P</cp:lastModifiedBy>
  <dcterms:created xsi:type="dcterms:W3CDTF">2024-02-08T19:23:53Z</dcterms:created>
  <dcterms:modified xsi:type="dcterms:W3CDTF">2024-08-22T14:46:14Z</dcterms:modified>
</cp:coreProperties>
</file>