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910AE3A4-1F04-4BA2-8727-73D86053113C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Storage Piles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G32" i="1" s="1"/>
  <c r="E31" i="1"/>
  <c r="G31" i="1" s="1"/>
  <c r="E30" i="1"/>
  <c r="G30" i="1" s="1"/>
  <c r="E29" i="1"/>
  <c r="G29" i="1" s="1"/>
  <c r="E28" i="1"/>
  <c r="G28" i="1" s="1"/>
  <c r="C28" i="1" l="1"/>
  <c r="F28" i="1"/>
  <c r="C29" i="1"/>
  <c r="F29" i="1"/>
  <c r="C30" i="1"/>
  <c r="F30" i="1"/>
  <c r="C31" i="1"/>
  <c r="F31" i="1"/>
  <c r="C32" i="1"/>
  <c r="F32" i="1"/>
  <c r="E33" i="1"/>
  <c r="G33" i="1" l="1"/>
  <c r="F33" i="1"/>
</calcChain>
</file>

<file path=xl/sharedStrings.xml><?xml version="1.0" encoding="utf-8"?>
<sst xmlns="http://schemas.openxmlformats.org/spreadsheetml/2006/main" count="45" uniqueCount="45">
  <si>
    <t>Material</t>
  </si>
  <si>
    <t>Limestone</t>
  </si>
  <si>
    <t>Sand</t>
  </si>
  <si>
    <t>RAP</t>
  </si>
  <si>
    <t>Gravel</t>
  </si>
  <si>
    <t>Slag</t>
  </si>
  <si>
    <t>Totals</t>
  </si>
  <si>
    <t>Methodology</t>
  </si>
  <si>
    <t>Abbreviations</t>
  </si>
  <si>
    <t>PM = Particulate Matter</t>
  </si>
  <si>
    <t>PM10 = Particulate Matter (&lt;10 um)</t>
  </si>
  <si>
    <t>PTE = Potential to Emit</t>
  </si>
  <si>
    <t>Maximum  Anticipated   Pile Size   (acres)</t>
  </si>
  <si>
    <t>1.7 * (s/1.5) * ((365-p)/235) * (f/15)</t>
  </si>
  <si>
    <t xml:space="preserve">EF = </t>
  </si>
  <si>
    <t xml:space="preserve">where EF = </t>
  </si>
  <si>
    <t xml:space="preserve">s = </t>
  </si>
  <si>
    <t xml:space="preserve">p = </t>
  </si>
  <si>
    <t xml:space="preserve">f = </t>
  </si>
  <si>
    <t xml:space="preserve"> = number of days with greater than or equal to 0.01 inches of precipitation per year</t>
  </si>
  <si>
    <t xml:space="preserve"> = % of time that the unobstructed wind speed exceeds 12 mph at the mean pile height</t>
  </si>
  <si>
    <t>silt content of material (% by weight)</t>
  </si>
  <si>
    <t>Fugitive Particulate Emissions from</t>
  </si>
  <si>
    <t>Wind Erosion of Material Storage Piles</t>
  </si>
  <si>
    <t xml:space="preserve">The following calculations determine the amount of fugitive particulate emissions created by wind erosion of material storage </t>
  </si>
  <si>
    <t>**PM emissions assumed equal to total suspended particulate (TSP) emissions.</t>
  </si>
  <si>
    <t>Silt      Content of Material    (wt %)*</t>
  </si>
  <si>
    <t>Uncontrolled PM Emission Factor (lb/acre/day)**</t>
  </si>
  <si>
    <t>Uncontrolled emission factor (lb/acre/day) for total suspended particulates (TSP)</t>
  </si>
  <si>
    <t>Uncontrolled PTE of PM    (tons/yr)</t>
  </si>
  <si>
    <t>Uncontrolled PTE of PM2.5    (tons/yr)***</t>
  </si>
  <si>
    <t>Uncontrolled PTE of PM (tons/yr)  = [Emission Factor (lb/acre/day)] * [Maximum Pile Size (acres)] * (ton/2000 lbs) * (365 days/yr)</t>
  </si>
  <si>
    <t>PM2.5 = Particulate Matter (&lt;2.5 um)</t>
  </si>
  <si>
    <t>Uncontrolled PTE of PM10    (tons/yr)***</t>
  </si>
  <si>
    <t>Uncontrolled PTE of PM10 (tons/yr) = [Uncontrolled PTE of PM (tons/yr)] * 0.35</t>
  </si>
  <si>
    <t>Uncontrolled PTE of PM2.5 (tons/yr) = [Uncontrolled PTE of PM (tons/yr)] * 0.053</t>
  </si>
  <si>
    <t>piles, based on 8,760 hours of use and USEPA's AP 42 (Pre 1983 Edition), Section 11.2.3 emission factor methodology.</t>
  </si>
  <si>
    <t xml:space="preserve">     for Aggregate Handling and Storage Piles, PM10 and PM2.5 emissions were calculated as follows:</t>
  </si>
  <si>
    <t xml:space="preserve">     PM10 emissions = 0.35 * PM emissions</t>
  </si>
  <si>
    <t xml:space="preserve">     PM2.5 emissions = 0.053 * PM emissions</t>
  </si>
  <si>
    <t>***Based on the aerodynamic particle size multiplier values for PM10 and PM2.5 from AP 42 Section 13.2.4 (dated 11/2006)</t>
  </si>
  <si>
    <t>*Silt content values obtained from AP 42 Section 13.2.4 (dated 11/2006) Table 13.2.4-1 (dated 11/2006)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</si>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</sst>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_)"/>
    <numFmt numFmtId="165" formatCode="0.000"/>
    <numFmt numFmtId="166" formatCode="&quot;$&quot;#,##0\ ;\(&quot;$&quot;#,##0\)"/>
    <numFmt numFmtId="167" formatCode="m/d"/>
  </numFmts>
  <fonts count="11">
    <font>
      <sz val="12"/>
      <name val="Arial MT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MT"/>
    </font>
    <font>
      <sz val="8"/>
      <name val="Arial MT"/>
    </font>
    <font>
      <sz val="10"/>
      <name val="Arial MT"/>
    </font>
    <font>
      <b/>
      <sz val="10"/>
      <name val="Arial MT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1" applyNumberFormat="0" applyFont="0" applyBorder="0" applyAlignment="0" applyProtection="0"/>
  </cellStyleXfs>
  <cellXfs count="42">
    <xf numFmtId="0" fontId="0" fillId="0" borderId="0" xfId="0"/>
    <xf numFmtId="0" fontId="9" fillId="0" borderId="0" xfId="0" applyFont="1" applyAlignment="1" applyProtection="1">
      <alignment horizontal="right" vertical="center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10" fillId="0" borderId="0" xfId="7" applyFont="1" applyBorder="1" applyAlignment="1" applyProtection="1">
      <protection locked="0"/>
    </xf>
    <xf numFmtId="0" fontId="9" fillId="0" borderId="0" xfId="7" applyFont="1" applyBorder="1" applyAlignment="1" applyProtection="1">
      <alignment horizontal="center"/>
      <protection locked="0"/>
    </xf>
    <xf numFmtId="0" fontId="9" fillId="0" borderId="0" xfId="7" applyNumberFormat="1" applyFont="1" applyFill="1" applyBorder="1" applyAlignment="1" applyProtection="1">
      <alignment horizontal="center"/>
      <protection locked="0"/>
    </xf>
    <xf numFmtId="164" fontId="9" fillId="0" borderId="0" xfId="10" applyNumberFormat="1" applyFont="1" applyFill="1" applyAlignment="1" applyProtection="1">
      <alignment horizontal="center" vertical="center"/>
      <protection locked="0"/>
    </xf>
    <xf numFmtId="0" fontId="10" fillId="0" borderId="0" xfId="7" applyNumberFormat="1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0" fontId="10" fillId="0" borderId="0" xfId="7" applyFont="1" applyBorder="1" applyAlignment="1" applyProtection="1">
      <alignment horizontal="right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quotePrefix="1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165" fontId="7" fillId="0" borderId="7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9" fillId="0" borderId="0" xfId="7" applyFont="1" applyBorder="1" applyAlignment="1" applyProtection="1">
      <alignment horizontal="left"/>
      <protection locked="0"/>
    </xf>
    <xf numFmtId="0" fontId="10" fillId="0" borderId="0" xfId="7" applyFont="1" applyBorder="1" applyAlignment="1" applyProtection="1">
      <alignment horizontal="left"/>
      <protection locked="0"/>
    </xf>
    <xf numFmtId="0" fontId="10" fillId="0" borderId="0" xfId="7" applyFont="1" applyFill="1" applyBorder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Alignment="1" applyProtection="1">
      <protection locked="0"/>
    </xf>
    <xf numFmtId="0" fontId="10" fillId="0" borderId="0" xfId="8" applyFont="1" applyAlignment="1" applyProtection="1">
      <protection locked="0"/>
    </xf>
    <xf numFmtId="0" fontId="10" fillId="0" borderId="0" xfId="7" applyFont="1" applyFill="1" applyBorder="1" applyAlignment="1" applyProtection="1">
      <alignment wrapText="1"/>
      <protection locked="0"/>
    </xf>
    <xf numFmtId="0" fontId="10" fillId="0" borderId="0" xfId="9" applyFont="1" applyFill="1" applyBorder="1" applyAlignment="1" applyProtection="1">
      <alignment horizontal="left"/>
      <protection locked="0"/>
    </xf>
  </cellXfs>
  <cellStyles count="1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20312-calcs" xfId="7" xr:uid="{00000000-0005-0000-0000-000007000000}"/>
    <cellStyle name="Normal_20944calcs-update" xfId="8" xr:uid="{00000000-0005-0000-0000-000008000000}"/>
    <cellStyle name="Normal_GAP-calcs6" xfId="9" xr:uid="{00000000-0005-0000-0000-000009000000}"/>
    <cellStyle name="Normal_Novae sc" xfId="10" xr:uid="{00000000-0005-0000-0000-00000A000000}"/>
    <cellStyle name="Total" xfId="1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zoomScaleNormal="100" workbookViewId="0"/>
  </sheetViews>
  <sheetFormatPr defaultRowHeight="12.75"/>
  <cols>
    <col min="1" max="1" width="12.33203125" style="14" customWidth="1"/>
    <col min="2" max="2" width="7.6640625" style="14" customWidth="1"/>
    <col min="3" max="3" width="12.44140625" style="14" customWidth="1"/>
    <col min="4" max="4" width="8.5546875" style="14" customWidth="1"/>
    <col min="5" max="7" width="10.44140625" style="14" customWidth="1"/>
    <col min="8" max="8" width="7.6640625" style="14" customWidth="1"/>
    <col min="9" max="9" width="8.88671875" style="14"/>
    <col min="10" max="10" width="3.33203125" style="14" customWidth="1"/>
    <col min="11" max="16384" width="8.88671875" style="14"/>
  </cols>
  <sheetData>
    <row r="1" spans="1:10" s="9" customFormat="1">
      <c r="B1" s="10"/>
      <c r="D1" s="11"/>
      <c r="E1" s="12" t="s">
        <v>22</v>
      </c>
      <c r="I1" s="13"/>
    </row>
    <row r="2" spans="1:10" s="9" customFormat="1">
      <c r="B2" s="10"/>
      <c r="D2" s="11"/>
      <c r="E2" s="10" t="s">
        <v>23</v>
      </c>
      <c r="I2" s="13"/>
    </row>
    <row r="4" spans="1:10">
      <c r="A4" s="7" t="s">
        <v>42</v>
      </c>
      <c r="B4" s="7"/>
      <c r="C4" s="7"/>
      <c r="D4" s="7"/>
      <c r="E4" s="7"/>
      <c r="F4" s="7"/>
      <c r="G4" s="7"/>
      <c r="H4" s="7"/>
      <c r="I4" s="7"/>
      <c r="J4" s="7"/>
    </row>
    <row r="5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>
      <c r="A8" s="5"/>
      <c r="B8" s="5"/>
      <c r="C8" s="6"/>
      <c r="D8" s="1"/>
      <c r="E8" s="5"/>
      <c r="F8" s="6"/>
      <c r="G8" s="6"/>
      <c r="H8" s="6"/>
      <c r="I8" s="5"/>
      <c r="J8" s="6"/>
    </row>
    <row r="9" spans="1:10">
      <c r="A9" s="8" t="s">
        <v>43</v>
      </c>
      <c r="B9" s="8"/>
      <c r="C9" s="8"/>
      <c r="D9" s="8"/>
      <c r="E9" s="8"/>
      <c r="F9" s="8"/>
      <c r="G9" s="8"/>
      <c r="H9" s="8"/>
      <c r="I9" s="8"/>
      <c r="J9" s="8"/>
    </row>
    <row r="10" spans="1:10">
      <c r="A10" s="5"/>
      <c r="B10" s="5"/>
      <c r="C10" s="6"/>
      <c r="D10" s="1"/>
      <c r="E10" s="5"/>
      <c r="F10" s="6"/>
      <c r="G10" s="6"/>
      <c r="H10" s="5"/>
      <c r="I10" s="5"/>
      <c r="J10" s="6"/>
    </row>
    <row r="11" spans="1:10">
      <c r="A11" s="7" t="s">
        <v>44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5" spans="1:10">
      <c r="A15" s="14" t="s">
        <v>24</v>
      </c>
    </row>
    <row r="16" spans="1:10">
      <c r="A16" s="14" t="s">
        <v>36</v>
      </c>
    </row>
    <row r="18" spans="1:9" ht="13.5" thickBot="1">
      <c r="D18" s="15"/>
      <c r="F18" s="9"/>
    </row>
    <row r="19" spans="1:9" ht="13.5" thickTop="1">
      <c r="A19" s="16"/>
      <c r="B19" s="17"/>
      <c r="C19" s="17"/>
      <c r="D19" s="17"/>
      <c r="E19" s="17"/>
      <c r="F19" s="17"/>
      <c r="G19" s="17"/>
      <c r="H19" s="17"/>
      <c r="I19" s="18"/>
    </row>
    <row r="20" spans="1:9">
      <c r="A20" s="19" t="s">
        <v>14</v>
      </c>
      <c r="B20" s="20" t="s">
        <v>13</v>
      </c>
      <c r="C20" s="20"/>
      <c r="D20" s="20"/>
      <c r="E20" s="20"/>
      <c r="F20" s="20"/>
      <c r="G20" s="20"/>
      <c r="H20" s="20"/>
      <c r="I20" s="21"/>
    </row>
    <row r="21" spans="1:9">
      <c r="A21" s="19" t="s">
        <v>15</v>
      </c>
      <c r="B21" s="20" t="s">
        <v>28</v>
      </c>
      <c r="C21" s="20"/>
      <c r="D21" s="20"/>
      <c r="E21" s="20"/>
      <c r="F21" s="20"/>
      <c r="G21" s="20"/>
      <c r="H21" s="20"/>
      <c r="I21" s="21"/>
    </row>
    <row r="22" spans="1:9">
      <c r="A22" s="19" t="s">
        <v>16</v>
      </c>
      <c r="B22" s="20" t="s">
        <v>21</v>
      </c>
      <c r="C22" s="20"/>
      <c r="D22" s="20"/>
      <c r="E22" s="20"/>
      <c r="F22" s="20"/>
      <c r="G22" s="20"/>
      <c r="H22" s="20"/>
      <c r="I22" s="21"/>
    </row>
    <row r="23" spans="1:9">
      <c r="A23" s="19" t="s">
        <v>17</v>
      </c>
      <c r="B23" s="2">
        <v>125</v>
      </c>
      <c r="C23" s="22" t="s">
        <v>19</v>
      </c>
      <c r="D23" s="20"/>
      <c r="E23" s="20"/>
      <c r="F23" s="20"/>
      <c r="G23" s="20"/>
      <c r="H23" s="20"/>
      <c r="I23" s="21"/>
    </row>
    <row r="24" spans="1:9">
      <c r="A24" s="19" t="s">
        <v>18</v>
      </c>
      <c r="B24" s="2">
        <v>15</v>
      </c>
      <c r="C24" s="22" t="s">
        <v>20</v>
      </c>
      <c r="D24" s="20"/>
      <c r="E24" s="20"/>
      <c r="F24" s="20"/>
      <c r="G24" s="20"/>
      <c r="H24" s="20"/>
      <c r="I24" s="21"/>
    </row>
    <row r="25" spans="1:9" ht="13.5" thickBot="1">
      <c r="A25" s="23"/>
      <c r="B25" s="24"/>
      <c r="C25" s="24"/>
      <c r="D25" s="24"/>
      <c r="E25" s="24"/>
      <c r="F25" s="24"/>
      <c r="G25" s="24"/>
      <c r="H25" s="24"/>
      <c r="I25" s="25"/>
    </row>
    <row r="26" spans="1:9" ht="13.5" thickTop="1"/>
    <row r="27" spans="1:9" s="27" customFormat="1" ht="57.75" customHeight="1">
      <c r="A27" s="26" t="s">
        <v>0</v>
      </c>
      <c r="B27" s="26" t="s">
        <v>26</v>
      </c>
      <c r="C27" s="26" t="s">
        <v>27</v>
      </c>
      <c r="D27" s="26" t="s">
        <v>12</v>
      </c>
      <c r="E27" s="26" t="s">
        <v>29</v>
      </c>
      <c r="F27" s="26" t="s">
        <v>33</v>
      </c>
      <c r="G27" s="26" t="s">
        <v>30</v>
      </c>
    </row>
    <row r="28" spans="1:9">
      <c r="A28" s="28" t="s">
        <v>1</v>
      </c>
      <c r="B28" s="3">
        <v>1.6</v>
      </c>
      <c r="C28" s="29">
        <f>1.7*(B28/1.5)*(365-$B$23)/235*($B$24/15)</f>
        <v>1.8519148936170213</v>
      </c>
      <c r="D28" s="4">
        <v>0.75</v>
      </c>
      <c r="E28" s="30">
        <f>1.7*(B28/1.5)*((365-$B$23)/235)*($B$24/15)*D28/2000*365</f>
        <v>0.25348085106382978</v>
      </c>
      <c r="F28" s="30">
        <f>E28*0.35</f>
        <v>8.8718297872340424E-2</v>
      </c>
      <c r="G28" s="30">
        <f>E28*0.053</f>
        <v>1.3434485106382978E-2</v>
      </c>
    </row>
    <row r="29" spans="1:9">
      <c r="A29" s="28" t="s">
        <v>2</v>
      </c>
      <c r="B29" s="3">
        <v>2.6</v>
      </c>
      <c r="C29" s="29">
        <f>1.7*(B29/1.5)*(365-$B$23)/235*($B$24/15)</f>
        <v>3.0093617021276597</v>
      </c>
      <c r="D29" s="4">
        <v>0.75</v>
      </c>
      <c r="E29" s="30">
        <f t="shared" ref="E29:E32" si="0">1.7*(B29/1.5)*((365-$B$23)/235)*($B$24/15)*D29/2000*365</f>
        <v>0.4119063829787234</v>
      </c>
      <c r="F29" s="30">
        <f>E29*0.35</f>
        <v>0.14416723404255319</v>
      </c>
      <c r="G29" s="30">
        <f t="shared" ref="G29:G32" si="1">E29*0.053</f>
        <v>2.1831038297872338E-2</v>
      </c>
    </row>
    <row r="30" spans="1:9">
      <c r="A30" s="28" t="s">
        <v>3</v>
      </c>
      <c r="B30" s="3">
        <v>0.5</v>
      </c>
      <c r="C30" s="29">
        <f>1.7*(B30/1.5)*(365-$B$23)/235*($B$24/15)</f>
        <v>0.5787234042553191</v>
      </c>
      <c r="D30" s="4">
        <v>0.75</v>
      </c>
      <c r="E30" s="30">
        <f t="shared" si="0"/>
        <v>7.9212765957446793E-2</v>
      </c>
      <c r="F30" s="30">
        <f>E30*0.35</f>
        <v>2.7724468085106375E-2</v>
      </c>
      <c r="G30" s="30">
        <f t="shared" si="1"/>
        <v>4.1982765957446801E-3</v>
      </c>
    </row>
    <row r="31" spans="1:9">
      <c r="A31" s="28" t="s">
        <v>4</v>
      </c>
      <c r="B31" s="3">
        <v>1.6</v>
      </c>
      <c r="C31" s="29">
        <f>1.7*(B31/1.5)*(365-$B$23)/235*($B$24/15)</f>
        <v>1.8519148936170213</v>
      </c>
      <c r="D31" s="4">
        <v>0.75</v>
      </c>
      <c r="E31" s="30">
        <f t="shared" si="0"/>
        <v>0.25348085106382978</v>
      </c>
      <c r="F31" s="30">
        <f>E31*0.35</f>
        <v>8.8718297872340424E-2</v>
      </c>
      <c r="G31" s="30">
        <f t="shared" si="1"/>
        <v>1.3434485106382978E-2</v>
      </c>
    </row>
    <row r="32" spans="1:9">
      <c r="A32" s="28" t="s">
        <v>5</v>
      </c>
      <c r="B32" s="3">
        <v>3.8</v>
      </c>
      <c r="C32" s="29">
        <f>1.7*(B32/1.5)*(365-$B$23)/235*($B$24/15)</f>
        <v>4.3982978723404251</v>
      </c>
      <c r="D32" s="4">
        <v>0.75</v>
      </c>
      <c r="E32" s="30">
        <f t="shared" si="0"/>
        <v>0.60201702127659573</v>
      </c>
      <c r="F32" s="30">
        <f>E32*0.35</f>
        <v>0.21070595744680851</v>
      </c>
      <c r="G32" s="30">
        <f t="shared" si="1"/>
        <v>3.1906902127659571E-2</v>
      </c>
    </row>
    <row r="33" spans="1:12">
      <c r="B33" s="31"/>
      <c r="D33" s="32" t="s">
        <v>6</v>
      </c>
      <c r="E33" s="33">
        <f>SUM(E28:E32)</f>
        <v>1.6000978723404256</v>
      </c>
      <c r="F33" s="33">
        <f>SUM(F28:F32)</f>
        <v>0.56003425531914897</v>
      </c>
      <c r="G33" s="33">
        <f>SUM(G28:G32)</f>
        <v>8.4805187234042539E-2</v>
      </c>
    </row>
    <row r="35" spans="1:12">
      <c r="A35" s="34" t="s">
        <v>7</v>
      </c>
    </row>
    <row r="36" spans="1:12">
      <c r="A36" s="14" t="s">
        <v>41</v>
      </c>
    </row>
    <row r="37" spans="1:12">
      <c r="A37" s="14" t="s">
        <v>25</v>
      </c>
    </row>
    <row r="38" spans="1:12">
      <c r="A38" s="14" t="s">
        <v>40</v>
      </c>
    </row>
    <row r="39" spans="1:12">
      <c r="A39" s="14" t="s">
        <v>37</v>
      </c>
    </row>
    <row r="40" spans="1:12">
      <c r="A40" s="14" t="s">
        <v>38</v>
      </c>
    </row>
    <row r="41" spans="1:12">
      <c r="A41" s="14" t="s">
        <v>39</v>
      </c>
    </row>
    <row r="42" spans="1:12">
      <c r="A42" s="35" t="s">
        <v>31</v>
      </c>
    </row>
    <row r="43" spans="1:12">
      <c r="A43" s="36" t="s">
        <v>34</v>
      </c>
      <c r="B43" s="37"/>
      <c r="C43" s="37"/>
      <c r="D43" s="37"/>
      <c r="E43" s="37"/>
      <c r="F43" s="37"/>
    </row>
    <row r="44" spans="1:12">
      <c r="A44" s="36" t="s">
        <v>35</v>
      </c>
      <c r="B44" s="37"/>
      <c r="C44" s="37"/>
      <c r="D44" s="37"/>
      <c r="E44" s="37"/>
      <c r="F44" s="37"/>
    </row>
    <row r="45" spans="1:12">
      <c r="A45" s="37"/>
      <c r="B45" s="37"/>
      <c r="C45" s="37"/>
      <c r="D45" s="37"/>
      <c r="E45" s="37"/>
      <c r="F45" s="37"/>
    </row>
    <row r="46" spans="1:12">
      <c r="A46" s="38" t="s">
        <v>8</v>
      </c>
    </row>
    <row r="47" spans="1:12">
      <c r="A47" s="39" t="s">
        <v>9</v>
      </c>
      <c r="F47" s="40"/>
      <c r="G47" s="40"/>
      <c r="H47" s="40"/>
      <c r="I47" s="40"/>
      <c r="J47" s="40"/>
      <c r="K47" s="40"/>
      <c r="L47" s="40"/>
    </row>
    <row r="48" spans="1:12">
      <c r="A48" s="41" t="s">
        <v>10</v>
      </c>
    </row>
    <row r="49" spans="1:1">
      <c r="A49" s="41" t="s">
        <v>32</v>
      </c>
    </row>
    <row r="50" spans="1:1">
      <c r="A50" s="41" t="s">
        <v>11</v>
      </c>
    </row>
  </sheetData>
  <sheetProtection algorithmName="SHA-512" hashValue="Qrrr0wbXNOT4e93stQi/QYmN3y1VlSw/pRROImXDxKLtlMVUxD3hwgXqImaSdEJE/GnF1JX2FVISyUZDYSD50g==" saltValue="Z2oRPE/BESvNZuwRiIiOpg==" spinCount="100000" sheet="1" objects="1" scenarios="1"/>
  <mergeCells count="3">
    <mergeCell ref="A4:J7"/>
    <mergeCell ref="A9:J9"/>
    <mergeCell ref="A11:J13"/>
  </mergeCells>
  <phoneticPr fontId="6" type="noConversion"/>
  <pageMargins left="1" right="1" top="1" bottom="1" header="0.5" footer="0.5"/>
  <pageSetup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Storage pile wind erosion fugitives</RoutingRuleDescription>
    <Confidentiality_x0020_Status xmlns="157d2481-7646-4106-b82b-066a865f8875">Can be shared with public as necessary</Confidentiality_x0020_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C0B34-19A2-4D28-82D3-299B7D3635EC}">
  <ds:schemaRefs>
    <ds:schemaRef ds:uri="http://schemas.microsoft.com/office/2006/documentManagement/types"/>
    <ds:schemaRef ds:uri="http://schemas.microsoft.com/sharepoint/v3"/>
    <ds:schemaRef ds:uri="157d2481-7646-4106-b82b-066a865f8875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811AC9-993C-4C4B-8820-270A9B62BE04}"/>
</file>

<file path=customXml/itemProps3.xml><?xml version="1.0" encoding="utf-8"?>
<ds:datastoreItem xmlns:ds="http://schemas.openxmlformats.org/officeDocument/2006/customXml" ds:itemID="{05CAE5AB-ACF8-434F-806E-33E002302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Storage Piles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Storage pile wind erosion fugitives</dc:title>
  <dc:creator/>
  <cp:lastModifiedBy>Bell, Nathan</cp:lastModifiedBy>
  <dcterms:created xsi:type="dcterms:W3CDTF">2007-09-12T21:01:50Z</dcterms:created>
  <dcterms:modified xsi:type="dcterms:W3CDTF">2022-03-10T21:43:31Z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</Properties>
</file>