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rown\Downloads\"/>
    </mc:Choice>
  </mc:AlternateContent>
  <xr:revisionPtr revIDLastSave="0" documentId="13_ncr:1_{C3ABA06C-678B-4B04-A4B1-176780D1FCF8}" xr6:coauthVersionLast="47" xr6:coauthVersionMax="47" xr10:uidLastSave="{00000000-0000-0000-0000-000000000000}"/>
  <bookViews>
    <workbookView xWindow="-120" yWindow="-120" windowWidth="29040" windowHeight="15720" xr2:uid="{7E626581-7470-485A-A147-3C04D49FF465}"/>
  </bookViews>
  <sheets>
    <sheet name="Sheet2" sheetId="2" r:id="rId1"/>
    <sheet name="Sheet3" sheetId="3" r:id="rId2"/>
  </sheets>
  <definedNames>
    <definedName name="_xlnm.Print_Area" localSheetId="0">Sheet2!$A$1:$AD$74</definedName>
    <definedName name="_xlnm.Print_Titles" localSheetId="0">Sheet2!$1:$8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0" i="2" l="1"/>
  <c r="AD29" i="2"/>
  <c r="AD26" i="2"/>
  <c r="G27" i="2"/>
  <c r="H27" i="2"/>
  <c r="I27" i="2"/>
  <c r="J27" i="2"/>
  <c r="K27" i="2"/>
  <c r="L27" i="2"/>
  <c r="M27" i="2"/>
  <c r="N27" i="2"/>
  <c r="N36" i="2" s="1"/>
  <c r="N58" i="2" s="1"/>
  <c r="O27" i="2"/>
  <c r="P27" i="2"/>
  <c r="Q27" i="2"/>
  <c r="R27" i="2"/>
  <c r="S27" i="2"/>
  <c r="T27" i="2"/>
  <c r="U27" i="2"/>
  <c r="V27" i="2"/>
  <c r="V36" i="2" s="1"/>
  <c r="V58" i="2" s="1"/>
  <c r="W27" i="2"/>
  <c r="X27" i="2"/>
  <c r="X36" i="2" s="1"/>
  <c r="X58" i="2" s="1"/>
  <c r="Y27" i="2"/>
  <c r="Z27" i="2"/>
  <c r="AA27" i="2"/>
  <c r="AB27" i="2"/>
  <c r="F55" i="2"/>
  <c r="F45" i="2"/>
  <c r="F35" i="2"/>
  <c r="F27" i="2"/>
  <c r="F36" i="2" s="1"/>
  <c r="AB55" i="2"/>
  <c r="Z55" i="2"/>
  <c r="X55" i="2"/>
  <c r="V55" i="2"/>
  <c r="T55" i="2"/>
  <c r="R55" i="2"/>
  <c r="P55" i="2"/>
  <c r="N55" i="2"/>
  <c r="L55" i="2"/>
  <c r="J55" i="2"/>
  <c r="H55" i="2"/>
  <c r="AD54" i="2"/>
  <c r="AD53" i="2"/>
  <c r="AD52" i="2"/>
  <c r="AD51" i="2"/>
  <c r="AD55" i="2" s="1"/>
  <c r="AB49" i="2"/>
  <c r="Z49" i="2"/>
  <c r="X49" i="2"/>
  <c r="V49" i="2"/>
  <c r="T49" i="2"/>
  <c r="R49" i="2"/>
  <c r="P49" i="2"/>
  <c r="N49" i="2"/>
  <c r="L49" i="2"/>
  <c r="J49" i="2"/>
  <c r="H49" i="2"/>
  <c r="F49" i="2"/>
  <c r="AD48" i="2"/>
  <c r="AD47" i="2"/>
  <c r="AD49" i="2" s="1"/>
  <c r="AB45" i="2"/>
  <c r="Z45" i="2"/>
  <c r="X45" i="2"/>
  <c r="V45" i="2"/>
  <c r="T45" i="2"/>
  <c r="R45" i="2"/>
  <c r="P45" i="2"/>
  <c r="N45" i="2"/>
  <c r="L45" i="2"/>
  <c r="J45" i="2"/>
  <c r="H45" i="2"/>
  <c r="AD44" i="2"/>
  <c r="AD43" i="2"/>
  <c r="AD42" i="2"/>
  <c r="AD45" i="2" s="1"/>
  <c r="AD41" i="2"/>
  <c r="AD40" i="2"/>
  <c r="AB35" i="2"/>
  <c r="Z35" i="2"/>
  <c r="X35" i="2"/>
  <c r="V35" i="2"/>
  <c r="T35" i="2"/>
  <c r="T36" i="2" s="1"/>
  <c r="T58" i="2" s="1"/>
  <c r="R35" i="2"/>
  <c r="P35" i="2"/>
  <c r="P36" i="2" s="1"/>
  <c r="P58" i="2" s="1"/>
  <c r="N35" i="2"/>
  <c r="L35" i="2"/>
  <c r="J35" i="2"/>
  <c r="H35" i="2"/>
  <c r="AD34" i="2"/>
  <c r="AD33" i="2"/>
  <c r="AD32" i="2"/>
  <c r="AD31" i="2"/>
  <c r="AB36" i="2"/>
  <c r="AB58" i="2"/>
  <c r="AB73" i="2" s="1"/>
  <c r="R36" i="2"/>
  <c r="R58" i="2" s="1"/>
  <c r="L36" i="2"/>
  <c r="L58" i="2" s="1"/>
  <c r="H36" i="2"/>
  <c r="H58" i="2" s="1"/>
  <c r="H73" i="2" s="1"/>
  <c r="AD25" i="2"/>
  <c r="AD24" i="2"/>
  <c r="AD23" i="2"/>
  <c r="AD22" i="2"/>
  <c r="AD21" i="2"/>
  <c r="AD20" i="2"/>
  <c r="AD19" i="2"/>
  <c r="AD18" i="2"/>
  <c r="AD17" i="2"/>
  <c r="AD16" i="2"/>
  <c r="AD15" i="2"/>
  <c r="AD14" i="2"/>
  <c r="AD13" i="2"/>
  <c r="J36" i="2" l="1"/>
  <c r="J58" i="2" s="1"/>
  <c r="Z36" i="2"/>
  <c r="Z58" i="2" s="1"/>
  <c r="Z73" i="2" s="1"/>
  <c r="F56" i="2"/>
  <c r="F58" i="2" s="1"/>
  <c r="AD35" i="2"/>
  <c r="AD56" i="2"/>
  <c r="AD27" i="2"/>
  <c r="AD36" i="2" s="1"/>
  <c r="AE58" i="2" s="1"/>
  <c r="L73" i="2"/>
  <c r="N10" i="2"/>
  <c r="L10" i="2"/>
  <c r="J73" i="2"/>
  <c r="X73" i="2"/>
  <c r="Z10" i="2"/>
  <c r="AB10" i="2"/>
  <c r="V10" i="2"/>
  <c r="T73" i="2"/>
  <c r="P10" i="2"/>
  <c r="N73" i="2"/>
  <c r="P73" i="2"/>
  <c r="R10" i="2"/>
  <c r="T10" i="2"/>
  <c r="R73" i="2"/>
  <c r="X10" i="2"/>
  <c r="V73" i="2"/>
  <c r="J10" i="2"/>
  <c r="H10" i="2" l="1"/>
  <c r="AD58" i="2"/>
  <c r="F73" i="2"/>
  <c r="AD73" i="2"/>
</calcChain>
</file>

<file path=xl/sharedStrings.xml><?xml version="1.0" encoding="utf-8"?>
<sst xmlns="http://schemas.openxmlformats.org/spreadsheetml/2006/main" count="76" uniqueCount="71">
  <si>
    <t>Operating Accounts</t>
  </si>
  <si>
    <t>YTD Income Statements</t>
  </si>
  <si>
    <t>By Month</t>
  </si>
  <si>
    <t>January</t>
  </si>
  <si>
    <t>February</t>
  </si>
  <si>
    <t>March</t>
  </si>
  <si>
    <t>April</t>
  </si>
  <si>
    <t>May</t>
  </si>
  <si>
    <t>June</t>
  </si>
  <si>
    <t>August</t>
  </si>
  <si>
    <t>September</t>
  </si>
  <si>
    <t>October</t>
  </si>
  <si>
    <t>November</t>
  </si>
  <si>
    <t>December</t>
  </si>
  <si>
    <t>BALANCE SHEET</t>
  </si>
  <si>
    <t xml:space="preserve">       </t>
  </si>
  <si>
    <t>Revenue:</t>
  </si>
  <si>
    <t>July</t>
  </si>
  <si>
    <t>Premium Income:</t>
  </si>
  <si>
    <t>Total Premium Income</t>
  </si>
  <si>
    <t>Other Income:</t>
  </si>
  <si>
    <t>Total Other Income</t>
  </si>
  <si>
    <t>Total Revenue</t>
  </si>
  <si>
    <t>Expenditures:</t>
  </si>
  <si>
    <t>Total Paid Claims</t>
  </si>
  <si>
    <t>Total Insurance Premiums</t>
  </si>
  <si>
    <t>Total Other Expenses</t>
  </si>
  <si>
    <t>Total Expenses:</t>
  </si>
  <si>
    <t>Surplus Account</t>
  </si>
  <si>
    <t>Cost Value</t>
  </si>
  <si>
    <t>Market Value</t>
  </si>
  <si>
    <t>Reserve Account</t>
  </si>
  <si>
    <t>YTD</t>
  </si>
  <si>
    <t>School A</t>
  </si>
  <si>
    <t>School B</t>
  </si>
  <si>
    <t>School C</t>
  </si>
  <si>
    <t>School D</t>
  </si>
  <si>
    <t>School E</t>
  </si>
  <si>
    <t>School F</t>
  </si>
  <si>
    <t>School G</t>
  </si>
  <si>
    <t>School H</t>
  </si>
  <si>
    <t>School I</t>
  </si>
  <si>
    <t>School J</t>
  </si>
  <si>
    <t>School K</t>
  </si>
  <si>
    <t>School L</t>
  </si>
  <si>
    <t>School M</t>
  </si>
  <si>
    <t>Cobra Premiums</t>
  </si>
  <si>
    <t>Interest on Account</t>
  </si>
  <si>
    <t>Stoploss Reimbursements</t>
  </si>
  <si>
    <t>Refunds</t>
  </si>
  <si>
    <t>Claim Settlements</t>
  </si>
  <si>
    <t>RX Rebates</t>
  </si>
  <si>
    <t>Supplemental Contribution Account</t>
  </si>
  <si>
    <t>GRAND TOTAL (MARKET VALUE) ALL TRUST ASSETS:</t>
  </si>
  <si>
    <t>ENDING BALANCE:</t>
  </si>
  <si>
    <t>BEGINNING BALANCE:</t>
  </si>
  <si>
    <t>Transfers</t>
  </si>
  <si>
    <t>Claims Expense:</t>
  </si>
  <si>
    <t>Insurance Premiums:</t>
  </si>
  <si>
    <t>Other Expenses:</t>
  </si>
  <si>
    <t xml:space="preserve">   Claims</t>
  </si>
  <si>
    <t xml:space="preserve">   Stop loss</t>
  </si>
  <si>
    <t xml:space="preserve">   Admin</t>
  </si>
  <si>
    <t xml:space="preserve">   UR</t>
  </si>
  <si>
    <t xml:space="preserve">   Misc.</t>
  </si>
  <si>
    <t xml:space="preserve">   Life premiums</t>
  </si>
  <si>
    <t xml:space="preserve">   LTD premium</t>
  </si>
  <si>
    <t xml:space="preserve">   Attorney fees</t>
  </si>
  <si>
    <t xml:space="preserve">   Salaries &amp; Benefits</t>
  </si>
  <si>
    <t xml:space="preserve">   Administrative fees</t>
  </si>
  <si>
    <t>SAMPLE MEWA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</si>
</sst>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b/>
      <u/>
      <sz val="10"/>
      <color theme="1"/>
      <name val="Times New Roman"/>
      <family val="1"/>
    </font>
    <font>
      <b/>
      <i/>
      <u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44" fontId="2" fillId="0" borderId="0" xfId="1" applyFont="1"/>
    <xf numFmtId="44" fontId="2" fillId="0" borderId="1" xfId="1" applyFont="1" applyBorder="1"/>
    <xf numFmtId="44" fontId="2" fillId="0" borderId="2" xfId="1" applyFont="1" applyBorder="1"/>
    <xf numFmtId="44" fontId="5" fillId="0" borderId="0" xfId="1" applyFont="1"/>
    <xf numFmtId="0" fontId="2" fillId="0" borderId="1" xfId="0" applyFont="1" applyBorder="1" applyAlignment="1">
      <alignment horizontal="center"/>
    </xf>
    <xf numFmtId="44" fontId="2" fillId="0" borderId="0" xfId="0" applyNumberFormat="1" applyFont="1"/>
    <xf numFmtId="0" fontId="7" fillId="0" borderId="0" xfId="0" applyFont="1"/>
    <xf numFmtId="44" fontId="2" fillId="0" borderId="1" xfId="0" applyNumberFormat="1" applyFont="1" applyBorder="1"/>
    <xf numFmtId="44" fontId="2" fillId="0" borderId="3" xfId="0" applyNumberFormat="1" applyFont="1" applyBorder="1"/>
    <xf numFmtId="44" fontId="5" fillId="0" borderId="0" xfId="0" applyNumberFormat="1" applyFont="1"/>
    <xf numFmtId="44" fontId="2" fillId="0" borderId="1" xfId="1" applyFont="1" applyBorder="1" applyAlignment="1">
      <alignment horizontal="center"/>
    </xf>
    <xf numFmtId="0" fontId="0" fillId="2" borderId="0" xfId="0" applyFill="1"/>
    <xf numFmtId="0" fontId="2" fillId="2" borderId="0" xfId="0" applyFont="1" applyFill="1"/>
    <xf numFmtId="44" fontId="2" fillId="2" borderId="0" xfId="1" applyFont="1" applyFill="1"/>
    <xf numFmtId="44" fontId="2" fillId="0" borderId="0" xfId="1" applyFont="1" applyFill="1" applyBorder="1"/>
    <xf numFmtId="0" fontId="8" fillId="2" borderId="0" xfId="0" applyFont="1" applyFill="1"/>
    <xf numFmtId="0" fontId="0" fillId="3" borderId="0" xfId="0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48E40-19AB-4DAF-A0DF-59758B809305}">
  <dimension ref="A1:AE73"/>
  <sheetViews>
    <sheetView tabSelected="1" workbookViewId="0">
      <selection activeCell="A3" sqref="A3:AD3"/>
    </sheetView>
  </sheetViews>
  <sheetFormatPr defaultRowHeight="15" x14ac:dyDescent="0.25"/>
  <cols>
    <col min="1" max="1" width="3" customWidth="1"/>
    <col min="2" max="2" width="2.85546875" customWidth="1"/>
    <col min="3" max="3" width="1.28515625" customWidth="1"/>
    <col min="5" max="5" width="12" customWidth="1"/>
    <col min="6" max="6" width="14.140625" bestFit="1" customWidth="1"/>
    <col min="7" max="7" width="1.28515625" customWidth="1"/>
    <col min="8" max="8" width="12.140625" customWidth="1"/>
    <col min="9" max="9" width="1.28515625" customWidth="1"/>
    <col min="11" max="11" width="1.28515625" customWidth="1"/>
    <col min="13" max="13" width="1.140625" customWidth="1"/>
    <col min="15" max="15" width="1" customWidth="1"/>
    <col min="17" max="17" width="0.85546875" customWidth="1"/>
    <col min="19" max="19" width="1.28515625" customWidth="1"/>
    <col min="21" max="21" width="1.28515625" customWidth="1"/>
    <col min="23" max="23" width="0.85546875" customWidth="1"/>
    <col min="25" max="25" width="1.5703125" customWidth="1"/>
    <col min="27" max="27" width="1.140625" customWidth="1"/>
    <col min="29" max="29" width="1.5703125" customWidth="1"/>
    <col min="30" max="30" width="14.140625" bestFit="1" customWidth="1"/>
    <col min="31" max="31" width="12" bestFit="1" customWidth="1"/>
  </cols>
  <sheetData>
    <row r="1" spans="1:30" s="24" customFormat="1" x14ac:dyDescent="0.25">
      <c r="A1" s="27" t="s">
        <v>70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9"/>
    </row>
    <row r="2" spans="1:30" s="24" customFormat="1" x14ac:dyDescent="0.25">
      <c r="A2" s="30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2"/>
    </row>
    <row r="3" spans="1:30" s="24" customFormat="1" x14ac:dyDescent="0.25">
      <c r="A3" s="30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2"/>
    </row>
    <row r="4" spans="1:30" s="24" customFormat="1" x14ac:dyDescent="0.25">
      <c r="A4" s="30">
        <v>2009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2"/>
    </row>
    <row r="5" spans="1:30" s="24" customFormat="1" x14ac:dyDescent="0.25">
      <c r="A5" s="33" t="s">
        <v>2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5"/>
    </row>
    <row r="6" spans="1:30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x14ac:dyDescent="0.25">
      <c r="A7" s="5"/>
      <c r="B7" s="5"/>
      <c r="C7" s="5"/>
      <c r="D7" s="5"/>
      <c r="E7" s="5"/>
      <c r="F7" s="18" t="s">
        <v>3</v>
      </c>
      <c r="G7" s="5"/>
      <c r="H7" s="18" t="s">
        <v>4</v>
      </c>
      <c r="I7" s="5"/>
      <c r="J7" s="18" t="s">
        <v>5</v>
      </c>
      <c r="K7" s="5"/>
      <c r="L7" s="18" t="s">
        <v>6</v>
      </c>
      <c r="M7" s="5"/>
      <c r="N7" s="18" t="s">
        <v>7</v>
      </c>
      <c r="O7" s="5"/>
      <c r="P7" s="18" t="s">
        <v>8</v>
      </c>
      <c r="Q7" s="5"/>
      <c r="R7" s="18" t="s">
        <v>17</v>
      </c>
      <c r="S7" s="5"/>
      <c r="T7" s="18" t="s">
        <v>9</v>
      </c>
      <c r="U7" s="5"/>
      <c r="V7" s="18" t="s">
        <v>10</v>
      </c>
      <c r="W7" s="5"/>
      <c r="X7" s="18" t="s">
        <v>11</v>
      </c>
      <c r="Y7" s="5"/>
      <c r="Z7" s="18" t="s">
        <v>12</v>
      </c>
      <c r="AA7" s="5"/>
      <c r="AB7" s="18" t="s">
        <v>13</v>
      </c>
      <c r="AC7" s="1"/>
      <c r="AD7" s="12" t="s">
        <v>32</v>
      </c>
    </row>
    <row r="8" spans="1:30" x14ac:dyDescent="0.25">
      <c r="A8" s="3" t="s">
        <v>14</v>
      </c>
      <c r="B8" s="2"/>
      <c r="C8" s="2"/>
      <c r="D8" s="2"/>
      <c r="E8" s="2"/>
      <c r="F8" s="8"/>
      <c r="G8" s="2"/>
      <c r="H8" s="8"/>
      <c r="I8" s="2"/>
      <c r="J8" s="8"/>
      <c r="K8" s="2"/>
      <c r="L8" s="8"/>
      <c r="M8" s="2"/>
      <c r="N8" s="8"/>
      <c r="O8" s="2"/>
      <c r="P8" s="8"/>
      <c r="Q8" s="2"/>
      <c r="R8" s="8"/>
      <c r="S8" s="2"/>
      <c r="T8" s="8"/>
      <c r="U8" s="2"/>
      <c r="V8" s="8"/>
      <c r="W8" s="2"/>
      <c r="X8" s="8"/>
      <c r="Y8" s="2"/>
      <c r="Z8" s="8"/>
      <c r="AA8" s="2"/>
      <c r="AB8" s="8"/>
      <c r="AD8" s="2"/>
    </row>
    <row r="9" spans="1:30" x14ac:dyDescent="0.25">
      <c r="A9" s="3"/>
      <c r="B9" s="2"/>
      <c r="C9" s="2"/>
      <c r="D9" s="2"/>
      <c r="E9" s="2"/>
      <c r="F9" s="8"/>
      <c r="G9" s="2"/>
      <c r="H9" s="8"/>
      <c r="I9" s="2"/>
      <c r="J9" s="8"/>
      <c r="K9" s="2"/>
      <c r="L9" s="8"/>
      <c r="M9" s="2"/>
      <c r="N9" s="8"/>
      <c r="O9" s="2"/>
      <c r="P9" s="8"/>
      <c r="Q9" s="2"/>
      <c r="R9" s="8"/>
      <c r="S9" s="2"/>
      <c r="T9" s="8"/>
      <c r="U9" s="2"/>
      <c r="V9" s="8"/>
      <c r="W9" s="2"/>
      <c r="X9" s="8"/>
      <c r="Y9" s="2"/>
      <c r="Z9" s="8"/>
      <c r="AA9" s="2"/>
      <c r="AB9" s="8"/>
      <c r="AD9" s="2"/>
    </row>
    <row r="10" spans="1:30" x14ac:dyDescent="0.25">
      <c r="A10" s="3" t="s">
        <v>55</v>
      </c>
      <c r="B10" s="2"/>
      <c r="C10" s="2"/>
      <c r="D10" s="2"/>
      <c r="E10" s="8"/>
      <c r="F10" s="8">
        <v>693059.52</v>
      </c>
      <c r="G10" s="2"/>
      <c r="H10" s="8">
        <f>F58</f>
        <v>1065139.75</v>
      </c>
      <c r="I10" s="2"/>
      <c r="J10" s="8">
        <f>H58</f>
        <v>0</v>
      </c>
      <c r="K10" s="2"/>
      <c r="L10" s="8">
        <f>J58</f>
        <v>0</v>
      </c>
      <c r="M10" s="2"/>
      <c r="N10" s="8">
        <f>L58</f>
        <v>0</v>
      </c>
      <c r="O10" s="2"/>
      <c r="P10" s="8">
        <f>N58</f>
        <v>0</v>
      </c>
      <c r="Q10" s="2"/>
      <c r="R10" s="8">
        <f>P58</f>
        <v>0</v>
      </c>
      <c r="S10" s="2"/>
      <c r="T10" s="8">
        <f>R58</f>
        <v>0</v>
      </c>
      <c r="U10" s="2"/>
      <c r="V10" s="8">
        <f>T58</f>
        <v>0</v>
      </c>
      <c r="W10" s="2"/>
      <c r="X10" s="8">
        <f>V58</f>
        <v>0</v>
      </c>
      <c r="Y10" s="2"/>
      <c r="Z10" s="8">
        <f>X58</f>
        <v>0</v>
      </c>
      <c r="AA10" s="2"/>
      <c r="AB10" s="8">
        <f>Z58</f>
        <v>0</v>
      </c>
      <c r="AD10" s="8"/>
    </row>
    <row r="11" spans="1:30" x14ac:dyDescent="0.25">
      <c r="A11" s="4"/>
      <c r="B11" s="4" t="s">
        <v>16</v>
      </c>
      <c r="C11" s="2"/>
      <c r="D11" s="2"/>
      <c r="E11" s="2"/>
      <c r="F11" s="8"/>
      <c r="G11" s="2"/>
      <c r="H11" s="8"/>
      <c r="I11" s="2"/>
      <c r="J11" s="8"/>
      <c r="K11" s="2"/>
      <c r="L11" s="8"/>
      <c r="M11" s="2"/>
      <c r="N11" s="8"/>
      <c r="O11" s="2"/>
      <c r="P11" s="8"/>
      <c r="Q11" s="2"/>
      <c r="R11" s="8"/>
      <c r="S11" s="2"/>
      <c r="T11" s="8"/>
      <c r="U11" s="2"/>
      <c r="V11" s="8"/>
      <c r="W11" s="2"/>
      <c r="X11" s="8"/>
      <c r="Y11" s="2"/>
      <c r="Z11" s="8"/>
      <c r="AA11" s="2"/>
      <c r="AB11" s="8"/>
      <c r="AD11" s="2"/>
    </row>
    <row r="12" spans="1:30" x14ac:dyDescent="0.25">
      <c r="A12" s="2"/>
      <c r="B12" s="2"/>
      <c r="C12" s="2" t="s">
        <v>18</v>
      </c>
      <c r="D12" s="2"/>
      <c r="E12" s="2"/>
      <c r="F12" s="8"/>
      <c r="G12" s="2"/>
      <c r="H12" s="8"/>
      <c r="I12" s="2"/>
      <c r="J12" s="8"/>
      <c r="K12" s="2"/>
      <c r="L12" s="8"/>
      <c r="M12" s="2"/>
      <c r="N12" s="8"/>
      <c r="O12" s="2"/>
      <c r="P12" s="8"/>
      <c r="Q12" s="2"/>
      <c r="R12" s="8"/>
      <c r="S12" s="2"/>
      <c r="T12" s="8"/>
      <c r="U12" s="2"/>
      <c r="V12" s="8"/>
      <c r="W12" s="2"/>
      <c r="X12" s="8"/>
      <c r="Y12" s="2"/>
      <c r="Z12" s="8"/>
      <c r="AA12" s="2"/>
      <c r="AB12" s="8"/>
      <c r="AD12" s="2"/>
    </row>
    <row r="13" spans="1:30" x14ac:dyDescent="0.25">
      <c r="A13" s="2" t="s">
        <v>15</v>
      </c>
      <c r="B13" s="2"/>
      <c r="C13" s="2"/>
      <c r="D13" s="2" t="s">
        <v>33</v>
      </c>
      <c r="E13" s="2"/>
      <c r="F13" s="8">
        <v>196358.49</v>
      </c>
      <c r="G13" s="2"/>
      <c r="H13" s="8"/>
      <c r="I13" s="2"/>
      <c r="J13" s="8"/>
      <c r="K13" s="2"/>
      <c r="L13" s="8"/>
      <c r="M13" s="2"/>
      <c r="N13" s="8"/>
      <c r="O13" s="2"/>
      <c r="P13" s="8"/>
      <c r="Q13" s="2"/>
      <c r="R13" s="8"/>
      <c r="S13" s="2"/>
      <c r="T13" s="8"/>
      <c r="U13" s="2"/>
      <c r="V13" s="8"/>
      <c r="W13" s="2"/>
      <c r="X13" s="8"/>
      <c r="Y13" s="2"/>
      <c r="Z13" s="8"/>
      <c r="AA13" s="2"/>
      <c r="AB13" s="8"/>
      <c r="AD13" s="13">
        <f>SUM(F13:AC13)</f>
        <v>196358.49</v>
      </c>
    </row>
    <row r="14" spans="1:30" x14ac:dyDescent="0.25">
      <c r="A14" s="2"/>
      <c r="B14" s="2"/>
      <c r="C14" s="2"/>
      <c r="D14" s="2" t="s">
        <v>34</v>
      </c>
      <c r="E14" s="2"/>
      <c r="F14" s="8">
        <v>82536.149999999994</v>
      </c>
      <c r="G14" s="2"/>
      <c r="H14" s="8"/>
      <c r="I14" s="2"/>
      <c r="J14" s="8"/>
      <c r="K14" s="2"/>
      <c r="L14" s="8"/>
      <c r="M14" s="2"/>
      <c r="N14" s="8"/>
      <c r="O14" s="2"/>
      <c r="P14" s="8"/>
      <c r="Q14" s="2"/>
      <c r="R14" s="8"/>
      <c r="S14" s="2"/>
      <c r="T14" s="8"/>
      <c r="U14" s="2"/>
      <c r="V14" s="8"/>
      <c r="W14" s="2"/>
      <c r="X14" s="8"/>
      <c r="Y14" s="2"/>
      <c r="Z14" s="8"/>
      <c r="AA14" s="2"/>
      <c r="AB14" s="8"/>
      <c r="AD14" s="13">
        <f t="shared" ref="AD14:AD25" si="0">SUM(F14:AC14)</f>
        <v>82536.149999999994</v>
      </c>
    </row>
    <row r="15" spans="1:30" x14ac:dyDescent="0.25">
      <c r="A15" s="2"/>
      <c r="B15" s="2"/>
      <c r="C15" s="2"/>
      <c r="D15" s="2" t="s">
        <v>35</v>
      </c>
      <c r="E15" s="2"/>
      <c r="F15" s="8">
        <v>41277.26</v>
      </c>
      <c r="G15" s="2"/>
      <c r="H15" s="8"/>
      <c r="I15" s="2"/>
      <c r="J15" s="8"/>
      <c r="K15" s="2"/>
      <c r="L15" s="8"/>
      <c r="M15" s="2"/>
      <c r="N15" s="8"/>
      <c r="O15" s="2"/>
      <c r="P15" s="8"/>
      <c r="Q15" s="2"/>
      <c r="R15" s="8"/>
      <c r="S15" s="2"/>
      <c r="T15" s="8"/>
      <c r="U15" s="2"/>
      <c r="V15" s="8"/>
      <c r="W15" s="2"/>
      <c r="X15" s="8"/>
      <c r="Y15" s="2"/>
      <c r="Z15" s="8"/>
      <c r="AA15" s="2"/>
      <c r="AB15" s="8"/>
      <c r="AD15" s="13">
        <f t="shared" si="0"/>
        <v>41277.26</v>
      </c>
    </row>
    <row r="16" spans="1:30" x14ac:dyDescent="0.25">
      <c r="A16" s="2"/>
      <c r="B16" s="2"/>
      <c r="C16" s="2"/>
      <c r="D16" s="2" t="s">
        <v>36</v>
      </c>
      <c r="E16" s="2"/>
      <c r="F16" s="8">
        <v>40265.08</v>
      </c>
      <c r="G16" s="2"/>
      <c r="H16" s="8"/>
      <c r="I16" s="2"/>
      <c r="J16" s="8"/>
      <c r="K16" s="2"/>
      <c r="L16" s="8"/>
      <c r="M16" s="2"/>
      <c r="N16" s="8"/>
      <c r="O16" s="2"/>
      <c r="P16" s="8"/>
      <c r="Q16" s="2"/>
      <c r="R16" s="8"/>
      <c r="S16" s="2"/>
      <c r="T16" s="8"/>
      <c r="U16" s="2"/>
      <c r="V16" s="8"/>
      <c r="W16" s="2"/>
      <c r="X16" s="8"/>
      <c r="Y16" s="2"/>
      <c r="Z16" s="8"/>
      <c r="AA16" s="2"/>
      <c r="AB16" s="8"/>
      <c r="AD16" s="13">
        <f t="shared" si="0"/>
        <v>40265.08</v>
      </c>
    </row>
    <row r="17" spans="1:30" x14ac:dyDescent="0.25">
      <c r="A17" s="2"/>
      <c r="B17" s="2"/>
      <c r="C17" s="2"/>
      <c r="D17" s="2" t="s">
        <v>37</v>
      </c>
      <c r="E17" s="2"/>
      <c r="F17" s="8">
        <v>4484.8999999999996</v>
      </c>
      <c r="G17" s="2"/>
      <c r="H17" s="8"/>
      <c r="I17" s="2"/>
      <c r="J17" s="8"/>
      <c r="K17" s="2"/>
      <c r="L17" s="8"/>
      <c r="M17" s="2"/>
      <c r="N17" s="8"/>
      <c r="O17" s="2"/>
      <c r="P17" s="8"/>
      <c r="Q17" s="2"/>
      <c r="R17" s="8"/>
      <c r="S17" s="2"/>
      <c r="T17" s="8"/>
      <c r="U17" s="2"/>
      <c r="V17" s="8"/>
      <c r="W17" s="2"/>
      <c r="X17" s="8"/>
      <c r="Y17" s="2"/>
      <c r="Z17" s="8"/>
      <c r="AA17" s="2"/>
      <c r="AB17" s="8"/>
      <c r="AD17" s="13">
        <f t="shared" si="0"/>
        <v>4484.8999999999996</v>
      </c>
    </row>
    <row r="18" spans="1:30" x14ac:dyDescent="0.25">
      <c r="A18" s="2"/>
      <c r="B18" s="2"/>
      <c r="C18" s="2"/>
      <c r="D18" s="2" t="s">
        <v>38</v>
      </c>
      <c r="E18" s="2"/>
      <c r="F18" s="8">
        <v>47171.96</v>
      </c>
      <c r="G18" s="2"/>
      <c r="H18" s="8"/>
      <c r="I18" s="2"/>
      <c r="J18" s="8"/>
      <c r="K18" s="2"/>
      <c r="L18" s="8"/>
      <c r="M18" s="2"/>
      <c r="N18" s="8"/>
      <c r="O18" s="2"/>
      <c r="P18" s="8"/>
      <c r="Q18" s="2"/>
      <c r="R18" s="8"/>
      <c r="S18" s="2"/>
      <c r="T18" s="8"/>
      <c r="U18" s="2"/>
      <c r="V18" s="8"/>
      <c r="W18" s="2"/>
      <c r="X18" s="8"/>
      <c r="Y18" s="2"/>
      <c r="Z18" s="8"/>
      <c r="AA18" s="2"/>
      <c r="AB18" s="8"/>
      <c r="AD18" s="13">
        <f t="shared" si="0"/>
        <v>47171.96</v>
      </c>
    </row>
    <row r="19" spans="1:30" x14ac:dyDescent="0.25">
      <c r="A19" s="2"/>
      <c r="B19" s="2"/>
      <c r="C19" s="2"/>
      <c r="D19" s="2" t="s">
        <v>39</v>
      </c>
      <c r="E19" s="2"/>
      <c r="F19" s="8">
        <v>250895.5</v>
      </c>
      <c r="G19" s="2"/>
      <c r="H19" s="8"/>
      <c r="I19" s="2"/>
      <c r="J19" s="8"/>
      <c r="K19" s="2"/>
      <c r="L19" s="8"/>
      <c r="M19" s="2"/>
      <c r="N19" s="8"/>
      <c r="O19" s="2"/>
      <c r="P19" s="8"/>
      <c r="Q19" s="2"/>
      <c r="R19" s="8"/>
      <c r="S19" s="2"/>
      <c r="T19" s="8"/>
      <c r="U19" s="2"/>
      <c r="V19" s="8"/>
      <c r="W19" s="2"/>
      <c r="X19" s="8"/>
      <c r="Y19" s="2"/>
      <c r="Z19" s="8"/>
      <c r="AA19" s="2"/>
      <c r="AB19" s="8"/>
      <c r="AD19" s="13">
        <f t="shared" si="0"/>
        <v>250895.5</v>
      </c>
    </row>
    <row r="20" spans="1:30" x14ac:dyDescent="0.25">
      <c r="A20" s="2"/>
      <c r="B20" s="2"/>
      <c r="C20" s="2"/>
      <c r="D20" s="2" t="s">
        <v>40</v>
      </c>
      <c r="E20" s="2"/>
      <c r="F20" s="8">
        <v>74162.14</v>
      </c>
      <c r="G20" s="2"/>
      <c r="H20" s="8"/>
      <c r="I20" s="2"/>
      <c r="J20" s="8"/>
      <c r="K20" s="2"/>
      <c r="L20" s="8"/>
      <c r="M20" s="2"/>
      <c r="N20" s="8"/>
      <c r="O20" s="2"/>
      <c r="P20" s="8"/>
      <c r="Q20" s="2"/>
      <c r="R20" s="8"/>
      <c r="S20" s="2"/>
      <c r="T20" s="8"/>
      <c r="U20" s="2"/>
      <c r="V20" s="8"/>
      <c r="W20" s="2"/>
      <c r="X20" s="8"/>
      <c r="Y20" s="2"/>
      <c r="Z20" s="8"/>
      <c r="AA20" s="2"/>
      <c r="AB20" s="8"/>
      <c r="AD20" s="13">
        <f t="shared" si="0"/>
        <v>74162.14</v>
      </c>
    </row>
    <row r="21" spans="1:30" x14ac:dyDescent="0.25">
      <c r="A21" s="2"/>
      <c r="B21" s="2"/>
      <c r="C21" s="2"/>
      <c r="D21" s="2" t="s">
        <v>41</v>
      </c>
      <c r="E21" s="2"/>
      <c r="F21" s="8">
        <v>61800.22</v>
      </c>
      <c r="G21" s="2"/>
      <c r="H21" s="8"/>
      <c r="I21" s="2"/>
      <c r="J21" s="8"/>
      <c r="K21" s="2"/>
      <c r="L21" s="8"/>
      <c r="M21" s="2"/>
      <c r="N21" s="8"/>
      <c r="O21" s="2"/>
      <c r="P21" s="8"/>
      <c r="Q21" s="2"/>
      <c r="R21" s="8"/>
      <c r="S21" s="2"/>
      <c r="T21" s="8"/>
      <c r="U21" s="2"/>
      <c r="V21" s="8"/>
      <c r="W21" s="2"/>
      <c r="X21" s="8"/>
      <c r="Y21" s="2"/>
      <c r="Z21" s="8"/>
      <c r="AA21" s="2"/>
      <c r="AB21" s="8"/>
      <c r="AD21" s="13">
        <f t="shared" si="0"/>
        <v>61800.22</v>
      </c>
    </row>
    <row r="22" spans="1:30" x14ac:dyDescent="0.25">
      <c r="A22" s="2"/>
      <c r="B22" s="2"/>
      <c r="C22" s="2"/>
      <c r="D22" s="2" t="s">
        <v>42</v>
      </c>
      <c r="E22" s="2"/>
      <c r="F22" s="8">
        <v>61796.41</v>
      </c>
      <c r="G22" s="2"/>
      <c r="H22" s="8"/>
      <c r="I22" s="2"/>
      <c r="J22" s="8"/>
      <c r="K22" s="2"/>
      <c r="L22" s="8"/>
      <c r="M22" s="2"/>
      <c r="N22" s="8"/>
      <c r="O22" s="2"/>
      <c r="P22" s="8"/>
      <c r="Q22" s="2"/>
      <c r="R22" s="8"/>
      <c r="S22" s="2"/>
      <c r="T22" s="8"/>
      <c r="U22" s="2"/>
      <c r="V22" s="8"/>
      <c r="W22" s="2"/>
      <c r="X22" s="8"/>
      <c r="Y22" s="2"/>
      <c r="Z22" s="8"/>
      <c r="AA22" s="2"/>
      <c r="AB22" s="8"/>
      <c r="AD22" s="13">
        <f t="shared" si="0"/>
        <v>61796.41</v>
      </c>
    </row>
    <row r="23" spans="1:30" x14ac:dyDescent="0.25">
      <c r="A23" s="2"/>
      <c r="B23" s="2"/>
      <c r="C23" s="2"/>
      <c r="D23" s="2" t="s">
        <v>43</v>
      </c>
      <c r="E23" s="2"/>
      <c r="F23" s="8">
        <v>43614.879999999997</v>
      </c>
      <c r="G23" s="2"/>
      <c r="H23" s="8"/>
      <c r="I23" s="2"/>
      <c r="J23" s="8"/>
      <c r="K23" s="2"/>
      <c r="L23" s="8"/>
      <c r="M23" s="2"/>
      <c r="N23" s="8"/>
      <c r="O23" s="2"/>
      <c r="P23" s="8"/>
      <c r="Q23" s="2"/>
      <c r="R23" s="8"/>
      <c r="S23" s="2"/>
      <c r="T23" s="8"/>
      <c r="U23" s="2"/>
      <c r="V23" s="8"/>
      <c r="W23" s="2"/>
      <c r="X23" s="8"/>
      <c r="Y23" s="2"/>
      <c r="Z23" s="8"/>
      <c r="AA23" s="2"/>
      <c r="AB23" s="8"/>
      <c r="AD23" s="13">
        <f t="shared" si="0"/>
        <v>43614.879999999997</v>
      </c>
    </row>
    <row r="24" spans="1:30" x14ac:dyDescent="0.25">
      <c r="A24" s="2"/>
      <c r="B24" s="2"/>
      <c r="C24" s="2"/>
      <c r="D24" s="2" t="s">
        <v>44</v>
      </c>
      <c r="E24" s="2"/>
      <c r="F24" s="8">
        <v>43629.75</v>
      </c>
      <c r="G24" s="2"/>
      <c r="H24" s="8"/>
      <c r="I24" s="2"/>
      <c r="J24" s="8"/>
      <c r="K24" s="2"/>
      <c r="L24" s="8"/>
      <c r="M24" s="2"/>
      <c r="N24" s="8"/>
      <c r="O24" s="2"/>
      <c r="P24" s="8"/>
      <c r="Q24" s="2"/>
      <c r="R24" s="8"/>
      <c r="S24" s="2"/>
      <c r="T24" s="8"/>
      <c r="U24" s="2"/>
      <c r="V24" s="8"/>
      <c r="W24" s="2"/>
      <c r="X24" s="8"/>
      <c r="Y24" s="2"/>
      <c r="Z24" s="8"/>
      <c r="AA24" s="2"/>
      <c r="AB24" s="8"/>
      <c r="AD24" s="13">
        <f t="shared" si="0"/>
        <v>43629.75</v>
      </c>
    </row>
    <row r="25" spans="1:30" x14ac:dyDescent="0.25">
      <c r="A25" s="2"/>
      <c r="B25" s="2"/>
      <c r="C25" s="2"/>
      <c r="D25" s="2" t="s">
        <v>45</v>
      </c>
      <c r="E25" s="2"/>
      <c r="F25" s="8">
        <v>45468.23</v>
      </c>
      <c r="G25" s="2"/>
      <c r="H25" s="8"/>
      <c r="I25" s="2"/>
      <c r="J25" s="8"/>
      <c r="K25" s="2"/>
      <c r="L25" s="8"/>
      <c r="M25" s="2"/>
      <c r="N25" s="8"/>
      <c r="O25" s="2"/>
      <c r="P25" s="8"/>
      <c r="Q25" s="2"/>
      <c r="R25" s="8"/>
      <c r="S25" s="2"/>
      <c r="T25" s="8"/>
      <c r="U25" s="2"/>
      <c r="V25" s="8"/>
      <c r="W25" s="2"/>
      <c r="X25" s="8"/>
      <c r="Y25" s="2"/>
      <c r="Z25" s="8"/>
      <c r="AA25" s="2"/>
      <c r="AB25" s="8"/>
      <c r="AD25" s="13">
        <f t="shared" si="0"/>
        <v>45468.23</v>
      </c>
    </row>
    <row r="26" spans="1:30" x14ac:dyDescent="0.25">
      <c r="A26" s="2"/>
      <c r="B26" s="2"/>
      <c r="C26" s="2"/>
      <c r="D26" s="2" t="s">
        <v>46</v>
      </c>
      <c r="E26" s="2"/>
      <c r="F26" s="9">
        <v>4434.7299999999996</v>
      </c>
      <c r="G26" s="2"/>
      <c r="H26" s="8"/>
      <c r="I26" s="2"/>
      <c r="J26" s="8"/>
      <c r="K26" s="2"/>
      <c r="L26" s="8"/>
      <c r="M26" s="2"/>
      <c r="N26" s="8"/>
      <c r="O26" s="2"/>
      <c r="P26" s="8"/>
      <c r="Q26" s="2"/>
      <c r="R26" s="8"/>
      <c r="S26" s="2"/>
      <c r="T26" s="8"/>
      <c r="U26" s="2"/>
      <c r="V26" s="8"/>
      <c r="W26" s="2"/>
      <c r="X26" s="8"/>
      <c r="Y26" s="2"/>
      <c r="Z26" s="8"/>
      <c r="AA26" s="2"/>
      <c r="AB26" s="8"/>
      <c r="AD26" s="13">
        <f>SUM(F26:AC26)</f>
        <v>4434.7299999999996</v>
      </c>
    </row>
    <row r="27" spans="1:30" x14ac:dyDescent="0.25">
      <c r="A27" s="2"/>
      <c r="B27" s="2"/>
      <c r="C27" s="2"/>
      <c r="D27" s="2" t="s">
        <v>19</v>
      </c>
      <c r="E27" s="2"/>
      <c r="F27" s="8">
        <f>SUM(F13:F26)</f>
        <v>997895.70000000007</v>
      </c>
      <c r="G27" s="8">
        <f t="shared" ref="G27:AB27" si="1">SUM(G13:G26)</f>
        <v>0</v>
      </c>
      <c r="H27" s="8">
        <f t="shared" si="1"/>
        <v>0</v>
      </c>
      <c r="I27" s="8">
        <f t="shared" si="1"/>
        <v>0</v>
      </c>
      <c r="J27" s="8">
        <f t="shared" si="1"/>
        <v>0</v>
      </c>
      <c r="K27" s="8">
        <f t="shared" si="1"/>
        <v>0</v>
      </c>
      <c r="L27" s="8">
        <f t="shared" si="1"/>
        <v>0</v>
      </c>
      <c r="M27" s="8">
        <f t="shared" si="1"/>
        <v>0</v>
      </c>
      <c r="N27" s="8">
        <f t="shared" si="1"/>
        <v>0</v>
      </c>
      <c r="O27" s="8">
        <f t="shared" si="1"/>
        <v>0</v>
      </c>
      <c r="P27" s="8">
        <f t="shared" si="1"/>
        <v>0</v>
      </c>
      <c r="Q27" s="8">
        <f t="shared" si="1"/>
        <v>0</v>
      </c>
      <c r="R27" s="8">
        <f t="shared" si="1"/>
        <v>0</v>
      </c>
      <c r="S27" s="8">
        <f t="shared" si="1"/>
        <v>0</v>
      </c>
      <c r="T27" s="8">
        <f t="shared" si="1"/>
        <v>0</v>
      </c>
      <c r="U27" s="8">
        <f t="shared" si="1"/>
        <v>0</v>
      </c>
      <c r="V27" s="8">
        <f t="shared" si="1"/>
        <v>0</v>
      </c>
      <c r="W27" s="8">
        <f t="shared" si="1"/>
        <v>0</v>
      </c>
      <c r="X27" s="8">
        <f t="shared" si="1"/>
        <v>0</v>
      </c>
      <c r="Y27" s="8">
        <f t="shared" si="1"/>
        <v>0</v>
      </c>
      <c r="Z27" s="8">
        <f t="shared" si="1"/>
        <v>0</v>
      </c>
      <c r="AA27" s="8">
        <f t="shared" si="1"/>
        <v>0</v>
      </c>
      <c r="AB27" s="8">
        <f t="shared" si="1"/>
        <v>0</v>
      </c>
      <c r="AD27" s="13">
        <f>SUM(AD13:AD26)</f>
        <v>997895.70000000007</v>
      </c>
    </row>
    <row r="28" spans="1:30" x14ac:dyDescent="0.25">
      <c r="A28" s="2"/>
      <c r="B28" s="2"/>
      <c r="C28" s="2" t="s">
        <v>20</v>
      </c>
      <c r="D28" s="3"/>
      <c r="E28" s="2"/>
      <c r="F28" s="8"/>
      <c r="G28" s="2"/>
      <c r="H28" s="8"/>
      <c r="I28" s="2"/>
      <c r="J28" s="8"/>
      <c r="K28" s="2"/>
      <c r="L28" s="8"/>
      <c r="M28" s="2"/>
      <c r="N28" s="8"/>
      <c r="O28" s="2"/>
      <c r="P28" s="8"/>
      <c r="Q28" s="2"/>
      <c r="R28" s="8"/>
      <c r="S28" s="2"/>
      <c r="T28" s="8"/>
      <c r="U28" s="2"/>
      <c r="V28" s="8"/>
      <c r="W28" s="2"/>
      <c r="X28" s="8"/>
      <c r="Y28" s="2"/>
      <c r="Z28" s="8"/>
      <c r="AA28" s="2"/>
      <c r="AB28" s="8"/>
      <c r="AD28" s="13"/>
    </row>
    <row r="29" spans="1:30" x14ac:dyDescent="0.25">
      <c r="A29" s="2"/>
      <c r="B29" s="2"/>
      <c r="D29" s="2" t="s">
        <v>47</v>
      </c>
      <c r="E29" s="2"/>
      <c r="F29" s="8">
        <v>1772.48</v>
      </c>
      <c r="G29" s="2"/>
      <c r="H29" s="8"/>
      <c r="I29" s="2"/>
      <c r="J29" s="8"/>
      <c r="K29" s="2"/>
      <c r="L29" s="8"/>
      <c r="M29" s="2"/>
      <c r="N29" s="8"/>
      <c r="O29" s="2"/>
      <c r="P29" s="8"/>
      <c r="Q29" s="2"/>
      <c r="R29" s="8"/>
      <c r="S29" s="2"/>
      <c r="T29" s="8"/>
      <c r="U29" s="2"/>
      <c r="V29" s="8"/>
      <c r="W29" s="2"/>
      <c r="X29" s="8"/>
      <c r="Y29" s="2"/>
      <c r="Z29" s="8"/>
      <c r="AA29" s="2"/>
      <c r="AB29" s="8"/>
      <c r="AD29" s="13">
        <f>SUM(F29:AC29)</f>
        <v>1772.48</v>
      </c>
    </row>
    <row r="30" spans="1:30" x14ac:dyDescent="0.25">
      <c r="A30" s="2"/>
      <c r="B30" s="2"/>
      <c r="C30" s="2"/>
      <c r="D30" s="2" t="s">
        <v>48</v>
      </c>
      <c r="E30" s="2"/>
      <c r="F30" s="8">
        <v>520312.07</v>
      </c>
      <c r="G30" s="2"/>
      <c r="H30" s="8"/>
      <c r="I30" s="2"/>
      <c r="J30" s="8"/>
      <c r="K30" s="2"/>
      <c r="L30" s="8"/>
      <c r="M30" s="2"/>
      <c r="N30" s="8"/>
      <c r="O30" s="2"/>
      <c r="P30" s="8"/>
      <c r="Q30" s="2"/>
      <c r="R30" s="8"/>
      <c r="S30" s="2"/>
      <c r="T30" s="8"/>
      <c r="U30" s="2"/>
      <c r="V30" s="8"/>
      <c r="W30" s="2"/>
      <c r="X30" s="8"/>
      <c r="Y30" s="2"/>
      <c r="Z30" s="8"/>
      <c r="AA30" s="2"/>
      <c r="AB30" s="8"/>
      <c r="AD30" s="13">
        <f>SUM(F30:AC30)</f>
        <v>520312.07</v>
      </c>
    </row>
    <row r="31" spans="1:30" x14ac:dyDescent="0.25">
      <c r="A31" s="2"/>
      <c r="B31" s="2"/>
      <c r="C31" s="2"/>
      <c r="D31" s="2" t="s">
        <v>49</v>
      </c>
      <c r="E31" s="2"/>
      <c r="F31" s="8">
        <v>23546.86</v>
      </c>
      <c r="G31" s="2"/>
      <c r="H31" s="8"/>
      <c r="I31" s="2"/>
      <c r="J31" s="8"/>
      <c r="K31" s="2"/>
      <c r="L31" s="8"/>
      <c r="M31" s="2"/>
      <c r="N31" s="8"/>
      <c r="O31" s="2"/>
      <c r="P31" s="8"/>
      <c r="Q31" s="2"/>
      <c r="R31" s="8"/>
      <c r="S31" s="2"/>
      <c r="T31" s="8"/>
      <c r="U31" s="2"/>
      <c r="V31" s="8"/>
      <c r="W31" s="2"/>
      <c r="X31" s="8"/>
      <c r="Y31" s="2"/>
      <c r="Z31" s="8"/>
      <c r="AA31" s="2"/>
      <c r="AB31" s="8"/>
      <c r="AD31" s="13">
        <f>F31+AB31</f>
        <v>23546.86</v>
      </c>
    </row>
    <row r="32" spans="1:30" x14ac:dyDescent="0.25">
      <c r="A32" s="2"/>
      <c r="B32" s="2"/>
      <c r="C32" s="2"/>
      <c r="D32" s="2" t="s">
        <v>50</v>
      </c>
      <c r="E32" s="2"/>
      <c r="F32" s="8">
        <v>3809.52</v>
      </c>
      <c r="G32" s="2"/>
      <c r="H32" s="8"/>
      <c r="I32" s="2"/>
      <c r="J32" s="8"/>
      <c r="K32" s="2"/>
      <c r="L32" s="8"/>
      <c r="M32" s="2"/>
      <c r="N32" s="8"/>
      <c r="O32" s="2"/>
      <c r="P32" s="8"/>
      <c r="Q32" s="2"/>
      <c r="R32" s="8"/>
      <c r="S32" s="2"/>
      <c r="T32" s="8"/>
      <c r="U32" s="2"/>
      <c r="V32" s="8"/>
      <c r="W32" s="2"/>
      <c r="X32" s="8"/>
      <c r="Y32" s="2"/>
      <c r="Z32" s="8"/>
      <c r="AA32" s="2"/>
      <c r="AB32" s="8"/>
      <c r="AD32" s="13">
        <f>F32+AB32</f>
        <v>3809.52</v>
      </c>
    </row>
    <row r="33" spans="1:30" x14ac:dyDescent="0.25">
      <c r="A33" s="2"/>
      <c r="B33" s="2"/>
      <c r="C33" s="2"/>
      <c r="D33" s="2" t="s">
        <v>51</v>
      </c>
      <c r="E33" s="2"/>
      <c r="F33" s="8">
        <v>25157.200000000001</v>
      </c>
      <c r="G33" s="2"/>
      <c r="H33" s="8"/>
      <c r="I33" s="2"/>
      <c r="J33" s="8"/>
      <c r="K33" s="2"/>
      <c r="L33" s="8"/>
      <c r="M33" s="2"/>
      <c r="N33" s="8"/>
      <c r="O33" s="2"/>
      <c r="P33" s="8"/>
      <c r="Q33" s="2"/>
      <c r="R33" s="8"/>
      <c r="S33" s="2"/>
      <c r="T33" s="8"/>
      <c r="U33" s="2"/>
      <c r="V33" s="8"/>
      <c r="W33" s="2"/>
      <c r="X33" s="8"/>
      <c r="Y33" s="2"/>
      <c r="Z33" s="8"/>
      <c r="AA33" s="2"/>
      <c r="AB33" s="8"/>
      <c r="AD33" s="13">
        <f>F33+AB33</f>
        <v>25157.200000000001</v>
      </c>
    </row>
    <row r="34" spans="1:30" x14ac:dyDescent="0.25">
      <c r="A34" s="2"/>
      <c r="B34" s="2"/>
      <c r="C34" s="2"/>
      <c r="D34" s="2" t="s">
        <v>56</v>
      </c>
      <c r="E34" s="2"/>
      <c r="F34" s="8">
        <v>300000</v>
      </c>
      <c r="G34" s="2"/>
      <c r="H34" s="8"/>
      <c r="I34" s="2"/>
      <c r="J34" s="8"/>
      <c r="K34" s="2"/>
      <c r="L34" s="8"/>
      <c r="M34" s="2"/>
      <c r="N34" s="8"/>
      <c r="O34" s="2"/>
      <c r="P34" s="8"/>
      <c r="Q34" s="2"/>
      <c r="R34" s="8"/>
      <c r="S34" s="2"/>
      <c r="T34" s="8"/>
      <c r="U34" s="2"/>
      <c r="V34" s="8"/>
      <c r="W34" s="2"/>
      <c r="X34" s="8"/>
      <c r="Y34" s="2"/>
      <c r="Z34" s="8"/>
      <c r="AA34" s="2"/>
      <c r="AB34" s="8"/>
      <c r="AD34" s="15">
        <f>F34+AB34</f>
        <v>300000</v>
      </c>
    </row>
    <row r="35" spans="1:30" ht="15.75" thickBot="1" x14ac:dyDescent="0.3">
      <c r="A35" s="2"/>
      <c r="B35" s="2"/>
      <c r="C35" s="2"/>
      <c r="D35" s="2" t="s">
        <v>21</v>
      </c>
      <c r="E35" s="2"/>
      <c r="F35" s="10">
        <f>SUM(F29:F34)</f>
        <v>874598.13</v>
      </c>
      <c r="G35" s="2"/>
      <c r="H35" s="10">
        <f t="shared" ref="H35:AB35" si="2">H30+H34</f>
        <v>0</v>
      </c>
      <c r="I35" s="2"/>
      <c r="J35" s="10">
        <f t="shared" si="2"/>
        <v>0</v>
      </c>
      <c r="K35" s="2"/>
      <c r="L35" s="10">
        <f t="shared" si="2"/>
        <v>0</v>
      </c>
      <c r="M35" s="2"/>
      <c r="N35" s="10">
        <f t="shared" si="2"/>
        <v>0</v>
      </c>
      <c r="O35" s="2"/>
      <c r="P35" s="10">
        <f t="shared" si="2"/>
        <v>0</v>
      </c>
      <c r="Q35" s="2"/>
      <c r="R35" s="10">
        <f t="shared" si="2"/>
        <v>0</v>
      </c>
      <c r="S35" s="2"/>
      <c r="T35" s="10">
        <f t="shared" si="2"/>
        <v>0</v>
      </c>
      <c r="U35" s="2"/>
      <c r="V35" s="10">
        <f t="shared" si="2"/>
        <v>0</v>
      </c>
      <c r="W35" s="2"/>
      <c r="X35" s="10">
        <f t="shared" si="2"/>
        <v>0</v>
      </c>
      <c r="Y35" s="2"/>
      <c r="Z35" s="10">
        <f t="shared" si="2"/>
        <v>0</v>
      </c>
      <c r="AA35" s="2"/>
      <c r="AB35" s="10">
        <f t="shared" si="2"/>
        <v>0</v>
      </c>
      <c r="AD35" s="16">
        <f>SUM(AD29:AD34)</f>
        <v>874598.13</v>
      </c>
    </row>
    <row r="36" spans="1:30" ht="15.75" thickTop="1" x14ac:dyDescent="0.25">
      <c r="A36" s="6"/>
      <c r="B36" s="6"/>
      <c r="C36" s="6"/>
      <c r="D36" s="3" t="s">
        <v>22</v>
      </c>
      <c r="E36" s="6"/>
      <c r="F36" s="11">
        <f>F27+F35</f>
        <v>1872493.83</v>
      </c>
      <c r="G36" s="6"/>
      <c r="H36" s="11">
        <f>H27+H35</f>
        <v>0</v>
      </c>
      <c r="I36" s="6"/>
      <c r="J36" s="11">
        <f>J27+J35</f>
        <v>0</v>
      </c>
      <c r="K36" s="6"/>
      <c r="L36" s="11">
        <f>L27+L35</f>
        <v>0</v>
      </c>
      <c r="M36" s="6"/>
      <c r="N36" s="11">
        <f>N27+N35</f>
        <v>0</v>
      </c>
      <c r="O36" s="6"/>
      <c r="P36" s="11">
        <f>P27+P35</f>
        <v>0</v>
      </c>
      <c r="Q36" s="6"/>
      <c r="R36" s="11">
        <f>R27+R35</f>
        <v>0</v>
      </c>
      <c r="S36" s="6"/>
      <c r="T36" s="11">
        <f>T27+T35</f>
        <v>0</v>
      </c>
      <c r="U36" s="6"/>
      <c r="V36" s="11">
        <f>V27+V35</f>
        <v>0</v>
      </c>
      <c r="W36" s="6"/>
      <c r="X36" s="11">
        <f>X27+X35</f>
        <v>0</v>
      </c>
      <c r="Y36" s="6"/>
      <c r="Z36" s="11">
        <f>Z27+Z35</f>
        <v>0</v>
      </c>
      <c r="AA36" s="6"/>
      <c r="AB36" s="11">
        <f>AB27+AB35</f>
        <v>0</v>
      </c>
      <c r="AC36" s="7"/>
      <c r="AD36" s="17">
        <f>AD27+AD35</f>
        <v>1872493.83</v>
      </c>
    </row>
    <row r="37" spans="1:30" x14ac:dyDescent="0.25">
      <c r="A37" s="2"/>
      <c r="B37" s="2"/>
      <c r="C37" s="2"/>
      <c r="D37" s="2"/>
      <c r="E37" s="2"/>
      <c r="F37" s="8"/>
      <c r="G37" s="2"/>
      <c r="H37" s="8"/>
      <c r="I37" s="2"/>
      <c r="J37" s="8"/>
      <c r="K37" s="2"/>
      <c r="L37" s="8"/>
      <c r="M37" s="2"/>
      <c r="N37" s="8"/>
      <c r="O37" s="2"/>
      <c r="P37" s="8"/>
      <c r="Q37" s="2"/>
      <c r="R37" s="8"/>
      <c r="S37" s="2"/>
      <c r="T37" s="8"/>
      <c r="U37" s="2"/>
      <c r="V37" s="8"/>
      <c r="W37" s="2"/>
      <c r="X37" s="8"/>
      <c r="Y37" s="2"/>
      <c r="Z37" s="8"/>
      <c r="AA37" s="2"/>
      <c r="AB37" s="8"/>
      <c r="AD37" s="2"/>
    </row>
    <row r="38" spans="1:30" x14ac:dyDescent="0.25">
      <c r="A38" s="2"/>
      <c r="B38" s="2"/>
      <c r="C38" s="2" t="s">
        <v>23</v>
      </c>
      <c r="D38" s="2"/>
      <c r="E38" s="2"/>
      <c r="F38" s="8"/>
      <c r="G38" s="2"/>
      <c r="H38" s="8"/>
      <c r="I38" s="2"/>
      <c r="J38" s="8"/>
      <c r="K38" s="2"/>
      <c r="L38" s="8"/>
      <c r="M38" s="2"/>
      <c r="N38" s="8"/>
      <c r="O38" s="2"/>
      <c r="P38" s="8"/>
      <c r="Q38" s="2"/>
      <c r="R38" s="8"/>
      <c r="S38" s="2"/>
      <c r="T38" s="8"/>
      <c r="U38" s="2"/>
      <c r="V38" s="8"/>
      <c r="W38" s="2"/>
      <c r="X38" s="8"/>
      <c r="Y38" s="2"/>
      <c r="Z38" s="8"/>
      <c r="AA38" s="2"/>
      <c r="AB38" s="8"/>
      <c r="AD38" s="2"/>
    </row>
    <row r="39" spans="1:30" x14ac:dyDescent="0.25">
      <c r="A39" s="2"/>
      <c r="B39" s="2"/>
      <c r="C39" s="2"/>
      <c r="D39" s="2" t="s">
        <v>57</v>
      </c>
      <c r="E39" s="2"/>
      <c r="F39" s="8"/>
      <c r="G39" s="2"/>
      <c r="H39" s="8"/>
      <c r="I39" s="2"/>
      <c r="J39" s="8"/>
      <c r="K39" s="2"/>
      <c r="L39" s="8"/>
      <c r="M39" s="2"/>
      <c r="N39" s="8"/>
      <c r="O39" s="2"/>
      <c r="P39" s="8"/>
      <c r="Q39" s="2"/>
      <c r="R39" s="8"/>
      <c r="S39" s="2"/>
      <c r="T39" s="8"/>
      <c r="U39" s="2"/>
      <c r="V39" s="8"/>
      <c r="W39" s="2"/>
      <c r="X39" s="8"/>
      <c r="Y39" s="2"/>
      <c r="Z39" s="8"/>
      <c r="AA39" s="2"/>
      <c r="AB39" s="8"/>
      <c r="AD39" s="2"/>
    </row>
    <row r="40" spans="1:30" x14ac:dyDescent="0.25">
      <c r="A40" s="2"/>
      <c r="B40" s="2"/>
      <c r="C40" s="2"/>
      <c r="D40" s="2" t="s">
        <v>60</v>
      </c>
      <c r="E40" s="2"/>
      <c r="F40" s="8">
        <v>1337680.31</v>
      </c>
      <c r="G40" s="2"/>
      <c r="H40" s="8"/>
      <c r="I40" s="2"/>
      <c r="J40" s="8"/>
      <c r="K40" s="2"/>
      <c r="L40" s="8"/>
      <c r="M40" s="2"/>
      <c r="N40" s="8"/>
      <c r="O40" s="2"/>
      <c r="P40" s="8"/>
      <c r="Q40" s="2"/>
      <c r="R40" s="8"/>
      <c r="S40" s="2"/>
      <c r="T40" s="8"/>
      <c r="U40" s="2"/>
      <c r="V40" s="8"/>
      <c r="W40" s="2"/>
      <c r="X40" s="8"/>
      <c r="Y40" s="2"/>
      <c r="Z40" s="8"/>
      <c r="AA40" s="2"/>
      <c r="AB40" s="8"/>
      <c r="AD40" s="13">
        <f>F40+AB40</f>
        <v>1337680.31</v>
      </c>
    </row>
    <row r="41" spans="1:30" x14ac:dyDescent="0.25">
      <c r="A41" s="2"/>
      <c r="B41" s="2"/>
      <c r="C41" s="2"/>
      <c r="D41" s="2" t="s">
        <v>61</v>
      </c>
      <c r="E41" s="2"/>
      <c r="F41" s="8">
        <v>70067.25</v>
      </c>
      <c r="G41" s="2"/>
      <c r="H41" s="8"/>
      <c r="I41" s="2"/>
      <c r="J41" s="8"/>
      <c r="K41" s="2"/>
      <c r="L41" s="8"/>
      <c r="M41" s="2"/>
      <c r="N41" s="8"/>
      <c r="O41" s="2"/>
      <c r="P41" s="8"/>
      <c r="Q41" s="2"/>
      <c r="R41" s="8"/>
      <c r="S41" s="2"/>
      <c r="T41" s="8"/>
      <c r="U41" s="2"/>
      <c r="V41" s="8"/>
      <c r="W41" s="2"/>
      <c r="X41" s="8"/>
      <c r="Y41" s="2"/>
      <c r="Z41" s="8"/>
      <c r="AA41" s="2"/>
      <c r="AB41" s="8"/>
      <c r="AD41" s="13">
        <f>F41+AB41</f>
        <v>70067.25</v>
      </c>
    </row>
    <row r="42" spans="1:30" x14ac:dyDescent="0.25">
      <c r="A42" s="2"/>
      <c r="B42" s="2"/>
      <c r="C42" s="2"/>
      <c r="D42" s="2" t="s">
        <v>62</v>
      </c>
      <c r="E42" s="2"/>
      <c r="F42" s="8">
        <v>22461.15</v>
      </c>
      <c r="G42" s="2"/>
      <c r="H42" s="8"/>
      <c r="I42" s="2"/>
      <c r="J42" s="8"/>
      <c r="K42" s="2"/>
      <c r="L42" s="8"/>
      <c r="M42" s="2"/>
      <c r="N42" s="8"/>
      <c r="O42" s="2"/>
      <c r="P42" s="8"/>
      <c r="Q42" s="2"/>
      <c r="R42" s="8"/>
      <c r="S42" s="2"/>
      <c r="T42" s="8"/>
      <c r="U42" s="2"/>
      <c r="V42" s="8"/>
      <c r="W42" s="2"/>
      <c r="X42" s="8"/>
      <c r="Y42" s="2"/>
      <c r="Z42" s="8"/>
      <c r="AA42" s="2"/>
      <c r="AB42" s="8"/>
      <c r="AD42" s="13">
        <f>F42+AB42</f>
        <v>22461.15</v>
      </c>
    </row>
    <row r="43" spans="1:30" x14ac:dyDescent="0.25">
      <c r="A43" s="2"/>
      <c r="B43" s="2"/>
      <c r="C43" s="2"/>
      <c r="D43" s="2" t="s">
        <v>63</v>
      </c>
      <c r="E43" s="2"/>
      <c r="F43" s="8">
        <v>3015</v>
      </c>
      <c r="G43" s="2"/>
      <c r="H43" s="8"/>
      <c r="I43" s="2"/>
      <c r="J43" s="8"/>
      <c r="K43" s="2"/>
      <c r="L43" s="8"/>
      <c r="M43" s="2"/>
      <c r="N43" s="8"/>
      <c r="O43" s="2"/>
      <c r="P43" s="8"/>
      <c r="Q43" s="2"/>
      <c r="R43" s="8"/>
      <c r="S43" s="2"/>
      <c r="T43" s="8"/>
      <c r="U43" s="2"/>
      <c r="V43" s="8"/>
      <c r="W43" s="2"/>
      <c r="X43" s="8"/>
      <c r="Y43" s="2"/>
      <c r="Z43" s="8"/>
      <c r="AA43" s="2"/>
      <c r="AB43" s="8"/>
      <c r="AD43" s="13">
        <f>F43+AB43</f>
        <v>3015</v>
      </c>
    </row>
    <row r="44" spans="1:30" x14ac:dyDescent="0.25">
      <c r="A44" s="2"/>
      <c r="B44" s="2"/>
      <c r="C44" s="2"/>
      <c r="D44" s="2" t="s">
        <v>64</v>
      </c>
      <c r="E44" s="2"/>
      <c r="F44" s="8">
        <v>8445.5</v>
      </c>
      <c r="G44" s="2"/>
      <c r="H44" s="8"/>
      <c r="I44" s="2"/>
      <c r="J44" s="8"/>
      <c r="K44" s="2"/>
      <c r="L44" s="8"/>
      <c r="M44" s="2"/>
      <c r="N44" s="8"/>
      <c r="O44" s="2"/>
      <c r="P44" s="8"/>
      <c r="Q44" s="2"/>
      <c r="R44" s="8"/>
      <c r="S44" s="2"/>
      <c r="T44" s="8"/>
      <c r="U44" s="2"/>
      <c r="V44" s="8"/>
      <c r="W44" s="2"/>
      <c r="X44" s="8"/>
      <c r="Y44" s="2"/>
      <c r="Z44" s="8"/>
      <c r="AA44" s="2"/>
      <c r="AB44" s="8"/>
      <c r="AD44" s="15">
        <f>F44+AB44</f>
        <v>8445.5</v>
      </c>
    </row>
    <row r="45" spans="1:30" x14ac:dyDescent="0.25">
      <c r="A45" s="2"/>
      <c r="B45" s="2"/>
      <c r="C45" s="2"/>
      <c r="D45" s="2" t="s">
        <v>24</v>
      </c>
      <c r="E45" s="2"/>
      <c r="F45" s="10">
        <f>SUM(F40:F44)</f>
        <v>1441669.21</v>
      </c>
      <c r="G45" s="10"/>
      <c r="H45" s="10">
        <f t="shared" ref="H45:AB45" si="3">H40+H44</f>
        <v>0</v>
      </c>
      <c r="I45" s="10"/>
      <c r="J45" s="10">
        <f t="shared" si="3"/>
        <v>0</v>
      </c>
      <c r="K45" s="10"/>
      <c r="L45" s="10">
        <f t="shared" si="3"/>
        <v>0</v>
      </c>
      <c r="M45" s="10"/>
      <c r="N45" s="10">
        <f t="shared" si="3"/>
        <v>0</v>
      </c>
      <c r="O45" s="10"/>
      <c r="P45" s="10">
        <f t="shared" si="3"/>
        <v>0</v>
      </c>
      <c r="Q45" s="10"/>
      <c r="R45" s="10">
        <f t="shared" si="3"/>
        <v>0</v>
      </c>
      <c r="S45" s="10"/>
      <c r="T45" s="10">
        <f t="shared" si="3"/>
        <v>0</v>
      </c>
      <c r="U45" s="10"/>
      <c r="V45" s="10">
        <f t="shared" si="3"/>
        <v>0</v>
      </c>
      <c r="W45" s="10"/>
      <c r="X45" s="10">
        <f t="shared" si="3"/>
        <v>0</v>
      </c>
      <c r="Y45" s="10"/>
      <c r="Z45" s="10">
        <f t="shared" si="3"/>
        <v>0</v>
      </c>
      <c r="AA45" s="10"/>
      <c r="AB45" s="10">
        <f t="shared" si="3"/>
        <v>0</v>
      </c>
      <c r="AD45" s="13">
        <f>SUM(AD40:AD44)</f>
        <v>1441669.21</v>
      </c>
    </row>
    <row r="46" spans="1:30" x14ac:dyDescent="0.25">
      <c r="A46" s="2"/>
      <c r="B46" s="2"/>
      <c r="C46" s="2"/>
      <c r="D46" s="2" t="s">
        <v>58</v>
      </c>
      <c r="E46" s="2"/>
      <c r="F46" s="8"/>
      <c r="G46" s="2"/>
      <c r="H46" s="8"/>
      <c r="I46" s="2"/>
      <c r="J46" s="8"/>
      <c r="K46" s="2"/>
      <c r="L46" s="8"/>
      <c r="M46" s="2"/>
      <c r="N46" s="8"/>
      <c r="O46" s="2"/>
      <c r="P46" s="8"/>
      <c r="Q46" s="2"/>
      <c r="R46" s="8"/>
      <c r="S46" s="2"/>
      <c r="T46" s="8"/>
      <c r="U46" s="2"/>
      <c r="V46" s="8"/>
      <c r="W46" s="2"/>
      <c r="X46" s="8"/>
      <c r="Y46" s="2"/>
      <c r="Z46" s="8"/>
      <c r="AA46" s="2"/>
      <c r="AB46" s="8"/>
      <c r="AD46" s="2"/>
    </row>
    <row r="47" spans="1:30" x14ac:dyDescent="0.25">
      <c r="A47" s="2"/>
      <c r="B47" s="2"/>
      <c r="C47" s="2"/>
      <c r="D47" s="2" t="s">
        <v>65</v>
      </c>
      <c r="E47" s="2"/>
      <c r="F47" s="8">
        <v>13988.65</v>
      </c>
      <c r="G47" s="2"/>
      <c r="H47" s="8"/>
      <c r="I47" s="2"/>
      <c r="J47" s="8"/>
      <c r="K47" s="2"/>
      <c r="L47" s="8"/>
      <c r="M47" s="2"/>
      <c r="N47" s="8"/>
      <c r="O47" s="2"/>
      <c r="P47" s="8"/>
      <c r="Q47" s="2"/>
      <c r="R47" s="8"/>
      <c r="S47" s="2"/>
      <c r="T47" s="8"/>
      <c r="U47" s="2"/>
      <c r="V47" s="8"/>
      <c r="W47" s="2"/>
      <c r="X47" s="8"/>
      <c r="Y47" s="2"/>
      <c r="Z47" s="8"/>
      <c r="AA47" s="2"/>
      <c r="AB47" s="8"/>
      <c r="AD47" s="13">
        <f>F47+AB47</f>
        <v>13988.65</v>
      </c>
    </row>
    <row r="48" spans="1:30" x14ac:dyDescent="0.25">
      <c r="A48" s="2"/>
      <c r="B48" s="2"/>
      <c r="C48" s="2"/>
      <c r="D48" s="2" t="s">
        <v>66</v>
      </c>
      <c r="E48" s="2"/>
      <c r="F48" s="8">
        <v>22180.39</v>
      </c>
      <c r="G48" s="2"/>
      <c r="H48" s="8"/>
      <c r="I48" s="2"/>
      <c r="J48" s="8"/>
      <c r="K48" s="2"/>
      <c r="L48" s="8"/>
      <c r="M48" s="2"/>
      <c r="N48" s="8"/>
      <c r="O48" s="2"/>
      <c r="P48" s="8"/>
      <c r="Q48" s="2"/>
      <c r="R48" s="8"/>
      <c r="S48" s="2"/>
      <c r="T48" s="8"/>
      <c r="U48" s="2"/>
      <c r="V48" s="8"/>
      <c r="W48" s="2"/>
      <c r="X48" s="8"/>
      <c r="Y48" s="2"/>
      <c r="Z48" s="8"/>
      <c r="AA48" s="2"/>
      <c r="AB48" s="8"/>
      <c r="AD48" s="15">
        <f>F48+AB48</f>
        <v>22180.39</v>
      </c>
    </row>
    <row r="49" spans="1:31" x14ac:dyDescent="0.25">
      <c r="A49" s="2"/>
      <c r="B49" s="2"/>
      <c r="C49" s="2"/>
      <c r="D49" s="2" t="s">
        <v>25</v>
      </c>
      <c r="E49" s="2"/>
      <c r="F49" s="10">
        <f>F47+F48</f>
        <v>36169.040000000001</v>
      </c>
      <c r="G49" s="10"/>
      <c r="H49" s="10">
        <f t="shared" ref="H49:AB49" si="4">H47+H48</f>
        <v>0</v>
      </c>
      <c r="I49" s="10"/>
      <c r="J49" s="10">
        <f t="shared" si="4"/>
        <v>0</v>
      </c>
      <c r="K49" s="10"/>
      <c r="L49" s="10">
        <f t="shared" si="4"/>
        <v>0</v>
      </c>
      <c r="M49" s="10"/>
      <c r="N49" s="10">
        <f t="shared" si="4"/>
        <v>0</v>
      </c>
      <c r="O49" s="10"/>
      <c r="P49" s="10">
        <f t="shared" si="4"/>
        <v>0</v>
      </c>
      <c r="Q49" s="10"/>
      <c r="R49" s="10">
        <f t="shared" si="4"/>
        <v>0</v>
      </c>
      <c r="S49" s="10"/>
      <c r="T49" s="10">
        <f t="shared" si="4"/>
        <v>0</v>
      </c>
      <c r="U49" s="10"/>
      <c r="V49" s="10">
        <f t="shared" si="4"/>
        <v>0</v>
      </c>
      <c r="W49" s="10"/>
      <c r="X49" s="10">
        <f t="shared" si="4"/>
        <v>0</v>
      </c>
      <c r="Y49" s="10"/>
      <c r="Z49" s="10">
        <f t="shared" si="4"/>
        <v>0</v>
      </c>
      <c r="AA49" s="10"/>
      <c r="AB49" s="10">
        <f t="shared" si="4"/>
        <v>0</v>
      </c>
      <c r="AD49" s="13">
        <f>SUM(AD47:AD48)</f>
        <v>36169.040000000001</v>
      </c>
    </row>
    <row r="50" spans="1:31" x14ac:dyDescent="0.25">
      <c r="A50" s="2"/>
      <c r="B50" s="2"/>
      <c r="C50" s="2"/>
      <c r="D50" s="2" t="s">
        <v>59</v>
      </c>
      <c r="E50" s="2"/>
      <c r="F50" s="8"/>
      <c r="G50" s="2"/>
      <c r="H50" s="8"/>
      <c r="I50" s="2"/>
      <c r="J50" s="8"/>
      <c r="K50" s="2"/>
      <c r="L50" s="8"/>
      <c r="M50" s="2"/>
      <c r="N50" s="8"/>
      <c r="O50" s="2"/>
      <c r="P50" s="8"/>
      <c r="Q50" s="2"/>
      <c r="R50" s="8"/>
      <c r="S50" s="2"/>
      <c r="T50" s="8"/>
      <c r="U50" s="2"/>
      <c r="V50" s="8"/>
      <c r="W50" s="2"/>
      <c r="X50" s="8"/>
      <c r="Y50" s="2"/>
      <c r="Z50" s="8"/>
      <c r="AA50" s="2"/>
      <c r="AB50" s="8"/>
      <c r="AD50" s="2"/>
    </row>
    <row r="51" spans="1:31" x14ac:dyDescent="0.25">
      <c r="A51" s="2"/>
      <c r="B51" s="2"/>
      <c r="C51" s="2"/>
      <c r="D51" s="2" t="s">
        <v>67</v>
      </c>
      <c r="E51" s="2"/>
      <c r="F51" s="8">
        <v>3247</v>
      </c>
      <c r="G51" s="2"/>
      <c r="H51" s="8"/>
      <c r="I51" s="2"/>
      <c r="J51" s="8"/>
      <c r="K51" s="2"/>
      <c r="L51" s="8"/>
      <c r="M51" s="2"/>
      <c r="N51" s="8"/>
      <c r="O51" s="2"/>
      <c r="P51" s="8"/>
      <c r="Q51" s="2"/>
      <c r="R51" s="8"/>
      <c r="S51" s="2"/>
      <c r="T51" s="8"/>
      <c r="U51" s="2"/>
      <c r="V51" s="8"/>
      <c r="W51" s="2"/>
      <c r="X51" s="8"/>
      <c r="Y51" s="2"/>
      <c r="Z51" s="8"/>
      <c r="AA51" s="2"/>
      <c r="AB51" s="8"/>
      <c r="AD51" s="13">
        <f>F51+AB51</f>
        <v>3247</v>
      </c>
    </row>
    <row r="52" spans="1:31" x14ac:dyDescent="0.25">
      <c r="A52" s="2"/>
      <c r="B52" s="2"/>
      <c r="C52" s="2"/>
      <c r="D52" s="2" t="s">
        <v>68</v>
      </c>
      <c r="E52" s="2"/>
      <c r="F52" s="8">
        <v>3000</v>
      </c>
      <c r="G52" s="2"/>
      <c r="H52" s="8"/>
      <c r="I52" s="2"/>
      <c r="J52" s="8"/>
      <c r="K52" s="2"/>
      <c r="L52" s="8"/>
      <c r="M52" s="2"/>
      <c r="N52" s="8"/>
      <c r="O52" s="2"/>
      <c r="P52" s="8"/>
      <c r="Q52" s="2"/>
      <c r="R52" s="8"/>
      <c r="S52" s="2"/>
      <c r="T52" s="8"/>
      <c r="U52" s="2"/>
      <c r="V52" s="8"/>
      <c r="W52" s="2"/>
      <c r="X52" s="8"/>
      <c r="Y52" s="2"/>
      <c r="Z52" s="8"/>
      <c r="AA52" s="2"/>
      <c r="AB52" s="8"/>
      <c r="AD52" s="13">
        <f>F52+AB52</f>
        <v>3000</v>
      </c>
    </row>
    <row r="53" spans="1:31" x14ac:dyDescent="0.25">
      <c r="A53" s="2"/>
      <c r="B53" s="2"/>
      <c r="C53" s="2"/>
      <c r="D53" s="2" t="s">
        <v>69</v>
      </c>
      <c r="E53" s="2"/>
      <c r="F53" s="8">
        <v>16028.35</v>
      </c>
      <c r="G53" s="2"/>
      <c r="H53" s="8"/>
      <c r="I53" s="2"/>
      <c r="J53" s="8"/>
      <c r="K53" s="2"/>
      <c r="L53" s="8"/>
      <c r="M53" s="2"/>
      <c r="N53" s="8"/>
      <c r="O53" s="2"/>
      <c r="P53" s="8"/>
      <c r="Q53" s="2"/>
      <c r="R53" s="8"/>
      <c r="S53" s="2"/>
      <c r="T53" s="8"/>
      <c r="U53" s="2"/>
      <c r="V53" s="8"/>
      <c r="W53" s="2"/>
      <c r="X53" s="8"/>
      <c r="Y53" s="2"/>
      <c r="Z53" s="8"/>
      <c r="AA53" s="2"/>
      <c r="AB53" s="8"/>
      <c r="AD53" s="13">
        <f>F53+AB53</f>
        <v>16028.35</v>
      </c>
    </row>
    <row r="54" spans="1:31" x14ac:dyDescent="0.25">
      <c r="A54" s="2"/>
      <c r="B54" s="2"/>
      <c r="C54" s="2"/>
      <c r="D54" s="2" t="s">
        <v>64</v>
      </c>
      <c r="E54" s="2"/>
      <c r="F54" s="8">
        <v>300</v>
      </c>
      <c r="G54" s="2"/>
      <c r="H54" s="8"/>
      <c r="I54" s="2"/>
      <c r="J54" s="8"/>
      <c r="K54" s="2"/>
      <c r="L54" s="8"/>
      <c r="M54" s="2"/>
      <c r="N54" s="8"/>
      <c r="O54" s="2"/>
      <c r="P54" s="8"/>
      <c r="Q54" s="2"/>
      <c r="R54" s="8"/>
      <c r="S54" s="2"/>
      <c r="T54" s="8"/>
      <c r="U54" s="2"/>
      <c r="V54" s="8"/>
      <c r="W54" s="2"/>
      <c r="X54" s="8"/>
      <c r="Y54" s="2"/>
      <c r="Z54" s="8"/>
      <c r="AA54" s="2"/>
      <c r="AB54" s="8"/>
      <c r="AD54" s="15">
        <f>F54+AB54</f>
        <v>300</v>
      </c>
    </row>
    <row r="55" spans="1:31" ht="15.75" thickBot="1" x14ac:dyDescent="0.3">
      <c r="A55" s="2"/>
      <c r="B55" s="2"/>
      <c r="C55" s="2"/>
      <c r="D55" s="2" t="s">
        <v>26</v>
      </c>
      <c r="E55" s="2"/>
      <c r="F55" s="10">
        <f>SUM(F51:F54)</f>
        <v>22575.35</v>
      </c>
      <c r="G55" s="10"/>
      <c r="H55" s="10">
        <f t="shared" ref="H55:AB55" si="5">H51+H54</f>
        <v>0</v>
      </c>
      <c r="I55" s="10"/>
      <c r="J55" s="10">
        <f t="shared" si="5"/>
        <v>0</v>
      </c>
      <c r="K55" s="10"/>
      <c r="L55" s="10">
        <f t="shared" si="5"/>
        <v>0</v>
      </c>
      <c r="M55" s="10"/>
      <c r="N55" s="10">
        <f t="shared" si="5"/>
        <v>0</v>
      </c>
      <c r="O55" s="10"/>
      <c r="P55" s="10">
        <f t="shared" si="5"/>
        <v>0</v>
      </c>
      <c r="Q55" s="10"/>
      <c r="R55" s="10">
        <f t="shared" si="5"/>
        <v>0</v>
      </c>
      <c r="S55" s="10"/>
      <c r="T55" s="10">
        <f t="shared" si="5"/>
        <v>0</v>
      </c>
      <c r="U55" s="10"/>
      <c r="V55" s="10">
        <f t="shared" si="5"/>
        <v>0</v>
      </c>
      <c r="W55" s="10"/>
      <c r="X55" s="10">
        <f t="shared" si="5"/>
        <v>0</v>
      </c>
      <c r="Y55" s="10"/>
      <c r="Z55" s="10">
        <f t="shared" si="5"/>
        <v>0</v>
      </c>
      <c r="AA55" s="10"/>
      <c r="AB55" s="10">
        <f t="shared" si="5"/>
        <v>0</v>
      </c>
      <c r="AD55" s="16">
        <f>SUM(AD51:AD54)</f>
        <v>22575.35</v>
      </c>
    </row>
    <row r="56" spans="1:31" ht="15.75" thickTop="1" x14ac:dyDescent="0.25">
      <c r="A56" s="2"/>
      <c r="B56" s="2"/>
      <c r="C56" s="2"/>
      <c r="D56" s="3" t="s">
        <v>27</v>
      </c>
      <c r="E56" s="2"/>
      <c r="F56" s="8">
        <f>F45+F49+F55</f>
        <v>1500413.6</v>
      </c>
      <c r="G56" s="2"/>
      <c r="H56" s="8"/>
      <c r="I56" s="2"/>
      <c r="J56" s="8"/>
      <c r="K56" s="2"/>
      <c r="L56" s="8"/>
      <c r="M56" s="2"/>
      <c r="N56" s="8"/>
      <c r="O56" s="2"/>
      <c r="P56" s="8"/>
      <c r="Q56" s="2"/>
      <c r="R56" s="8"/>
      <c r="S56" s="2"/>
      <c r="T56" s="8"/>
      <c r="U56" s="2"/>
      <c r="V56" s="8"/>
      <c r="W56" s="2"/>
      <c r="X56" s="8"/>
      <c r="Y56" s="2"/>
      <c r="Z56" s="8"/>
      <c r="AA56" s="2"/>
      <c r="AB56" s="8"/>
      <c r="AD56" s="13">
        <f>AD45+AD49+AD55</f>
        <v>1500413.6</v>
      </c>
    </row>
    <row r="57" spans="1:31" x14ac:dyDescent="0.25">
      <c r="A57" s="2"/>
      <c r="B57" s="2"/>
      <c r="C57" s="2"/>
      <c r="D57" s="2"/>
      <c r="E57" s="2"/>
      <c r="F57" s="8"/>
      <c r="G57" s="2"/>
      <c r="H57" s="8"/>
      <c r="I57" s="2"/>
      <c r="J57" s="8"/>
      <c r="K57" s="2"/>
      <c r="L57" s="8"/>
      <c r="M57" s="2"/>
      <c r="N57" s="8"/>
      <c r="O57" s="2"/>
      <c r="P57" s="8"/>
      <c r="Q57" s="2"/>
      <c r="R57" s="8"/>
      <c r="S57" s="2"/>
      <c r="T57" s="8"/>
      <c r="U57" s="2"/>
      <c r="V57" s="8"/>
      <c r="W57" s="2"/>
      <c r="X57" s="8"/>
      <c r="Y57" s="2"/>
      <c r="Z57" s="8"/>
      <c r="AA57" s="2"/>
      <c r="AB57" s="8"/>
      <c r="AD57" s="2"/>
    </row>
    <row r="58" spans="1:31" x14ac:dyDescent="0.25">
      <c r="A58" s="14" t="s">
        <v>54</v>
      </c>
      <c r="B58" s="2"/>
      <c r="C58" s="2"/>
      <c r="E58" s="2"/>
      <c r="F58" s="8">
        <f>F10+F36-F56</f>
        <v>1065139.75</v>
      </c>
      <c r="G58" s="8"/>
      <c r="H58" s="8">
        <f t="shared" ref="H58:AB58" si="6">H36-H56</f>
        <v>0</v>
      </c>
      <c r="I58" s="8"/>
      <c r="J58" s="8">
        <f t="shared" si="6"/>
        <v>0</v>
      </c>
      <c r="K58" s="8"/>
      <c r="L58" s="8">
        <f t="shared" si="6"/>
        <v>0</v>
      </c>
      <c r="M58" s="8"/>
      <c r="N58" s="8">
        <f t="shared" si="6"/>
        <v>0</v>
      </c>
      <c r="O58" s="8"/>
      <c r="P58" s="8">
        <f t="shared" si="6"/>
        <v>0</v>
      </c>
      <c r="Q58" s="8"/>
      <c r="R58" s="8">
        <f t="shared" si="6"/>
        <v>0</v>
      </c>
      <c r="S58" s="8"/>
      <c r="T58" s="8">
        <f t="shared" si="6"/>
        <v>0</v>
      </c>
      <c r="U58" s="8"/>
      <c r="V58" s="8">
        <f t="shared" si="6"/>
        <v>0</v>
      </c>
      <c r="W58" s="8"/>
      <c r="X58" s="8">
        <f t="shared" si="6"/>
        <v>0</v>
      </c>
      <c r="Y58" s="8"/>
      <c r="Z58" s="8">
        <f t="shared" si="6"/>
        <v>0</v>
      </c>
      <c r="AA58" s="8"/>
      <c r="AB58" s="8">
        <f t="shared" si="6"/>
        <v>0</v>
      </c>
      <c r="AD58" s="13">
        <f>SUM(F58:AC58)</f>
        <v>1065139.75</v>
      </c>
      <c r="AE58" s="13">
        <f>F10+AD36-AD56</f>
        <v>1065139.75</v>
      </c>
    </row>
    <row r="59" spans="1:31" x14ac:dyDescent="0.25">
      <c r="A59" s="25" t="s">
        <v>28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</row>
    <row r="60" spans="1:31" x14ac:dyDescent="0.25">
      <c r="A60" s="2"/>
      <c r="B60" s="2"/>
      <c r="C60" s="2"/>
      <c r="D60" s="2" t="s">
        <v>29</v>
      </c>
      <c r="E60" s="2"/>
      <c r="F60" s="8">
        <v>101887.48</v>
      </c>
      <c r="G60" s="2"/>
      <c r="H60" s="8"/>
      <c r="I60" s="2"/>
      <c r="J60" s="8"/>
      <c r="K60" s="2"/>
      <c r="L60" s="8"/>
      <c r="M60" s="2"/>
      <c r="N60" s="8"/>
      <c r="O60" s="2"/>
      <c r="P60" s="8"/>
      <c r="Q60" s="2"/>
      <c r="R60" s="8"/>
      <c r="S60" s="2"/>
      <c r="T60" s="8"/>
      <c r="U60" s="2"/>
      <c r="V60" s="8"/>
      <c r="W60" s="2"/>
      <c r="X60" s="8"/>
      <c r="Y60" s="2"/>
      <c r="Z60" s="8"/>
      <c r="AA60" s="2"/>
      <c r="AB60" s="8"/>
      <c r="AD60" s="2"/>
    </row>
    <row r="61" spans="1:31" x14ac:dyDescent="0.25">
      <c r="A61" s="2"/>
      <c r="B61" s="2"/>
      <c r="C61" s="2"/>
      <c r="D61" s="2" t="s">
        <v>30</v>
      </c>
      <c r="E61" s="2"/>
      <c r="F61" s="8">
        <v>101887.48</v>
      </c>
      <c r="G61" s="2"/>
      <c r="H61" s="8"/>
      <c r="I61" s="2"/>
      <c r="J61" s="8"/>
      <c r="K61" s="2"/>
      <c r="L61" s="8"/>
      <c r="M61" s="2"/>
      <c r="N61" s="8"/>
      <c r="O61" s="2"/>
      <c r="P61" s="8"/>
      <c r="Q61" s="2"/>
      <c r="R61" s="8"/>
      <c r="S61" s="2"/>
      <c r="T61" s="8"/>
      <c r="U61" s="2"/>
      <c r="V61" s="8"/>
      <c r="W61" s="2"/>
      <c r="X61" s="8"/>
      <c r="Y61" s="2"/>
      <c r="Z61" s="8"/>
      <c r="AA61" s="2"/>
      <c r="AB61" s="8"/>
      <c r="AD61" s="2"/>
    </row>
    <row r="62" spans="1:31" x14ac:dyDescent="0.25">
      <c r="A62" s="2"/>
      <c r="B62" s="2"/>
      <c r="C62" s="2"/>
      <c r="D62" s="2"/>
      <c r="E62" s="2"/>
      <c r="F62" s="8"/>
      <c r="G62" s="2"/>
      <c r="H62" s="8"/>
      <c r="I62" s="2"/>
      <c r="J62" s="8"/>
      <c r="K62" s="2"/>
      <c r="L62" s="8"/>
      <c r="M62" s="2"/>
      <c r="N62" s="8"/>
      <c r="O62" s="2"/>
      <c r="P62" s="8"/>
      <c r="Q62" s="2"/>
      <c r="R62" s="8"/>
      <c r="S62" s="2"/>
      <c r="T62" s="8"/>
      <c r="U62" s="2"/>
      <c r="V62" s="8"/>
      <c r="W62" s="2"/>
      <c r="X62" s="8"/>
      <c r="Y62" s="2"/>
      <c r="Z62" s="8"/>
      <c r="AA62" s="2"/>
      <c r="AB62" s="8"/>
      <c r="AD62" s="2"/>
    </row>
    <row r="63" spans="1:31" x14ac:dyDescent="0.25">
      <c r="A63" s="26" t="s">
        <v>31</v>
      </c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</row>
    <row r="64" spans="1:31" x14ac:dyDescent="0.25">
      <c r="A64" s="2"/>
      <c r="B64" s="2"/>
      <c r="C64" s="2"/>
      <c r="D64" s="2" t="s">
        <v>29</v>
      </c>
      <c r="E64" s="2"/>
      <c r="F64" s="8">
        <v>2032274.31</v>
      </c>
      <c r="G64" s="2"/>
      <c r="H64" s="8"/>
      <c r="I64" s="2"/>
      <c r="J64" s="8"/>
      <c r="K64" s="2"/>
      <c r="L64" s="8"/>
      <c r="M64" s="2"/>
      <c r="N64" s="8"/>
      <c r="O64" s="2"/>
      <c r="P64" s="8"/>
      <c r="Q64" s="2"/>
      <c r="R64" s="8"/>
      <c r="S64" s="2"/>
      <c r="T64" s="8"/>
      <c r="U64" s="2"/>
      <c r="V64" s="8"/>
      <c r="W64" s="2"/>
      <c r="X64" s="8"/>
      <c r="Y64" s="2"/>
      <c r="Z64" s="8"/>
      <c r="AA64" s="2"/>
      <c r="AB64" s="8"/>
      <c r="AD64" s="2"/>
    </row>
    <row r="65" spans="1:30" x14ac:dyDescent="0.25">
      <c r="A65" s="2"/>
      <c r="B65" s="2"/>
      <c r="C65" s="2"/>
      <c r="D65" s="2" t="s">
        <v>30</v>
      </c>
      <c r="E65" s="2"/>
      <c r="F65" s="8">
        <v>2188890.98</v>
      </c>
      <c r="G65" s="2"/>
      <c r="H65" s="8"/>
      <c r="I65" s="2"/>
      <c r="J65" s="8"/>
      <c r="K65" s="2"/>
      <c r="L65" s="8"/>
      <c r="M65" s="2"/>
      <c r="N65" s="8"/>
      <c r="O65" s="2"/>
      <c r="P65" s="8"/>
      <c r="Q65" s="2"/>
      <c r="R65" s="8"/>
      <c r="S65" s="2"/>
      <c r="T65" s="8"/>
      <c r="U65" s="2"/>
      <c r="V65" s="8"/>
      <c r="W65" s="2"/>
      <c r="X65" s="8"/>
      <c r="Y65" s="2"/>
      <c r="Z65" s="8"/>
      <c r="AA65" s="2"/>
      <c r="AB65" s="8"/>
      <c r="AD65" s="2"/>
    </row>
    <row r="66" spans="1:30" x14ac:dyDescent="0.25">
      <c r="A66" s="2"/>
      <c r="B66" s="2"/>
      <c r="C66" s="2"/>
      <c r="D66" s="2"/>
      <c r="E66" s="2"/>
      <c r="F66" s="8"/>
      <c r="G66" s="2"/>
      <c r="H66" s="8"/>
      <c r="I66" s="2"/>
      <c r="J66" s="8"/>
      <c r="K66" s="2"/>
      <c r="L66" s="8"/>
      <c r="M66" s="2"/>
      <c r="N66" s="8"/>
      <c r="O66" s="2"/>
      <c r="P66" s="8"/>
      <c r="Q66" s="2"/>
      <c r="R66" s="8"/>
      <c r="S66" s="2"/>
      <c r="T66" s="8"/>
      <c r="U66" s="2"/>
      <c r="V66" s="8"/>
      <c r="W66" s="2"/>
      <c r="X66" s="8"/>
      <c r="Y66" s="2"/>
      <c r="Z66" s="8"/>
      <c r="AA66" s="2"/>
      <c r="AB66" s="8"/>
      <c r="AD66" s="2"/>
    </row>
    <row r="67" spans="1:30" x14ac:dyDescent="0.25">
      <c r="A67" s="26" t="s">
        <v>52</v>
      </c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</row>
    <row r="68" spans="1:30" x14ac:dyDescent="0.25">
      <c r="A68" s="2"/>
      <c r="B68" s="2"/>
      <c r="C68" s="2"/>
      <c r="D68" s="2" t="s">
        <v>29</v>
      </c>
      <c r="E68" s="2"/>
      <c r="F68" s="8">
        <v>2534864.21</v>
      </c>
      <c r="G68" s="2"/>
      <c r="H68" s="8"/>
      <c r="I68" s="2"/>
      <c r="J68" s="8"/>
      <c r="K68" s="2"/>
      <c r="L68" s="8"/>
      <c r="M68" s="2"/>
      <c r="N68" s="8"/>
      <c r="O68" s="2"/>
      <c r="P68" s="8"/>
      <c r="Q68" s="2"/>
      <c r="R68" s="8"/>
      <c r="S68" s="2"/>
      <c r="T68" s="8"/>
      <c r="U68" s="2"/>
      <c r="V68" s="8"/>
      <c r="W68" s="2"/>
      <c r="X68" s="8"/>
      <c r="Y68" s="2"/>
      <c r="Z68" s="8"/>
      <c r="AA68" s="2"/>
      <c r="AB68" s="8"/>
      <c r="AD68" s="2"/>
    </row>
    <row r="69" spans="1:30" x14ac:dyDescent="0.25">
      <c r="A69" s="2"/>
      <c r="B69" s="2"/>
      <c r="C69" s="2"/>
      <c r="D69" s="2" t="s">
        <v>30</v>
      </c>
      <c r="E69" s="2"/>
      <c r="F69" s="8">
        <v>2534864.21</v>
      </c>
      <c r="G69" s="2"/>
      <c r="H69" s="8"/>
      <c r="I69" s="2"/>
      <c r="J69" s="8"/>
      <c r="K69" s="2"/>
      <c r="L69" s="8"/>
      <c r="M69" s="2"/>
      <c r="N69" s="8"/>
      <c r="O69" s="2"/>
      <c r="P69" s="8"/>
      <c r="Q69" s="2"/>
      <c r="R69" s="8"/>
      <c r="S69" s="2"/>
      <c r="T69" s="8"/>
      <c r="U69" s="2"/>
      <c r="V69" s="8"/>
      <c r="W69" s="2"/>
      <c r="X69" s="8"/>
      <c r="Y69" s="2"/>
      <c r="Z69" s="8"/>
      <c r="AA69" s="2"/>
      <c r="AB69" s="8"/>
      <c r="AD69" s="2"/>
    </row>
    <row r="70" spans="1:30" x14ac:dyDescent="0.25">
      <c r="A70" s="2"/>
      <c r="B70" s="2"/>
      <c r="C70" s="2"/>
      <c r="D70" s="2"/>
      <c r="E70" s="2"/>
      <c r="F70" s="22"/>
      <c r="G70" s="2"/>
      <c r="H70" s="22"/>
      <c r="I70" s="2"/>
      <c r="J70" s="22"/>
      <c r="K70" s="2"/>
      <c r="L70" s="22"/>
      <c r="M70" s="2"/>
      <c r="N70" s="22"/>
      <c r="O70" s="2"/>
      <c r="P70" s="22"/>
      <c r="Q70" s="2"/>
      <c r="R70" s="22"/>
      <c r="S70" s="2"/>
      <c r="T70" s="22"/>
      <c r="U70" s="2"/>
      <c r="V70" s="22"/>
      <c r="W70" s="2"/>
      <c r="X70" s="22"/>
      <c r="Y70" s="2"/>
      <c r="Z70" s="22"/>
      <c r="AA70" s="2"/>
      <c r="AB70" s="22"/>
      <c r="AD70" s="2"/>
    </row>
    <row r="71" spans="1:30" x14ac:dyDescent="0.25">
      <c r="A71" s="2"/>
      <c r="B71" s="2"/>
      <c r="C71" s="2"/>
      <c r="D71" s="2"/>
      <c r="E71" s="2"/>
      <c r="F71" s="8"/>
      <c r="G71" s="2"/>
      <c r="H71" s="8"/>
      <c r="I71" s="2"/>
      <c r="J71" s="8"/>
      <c r="K71" s="2"/>
      <c r="L71" s="8"/>
      <c r="M71" s="2"/>
      <c r="N71" s="8"/>
      <c r="O71" s="2"/>
      <c r="P71" s="8"/>
      <c r="Q71" s="2"/>
      <c r="R71" s="8"/>
      <c r="S71" s="2"/>
      <c r="T71" s="8"/>
      <c r="U71" s="2"/>
      <c r="V71" s="8"/>
      <c r="W71" s="2"/>
      <c r="X71" s="8"/>
      <c r="Y71" s="2"/>
      <c r="Z71" s="8"/>
      <c r="AA71" s="2"/>
      <c r="AB71" s="8"/>
      <c r="AD71" s="2"/>
    </row>
    <row r="72" spans="1:30" x14ac:dyDescent="0.25">
      <c r="A72" s="23" t="s">
        <v>53</v>
      </c>
      <c r="B72" s="20"/>
      <c r="C72" s="20"/>
      <c r="D72" s="19"/>
      <c r="E72" s="20"/>
      <c r="F72" s="21"/>
      <c r="G72" s="20"/>
      <c r="H72" s="21"/>
      <c r="I72" s="20"/>
      <c r="J72" s="21"/>
      <c r="K72" s="20"/>
      <c r="L72" s="21"/>
      <c r="M72" s="20"/>
      <c r="N72" s="21"/>
      <c r="O72" s="20"/>
      <c r="P72" s="21"/>
      <c r="Q72" s="20"/>
      <c r="R72" s="21"/>
      <c r="S72" s="20"/>
      <c r="T72" s="21"/>
      <c r="U72" s="20"/>
      <c r="V72" s="21"/>
      <c r="W72" s="20"/>
      <c r="X72" s="21"/>
      <c r="Y72" s="20"/>
      <c r="Z72" s="21"/>
      <c r="AA72" s="20"/>
      <c r="AB72" s="21"/>
      <c r="AC72" s="19"/>
      <c r="AD72" s="20"/>
    </row>
    <row r="73" spans="1:30" x14ac:dyDescent="0.25">
      <c r="A73" s="2"/>
      <c r="B73" s="2"/>
      <c r="C73" s="2"/>
      <c r="D73" s="2"/>
      <c r="E73" s="2"/>
      <c r="F73" s="8">
        <f>F58+F61+F65+F69</f>
        <v>5890782.4199999999</v>
      </c>
      <c r="G73" s="8"/>
      <c r="H73" s="8">
        <f t="shared" ref="H73:AB73" si="7">H58+H61+H65+H69</f>
        <v>0</v>
      </c>
      <c r="I73" s="8"/>
      <c r="J73" s="8">
        <f t="shared" si="7"/>
        <v>0</v>
      </c>
      <c r="K73" s="8"/>
      <c r="L73" s="8">
        <f t="shared" si="7"/>
        <v>0</v>
      </c>
      <c r="M73" s="8"/>
      <c r="N73" s="8">
        <f t="shared" si="7"/>
        <v>0</v>
      </c>
      <c r="O73" s="8"/>
      <c r="P73" s="8">
        <f t="shared" si="7"/>
        <v>0</v>
      </c>
      <c r="Q73" s="8"/>
      <c r="R73" s="8">
        <f t="shared" si="7"/>
        <v>0</v>
      </c>
      <c r="S73" s="8"/>
      <c r="T73" s="8">
        <f t="shared" si="7"/>
        <v>0</v>
      </c>
      <c r="U73" s="8"/>
      <c r="V73" s="8">
        <f t="shared" si="7"/>
        <v>0</v>
      </c>
      <c r="W73" s="8"/>
      <c r="X73" s="8">
        <f t="shared" si="7"/>
        <v>0</v>
      </c>
      <c r="Y73" s="8"/>
      <c r="Z73" s="8">
        <f t="shared" si="7"/>
        <v>0</v>
      </c>
      <c r="AA73" s="8"/>
      <c r="AB73" s="8">
        <f t="shared" si="7"/>
        <v>0</v>
      </c>
      <c r="AD73" s="13">
        <f>SUM(F73:AC73)</f>
        <v>5890782.4199999999</v>
      </c>
    </row>
  </sheetData>
  <mergeCells count="7">
    <mergeCell ref="A63:AD63"/>
    <mergeCell ref="A67:AD67"/>
    <mergeCell ref="A1:AD1"/>
    <mergeCell ref="A2:AD2"/>
    <mergeCell ref="A3:AD3"/>
    <mergeCell ref="A4:AD4"/>
    <mergeCell ref="A5:AD5"/>
  </mergeCells>
  <pageMargins left="0" right="0" top="0.25" bottom="0.25" header="0.05" footer="0.05"/>
  <pageSetup paperSize="5" scale="95" orientation="landscape" verticalDpi="0" r:id="rId1"/>
  <headerFooter>
    <oddFooter>&amp;L&amp;"Times New Roman,Regular"&amp;8&amp;F  &amp;D 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F850D-DB27-467F-A8AB-79F5F25AF20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Sheet2</vt:lpstr>
      <vt:lpstr>Sheet3</vt:lpstr>
      <vt:lpstr>Sheet2!Print_Area</vt:lpstr>
      <vt:lpstr>Sheet2!Print_Titles</vt:lpstr>
    </vt:vector>
  </TitlesOfParts>
  <Company>State of Indiana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MEWA_Acctng_Sheet</dc:title>
  <dc:creator>sbarnes</dc:creator>
  <cp:lastModifiedBy>Brown, Kurt</cp:lastModifiedBy>
  <cp:lastPrinted>2009-07-24T13:28:06Z</cp:lastPrinted>
  <dcterms:created xsi:type="dcterms:W3CDTF">2009-06-29T12:42:46Z</dcterms:created>
  <dcterms:modified xsi:type="dcterms:W3CDTF">2026-04-23T14:21:33Z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