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IGCN\OAM\COMMON\Air Quality Website Updates\Monitoring_Portal\PDF Update List\"/>
    </mc:Choice>
  </mc:AlternateContent>
  <xr:revisionPtr revIDLastSave="0" documentId="8_{4285CC7E-C0ED-4B2D-AE2B-585AEF6BA3CF}" xr6:coauthVersionLast="47" xr6:coauthVersionMax="47" xr10:uidLastSave="{00000000-0000-0000-0000-000000000000}"/>
  <bookViews>
    <workbookView xWindow="-108" yWindow="-108" windowWidth="19416" windowHeight="10416" tabRatio="601"/>
  </bookViews>
  <sheets>
    <sheet name="Sulfate Data" sheetId="7" r:id="rId1"/>
    <sheet name="chart-Sulfate" sheetId="8" r:id="rId2"/>
    <sheet name="Sulfate_TS" sheetId="9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9" i="7" l="1"/>
  <c r="B108" i="7"/>
  <c r="B107" i="7"/>
  <c r="B106" i="7"/>
  <c r="B104" i="7"/>
  <c r="C104" i="7"/>
  <c r="D103" i="7"/>
  <c r="D102" i="7"/>
  <c r="D101" i="7"/>
  <c r="D100" i="7"/>
  <c r="D99" i="7"/>
  <c r="D98" i="7"/>
  <c r="D97" i="7"/>
  <c r="D96" i="7"/>
  <c r="D95" i="7"/>
  <c r="D94" i="7"/>
  <c r="D93" i="7"/>
  <c r="D92" i="7"/>
  <c r="D91" i="7"/>
  <c r="D90" i="7"/>
  <c r="D89" i="7"/>
  <c r="D88" i="7"/>
  <c r="D87" i="7"/>
  <c r="D86" i="7"/>
  <c r="D85" i="7"/>
  <c r="D84" i="7"/>
  <c r="D83" i="7"/>
  <c r="D82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</calcChain>
</file>

<file path=xl/sharedStrings.xml><?xml version="1.0" encoding="utf-8"?>
<sst xmlns="http://schemas.openxmlformats.org/spreadsheetml/2006/main" count="17" uniqueCount="17">
  <si>
    <t>Date</t>
  </si>
  <si>
    <t>zero</t>
  </si>
  <si>
    <t>max</t>
  </si>
  <si>
    <t>1 to 1</t>
  </si>
  <si>
    <t>Manual</t>
  </si>
  <si>
    <t>Continuous</t>
  </si>
  <si>
    <t>Indiana - Washington Park</t>
  </si>
  <si>
    <t>Met 1</t>
  </si>
  <si>
    <t>Average:</t>
  </si>
  <si>
    <t>Data Pts:</t>
  </si>
  <si>
    <t>slope:</t>
  </si>
  <si>
    <t>Intercept:</t>
  </si>
  <si>
    <r>
      <t>r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:</t>
    </r>
  </si>
  <si>
    <t xml:space="preserve">Sulfate Comparison </t>
  </si>
  <si>
    <t>Thermo</t>
  </si>
  <si>
    <t>Met 1 vs Thermo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</si>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</sst>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6" formatCode="0.000"/>
    <numFmt numFmtId="171" formatCode="m/d"/>
    <numFmt numFmtId="172" formatCode="dd\-mmm\-yy"/>
  </numFmts>
  <fonts count="11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  <font>
      <b/>
      <i/>
      <sz val="10"/>
      <color indexed="10"/>
      <name val="Arial"/>
      <family val="2"/>
    </font>
    <font>
      <sz val="10"/>
      <color indexed="8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6" fillId="0" borderId="0"/>
  </cellStyleXfs>
  <cellXfs count="37">
    <xf numFmtId="0" fontId="0" fillId="0" borderId="0" xfId="0"/>
    <xf numFmtId="171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/>
    <xf numFmtId="2" fontId="0" fillId="0" borderId="0" xfId="0" applyNumberFormat="1" applyAlignment="1">
      <alignment horizontal="center"/>
    </xf>
    <xf numFmtId="0" fontId="0" fillId="0" borderId="0" xfId="0" applyNumberFormat="1"/>
    <xf numFmtId="171" fontId="0" fillId="2" borderId="1" xfId="0" applyNumberFormat="1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164" fontId="0" fillId="2" borderId="3" xfId="0" applyNumberFormat="1" applyFill="1" applyBorder="1"/>
    <xf numFmtId="171" fontId="0" fillId="2" borderId="4" xfId="0" applyNumberFormat="1" applyFill="1" applyBorder="1" applyAlignment="1">
      <alignment horizontal="center"/>
    </xf>
    <xf numFmtId="164" fontId="0" fillId="2" borderId="0" xfId="0" applyNumberFormat="1" applyFill="1" applyBorder="1" applyAlignment="1">
      <alignment horizontal="center"/>
    </xf>
    <xf numFmtId="164" fontId="0" fillId="2" borderId="5" xfId="0" applyNumberFormat="1" applyFill="1" applyBorder="1"/>
    <xf numFmtId="171" fontId="0" fillId="2" borderId="6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64" fontId="2" fillId="2" borderId="8" xfId="0" applyNumberFormat="1" applyFont="1" applyFill="1" applyBorder="1" applyAlignment="1">
      <alignment horizontal="center"/>
    </xf>
    <xf numFmtId="2" fontId="0" fillId="2" borderId="9" xfId="0" applyNumberFormat="1" applyFill="1" applyBorder="1" applyAlignment="1">
      <alignment horizontal="right" shrinkToFit="1"/>
    </xf>
    <xf numFmtId="2" fontId="0" fillId="2" borderId="9" xfId="0" applyNumberFormat="1" applyFill="1" applyBorder="1" applyAlignment="1">
      <alignment horizontal="center"/>
    </xf>
    <xf numFmtId="2" fontId="0" fillId="2" borderId="10" xfId="0" applyNumberFormat="1" applyFill="1" applyBorder="1" applyAlignment="1">
      <alignment horizontal="center"/>
    </xf>
    <xf numFmtId="171" fontId="0" fillId="2" borderId="10" xfId="0" applyNumberFormat="1" applyFill="1" applyBorder="1" applyAlignment="1">
      <alignment horizontal="right" shrinkToFit="1"/>
    </xf>
    <xf numFmtId="1" fontId="0" fillId="2" borderId="10" xfId="0" applyNumberFormat="1" applyFill="1" applyBorder="1" applyAlignment="1">
      <alignment horizontal="center"/>
    </xf>
    <xf numFmtId="166" fontId="0" fillId="2" borderId="10" xfId="0" applyNumberFormat="1" applyFill="1" applyBorder="1" applyAlignment="1">
      <alignment horizontal="center"/>
    </xf>
    <xf numFmtId="171" fontId="0" fillId="2" borderId="8" xfId="0" applyNumberFormat="1" applyFill="1" applyBorder="1" applyAlignment="1">
      <alignment horizontal="right" shrinkToFit="1"/>
    </xf>
    <xf numFmtId="171" fontId="0" fillId="2" borderId="9" xfId="0" applyNumberFormat="1" applyFill="1" applyBorder="1" applyAlignment="1">
      <alignment horizontal="right" shrinkToFit="1"/>
    </xf>
    <xf numFmtId="164" fontId="2" fillId="2" borderId="3" xfId="0" applyNumberFormat="1" applyFont="1" applyFill="1" applyBorder="1" applyAlignment="1">
      <alignment horizontal="center"/>
    </xf>
    <xf numFmtId="164" fontId="2" fillId="2" borderId="11" xfId="0" applyNumberFormat="1" applyFont="1" applyFill="1" applyBorder="1" applyAlignment="1">
      <alignment horizontal="center"/>
    </xf>
    <xf numFmtId="171" fontId="0" fillId="2" borderId="10" xfId="0" applyNumberFormat="1" applyFill="1" applyBorder="1" applyAlignment="1">
      <alignment horizontal="right"/>
    </xf>
    <xf numFmtId="0" fontId="0" fillId="2" borderId="10" xfId="0" applyNumberFormat="1" applyFill="1" applyBorder="1" applyAlignment="1">
      <alignment horizontal="center"/>
    </xf>
    <xf numFmtId="2" fontId="0" fillId="2" borderId="8" xfId="0" applyNumberFormat="1" applyFill="1" applyBorder="1" applyAlignment="1">
      <alignment horizontal="center"/>
    </xf>
    <xf numFmtId="164" fontId="2" fillId="2" borderId="10" xfId="0" applyNumberFormat="1" applyFont="1" applyFill="1" applyBorder="1" applyAlignment="1">
      <alignment horizontal="center"/>
    </xf>
    <xf numFmtId="164" fontId="5" fillId="2" borderId="9" xfId="0" quotePrefix="1" applyNumberFormat="1" applyFont="1" applyFill="1" applyBorder="1" applyAlignment="1">
      <alignment horizontal="center" vertical="center" shrinkToFit="1"/>
    </xf>
    <xf numFmtId="172" fontId="6" fillId="0" borderId="12" xfId="0" applyNumberFormat="1" applyFont="1" applyFill="1" applyBorder="1" applyAlignment="1">
      <alignment horizontal="right" wrapText="1"/>
    </xf>
    <xf numFmtId="0" fontId="6" fillId="0" borderId="12" xfId="0" applyFont="1" applyFill="1" applyBorder="1" applyAlignment="1">
      <alignment horizontal="right" wrapText="1"/>
    </xf>
    <xf numFmtId="0" fontId="2" fillId="0" borderId="0" xfId="0" applyFont="1" applyAlignment="1">
      <alignment horizontal="right"/>
    </xf>
    <xf numFmtId="172" fontId="6" fillId="0" borderId="12" xfId="1" applyNumberFormat="1" applyFont="1" applyFill="1" applyBorder="1" applyAlignment="1">
      <alignment horizontal="right" wrapText="1"/>
    </xf>
    <xf numFmtId="0" fontId="6" fillId="0" borderId="12" xfId="1" applyFont="1" applyFill="1" applyBorder="1" applyAlignment="1">
      <alignment horizontal="right" wrapText="1"/>
    </xf>
    <xf numFmtId="171" fontId="2" fillId="2" borderId="9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Sulfate Comparison using Thermo Sulfate
 Washington Park 2007</a:t>
            </a:r>
          </a:p>
        </c:rich>
      </c:tx>
      <c:layout>
        <c:manualLayout>
          <c:xMode val="edge"/>
          <c:yMode val="edge"/>
          <c:x val="0.28914590747330959"/>
          <c:y val="1.96592398427260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85765124555159E-2"/>
          <c:y val="0.12844036697247704"/>
          <c:w val="0.85765124555160133"/>
          <c:h val="0.75229357798165131"/>
        </c:manualLayout>
      </c:layout>
      <c:scatterChart>
        <c:scatterStyle val="lineMarker"/>
        <c:varyColors val="0"/>
        <c:ser>
          <c:idx val="1"/>
          <c:order val="0"/>
          <c:tx>
            <c:v>1 to 1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'Sulfate Data'!$B$112:$B$113</c:f>
              <c:numCache>
                <c:formatCode>0.00</c:formatCode>
                <c:ptCount val="2"/>
                <c:pt idx="0">
                  <c:v>0</c:v>
                </c:pt>
                <c:pt idx="1">
                  <c:v>20</c:v>
                </c:pt>
              </c:numCache>
            </c:numRef>
          </c:xVal>
          <c:yVal>
            <c:numRef>
              <c:f>'Sulfate Data'!$C$112:$C$113</c:f>
              <c:numCache>
                <c:formatCode>0.00</c:formatCode>
                <c:ptCount val="2"/>
                <c:pt idx="0">
                  <c:v>0</c:v>
                </c:pt>
                <c:pt idx="1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138-40A3-AAAD-C5CA46780633}"/>
            </c:ext>
          </c:extLst>
        </c:ser>
        <c:ser>
          <c:idx val="0"/>
          <c:order val="1"/>
          <c:tx>
            <c:strRef>
              <c:f>'Sulfate Data'!$B$3</c:f>
              <c:strCache>
                <c:ptCount val="1"/>
                <c:pt idx="0">
                  <c:v>Met 1 vs Thermo</c:v>
                </c:pt>
              </c:strCache>
            </c:strRef>
          </c:tx>
          <c:spPr>
            <a:ln w="1905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Mode val="edge"/>
                  <c:yMode val="edge"/>
                  <c:x val="0.34163701067615654"/>
                  <c:y val="0.36566186107470511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'Sulfate Data'!$B$8:$B$103</c:f>
              <c:numCache>
                <c:formatCode>General</c:formatCode>
                <c:ptCount val="96"/>
                <c:pt idx="0">
                  <c:v>3.5482802463537904</c:v>
                </c:pt>
                <c:pt idx="1">
                  <c:v>2.7826021657263893</c:v>
                </c:pt>
                <c:pt idx="2">
                  <c:v>0.84963323399793389</c:v>
                </c:pt>
                <c:pt idx="3">
                  <c:v>4.1834014032358109</c:v>
                </c:pt>
                <c:pt idx="4">
                  <c:v>2.7874029021638331</c:v>
                </c:pt>
                <c:pt idx="5">
                  <c:v>2.5156594251700506</c:v>
                </c:pt>
                <c:pt idx="6">
                  <c:v>4.1121959864511481</c:v>
                </c:pt>
                <c:pt idx="7">
                  <c:v>2.7457442431639616</c:v>
                </c:pt>
                <c:pt idx="8">
                  <c:v>1.7680083692393098</c:v>
                </c:pt>
                <c:pt idx="9">
                  <c:v>1.1557739251886501</c:v>
                </c:pt>
                <c:pt idx="10">
                  <c:v>1.4152863728396654</c:v>
                </c:pt>
                <c:pt idx="11">
                  <c:v>2.3875360617283317</c:v>
                </c:pt>
                <c:pt idx="12">
                  <c:v>0.88183319240799907</c:v>
                </c:pt>
                <c:pt idx="13">
                  <c:v>1.7418977248401568</c:v>
                </c:pt>
                <c:pt idx="14">
                  <c:v>3.4033994736589639</c:v>
                </c:pt>
                <c:pt idx="15">
                  <c:v>1.6312275658245505</c:v>
                </c:pt>
                <c:pt idx="16">
                  <c:v>2.5334696321207271</c:v>
                </c:pt>
                <c:pt idx="17">
                  <c:v>3.701572953107549</c:v>
                </c:pt>
                <c:pt idx="18">
                  <c:v>5.5697381488636362</c:v>
                </c:pt>
                <c:pt idx="19">
                  <c:v>3.9222776679510307</c:v>
                </c:pt>
                <c:pt idx="20">
                  <c:v>3.6816330722196411</c:v>
                </c:pt>
                <c:pt idx="21">
                  <c:v>4.502324357452518</c:v>
                </c:pt>
                <c:pt idx="22">
                  <c:v>7.057160018256341</c:v>
                </c:pt>
                <c:pt idx="23">
                  <c:v>7.439072421214707</c:v>
                </c:pt>
                <c:pt idx="24">
                  <c:v>2.7569988337074305</c:v>
                </c:pt>
                <c:pt idx="25">
                  <c:v>1.5706703357360852</c:v>
                </c:pt>
                <c:pt idx="26">
                  <c:v>3.3151316263662194</c:v>
                </c:pt>
                <c:pt idx="27">
                  <c:v>2.5397153649922641</c:v>
                </c:pt>
                <c:pt idx="28">
                  <c:v>3.3493262271869506</c:v>
                </c:pt>
                <c:pt idx="29">
                  <c:v>3.4562280138455979</c:v>
                </c:pt>
                <c:pt idx="30">
                  <c:v>2.7779783398034463</c:v>
                </c:pt>
                <c:pt idx="31">
                  <c:v>3.9796570403834233</c:v>
                </c:pt>
                <c:pt idx="32">
                  <c:v>1.1451542082612503</c:v>
                </c:pt>
                <c:pt idx="33">
                  <c:v>7.1695134873784658</c:v>
                </c:pt>
                <c:pt idx="34">
                  <c:v>3.0616187914353525</c:v>
                </c:pt>
                <c:pt idx="35">
                  <c:v>7.119376091237088</c:v>
                </c:pt>
                <c:pt idx="36">
                  <c:v>10.666961689429236</c:v>
                </c:pt>
                <c:pt idx="37">
                  <c:v>4.7708489632225426</c:v>
                </c:pt>
                <c:pt idx="38">
                  <c:v>10.388257416475867</c:v>
                </c:pt>
                <c:pt idx="39">
                  <c:v>6.5890941392422686</c:v>
                </c:pt>
                <c:pt idx="40">
                  <c:v>1.8321109963861641</c:v>
                </c:pt>
                <c:pt idx="41">
                  <c:v>3.9106896891780263</c:v>
                </c:pt>
                <c:pt idx="42">
                  <c:v>3.4253598619837264</c:v>
                </c:pt>
                <c:pt idx="43">
                  <c:v>14.887263030714285</c:v>
                </c:pt>
                <c:pt idx="44">
                  <c:v>2.1697045615992154</c:v>
                </c:pt>
                <c:pt idx="45">
                  <c:v>5.3814329018624711</c:v>
                </c:pt>
                <c:pt idx="46">
                  <c:v>7.1937881566123369</c:v>
                </c:pt>
                <c:pt idx="47">
                  <c:v>4.3375506639152643</c:v>
                </c:pt>
                <c:pt idx="48">
                  <c:v>4.6783909856163683</c:v>
                </c:pt>
                <c:pt idx="49">
                  <c:v>7.3828480858274013</c:v>
                </c:pt>
                <c:pt idx="50">
                  <c:v>1.4750848968779005</c:v>
                </c:pt>
                <c:pt idx="51">
                  <c:v>3.3117532563904928</c:v>
                </c:pt>
                <c:pt idx="52">
                  <c:v>3.2866434108527129</c:v>
                </c:pt>
                <c:pt idx="53">
                  <c:v>4.2760174583350565</c:v>
                </c:pt>
                <c:pt idx="54">
                  <c:v>16.039006205569933</c:v>
                </c:pt>
                <c:pt idx="55">
                  <c:v>10.444899672337844</c:v>
                </c:pt>
                <c:pt idx="56">
                  <c:v>5.477919165451496</c:v>
                </c:pt>
                <c:pt idx="57">
                  <c:v>5.9698976523112721</c:v>
                </c:pt>
                <c:pt idx="58">
                  <c:v>6.9237501653523754</c:v>
                </c:pt>
                <c:pt idx="59">
                  <c:v>4.1949610787185172</c:v>
                </c:pt>
                <c:pt idx="60">
                  <c:v>10.031801620157285</c:v>
                </c:pt>
                <c:pt idx="61">
                  <c:v>5.8689631957584201</c:v>
                </c:pt>
                <c:pt idx="62">
                  <c:v>5.4231789305971301</c:v>
                </c:pt>
                <c:pt idx="63">
                  <c:v>2.3350811383013812</c:v>
                </c:pt>
                <c:pt idx="64">
                  <c:v>12.183415202405188</c:v>
                </c:pt>
                <c:pt idx="65">
                  <c:v>7.5096000140205499</c:v>
                </c:pt>
                <c:pt idx="66">
                  <c:v>16.897155699744346</c:v>
                </c:pt>
                <c:pt idx="67">
                  <c:v>5.0426545899204376</c:v>
                </c:pt>
                <c:pt idx="68">
                  <c:v>0.73049813783839623</c:v>
                </c:pt>
                <c:pt idx="69">
                  <c:v>0.74731555869800803</c:v>
                </c:pt>
                <c:pt idx="70">
                  <c:v>11.292602919923647</c:v>
                </c:pt>
                <c:pt idx="71">
                  <c:v>13.051985778543003</c:v>
                </c:pt>
                <c:pt idx="72">
                  <c:v>4.2042731705010326</c:v>
                </c:pt>
                <c:pt idx="73">
                  <c:v>6.4650675281692322</c:v>
                </c:pt>
                <c:pt idx="74">
                  <c:v>7.0208731597496126</c:v>
                </c:pt>
                <c:pt idx="75">
                  <c:v>6.0716156946135165</c:v>
                </c:pt>
                <c:pt idx="76">
                  <c:v>6.0421439625284323</c:v>
                </c:pt>
                <c:pt idx="77">
                  <c:v>3.9911464474092457</c:v>
                </c:pt>
                <c:pt idx="78">
                  <c:v>1.95780889837803</c:v>
                </c:pt>
                <c:pt idx="79">
                  <c:v>0.80156354134140062</c:v>
                </c:pt>
                <c:pt idx="80">
                  <c:v>2.860125306106752</c:v>
                </c:pt>
                <c:pt idx="81">
                  <c:v>4.4876654180973219</c:v>
                </c:pt>
                <c:pt idx="82">
                  <c:v>1.3405448227739905</c:v>
                </c:pt>
                <c:pt idx="83">
                  <c:v>2.6230134121894646</c:v>
                </c:pt>
                <c:pt idx="84">
                  <c:v>4.4971684746724438</c:v>
                </c:pt>
                <c:pt idx="85">
                  <c:v>3.748067564858248</c:v>
                </c:pt>
                <c:pt idx="86">
                  <c:v>2.4723349580924108</c:v>
                </c:pt>
                <c:pt idx="87">
                  <c:v>7.1686228853379772</c:v>
                </c:pt>
                <c:pt idx="88">
                  <c:v>3.3709400998423611</c:v>
                </c:pt>
                <c:pt idx="89">
                  <c:v>2.7796126228889917</c:v>
                </c:pt>
                <c:pt idx="90">
                  <c:v>1.523704884551667</c:v>
                </c:pt>
                <c:pt idx="91">
                  <c:v>4.8014529712841671</c:v>
                </c:pt>
                <c:pt idx="92">
                  <c:v>4.77742283245348</c:v>
                </c:pt>
                <c:pt idx="93">
                  <c:v>1.4612658872637614</c:v>
                </c:pt>
                <c:pt idx="94">
                  <c:v>2.0037663926151619</c:v>
                </c:pt>
                <c:pt idx="95">
                  <c:v>4.5677186548580275</c:v>
                </c:pt>
              </c:numCache>
            </c:numRef>
          </c:xVal>
          <c:yVal>
            <c:numRef>
              <c:f>'Sulfate Data'!$C$8:$C$103</c:f>
              <c:numCache>
                <c:formatCode>0.00</c:formatCode>
                <c:ptCount val="96"/>
                <c:pt idx="0">
                  <c:v>2.96</c:v>
                </c:pt>
                <c:pt idx="1">
                  <c:v>2.35</c:v>
                </c:pt>
                <c:pt idx="2">
                  <c:v>0.74</c:v>
                </c:pt>
                <c:pt idx="3">
                  <c:v>3.22</c:v>
                </c:pt>
                <c:pt idx="4">
                  <c:v>1.86</c:v>
                </c:pt>
                <c:pt idx="5">
                  <c:v>2.04</c:v>
                </c:pt>
                <c:pt idx="6">
                  <c:v>3.62</c:v>
                </c:pt>
                <c:pt idx="7">
                  <c:v>2.42</c:v>
                </c:pt>
                <c:pt idx="8">
                  <c:v>1.54</c:v>
                </c:pt>
                <c:pt idx="9">
                  <c:v>0.95</c:v>
                </c:pt>
                <c:pt idx="10">
                  <c:v>1.26</c:v>
                </c:pt>
                <c:pt idx="11">
                  <c:v>2.14</c:v>
                </c:pt>
                <c:pt idx="12">
                  <c:v>0.74</c:v>
                </c:pt>
                <c:pt idx="13">
                  <c:v>1.1000000000000001</c:v>
                </c:pt>
                <c:pt idx="14">
                  <c:v>2.76</c:v>
                </c:pt>
                <c:pt idx="15">
                  <c:v>1.02</c:v>
                </c:pt>
                <c:pt idx="16">
                  <c:v>2.2400000000000002</c:v>
                </c:pt>
                <c:pt idx="17">
                  <c:v>2.75</c:v>
                </c:pt>
                <c:pt idx="18">
                  <c:v>4.6900000000000004</c:v>
                </c:pt>
                <c:pt idx="19">
                  <c:v>3.21</c:v>
                </c:pt>
                <c:pt idx="20">
                  <c:v>3.15</c:v>
                </c:pt>
                <c:pt idx="21">
                  <c:v>3.56</c:v>
                </c:pt>
                <c:pt idx="22">
                  <c:v>5.25</c:v>
                </c:pt>
                <c:pt idx="23">
                  <c:v>5.16</c:v>
                </c:pt>
                <c:pt idx="24">
                  <c:v>2.23</c:v>
                </c:pt>
                <c:pt idx="25">
                  <c:v>1.3</c:v>
                </c:pt>
                <c:pt idx="26">
                  <c:v>2.67</c:v>
                </c:pt>
                <c:pt idx="27">
                  <c:v>2.09</c:v>
                </c:pt>
                <c:pt idx="28">
                  <c:v>2.88</c:v>
                </c:pt>
                <c:pt idx="29">
                  <c:v>2.85</c:v>
                </c:pt>
                <c:pt idx="30">
                  <c:v>2.11</c:v>
                </c:pt>
                <c:pt idx="31">
                  <c:v>3.24</c:v>
                </c:pt>
                <c:pt idx="32">
                  <c:v>0.83</c:v>
                </c:pt>
                <c:pt idx="33">
                  <c:v>4.82</c:v>
                </c:pt>
                <c:pt idx="34">
                  <c:v>2.4700000000000002</c:v>
                </c:pt>
                <c:pt idx="35">
                  <c:v>5.85</c:v>
                </c:pt>
                <c:pt idx="36">
                  <c:v>9.27</c:v>
                </c:pt>
                <c:pt idx="37">
                  <c:v>3.82</c:v>
                </c:pt>
                <c:pt idx="38">
                  <c:v>9.1999999999999993</c:v>
                </c:pt>
                <c:pt idx="39">
                  <c:v>4.53</c:v>
                </c:pt>
                <c:pt idx="40">
                  <c:v>0.99</c:v>
                </c:pt>
                <c:pt idx="41">
                  <c:v>2.91</c:v>
                </c:pt>
                <c:pt idx="42">
                  <c:v>2.92</c:v>
                </c:pt>
                <c:pt idx="43">
                  <c:v>11.8</c:v>
                </c:pt>
                <c:pt idx="44">
                  <c:v>1.53</c:v>
                </c:pt>
                <c:pt idx="45">
                  <c:v>3.88</c:v>
                </c:pt>
                <c:pt idx="46">
                  <c:v>5.24</c:v>
                </c:pt>
                <c:pt idx="47">
                  <c:v>3.06</c:v>
                </c:pt>
                <c:pt idx="48">
                  <c:v>3.25</c:v>
                </c:pt>
                <c:pt idx="49">
                  <c:v>5.71</c:v>
                </c:pt>
                <c:pt idx="50">
                  <c:v>0.96</c:v>
                </c:pt>
                <c:pt idx="51">
                  <c:v>2.52</c:v>
                </c:pt>
                <c:pt idx="52">
                  <c:v>1.98</c:v>
                </c:pt>
                <c:pt idx="53">
                  <c:v>3.2</c:v>
                </c:pt>
                <c:pt idx="54">
                  <c:v>11.99</c:v>
                </c:pt>
                <c:pt idx="55">
                  <c:v>7.49</c:v>
                </c:pt>
                <c:pt idx="56">
                  <c:v>4.3</c:v>
                </c:pt>
                <c:pt idx="57">
                  <c:v>4.37</c:v>
                </c:pt>
                <c:pt idx="58">
                  <c:v>5.28</c:v>
                </c:pt>
                <c:pt idx="59">
                  <c:v>2.87</c:v>
                </c:pt>
                <c:pt idx="60">
                  <c:v>7.53</c:v>
                </c:pt>
                <c:pt idx="61">
                  <c:v>4.4400000000000004</c:v>
                </c:pt>
                <c:pt idx="62">
                  <c:v>4.05</c:v>
                </c:pt>
                <c:pt idx="63">
                  <c:v>1.6</c:v>
                </c:pt>
                <c:pt idx="64">
                  <c:v>9.25</c:v>
                </c:pt>
                <c:pt idx="65">
                  <c:v>5.86</c:v>
                </c:pt>
                <c:pt idx="66">
                  <c:v>13.68</c:v>
                </c:pt>
                <c:pt idx="67">
                  <c:v>3.53</c:v>
                </c:pt>
                <c:pt idx="68">
                  <c:v>0.5</c:v>
                </c:pt>
                <c:pt idx="69">
                  <c:v>0.54</c:v>
                </c:pt>
                <c:pt idx="70">
                  <c:v>9.24</c:v>
                </c:pt>
                <c:pt idx="71">
                  <c:v>11.04</c:v>
                </c:pt>
                <c:pt idx="72">
                  <c:v>3.13</c:v>
                </c:pt>
                <c:pt idx="73">
                  <c:v>5.07</c:v>
                </c:pt>
                <c:pt idx="74">
                  <c:v>5.51</c:v>
                </c:pt>
                <c:pt idx="75">
                  <c:v>4.5599999999999996</c:v>
                </c:pt>
                <c:pt idx="76">
                  <c:v>4.8899999999999997</c:v>
                </c:pt>
                <c:pt idx="77">
                  <c:v>2.84</c:v>
                </c:pt>
                <c:pt idx="78">
                  <c:v>1.34</c:v>
                </c:pt>
                <c:pt idx="79">
                  <c:v>0.57999999999999996</c:v>
                </c:pt>
                <c:pt idx="80">
                  <c:v>1.92</c:v>
                </c:pt>
                <c:pt idx="81">
                  <c:v>3.35</c:v>
                </c:pt>
                <c:pt idx="82">
                  <c:v>1.03</c:v>
                </c:pt>
                <c:pt idx="83">
                  <c:v>2.06</c:v>
                </c:pt>
                <c:pt idx="84">
                  <c:v>3.51</c:v>
                </c:pt>
                <c:pt idx="85">
                  <c:v>2.85</c:v>
                </c:pt>
                <c:pt idx="86">
                  <c:v>2.4</c:v>
                </c:pt>
                <c:pt idx="87">
                  <c:v>5.6</c:v>
                </c:pt>
                <c:pt idx="88">
                  <c:v>2.72</c:v>
                </c:pt>
                <c:pt idx="89">
                  <c:v>1.7</c:v>
                </c:pt>
                <c:pt idx="90">
                  <c:v>1.26</c:v>
                </c:pt>
                <c:pt idx="91">
                  <c:v>3.67</c:v>
                </c:pt>
                <c:pt idx="92">
                  <c:v>4.12</c:v>
                </c:pt>
                <c:pt idx="93">
                  <c:v>1.07</c:v>
                </c:pt>
                <c:pt idx="94">
                  <c:v>1.72</c:v>
                </c:pt>
                <c:pt idx="95">
                  <c:v>3.46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138-40A3-AAAD-C5CA46780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1450335"/>
        <c:axId val="1"/>
      </c:scatterChart>
      <c:valAx>
        <c:axId val="621450335"/>
        <c:scaling>
          <c:orientation val="minMax"/>
          <c:max val="18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Met 1 Filter-based (ug/m3)</a:t>
                </a:r>
              </a:p>
            </c:rich>
          </c:tx>
          <c:layout>
            <c:manualLayout>
              <c:xMode val="edge"/>
              <c:yMode val="edge"/>
              <c:x val="0.42526690391459071"/>
              <c:y val="0.9331585845347314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ajorUnit val="1"/>
      </c:valAx>
      <c:valAx>
        <c:axId val="1"/>
        <c:scaling>
          <c:orientation val="minMax"/>
          <c:max val="18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Thermo Continuous (ug/m3)</a:t>
                </a:r>
              </a:p>
            </c:rich>
          </c:tx>
          <c:layout>
            <c:manualLayout>
              <c:xMode val="edge"/>
              <c:yMode val="edge"/>
              <c:x val="1.2455516014234874E-2"/>
              <c:y val="0.3564875491480995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1450335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1174377224199281"/>
          <c:y val="0.73525557011795539"/>
          <c:w val="0.21352313167259784"/>
          <c:h val="0.149410222804718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Sulfate Time Series using Thermo Sulfate
Washington Park 2007</a:t>
            </a:r>
          </a:p>
        </c:rich>
      </c:tx>
      <c:layout>
        <c:manualLayout>
          <c:xMode val="edge"/>
          <c:yMode val="edge"/>
          <c:x val="0.29181494661921709"/>
          <c:y val="1.96592398427260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718861209964404E-2"/>
          <c:y val="0.12975098296199214"/>
          <c:w val="0.93149466192170793"/>
          <c:h val="0.77457404980340749"/>
        </c:manualLayout>
      </c:layout>
      <c:scatterChart>
        <c:scatterStyle val="lineMarker"/>
        <c:varyColors val="0"/>
        <c:ser>
          <c:idx val="0"/>
          <c:order val="0"/>
          <c:tx>
            <c:v>Filter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'Sulfate Data'!$A$8:$A$103</c:f>
              <c:numCache>
                <c:formatCode>dd\-mmm\-yy</c:formatCode>
                <c:ptCount val="96"/>
                <c:pt idx="0">
                  <c:v>39085</c:v>
                </c:pt>
                <c:pt idx="1">
                  <c:v>39088</c:v>
                </c:pt>
                <c:pt idx="2">
                  <c:v>39091</c:v>
                </c:pt>
                <c:pt idx="3">
                  <c:v>39094</c:v>
                </c:pt>
                <c:pt idx="4">
                  <c:v>39100</c:v>
                </c:pt>
                <c:pt idx="5">
                  <c:v>39103</c:v>
                </c:pt>
                <c:pt idx="6">
                  <c:v>39106</c:v>
                </c:pt>
                <c:pt idx="7">
                  <c:v>39109</c:v>
                </c:pt>
                <c:pt idx="8">
                  <c:v>39112</c:v>
                </c:pt>
                <c:pt idx="9">
                  <c:v>39118</c:v>
                </c:pt>
                <c:pt idx="10">
                  <c:v>39121</c:v>
                </c:pt>
                <c:pt idx="11">
                  <c:v>39124</c:v>
                </c:pt>
                <c:pt idx="12">
                  <c:v>39127</c:v>
                </c:pt>
                <c:pt idx="13">
                  <c:v>39136</c:v>
                </c:pt>
                <c:pt idx="14">
                  <c:v>39142</c:v>
                </c:pt>
                <c:pt idx="15">
                  <c:v>39145</c:v>
                </c:pt>
                <c:pt idx="16">
                  <c:v>39148</c:v>
                </c:pt>
                <c:pt idx="17">
                  <c:v>39151</c:v>
                </c:pt>
                <c:pt idx="18">
                  <c:v>39154</c:v>
                </c:pt>
                <c:pt idx="19">
                  <c:v>39160</c:v>
                </c:pt>
                <c:pt idx="20">
                  <c:v>39163</c:v>
                </c:pt>
                <c:pt idx="21">
                  <c:v>39166</c:v>
                </c:pt>
                <c:pt idx="22">
                  <c:v>39169</c:v>
                </c:pt>
                <c:pt idx="23">
                  <c:v>39172</c:v>
                </c:pt>
                <c:pt idx="24">
                  <c:v>39175</c:v>
                </c:pt>
                <c:pt idx="25">
                  <c:v>39178</c:v>
                </c:pt>
                <c:pt idx="26">
                  <c:v>39184</c:v>
                </c:pt>
                <c:pt idx="27">
                  <c:v>39187</c:v>
                </c:pt>
                <c:pt idx="28">
                  <c:v>39190</c:v>
                </c:pt>
                <c:pt idx="29">
                  <c:v>39193</c:v>
                </c:pt>
                <c:pt idx="30">
                  <c:v>39202</c:v>
                </c:pt>
                <c:pt idx="31">
                  <c:v>39205</c:v>
                </c:pt>
                <c:pt idx="32">
                  <c:v>39208</c:v>
                </c:pt>
                <c:pt idx="33">
                  <c:v>39211</c:v>
                </c:pt>
                <c:pt idx="34">
                  <c:v>39214</c:v>
                </c:pt>
                <c:pt idx="35">
                  <c:v>39217</c:v>
                </c:pt>
                <c:pt idx="36">
                  <c:v>39226</c:v>
                </c:pt>
                <c:pt idx="37">
                  <c:v>39229</c:v>
                </c:pt>
                <c:pt idx="38">
                  <c:v>39232</c:v>
                </c:pt>
                <c:pt idx="39">
                  <c:v>39235</c:v>
                </c:pt>
                <c:pt idx="40">
                  <c:v>39238</c:v>
                </c:pt>
                <c:pt idx="41">
                  <c:v>39244</c:v>
                </c:pt>
                <c:pt idx="42">
                  <c:v>39247</c:v>
                </c:pt>
                <c:pt idx="43">
                  <c:v>39250</c:v>
                </c:pt>
                <c:pt idx="44">
                  <c:v>39253</c:v>
                </c:pt>
                <c:pt idx="45">
                  <c:v>39256</c:v>
                </c:pt>
                <c:pt idx="46">
                  <c:v>39259</c:v>
                </c:pt>
                <c:pt idx="47">
                  <c:v>39262</c:v>
                </c:pt>
                <c:pt idx="48">
                  <c:v>39268</c:v>
                </c:pt>
                <c:pt idx="49">
                  <c:v>39271</c:v>
                </c:pt>
                <c:pt idx="50">
                  <c:v>39274</c:v>
                </c:pt>
                <c:pt idx="51">
                  <c:v>39277</c:v>
                </c:pt>
                <c:pt idx="52">
                  <c:v>39280</c:v>
                </c:pt>
                <c:pt idx="53">
                  <c:v>39286</c:v>
                </c:pt>
                <c:pt idx="54">
                  <c:v>39289</c:v>
                </c:pt>
                <c:pt idx="55">
                  <c:v>39292</c:v>
                </c:pt>
                <c:pt idx="56">
                  <c:v>39295</c:v>
                </c:pt>
                <c:pt idx="57">
                  <c:v>39298</c:v>
                </c:pt>
                <c:pt idx="58">
                  <c:v>39301</c:v>
                </c:pt>
                <c:pt idx="59">
                  <c:v>39304</c:v>
                </c:pt>
                <c:pt idx="60">
                  <c:v>39310</c:v>
                </c:pt>
                <c:pt idx="61">
                  <c:v>39313</c:v>
                </c:pt>
                <c:pt idx="62">
                  <c:v>39316</c:v>
                </c:pt>
                <c:pt idx="63">
                  <c:v>39319</c:v>
                </c:pt>
                <c:pt idx="64">
                  <c:v>39322</c:v>
                </c:pt>
                <c:pt idx="65">
                  <c:v>39328</c:v>
                </c:pt>
                <c:pt idx="66">
                  <c:v>39331</c:v>
                </c:pt>
                <c:pt idx="67">
                  <c:v>39334</c:v>
                </c:pt>
                <c:pt idx="68">
                  <c:v>39337</c:v>
                </c:pt>
                <c:pt idx="69">
                  <c:v>39340</c:v>
                </c:pt>
                <c:pt idx="70">
                  <c:v>39343</c:v>
                </c:pt>
                <c:pt idx="71">
                  <c:v>39346</c:v>
                </c:pt>
                <c:pt idx="72">
                  <c:v>39352</c:v>
                </c:pt>
                <c:pt idx="73">
                  <c:v>39355</c:v>
                </c:pt>
                <c:pt idx="74">
                  <c:v>39358</c:v>
                </c:pt>
                <c:pt idx="75">
                  <c:v>39361</c:v>
                </c:pt>
                <c:pt idx="76">
                  <c:v>39370</c:v>
                </c:pt>
                <c:pt idx="77">
                  <c:v>39373</c:v>
                </c:pt>
                <c:pt idx="78">
                  <c:v>39376</c:v>
                </c:pt>
                <c:pt idx="79">
                  <c:v>39379</c:v>
                </c:pt>
                <c:pt idx="80">
                  <c:v>39382</c:v>
                </c:pt>
                <c:pt idx="81">
                  <c:v>39385</c:v>
                </c:pt>
                <c:pt idx="82">
                  <c:v>39388</c:v>
                </c:pt>
                <c:pt idx="83">
                  <c:v>39394</c:v>
                </c:pt>
                <c:pt idx="84">
                  <c:v>39397</c:v>
                </c:pt>
                <c:pt idx="85">
                  <c:v>39400</c:v>
                </c:pt>
                <c:pt idx="86">
                  <c:v>39403</c:v>
                </c:pt>
                <c:pt idx="87">
                  <c:v>39406</c:v>
                </c:pt>
                <c:pt idx="88">
                  <c:v>39412</c:v>
                </c:pt>
                <c:pt idx="89">
                  <c:v>39418</c:v>
                </c:pt>
                <c:pt idx="90">
                  <c:v>39421</c:v>
                </c:pt>
                <c:pt idx="91">
                  <c:v>39424</c:v>
                </c:pt>
                <c:pt idx="92">
                  <c:v>39436</c:v>
                </c:pt>
                <c:pt idx="93">
                  <c:v>39439</c:v>
                </c:pt>
                <c:pt idx="94">
                  <c:v>39442</c:v>
                </c:pt>
                <c:pt idx="95">
                  <c:v>39445</c:v>
                </c:pt>
              </c:numCache>
            </c:numRef>
          </c:xVal>
          <c:yVal>
            <c:numRef>
              <c:f>'Sulfate Data'!$B$8:$B$103</c:f>
              <c:numCache>
                <c:formatCode>General</c:formatCode>
                <c:ptCount val="96"/>
                <c:pt idx="0">
                  <c:v>3.5482802463537904</c:v>
                </c:pt>
                <c:pt idx="1">
                  <c:v>2.7826021657263893</c:v>
                </c:pt>
                <c:pt idx="2">
                  <c:v>0.84963323399793389</c:v>
                </c:pt>
                <c:pt idx="3">
                  <c:v>4.1834014032358109</c:v>
                </c:pt>
                <c:pt idx="4">
                  <c:v>2.7874029021638331</c:v>
                </c:pt>
                <c:pt idx="5">
                  <c:v>2.5156594251700506</c:v>
                </c:pt>
                <c:pt idx="6">
                  <c:v>4.1121959864511481</c:v>
                </c:pt>
                <c:pt idx="7">
                  <c:v>2.7457442431639616</c:v>
                </c:pt>
                <c:pt idx="8">
                  <c:v>1.7680083692393098</c:v>
                </c:pt>
                <c:pt idx="9">
                  <c:v>1.1557739251886501</c:v>
                </c:pt>
                <c:pt idx="10">
                  <c:v>1.4152863728396654</c:v>
                </c:pt>
                <c:pt idx="11">
                  <c:v>2.3875360617283317</c:v>
                </c:pt>
                <c:pt idx="12">
                  <c:v>0.88183319240799907</c:v>
                </c:pt>
                <c:pt idx="13">
                  <c:v>1.7418977248401568</c:v>
                </c:pt>
                <c:pt idx="14">
                  <c:v>3.4033994736589639</c:v>
                </c:pt>
                <c:pt idx="15">
                  <c:v>1.6312275658245505</c:v>
                </c:pt>
                <c:pt idx="16">
                  <c:v>2.5334696321207271</c:v>
                </c:pt>
                <c:pt idx="17">
                  <c:v>3.701572953107549</c:v>
                </c:pt>
                <c:pt idx="18">
                  <c:v>5.5697381488636362</c:v>
                </c:pt>
                <c:pt idx="19">
                  <c:v>3.9222776679510307</c:v>
                </c:pt>
                <c:pt idx="20">
                  <c:v>3.6816330722196411</c:v>
                </c:pt>
                <c:pt idx="21">
                  <c:v>4.502324357452518</c:v>
                </c:pt>
                <c:pt idx="22">
                  <c:v>7.057160018256341</c:v>
                </c:pt>
                <c:pt idx="23">
                  <c:v>7.439072421214707</c:v>
                </c:pt>
                <c:pt idx="24">
                  <c:v>2.7569988337074305</c:v>
                </c:pt>
                <c:pt idx="25">
                  <c:v>1.5706703357360852</c:v>
                </c:pt>
                <c:pt idx="26">
                  <c:v>3.3151316263662194</c:v>
                </c:pt>
                <c:pt idx="27">
                  <c:v>2.5397153649922641</c:v>
                </c:pt>
                <c:pt idx="28">
                  <c:v>3.3493262271869506</c:v>
                </c:pt>
                <c:pt idx="29">
                  <c:v>3.4562280138455979</c:v>
                </c:pt>
                <c:pt idx="30">
                  <c:v>2.7779783398034463</c:v>
                </c:pt>
                <c:pt idx="31">
                  <c:v>3.9796570403834233</c:v>
                </c:pt>
                <c:pt idx="32">
                  <c:v>1.1451542082612503</c:v>
                </c:pt>
                <c:pt idx="33">
                  <c:v>7.1695134873784658</c:v>
                </c:pt>
                <c:pt idx="34">
                  <c:v>3.0616187914353525</c:v>
                </c:pt>
                <c:pt idx="35">
                  <c:v>7.119376091237088</c:v>
                </c:pt>
                <c:pt idx="36">
                  <c:v>10.666961689429236</c:v>
                </c:pt>
                <c:pt idx="37">
                  <c:v>4.7708489632225426</c:v>
                </c:pt>
                <c:pt idx="38">
                  <c:v>10.388257416475867</c:v>
                </c:pt>
                <c:pt idx="39">
                  <c:v>6.5890941392422686</c:v>
                </c:pt>
                <c:pt idx="40">
                  <c:v>1.8321109963861641</c:v>
                </c:pt>
                <c:pt idx="41">
                  <c:v>3.9106896891780263</c:v>
                </c:pt>
                <c:pt idx="42">
                  <c:v>3.4253598619837264</c:v>
                </c:pt>
                <c:pt idx="43">
                  <c:v>14.887263030714285</c:v>
                </c:pt>
                <c:pt idx="44">
                  <c:v>2.1697045615992154</c:v>
                </c:pt>
                <c:pt idx="45">
                  <c:v>5.3814329018624711</c:v>
                </c:pt>
                <c:pt idx="46">
                  <c:v>7.1937881566123369</c:v>
                </c:pt>
                <c:pt idx="47">
                  <c:v>4.3375506639152643</c:v>
                </c:pt>
                <c:pt idx="48">
                  <c:v>4.6783909856163683</c:v>
                </c:pt>
                <c:pt idx="49">
                  <c:v>7.3828480858274013</c:v>
                </c:pt>
                <c:pt idx="50">
                  <c:v>1.4750848968779005</c:v>
                </c:pt>
                <c:pt idx="51">
                  <c:v>3.3117532563904928</c:v>
                </c:pt>
                <c:pt idx="52">
                  <c:v>3.2866434108527129</c:v>
                </c:pt>
                <c:pt idx="53">
                  <c:v>4.2760174583350565</c:v>
                </c:pt>
                <c:pt idx="54">
                  <c:v>16.039006205569933</c:v>
                </c:pt>
                <c:pt idx="55">
                  <c:v>10.444899672337844</c:v>
                </c:pt>
                <c:pt idx="56">
                  <c:v>5.477919165451496</c:v>
                </c:pt>
                <c:pt idx="57">
                  <c:v>5.9698976523112721</c:v>
                </c:pt>
                <c:pt idx="58">
                  <c:v>6.9237501653523754</c:v>
                </c:pt>
                <c:pt idx="59">
                  <c:v>4.1949610787185172</c:v>
                </c:pt>
                <c:pt idx="60">
                  <c:v>10.031801620157285</c:v>
                </c:pt>
                <c:pt idx="61">
                  <c:v>5.8689631957584201</c:v>
                </c:pt>
                <c:pt idx="62">
                  <c:v>5.4231789305971301</c:v>
                </c:pt>
                <c:pt idx="63">
                  <c:v>2.3350811383013812</c:v>
                </c:pt>
                <c:pt idx="64">
                  <c:v>12.183415202405188</c:v>
                </c:pt>
                <c:pt idx="65">
                  <c:v>7.5096000140205499</c:v>
                </c:pt>
                <c:pt idx="66">
                  <c:v>16.897155699744346</c:v>
                </c:pt>
                <c:pt idx="67">
                  <c:v>5.0426545899204376</c:v>
                </c:pt>
                <c:pt idx="68">
                  <c:v>0.73049813783839623</c:v>
                </c:pt>
                <c:pt idx="69">
                  <c:v>0.74731555869800803</c:v>
                </c:pt>
                <c:pt idx="70">
                  <c:v>11.292602919923647</c:v>
                </c:pt>
                <c:pt idx="71">
                  <c:v>13.051985778543003</c:v>
                </c:pt>
                <c:pt idx="72">
                  <c:v>4.2042731705010326</c:v>
                </c:pt>
                <c:pt idx="73">
                  <c:v>6.4650675281692322</c:v>
                </c:pt>
                <c:pt idx="74">
                  <c:v>7.0208731597496126</c:v>
                </c:pt>
                <c:pt idx="75">
                  <c:v>6.0716156946135165</c:v>
                </c:pt>
                <c:pt idx="76">
                  <c:v>6.0421439625284323</c:v>
                </c:pt>
                <c:pt idx="77">
                  <c:v>3.9911464474092457</c:v>
                </c:pt>
                <c:pt idx="78">
                  <c:v>1.95780889837803</c:v>
                </c:pt>
                <c:pt idx="79">
                  <c:v>0.80156354134140062</c:v>
                </c:pt>
                <c:pt idx="80">
                  <c:v>2.860125306106752</c:v>
                </c:pt>
                <c:pt idx="81">
                  <c:v>4.4876654180973219</c:v>
                </c:pt>
                <c:pt idx="82">
                  <c:v>1.3405448227739905</c:v>
                </c:pt>
                <c:pt idx="83">
                  <c:v>2.6230134121894646</c:v>
                </c:pt>
                <c:pt idx="84">
                  <c:v>4.4971684746724438</c:v>
                </c:pt>
                <c:pt idx="85">
                  <c:v>3.748067564858248</c:v>
                </c:pt>
                <c:pt idx="86">
                  <c:v>2.4723349580924108</c:v>
                </c:pt>
                <c:pt idx="87">
                  <c:v>7.1686228853379772</c:v>
                </c:pt>
                <c:pt idx="88">
                  <c:v>3.3709400998423611</c:v>
                </c:pt>
                <c:pt idx="89">
                  <c:v>2.7796126228889917</c:v>
                </c:pt>
                <c:pt idx="90">
                  <c:v>1.523704884551667</c:v>
                </c:pt>
                <c:pt idx="91">
                  <c:v>4.8014529712841671</c:v>
                </c:pt>
                <c:pt idx="92">
                  <c:v>4.77742283245348</c:v>
                </c:pt>
                <c:pt idx="93">
                  <c:v>1.4612658872637614</c:v>
                </c:pt>
                <c:pt idx="94">
                  <c:v>2.0037663926151619</c:v>
                </c:pt>
                <c:pt idx="95">
                  <c:v>4.5677186548580275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D4A-4351-9755-312C7BB2411E}"/>
            </c:ext>
          </c:extLst>
        </c:ser>
        <c:ser>
          <c:idx val="1"/>
          <c:order val="1"/>
          <c:tx>
            <c:v>Continuous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'Sulfate Data'!$A$8:$A$103</c:f>
              <c:numCache>
                <c:formatCode>dd\-mmm\-yy</c:formatCode>
                <c:ptCount val="96"/>
                <c:pt idx="0">
                  <c:v>39085</c:v>
                </c:pt>
                <c:pt idx="1">
                  <c:v>39088</c:v>
                </c:pt>
                <c:pt idx="2">
                  <c:v>39091</c:v>
                </c:pt>
                <c:pt idx="3">
                  <c:v>39094</c:v>
                </c:pt>
                <c:pt idx="4">
                  <c:v>39100</c:v>
                </c:pt>
                <c:pt idx="5">
                  <c:v>39103</c:v>
                </c:pt>
                <c:pt idx="6">
                  <c:v>39106</c:v>
                </c:pt>
                <c:pt idx="7">
                  <c:v>39109</c:v>
                </c:pt>
                <c:pt idx="8">
                  <c:v>39112</c:v>
                </c:pt>
                <c:pt idx="9">
                  <c:v>39118</c:v>
                </c:pt>
                <c:pt idx="10">
                  <c:v>39121</c:v>
                </c:pt>
                <c:pt idx="11">
                  <c:v>39124</c:v>
                </c:pt>
                <c:pt idx="12">
                  <c:v>39127</c:v>
                </c:pt>
                <c:pt idx="13">
                  <c:v>39136</c:v>
                </c:pt>
                <c:pt idx="14">
                  <c:v>39142</c:v>
                </c:pt>
                <c:pt idx="15">
                  <c:v>39145</c:v>
                </c:pt>
                <c:pt idx="16">
                  <c:v>39148</c:v>
                </c:pt>
                <c:pt idx="17">
                  <c:v>39151</c:v>
                </c:pt>
                <c:pt idx="18">
                  <c:v>39154</c:v>
                </c:pt>
                <c:pt idx="19">
                  <c:v>39160</c:v>
                </c:pt>
                <c:pt idx="20">
                  <c:v>39163</c:v>
                </c:pt>
                <c:pt idx="21">
                  <c:v>39166</c:v>
                </c:pt>
                <c:pt idx="22">
                  <c:v>39169</c:v>
                </c:pt>
                <c:pt idx="23">
                  <c:v>39172</c:v>
                </c:pt>
                <c:pt idx="24">
                  <c:v>39175</c:v>
                </c:pt>
                <c:pt idx="25">
                  <c:v>39178</c:v>
                </c:pt>
                <c:pt idx="26">
                  <c:v>39184</c:v>
                </c:pt>
                <c:pt idx="27">
                  <c:v>39187</c:v>
                </c:pt>
                <c:pt idx="28">
                  <c:v>39190</c:v>
                </c:pt>
                <c:pt idx="29">
                  <c:v>39193</c:v>
                </c:pt>
                <c:pt idx="30">
                  <c:v>39202</c:v>
                </c:pt>
                <c:pt idx="31">
                  <c:v>39205</c:v>
                </c:pt>
                <c:pt idx="32">
                  <c:v>39208</c:v>
                </c:pt>
                <c:pt idx="33">
                  <c:v>39211</c:v>
                </c:pt>
                <c:pt idx="34">
                  <c:v>39214</c:v>
                </c:pt>
                <c:pt idx="35">
                  <c:v>39217</c:v>
                </c:pt>
                <c:pt idx="36">
                  <c:v>39226</c:v>
                </c:pt>
                <c:pt idx="37">
                  <c:v>39229</c:v>
                </c:pt>
                <c:pt idx="38">
                  <c:v>39232</c:v>
                </c:pt>
                <c:pt idx="39">
                  <c:v>39235</c:v>
                </c:pt>
                <c:pt idx="40">
                  <c:v>39238</c:v>
                </c:pt>
                <c:pt idx="41">
                  <c:v>39244</c:v>
                </c:pt>
                <c:pt idx="42">
                  <c:v>39247</c:v>
                </c:pt>
                <c:pt idx="43">
                  <c:v>39250</c:v>
                </c:pt>
                <c:pt idx="44">
                  <c:v>39253</c:v>
                </c:pt>
                <c:pt idx="45">
                  <c:v>39256</c:v>
                </c:pt>
                <c:pt idx="46">
                  <c:v>39259</c:v>
                </c:pt>
                <c:pt idx="47">
                  <c:v>39262</c:v>
                </c:pt>
                <c:pt idx="48">
                  <c:v>39268</c:v>
                </c:pt>
                <c:pt idx="49">
                  <c:v>39271</c:v>
                </c:pt>
                <c:pt idx="50">
                  <c:v>39274</c:v>
                </c:pt>
                <c:pt idx="51">
                  <c:v>39277</c:v>
                </c:pt>
                <c:pt idx="52">
                  <c:v>39280</c:v>
                </c:pt>
                <c:pt idx="53">
                  <c:v>39286</c:v>
                </c:pt>
                <c:pt idx="54">
                  <c:v>39289</c:v>
                </c:pt>
                <c:pt idx="55">
                  <c:v>39292</c:v>
                </c:pt>
                <c:pt idx="56">
                  <c:v>39295</c:v>
                </c:pt>
                <c:pt idx="57">
                  <c:v>39298</c:v>
                </c:pt>
                <c:pt idx="58">
                  <c:v>39301</c:v>
                </c:pt>
                <c:pt idx="59">
                  <c:v>39304</c:v>
                </c:pt>
                <c:pt idx="60">
                  <c:v>39310</c:v>
                </c:pt>
                <c:pt idx="61">
                  <c:v>39313</c:v>
                </c:pt>
                <c:pt idx="62">
                  <c:v>39316</c:v>
                </c:pt>
                <c:pt idx="63">
                  <c:v>39319</c:v>
                </c:pt>
                <c:pt idx="64">
                  <c:v>39322</c:v>
                </c:pt>
                <c:pt idx="65">
                  <c:v>39328</c:v>
                </c:pt>
                <c:pt idx="66">
                  <c:v>39331</c:v>
                </c:pt>
                <c:pt idx="67">
                  <c:v>39334</c:v>
                </c:pt>
                <c:pt idx="68">
                  <c:v>39337</c:v>
                </c:pt>
                <c:pt idx="69">
                  <c:v>39340</c:v>
                </c:pt>
                <c:pt idx="70">
                  <c:v>39343</c:v>
                </c:pt>
                <c:pt idx="71">
                  <c:v>39346</c:v>
                </c:pt>
                <c:pt idx="72">
                  <c:v>39352</c:v>
                </c:pt>
                <c:pt idx="73">
                  <c:v>39355</c:v>
                </c:pt>
                <c:pt idx="74">
                  <c:v>39358</c:v>
                </c:pt>
                <c:pt idx="75">
                  <c:v>39361</c:v>
                </c:pt>
                <c:pt idx="76">
                  <c:v>39370</c:v>
                </c:pt>
                <c:pt idx="77">
                  <c:v>39373</c:v>
                </c:pt>
                <c:pt idx="78">
                  <c:v>39376</c:v>
                </c:pt>
                <c:pt idx="79">
                  <c:v>39379</c:v>
                </c:pt>
                <c:pt idx="80">
                  <c:v>39382</c:v>
                </c:pt>
                <c:pt idx="81">
                  <c:v>39385</c:v>
                </c:pt>
                <c:pt idx="82">
                  <c:v>39388</c:v>
                </c:pt>
                <c:pt idx="83">
                  <c:v>39394</c:v>
                </c:pt>
                <c:pt idx="84">
                  <c:v>39397</c:v>
                </c:pt>
                <c:pt idx="85">
                  <c:v>39400</c:v>
                </c:pt>
                <c:pt idx="86">
                  <c:v>39403</c:v>
                </c:pt>
                <c:pt idx="87">
                  <c:v>39406</c:v>
                </c:pt>
                <c:pt idx="88">
                  <c:v>39412</c:v>
                </c:pt>
                <c:pt idx="89">
                  <c:v>39418</c:v>
                </c:pt>
                <c:pt idx="90">
                  <c:v>39421</c:v>
                </c:pt>
                <c:pt idx="91">
                  <c:v>39424</c:v>
                </c:pt>
                <c:pt idx="92">
                  <c:v>39436</c:v>
                </c:pt>
                <c:pt idx="93">
                  <c:v>39439</c:v>
                </c:pt>
                <c:pt idx="94">
                  <c:v>39442</c:v>
                </c:pt>
                <c:pt idx="95">
                  <c:v>39445</c:v>
                </c:pt>
              </c:numCache>
            </c:numRef>
          </c:xVal>
          <c:yVal>
            <c:numRef>
              <c:f>'Sulfate Data'!$C$8:$C$103</c:f>
              <c:numCache>
                <c:formatCode>0.00</c:formatCode>
                <c:ptCount val="96"/>
                <c:pt idx="0">
                  <c:v>2.96</c:v>
                </c:pt>
                <c:pt idx="1">
                  <c:v>2.35</c:v>
                </c:pt>
                <c:pt idx="2">
                  <c:v>0.74</c:v>
                </c:pt>
                <c:pt idx="3">
                  <c:v>3.22</c:v>
                </c:pt>
                <c:pt idx="4">
                  <c:v>1.86</c:v>
                </c:pt>
                <c:pt idx="5">
                  <c:v>2.04</c:v>
                </c:pt>
                <c:pt idx="6">
                  <c:v>3.62</c:v>
                </c:pt>
                <c:pt idx="7">
                  <c:v>2.42</c:v>
                </c:pt>
                <c:pt idx="8">
                  <c:v>1.54</c:v>
                </c:pt>
                <c:pt idx="9">
                  <c:v>0.95</c:v>
                </c:pt>
                <c:pt idx="10">
                  <c:v>1.26</c:v>
                </c:pt>
                <c:pt idx="11">
                  <c:v>2.14</c:v>
                </c:pt>
                <c:pt idx="12">
                  <c:v>0.74</c:v>
                </c:pt>
                <c:pt idx="13">
                  <c:v>1.1000000000000001</c:v>
                </c:pt>
                <c:pt idx="14">
                  <c:v>2.76</c:v>
                </c:pt>
                <c:pt idx="15">
                  <c:v>1.02</c:v>
                </c:pt>
                <c:pt idx="16">
                  <c:v>2.2400000000000002</c:v>
                </c:pt>
                <c:pt idx="17">
                  <c:v>2.75</c:v>
                </c:pt>
                <c:pt idx="18">
                  <c:v>4.6900000000000004</c:v>
                </c:pt>
                <c:pt idx="19">
                  <c:v>3.21</c:v>
                </c:pt>
                <c:pt idx="20">
                  <c:v>3.15</c:v>
                </c:pt>
                <c:pt idx="21">
                  <c:v>3.56</c:v>
                </c:pt>
                <c:pt idx="22">
                  <c:v>5.25</c:v>
                </c:pt>
                <c:pt idx="23">
                  <c:v>5.16</c:v>
                </c:pt>
                <c:pt idx="24">
                  <c:v>2.23</c:v>
                </c:pt>
                <c:pt idx="25">
                  <c:v>1.3</c:v>
                </c:pt>
                <c:pt idx="26">
                  <c:v>2.67</c:v>
                </c:pt>
                <c:pt idx="27">
                  <c:v>2.09</c:v>
                </c:pt>
                <c:pt idx="28">
                  <c:v>2.88</c:v>
                </c:pt>
                <c:pt idx="29">
                  <c:v>2.85</c:v>
                </c:pt>
                <c:pt idx="30">
                  <c:v>2.11</c:v>
                </c:pt>
                <c:pt idx="31">
                  <c:v>3.24</c:v>
                </c:pt>
                <c:pt idx="32">
                  <c:v>0.83</c:v>
                </c:pt>
                <c:pt idx="33">
                  <c:v>4.82</c:v>
                </c:pt>
                <c:pt idx="34">
                  <c:v>2.4700000000000002</c:v>
                </c:pt>
                <c:pt idx="35">
                  <c:v>5.85</c:v>
                </c:pt>
                <c:pt idx="36">
                  <c:v>9.27</c:v>
                </c:pt>
                <c:pt idx="37">
                  <c:v>3.82</c:v>
                </c:pt>
                <c:pt idx="38">
                  <c:v>9.1999999999999993</c:v>
                </c:pt>
                <c:pt idx="39">
                  <c:v>4.53</c:v>
                </c:pt>
                <c:pt idx="40">
                  <c:v>0.99</c:v>
                </c:pt>
                <c:pt idx="41">
                  <c:v>2.91</c:v>
                </c:pt>
                <c:pt idx="42">
                  <c:v>2.92</c:v>
                </c:pt>
                <c:pt idx="43">
                  <c:v>11.8</c:v>
                </c:pt>
                <c:pt idx="44">
                  <c:v>1.53</c:v>
                </c:pt>
                <c:pt idx="45">
                  <c:v>3.88</c:v>
                </c:pt>
                <c:pt idx="46">
                  <c:v>5.24</c:v>
                </c:pt>
                <c:pt idx="47">
                  <c:v>3.06</c:v>
                </c:pt>
                <c:pt idx="48">
                  <c:v>3.25</c:v>
                </c:pt>
                <c:pt idx="49">
                  <c:v>5.71</c:v>
                </c:pt>
                <c:pt idx="50">
                  <c:v>0.96</c:v>
                </c:pt>
                <c:pt idx="51">
                  <c:v>2.52</c:v>
                </c:pt>
                <c:pt idx="52">
                  <c:v>1.98</c:v>
                </c:pt>
                <c:pt idx="53">
                  <c:v>3.2</c:v>
                </c:pt>
                <c:pt idx="54">
                  <c:v>11.99</c:v>
                </c:pt>
                <c:pt idx="55">
                  <c:v>7.49</c:v>
                </c:pt>
                <c:pt idx="56">
                  <c:v>4.3</c:v>
                </c:pt>
                <c:pt idx="57">
                  <c:v>4.37</c:v>
                </c:pt>
                <c:pt idx="58">
                  <c:v>5.28</c:v>
                </c:pt>
                <c:pt idx="59">
                  <c:v>2.87</c:v>
                </c:pt>
                <c:pt idx="60">
                  <c:v>7.53</c:v>
                </c:pt>
                <c:pt idx="61">
                  <c:v>4.4400000000000004</c:v>
                </c:pt>
                <c:pt idx="62">
                  <c:v>4.05</c:v>
                </c:pt>
                <c:pt idx="63">
                  <c:v>1.6</c:v>
                </c:pt>
                <c:pt idx="64">
                  <c:v>9.25</c:v>
                </c:pt>
                <c:pt idx="65">
                  <c:v>5.86</c:v>
                </c:pt>
                <c:pt idx="66">
                  <c:v>13.68</c:v>
                </c:pt>
                <c:pt idx="67">
                  <c:v>3.53</c:v>
                </c:pt>
                <c:pt idx="68">
                  <c:v>0.5</c:v>
                </c:pt>
                <c:pt idx="69">
                  <c:v>0.54</c:v>
                </c:pt>
                <c:pt idx="70">
                  <c:v>9.24</c:v>
                </c:pt>
                <c:pt idx="71">
                  <c:v>11.04</c:v>
                </c:pt>
                <c:pt idx="72">
                  <c:v>3.13</c:v>
                </c:pt>
                <c:pt idx="73">
                  <c:v>5.07</c:v>
                </c:pt>
                <c:pt idx="74">
                  <c:v>5.51</c:v>
                </c:pt>
                <c:pt idx="75">
                  <c:v>4.5599999999999996</c:v>
                </c:pt>
                <c:pt idx="76">
                  <c:v>4.8899999999999997</c:v>
                </c:pt>
                <c:pt idx="77">
                  <c:v>2.84</c:v>
                </c:pt>
                <c:pt idx="78">
                  <c:v>1.34</c:v>
                </c:pt>
                <c:pt idx="79">
                  <c:v>0.57999999999999996</c:v>
                </c:pt>
                <c:pt idx="80">
                  <c:v>1.92</c:v>
                </c:pt>
                <c:pt idx="81">
                  <c:v>3.35</c:v>
                </c:pt>
                <c:pt idx="82">
                  <c:v>1.03</c:v>
                </c:pt>
                <c:pt idx="83">
                  <c:v>2.06</c:v>
                </c:pt>
                <c:pt idx="84">
                  <c:v>3.51</c:v>
                </c:pt>
                <c:pt idx="85">
                  <c:v>2.85</c:v>
                </c:pt>
                <c:pt idx="86">
                  <c:v>2.4</c:v>
                </c:pt>
                <c:pt idx="87">
                  <c:v>5.6</c:v>
                </c:pt>
                <c:pt idx="88">
                  <c:v>2.72</c:v>
                </c:pt>
                <c:pt idx="89">
                  <c:v>1.7</c:v>
                </c:pt>
                <c:pt idx="90">
                  <c:v>1.26</c:v>
                </c:pt>
                <c:pt idx="91">
                  <c:v>3.67</c:v>
                </c:pt>
                <c:pt idx="92">
                  <c:v>4.12</c:v>
                </c:pt>
                <c:pt idx="93">
                  <c:v>1.07</c:v>
                </c:pt>
                <c:pt idx="94">
                  <c:v>1.72</c:v>
                </c:pt>
                <c:pt idx="95">
                  <c:v>3.46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D4A-4351-9755-312C7BB24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1542687"/>
        <c:axId val="1"/>
      </c:scatterChart>
      <c:valAx>
        <c:axId val="621542687"/>
        <c:scaling>
          <c:orientation val="minMax"/>
          <c:max val="39450"/>
          <c:min val="39083"/>
        </c:scaling>
        <c:delete val="0"/>
        <c:axPos val="b"/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50533807829181487"/>
              <c:y val="0.95150720838794223"/>
            </c:manualLayout>
          </c:layout>
          <c:overlay val="0"/>
          <c:spPr>
            <a:noFill/>
            <a:ln w="25400">
              <a:noFill/>
            </a:ln>
          </c:spPr>
        </c:title>
        <c:numFmt formatCode="m/d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ajorUnit val="6"/>
      </c:valAx>
      <c:valAx>
        <c:axId val="1"/>
        <c:scaling>
          <c:orientation val="minMax"/>
          <c:max val="1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ug/m3</a:t>
                </a:r>
              </a:p>
            </c:rich>
          </c:tx>
          <c:layout>
            <c:manualLayout>
              <c:xMode val="edge"/>
              <c:yMode val="edge"/>
              <c:x val="8.8967971530249101E-3"/>
              <c:y val="0.480996068152031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1542687"/>
        <c:crosses val="autoZero"/>
        <c:crossBetween val="midCat"/>
        <c:majorUnit val="1"/>
        <c:minorUnit val="0.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9483985765124553"/>
          <c:y val="0.26998689384010482"/>
          <c:w val="0.11654804270462631"/>
          <c:h val="6.684141546526867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3"/>
  <sheetViews>
    <sheetView zoomScale="95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4"/>
  <sheetViews>
    <sheetView workbookViewId="0" zoomToFit="1"/>
  </sheetViews>
  <pageMargins left="0.75" right="0.75" top="1" bottom="1" header="0.5" footer="0.5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64880" cy="581406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D5FEB81-C73D-84E5-BBD9-0F59552EBC7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64880" cy="581406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10264FE-6676-FBB5-4302-172A834B673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2:H114"/>
  <sheetViews>
    <sheetView tabSelected="1" workbookViewId="0">
      <pane ySplit="7" topLeftCell="A8" activePane="bottomLeft" state="frozen"/>
      <selection pane="bottomLeft" activeCell="A8" sqref="A8"/>
    </sheetView>
  </sheetViews>
  <sheetFormatPr defaultRowHeight="13.2" x14ac:dyDescent="0.25"/>
  <cols>
    <col min="1" max="1" width="9.5546875" style="1" customWidth="1"/>
    <col min="2" max="2" width="11.5546875" style="3" customWidth="1"/>
    <col min="3" max="3" width="13.33203125" style="3" customWidth="1"/>
    <col min="4" max="4" width="10.109375" customWidth="1"/>
  </cols>
  <sheetData>
    <row r="2" spans="1:4" x14ac:dyDescent="0.25">
      <c r="A2" s="6"/>
      <c r="B2" s="7" t="s">
        <v>13</v>
      </c>
      <c r="C2" s="8"/>
    </row>
    <row r="3" spans="1:4" x14ac:dyDescent="0.25">
      <c r="A3" s="9"/>
      <c r="B3" s="10" t="s">
        <v>15</v>
      </c>
      <c r="C3" s="11"/>
    </row>
    <row r="4" spans="1:4" x14ac:dyDescent="0.25">
      <c r="A4" s="9"/>
      <c r="B4" s="10" t="s">
        <v>6</v>
      </c>
      <c r="C4" s="11"/>
    </row>
    <row r="5" spans="1:4" x14ac:dyDescent="0.25">
      <c r="A5" s="12"/>
      <c r="B5" s="13">
        <v>2007</v>
      </c>
      <c r="C5" s="29"/>
    </row>
    <row r="6" spans="1:4" s="2" customFormat="1" x14ac:dyDescent="0.25">
      <c r="A6" s="35" t="s">
        <v>0</v>
      </c>
      <c r="B6" s="23" t="s">
        <v>7</v>
      </c>
      <c r="C6" s="28" t="s">
        <v>14</v>
      </c>
    </row>
    <row r="7" spans="1:4" s="2" customFormat="1" x14ac:dyDescent="0.25">
      <c r="A7" s="36"/>
      <c r="B7" s="24" t="s">
        <v>4</v>
      </c>
      <c r="C7" s="14" t="s">
        <v>5</v>
      </c>
      <c r="D7" s="32" t="s">
        <v>16</v>
      </c>
    </row>
    <row r="8" spans="1:4" x14ac:dyDescent="0.25">
      <c r="A8" s="30">
        <v>39085</v>
      </c>
      <c r="B8" s="31">
        <v>3.5482802463537904</v>
      </c>
      <c r="C8" s="4">
        <v>2.96</v>
      </c>
      <c r="D8" s="3">
        <f>(C8-B8)</f>
        <v>-0.58828024635379039</v>
      </c>
    </row>
    <row r="9" spans="1:4" x14ac:dyDescent="0.25">
      <c r="A9" s="30">
        <v>39088</v>
      </c>
      <c r="B9" s="31">
        <v>2.7826021657263893</v>
      </c>
      <c r="C9" s="4">
        <v>2.35</v>
      </c>
      <c r="D9" s="3">
        <f t="shared" ref="D9:D103" si="0">(C9-B9)</f>
        <v>-0.43260216572638921</v>
      </c>
    </row>
    <row r="10" spans="1:4" x14ac:dyDescent="0.25">
      <c r="A10" s="30">
        <v>39091</v>
      </c>
      <c r="B10" s="31">
        <v>0.84963323399793389</v>
      </c>
      <c r="C10" s="4">
        <v>0.74</v>
      </c>
      <c r="D10" s="3">
        <f t="shared" si="0"/>
        <v>-0.1096332339979339</v>
      </c>
    </row>
    <row r="11" spans="1:4" x14ac:dyDescent="0.25">
      <c r="A11" s="30">
        <v>39094</v>
      </c>
      <c r="B11" s="31">
        <v>4.1834014032358109</v>
      </c>
      <c r="C11" s="4">
        <v>3.22</v>
      </c>
      <c r="D11" s="3">
        <f t="shared" si="0"/>
        <v>-0.96340140323581069</v>
      </c>
    </row>
    <row r="12" spans="1:4" x14ac:dyDescent="0.25">
      <c r="A12" s="30">
        <v>39100</v>
      </c>
      <c r="B12" s="31">
        <v>2.7874029021638331</v>
      </c>
      <c r="C12" s="4">
        <v>1.86</v>
      </c>
      <c r="D12" s="3">
        <f t="shared" si="0"/>
        <v>-0.92740290216383303</v>
      </c>
    </row>
    <row r="13" spans="1:4" x14ac:dyDescent="0.25">
      <c r="A13" s="30">
        <v>39103</v>
      </c>
      <c r="B13" s="31">
        <v>2.5156594251700506</v>
      </c>
      <c r="C13" s="4">
        <v>2.04</v>
      </c>
      <c r="D13" s="3">
        <f t="shared" si="0"/>
        <v>-0.47565942517005055</v>
      </c>
    </row>
    <row r="14" spans="1:4" x14ac:dyDescent="0.25">
      <c r="A14" s="30">
        <v>39106</v>
      </c>
      <c r="B14" s="31">
        <v>4.1121959864511481</v>
      </c>
      <c r="C14" s="4">
        <v>3.62</v>
      </c>
      <c r="D14" s="3">
        <f t="shared" si="0"/>
        <v>-0.49219598645114804</v>
      </c>
    </row>
    <row r="15" spans="1:4" x14ac:dyDescent="0.25">
      <c r="A15" s="30">
        <v>39109</v>
      </c>
      <c r="B15" s="31">
        <v>2.7457442431639616</v>
      </c>
      <c r="C15" s="4">
        <v>2.42</v>
      </c>
      <c r="D15" s="3">
        <f t="shared" si="0"/>
        <v>-0.32574424316396167</v>
      </c>
    </row>
    <row r="16" spans="1:4" x14ac:dyDescent="0.25">
      <c r="A16" s="30">
        <v>39112</v>
      </c>
      <c r="B16" s="31">
        <v>1.7680083692393098</v>
      </c>
      <c r="C16" s="4">
        <v>1.54</v>
      </c>
      <c r="D16" s="3">
        <f t="shared" si="0"/>
        <v>-0.22800836923930978</v>
      </c>
    </row>
    <row r="17" spans="1:4" x14ac:dyDescent="0.25">
      <c r="A17" s="30">
        <v>39118</v>
      </c>
      <c r="B17" s="31">
        <v>1.1557739251886501</v>
      </c>
      <c r="C17" s="4">
        <v>0.95</v>
      </c>
      <c r="D17" s="3">
        <f t="shared" si="0"/>
        <v>-0.20577392518865012</v>
      </c>
    </row>
    <row r="18" spans="1:4" x14ac:dyDescent="0.25">
      <c r="A18" s="30">
        <v>39121</v>
      </c>
      <c r="B18" s="31">
        <v>1.4152863728396654</v>
      </c>
      <c r="C18" s="4">
        <v>1.26</v>
      </c>
      <c r="D18" s="3">
        <f t="shared" si="0"/>
        <v>-0.1552863728396654</v>
      </c>
    </row>
    <row r="19" spans="1:4" x14ac:dyDescent="0.25">
      <c r="A19" s="30">
        <v>39124</v>
      </c>
      <c r="B19" s="31">
        <v>2.3875360617283317</v>
      </c>
      <c r="C19" s="4">
        <v>2.14</v>
      </c>
      <c r="D19" s="3">
        <f t="shared" si="0"/>
        <v>-0.24753606172833154</v>
      </c>
    </row>
    <row r="20" spans="1:4" x14ac:dyDescent="0.25">
      <c r="A20" s="30">
        <v>39127</v>
      </c>
      <c r="B20" s="31">
        <v>0.88183319240799907</v>
      </c>
      <c r="C20" s="4">
        <v>0.74</v>
      </c>
      <c r="D20" s="3">
        <f t="shared" si="0"/>
        <v>-0.14183319240799908</v>
      </c>
    </row>
    <row r="21" spans="1:4" x14ac:dyDescent="0.25">
      <c r="A21" s="30">
        <v>39136</v>
      </c>
      <c r="B21" s="31">
        <v>1.7418977248401568</v>
      </c>
      <c r="C21" s="4">
        <v>1.1000000000000001</v>
      </c>
      <c r="D21" s="3">
        <f t="shared" si="0"/>
        <v>-0.64189772484015672</v>
      </c>
    </row>
    <row r="22" spans="1:4" x14ac:dyDescent="0.25">
      <c r="A22" s="30">
        <v>39142</v>
      </c>
      <c r="B22" s="31">
        <v>3.4033994736589639</v>
      </c>
      <c r="C22" s="4">
        <v>2.76</v>
      </c>
      <c r="D22" s="3">
        <f t="shared" si="0"/>
        <v>-0.64339947365896411</v>
      </c>
    </row>
    <row r="23" spans="1:4" x14ac:dyDescent="0.25">
      <c r="A23" s="30">
        <v>39145</v>
      </c>
      <c r="B23" s="31">
        <v>1.6312275658245505</v>
      </c>
      <c r="C23" s="4">
        <v>1.02</v>
      </c>
      <c r="D23" s="3">
        <f t="shared" si="0"/>
        <v>-0.61122756582455051</v>
      </c>
    </row>
    <row r="24" spans="1:4" x14ac:dyDescent="0.25">
      <c r="A24" s="30">
        <v>39148</v>
      </c>
      <c r="B24" s="31">
        <v>2.5334696321207271</v>
      </c>
      <c r="C24" s="4">
        <v>2.2400000000000002</v>
      </c>
      <c r="D24" s="3">
        <f t="shared" si="0"/>
        <v>-0.29346963212072685</v>
      </c>
    </row>
    <row r="25" spans="1:4" x14ac:dyDescent="0.25">
      <c r="A25" s="30">
        <v>39151</v>
      </c>
      <c r="B25" s="31">
        <v>3.701572953107549</v>
      </c>
      <c r="C25" s="4">
        <v>2.75</v>
      </c>
      <c r="D25" s="3">
        <f t="shared" si="0"/>
        <v>-0.95157295310754897</v>
      </c>
    </row>
    <row r="26" spans="1:4" x14ac:dyDescent="0.25">
      <c r="A26" s="30">
        <v>39154</v>
      </c>
      <c r="B26" s="31">
        <v>5.5697381488636362</v>
      </c>
      <c r="C26" s="4">
        <v>4.6900000000000004</v>
      </c>
      <c r="D26" s="3">
        <f t="shared" si="0"/>
        <v>-0.87973814886363577</v>
      </c>
    </row>
    <row r="27" spans="1:4" x14ac:dyDescent="0.25">
      <c r="A27" s="30">
        <v>39160</v>
      </c>
      <c r="B27" s="31">
        <v>3.9222776679510307</v>
      </c>
      <c r="C27" s="4">
        <v>3.21</v>
      </c>
      <c r="D27" s="3">
        <f t="shared" si="0"/>
        <v>-0.71227766795103076</v>
      </c>
    </row>
    <row r="28" spans="1:4" x14ac:dyDescent="0.25">
      <c r="A28" s="30">
        <v>39163</v>
      </c>
      <c r="B28" s="31">
        <v>3.6816330722196411</v>
      </c>
      <c r="C28" s="4">
        <v>3.15</v>
      </c>
      <c r="D28" s="3">
        <f t="shared" si="0"/>
        <v>-0.53163307221964118</v>
      </c>
    </row>
    <row r="29" spans="1:4" x14ac:dyDescent="0.25">
      <c r="A29" s="30">
        <v>39166</v>
      </c>
      <c r="B29" s="31">
        <v>4.502324357452518</v>
      </c>
      <c r="C29" s="4">
        <v>3.56</v>
      </c>
      <c r="D29" s="3">
        <f t="shared" si="0"/>
        <v>-0.94232435745251797</v>
      </c>
    </row>
    <row r="30" spans="1:4" x14ac:dyDescent="0.25">
      <c r="A30" s="30">
        <v>39169</v>
      </c>
      <c r="B30" s="31">
        <v>7.057160018256341</v>
      </c>
      <c r="C30" s="4">
        <v>5.25</v>
      </c>
      <c r="D30" s="3">
        <f t="shared" si="0"/>
        <v>-1.807160018256341</v>
      </c>
    </row>
    <row r="31" spans="1:4" x14ac:dyDescent="0.25">
      <c r="A31" s="30">
        <v>39172</v>
      </c>
      <c r="B31" s="31">
        <v>7.439072421214707</v>
      </c>
      <c r="C31" s="4">
        <v>5.16</v>
      </c>
      <c r="D31" s="3">
        <f t="shared" si="0"/>
        <v>-2.2790724212147069</v>
      </c>
    </row>
    <row r="32" spans="1:4" x14ac:dyDescent="0.25">
      <c r="A32" s="30">
        <v>39175</v>
      </c>
      <c r="B32" s="31">
        <v>2.7569988337074305</v>
      </c>
      <c r="C32" s="4">
        <v>2.23</v>
      </c>
      <c r="D32" s="3">
        <f t="shared" si="0"/>
        <v>-0.5269988337074305</v>
      </c>
    </row>
    <row r="33" spans="1:4" x14ac:dyDescent="0.25">
      <c r="A33" s="30">
        <v>39178</v>
      </c>
      <c r="B33" s="31">
        <v>1.5706703357360852</v>
      </c>
      <c r="C33" s="4">
        <v>1.3</v>
      </c>
      <c r="D33" s="3">
        <f t="shared" si="0"/>
        <v>-0.27067033573608512</v>
      </c>
    </row>
    <row r="34" spans="1:4" x14ac:dyDescent="0.25">
      <c r="A34" s="30">
        <v>39184</v>
      </c>
      <c r="B34" s="31">
        <v>3.3151316263662194</v>
      </c>
      <c r="C34" s="4">
        <v>2.67</v>
      </c>
      <c r="D34" s="3">
        <f t="shared" si="0"/>
        <v>-0.64513162636621946</v>
      </c>
    </row>
    <row r="35" spans="1:4" x14ac:dyDescent="0.25">
      <c r="A35" s="33">
        <v>39187</v>
      </c>
      <c r="B35" s="34">
        <v>2.5397153649922641</v>
      </c>
      <c r="C35" s="4">
        <v>2.09</v>
      </c>
      <c r="D35" s="3">
        <f t="shared" si="0"/>
        <v>-0.44971536499226428</v>
      </c>
    </row>
    <row r="36" spans="1:4" x14ac:dyDescent="0.25">
      <c r="A36" s="33">
        <v>39190</v>
      </c>
      <c r="B36" s="34">
        <v>3.3493262271869506</v>
      </c>
      <c r="C36" s="4">
        <v>2.88</v>
      </c>
      <c r="D36" s="3">
        <f t="shared" si="0"/>
        <v>-0.46932622718695072</v>
      </c>
    </row>
    <row r="37" spans="1:4" x14ac:dyDescent="0.25">
      <c r="A37" s="33">
        <v>39193</v>
      </c>
      <c r="B37" s="34">
        <v>3.4562280138455979</v>
      </c>
      <c r="C37" s="4">
        <v>2.85</v>
      </c>
      <c r="D37" s="3">
        <f t="shared" si="0"/>
        <v>-0.60622801384559777</v>
      </c>
    </row>
    <row r="38" spans="1:4" x14ac:dyDescent="0.25">
      <c r="A38" s="33">
        <v>39202</v>
      </c>
      <c r="B38" s="34">
        <v>2.7779783398034463</v>
      </c>
      <c r="C38" s="4">
        <v>2.11</v>
      </c>
      <c r="D38" s="3">
        <f t="shared" si="0"/>
        <v>-0.66797833980344645</v>
      </c>
    </row>
    <row r="39" spans="1:4" x14ac:dyDescent="0.25">
      <c r="A39" s="33">
        <v>39205</v>
      </c>
      <c r="B39" s="34">
        <v>3.9796570403834233</v>
      </c>
      <c r="C39" s="4">
        <v>3.24</v>
      </c>
      <c r="D39" s="3">
        <f t="shared" si="0"/>
        <v>-0.73965704038342306</v>
      </c>
    </row>
    <row r="40" spans="1:4" x14ac:dyDescent="0.25">
      <c r="A40" s="33">
        <v>39208</v>
      </c>
      <c r="B40" s="34">
        <v>1.1451542082612503</v>
      </c>
      <c r="C40" s="4">
        <v>0.83</v>
      </c>
      <c r="D40" s="3">
        <f t="shared" si="0"/>
        <v>-0.31515420826125029</v>
      </c>
    </row>
    <row r="41" spans="1:4" x14ac:dyDescent="0.25">
      <c r="A41" s="33">
        <v>39211</v>
      </c>
      <c r="B41" s="34">
        <v>7.1695134873784658</v>
      </c>
      <c r="C41" s="4">
        <v>4.82</v>
      </c>
      <c r="D41" s="3">
        <f t="shared" si="0"/>
        <v>-2.3495134873784655</v>
      </c>
    </row>
    <row r="42" spans="1:4" x14ac:dyDescent="0.25">
      <c r="A42" s="33">
        <v>39214</v>
      </c>
      <c r="B42" s="34">
        <v>3.0616187914353525</v>
      </c>
      <c r="C42" s="4">
        <v>2.4700000000000002</v>
      </c>
      <c r="D42" s="3">
        <f t="shared" si="0"/>
        <v>-0.59161879143535234</v>
      </c>
    </row>
    <row r="43" spans="1:4" x14ac:dyDescent="0.25">
      <c r="A43" s="33">
        <v>39217</v>
      </c>
      <c r="B43" s="34">
        <v>7.119376091237088</v>
      </c>
      <c r="C43" s="4">
        <v>5.85</v>
      </c>
      <c r="D43" s="3">
        <f t="shared" si="0"/>
        <v>-1.2693760912370884</v>
      </c>
    </row>
    <row r="44" spans="1:4" x14ac:dyDescent="0.25">
      <c r="A44" s="33">
        <v>39226</v>
      </c>
      <c r="B44" s="34">
        <v>10.666961689429236</v>
      </c>
      <c r="C44" s="4">
        <v>9.27</v>
      </c>
      <c r="D44" s="3">
        <f t="shared" si="0"/>
        <v>-1.3969616894292365</v>
      </c>
    </row>
    <row r="45" spans="1:4" x14ac:dyDescent="0.25">
      <c r="A45" s="33">
        <v>39229</v>
      </c>
      <c r="B45" s="34">
        <v>4.7708489632225426</v>
      </c>
      <c r="C45" s="4">
        <v>3.82</v>
      </c>
      <c r="D45" s="3">
        <f t="shared" si="0"/>
        <v>-0.95084896322254275</v>
      </c>
    </row>
    <row r="46" spans="1:4" x14ac:dyDescent="0.25">
      <c r="A46" s="33">
        <v>39232</v>
      </c>
      <c r="B46" s="34">
        <v>10.388257416475867</v>
      </c>
      <c r="C46" s="4">
        <v>9.1999999999999993</v>
      </c>
      <c r="D46" s="3">
        <f t="shared" si="0"/>
        <v>-1.1882574164758672</v>
      </c>
    </row>
    <row r="47" spans="1:4" x14ac:dyDescent="0.25">
      <c r="A47" s="33">
        <v>39235</v>
      </c>
      <c r="B47" s="34">
        <v>6.5890941392422686</v>
      </c>
      <c r="C47" s="4">
        <v>4.53</v>
      </c>
      <c r="D47" s="3">
        <f t="shared" si="0"/>
        <v>-2.0590941392422684</v>
      </c>
    </row>
    <row r="48" spans="1:4" x14ac:dyDescent="0.25">
      <c r="A48" s="33">
        <v>39238</v>
      </c>
      <c r="B48" s="34">
        <v>1.8321109963861641</v>
      </c>
      <c r="C48" s="4">
        <v>0.99</v>
      </c>
      <c r="D48" s="3">
        <f t="shared" si="0"/>
        <v>-0.84211099638616416</v>
      </c>
    </row>
    <row r="49" spans="1:4" x14ac:dyDescent="0.25">
      <c r="A49" s="33">
        <v>39244</v>
      </c>
      <c r="B49" s="34">
        <v>3.9106896891780263</v>
      </c>
      <c r="C49" s="4">
        <v>2.91</v>
      </c>
      <c r="D49" s="3">
        <f t="shared" si="0"/>
        <v>-1.0006896891780261</v>
      </c>
    </row>
    <row r="50" spans="1:4" x14ac:dyDescent="0.25">
      <c r="A50" s="33">
        <v>39247</v>
      </c>
      <c r="B50" s="34">
        <v>3.4253598619837264</v>
      </c>
      <c r="C50" s="4">
        <v>2.92</v>
      </c>
      <c r="D50" s="3">
        <f t="shared" si="0"/>
        <v>-0.50535986198372651</v>
      </c>
    </row>
    <row r="51" spans="1:4" x14ac:dyDescent="0.25">
      <c r="A51" s="33">
        <v>39250</v>
      </c>
      <c r="B51" s="34">
        <v>14.887263030714285</v>
      </c>
      <c r="C51" s="4">
        <v>11.8</v>
      </c>
      <c r="D51" s="3">
        <f t="shared" si="0"/>
        <v>-3.0872630307142845</v>
      </c>
    </row>
    <row r="52" spans="1:4" x14ac:dyDescent="0.25">
      <c r="A52" s="33">
        <v>39253</v>
      </c>
      <c r="B52" s="34">
        <v>2.1697045615992154</v>
      </c>
      <c r="C52" s="4">
        <v>1.53</v>
      </c>
      <c r="D52" s="3">
        <f t="shared" si="0"/>
        <v>-0.6397045615992154</v>
      </c>
    </row>
    <row r="53" spans="1:4" x14ac:dyDescent="0.25">
      <c r="A53" s="33">
        <v>39256</v>
      </c>
      <c r="B53" s="34">
        <v>5.3814329018624711</v>
      </c>
      <c r="C53" s="4">
        <v>3.88</v>
      </c>
      <c r="D53" s="3">
        <f t="shared" si="0"/>
        <v>-1.5014329018624712</v>
      </c>
    </row>
    <row r="54" spans="1:4" x14ac:dyDescent="0.25">
      <c r="A54" s="33">
        <v>39259</v>
      </c>
      <c r="B54" s="34">
        <v>7.1937881566123369</v>
      </c>
      <c r="C54" s="4">
        <v>5.24</v>
      </c>
      <c r="D54" s="3">
        <f t="shared" si="0"/>
        <v>-1.9537881566123367</v>
      </c>
    </row>
    <row r="55" spans="1:4" x14ac:dyDescent="0.25">
      <c r="A55" s="33">
        <v>39262</v>
      </c>
      <c r="B55" s="34">
        <v>4.3375506639152643</v>
      </c>
      <c r="C55" s="4">
        <v>3.06</v>
      </c>
      <c r="D55" s="3">
        <f t="shared" si="0"/>
        <v>-1.2775506639152643</v>
      </c>
    </row>
    <row r="56" spans="1:4" x14ac:dyDescent="0.25">
      <c r="A56" s="33">
        <v>39268</v>
      </c>
      <c r="B56" s="34">
        <v>4.6783909856163683</v>
      </c>
      <c r="C56" s="4">
        <v>3.25</v>
      </c>
      <c r="D56" s="3">
        <f t="shared" si="0"/>
        <v>-1.4283909856163683</v>
      </c>
    </row>
    <row r="57" spans="1:4" x14ac:dyDescent="0.25">
      <c r="A57" s="33">
        <v>39271</v>
      </c>
      <c r="B57" s="34">
        <v>7.3828480858274013</v>
      </c>
      <c r="C57" s="4">
        <v>5.71</v>
      </c>
      <c r="D57" s="3">
        <f t="shared" si="0"/>
        <v>-1.6728480858274013</v>
      </c>
    </row>
    <row r="58" spans="1:4" x14ac:dyDescent="0.25">
      <c r="A58" s="33">
        <v>39274</v>
      </c>
      <c r="B58" s="34">
        <v>1.4750848968779005</v>
      </c>
      <c r="C58" s="4">
        <v>0.96</v>
      </c>
      <c r="D58" s="3">
        <f t="shared" si="0"/>
        <v>-0.51508489687790049</v>
      </c>
    </row>
    <row r="59" spans="1:4" x14ac:dyDescent="0.25">
      <c r="A59" s="33">
        <v>39277</v>
      </c>
      <c r="B59" s="34">
        <v>3.3117532563904928</v>
      </c>
      <c r="C59" s="4">
        <v>2.52</v>
      </c>
      <c r="D59" s="3">
        <f t="shared" si="0"/>
        <v>-0.79175325639049277</v>
      </c>
    </row>
    <row r="60" spans="1:4" x14ac:dyDescent="0.25">
      <c r="A60" s="33">
        <v>39280</v>
      </c>
      <c r="B60" s="34">
        <v>3.2866434108527129</v>
      </c>
      <c r="C60" s="4">
        <v>1.98</v>
      </c>
      <c r="D60" s="3">
        <f t="shared" si="0"/>
        <v>-1.306643410852713</v>
      </c>
    </row>
    <row r="61" spans="1:4" x14ac:dyDescent="0.25">
      <c r="A61" s="33">
        <v>39286</v>
      </c>
      <c r="B61" s="34">
        <v>4.2760174583350565</v>
      </c>
      <c r="C61" s="4">
        <v>3.2</v>
      </c>
      <c r="D61" s="3">
        <f t="shared" si="0"/>
        <v>-1.0760174583350564</v>
      </c>
    </row>
    <row r="62" spans="1:4" x14ac:dyDescent="0.25">
      <c r="A62" s="33">
        <v>39289</v>
      </c>
      <c r="B62" s="34">
        <v>16.039006205569933</v>
      </c>
      <c r="C62" s="4">
        <v>11.99</v>
      </c>
      <c r="D62" s="3">
        <f t="shared" si="0"/>
        <v>-4.049006205569933</v>
      </c>
    </row>
    <row r="63" spans="1:4" x14ac:dyDescent="0.25">
      <c r="A63" s="33">
        <v>39292</v>
      </c>
      <c r="B63" s="34">
        <v>10.444899672337844</v>
      </c>
      <c r="C63" s="4">
        <v>7.49</v>
      </c>
      <c r="D63" s="3">
        <f t="shared" si="0"/>
        <v>-2.9548996723378433</v>
      </c>
    </row>
    <row r="64" spans="1:4" x14ac:dyDescent="0.25">
      <c r="A64" s="33">
        <v>39295</v>
      </c>
      <c r="B64" s="34">
        <v>5.477919165451496</v>
      </c>
      <c r="C64" s="4">
        <v>4.3</v>
      </c>
      <c r="D64" s="3">
        <f t="shared" si="0"/>
        <v>-1.1779191654514962</v>
      </c>
    </row>
    <row r="65" spans="1:4" x14ac:dyDescent="0.25">
      <c r="A65" s="33">
        <v>39298</v>
      </c>
      <c r="B65" s="34">
        <v>5.9698976523112721</v>
      </c>
      <c r="C65" s="4">
        <v>4.37</v>
      </c>
      <c r="D65" s="3">
        <f t="shared" si="0"/>
        <v>-1.599897652311272</v>
      </c>
    </row>
    <row r="66" spans="1:4" x14ac:dyDescent="0.25">
      <c r="A66" s="33">
        <v>39301</v>
      </c>
      <c r="B66" s="34">
        <v>6.9237501653523754</v>
      </c>
      <c r="C66" s="4">
        <v>5.28</v>
      </c>
      <c r="D66" s="3">
        <f t="shared" si="0"/>
        <v>-1.6437501653523752</v>
      </c>
    </row>
    <row r="67" spans="1:4" x14ac:dyDescent="0.25">
      <c r="A67" s="33">
        <v>39304</v>
      </c>
      <c r="B67" s="34">
        <v>4.1949610787185172</v>
      </c>
      <c r="C67" s="4">
        <v>2.87</v>
      </c>
      <c r="D67" s="3">
        <f t="shared" si="0"/>
        <v>-1.3249610787185171</v>
      </c>
    </row>
    <row r="68" spans="1:4" x14ac:dyDescent="0.25">
      <c r="A68" s="33">
        <v>39310</v>
      </c>
      <c r="B68" s="34">
        <v>10.031801620157285</v>
      </c>
      <c r="C68" s="4">
        <v>7.53</v>
      </c>
      <c r="D68" s="3">
        <f t="shared" si="0"/>
        <v>-2.501801620157285</v>
      </c>
    </row>
    <row r="69" spans="1:4" x14ac:dyDescent="0.25">
      <c r="A69" s="33">
        <v>39313</v>
      </c>
      <c r="B69" s="34">
        <v>5.8689631957584201</v>
      </c>
      <c r="C69" s="4">
        <v>4.4400000000000004</v>
      </c>
      <c r="D69" s="3">
        <f t="shared" si="0"/>
        <v>-1.4289631957584197</v>
      </c>
    </row>
    <row r="70" spans="1:4" x14ac:dyDescent="0.25">
      <c r="A70" s="33">
        <v>39316</v>
      </c>
      <c r="B70" s="34">
        <v>5.4231789305971301</v>
      </c>
      <c r="C70" s="4">
        <v>4.05</v>
      </c>
      <c r="D70" s="3">
        <f t="shared" si="0"/>
        <v>-1.3731789305971303</v>
      </c>
    </row>
    <row r="71" spans="1:4" x14ac:dyDescent="0.25">
      <c r="A71" s="33">
        <v>39319</v>
      </c>
      <c r="B71" s="34">
        <v>2.3350811383013812</v>
      </c>
      <c r="C71" s="4">
        <v>1.6</v>
      </c>
      <c r="D71" s="3">
        <f t="shared" si="0"/>
        <v>-0.73508113830138111</v>
      </c>
    </row>
    <row r="72" spans="1:4" x14ac:dyDescent="0.25">
      <c r="A72" s="33">
        <v>39322</v>
      </c>
      <c r="B72" s="34">
        <v>12.183415202405188</v>
      </c>
      <c r="C72" s="4">
        <v>9.25</v>
      </c>
      <c r="D72" s="3">
        <f t="shared" si="0"/>
        <v>-2.9334152024051878</v>
      </c>
    </row>
    <row r="73" spans="1:4" x14ac:dyDescent="0.25">
      <c r="A73" s="33">
        <v>39328</v>
      </c>
      <c r="B73" s="34">
        <v>7.5096000140205499</v>
      </c>
      <c r="C73" s="4">
        <v>5.86</v>
      </c>
      <c r="D73" s="3">
        <f t="shared" si="0"/>
        <v>-1.6496000140205496</v>
      </c>
    </row>
    <row r="74" spans="1:4" x14ac:dyDescent="0.25">
      <c r="A74" s="33">
        <v>39331</v>
      </c>
      <c r="B74" s="34">
        <v>16.897155699744346</v>
      </c>
      <c r="C74" s="4">
        <v>13.68</v>
      </c>
      <c r="D74" s="3">
        <f t="shared" si="0"/>
        <v>-3.217155699744346</v>
      </c>
    </row>
    <row r="75" spans="1:4" x14ac:dyDescent="0.25">
      <c r="A75" s="33">
        <v>39334</v>
      </c>
      <c r="B75" s="34">
        <v>5.0426545899204376</v>
      </c>
      <c r="C75" s="4">
        <v>3.53</v>
      </c>
      <c r="D75" s="3">
        <f t="shared" si="0"/>
        <v>-1.5126545899204378</v>
      </c>
    </row>
    <row r="76" spans="1:4" x14ac:dyDescent="0.25">
      <c r="A76" s="33">
        <v>39337</v>
      </c>
      <c r="B76" s="34">
        <v>0.73049813783839623</v>
      </c>
      <c r="C76" s="4">
        <v>0.5</v>
      </c>
      <c r="D76" s="3">
        <f t="shared" si="0"/>
        <v>-0.23049813783839623</v>
      </c>
    </row>
    <row r="77" spans="1:4" x14ac:dyDescent="0.25">
      <c r="A77" s="33">
        <v>39340</v>
      </c>
      <c r="B77" s="34">
        <v>0.74731555869800803</v>
      </c>
      <c r="C77" s="4">
        <v>0.54</v>
      </c>
      <c r="D77" s="3">
        <f t="shared" si="0"/>
        <v>-0.207315558698008</v>
      </c>
    </row>
    <row r="78" spans="1:4" x14ac:dyDescent="0.25">
      <c r="A78" s="33">
        <v>39343</v>
      </c>
      <c r="B78" s="34">
        <v>11.292602919923647</v>
      </c>
      <c r="C78" s="4">
        <v>9.24</v>
      </c>
      <c r="D78" s="3">
        <f t="shared" si="0"/>
        <v>-2.0526029199236469</v>
      </c>
    </row>
    <row r="79" spans="1:4" x14ac:dyDescent="0.25">
      <c r="A79" s="33">
        <v>39346</v>
      </c>
      <c r="B79" s="34">
        <v>13.051985778543003</v>
      </c>
      <c r="C79" s="4">
        <v>11.04</v>
      </c>
      <c r="D79" s="3">
        <f t="shared" si="0"/>
        <v>-2.0119857785430035</v>
      </c>
    </row>
    <row r="80" spans="1:4" x14ac:dyDescent="0.25">
      <c r="A80" s="33">
        <v>39352</v>
      </c>
      <c r="B80" s="34">
        <v>4.2042731705010326</v>
      </c>
      <c r="C80" s="4">
        <v>3.13</v>
      </c>
      <c r="D80" s="3">
        <f t="shared" si="0"/>
        <v>-1.0742731705010327</v>
      </c>
    </row>
    <row r="81" spans="1:4" x14ac:dyDescent="0.25">
      <c r="A81" s="33">
        <v>39355</v>
      </c>
      <c r="B81" s="34">
        <v>6.4650675281692322</v>
      </c>
      <c r="C81" s="4">
        <v>5.07</v>
      </c>
      <c r="D81" s="3">
        <f t="shared" si="0"/>
        <v>-1.395067528169232</v>
      </c>
    </row>
    <row r="82" spans="1:4" x14ac:dyDescent="0.25">
      <c r="A82" s="33">
        <v>39358</v>
      </c>
      <c r="B82" s="34">
        <v>7.0208731597496126</v>
      </c>
      <c r="C82" s="4">
        <v>5.51</v>
      </c>
      <c r="D82" s="3">
        <f t="shared" si="0"/>
        <v>-1.5108731597496128</v>
      </c>
    </row>
    <row r="83" spans="1:4" x14ac:dyDescent="0.25">
      <c r="A83" s="33">
        <v>39361</v>
      </c>
      <c r="B83" s="34">
        <v>6.0716156946135165</v>
      </c>
      <c r="C83" s="4">
        <v>4.5599999999999996</v>
      </c>
      <c r="D83" s="3">
        <f t="shared" si="0"/>
        <v>-1.5116156946135169</v>
      </c>
    </row>
    <row r="84" spans="1:4" x14ac:dyDescent="0.25">
      <c r="A84" s="33">
        <v>39370</v>
      </c>
      <c r="B84" s="34">
        <v>6.0421439625284323</v>
      </c>
      <c r="C84" s="4">
        <v>4.8899999999999997</v>
      </c>
      <c r="D84" s="3">
        <f t="shared" si="0"/>
        <v>-1.1521439625284327</v>
      </c>
    </row>
    <row r="85" spans="1:4" x14ac:dyDescent="0.25">
      <c r="A85" s="33">
        <v>39373</v>
      </c>
      <c r="B85" s="34">
        <v>3.9911464474092457</v>
      </c>
      <c r="C85" s="4">
        <v>2.84</v>
      </c>
      <c r="D85" s="3">
        <f t="shared" si="0"/>
        <v>-1.1511464474092459</v>
      </c>
    </row>
    <row r="86" spans="1:4" x14ac:dyDescent="0.25">
      <c r="A86" s="33">
        <v>39376</v>
      </c>
      <c r="B86" s="34">
        <v>1.95780889837803</v>
      </c>
      <c r="C86" s="4">
        <v>1.34</v>
      </c>
      <c r="D86" s="3">
        <f t="shared" si="0"/>
        <v>-0.61780889837802988</v>
      </c>
    </row>
    <row r="87" spans="1:4" x14ac:dyDescent="0.25">
      <c r="A87" s="33">
        <v>39379</v>
      </c>
      <c r="B87" s="34">
        <v>0.80156354134140062</v>
      </c>
      <c r="C87" s="4">
        <v>0.57999999999999996</v>
      </c>
      <c r="D87" s="3">
        <f t="shared" si="0"/>
        <v>-0.22156354134140066</v>
      </c>
    </row>
    <row r="88" spans="1:4" x14ac:dyDescent="0.25">
      <c r="A88" s="33">
        <v>39382</v>
      </c>
      <c r="B88" s="34">
        <v>2.860125306106752</v>
      </c>
      <c r="C88" s="4">
        <v>1.92</v>
      </c>
      <c r="D88" s="3">
        <f t="shared" si="0"/>
        <v>-0.94012530610675205</v>
      </c>
    </row>
    <row r="89" spans="1:4" x14ac:dyDescent="0.25">
      <c r="A89" s="33">
        <v>39385</v>
      </c>
      <c r="B89" s="34">
        <v>4.4876654180973219</v>
      </c>
      <c r="C89" s="4">
        <v>3.35</v>
      </c>
      <c r="D89" s="3">
        <f t="shared" si="0"/>
        <v>-1.1376654180973218</v>
      </c>
    </row>
    <row r="90" spans="1:4" x14ac:dyDescent="0.25">
      <c r="A90" s="33">
        <v>39388</v>
      </c>
      <c r="B90" s="34">
        <v>1.3405448227739905</v>
      </c>
      <c r="C90" s="4">
        <v>1.03</v>
      </c>
      <c r="D90" s="3">
        <f t="shared" si="0"/>
        <v>-0.31054482277399043</v>
      </c>
    </row>
    <row r="91" spans="1:4" x14ac:dyDescent="0.25">
      <c r="A91" s="33">
        <v>39394</v>
      </c>
      <c r="B91" s="34">
        <v>2.6230134121894646</v>
      </c>
      <c r="C91" s="4">
        <v>2.06</v>
      </c>
      <c r="D91" s="3">
        <f t="shared" si="0"/>
        <v>-0.56301341218946455</v>
      </c>
    </row>
    <row r="92" spans="1:4" x14ac:dyDescent="0.25">
      <c r="A92" s="33">
        <v>39397</v>
      </c>
      <c r="B92" s="34">
        <v>4.4971684746724438</v>
      </c>
      <c r="C92" s="4">
        <v>3.51</v>
      </c>
      <c r="D92" s="3">
        <f t="shared" si="0"/>
        <v>-0.98716847467244406</v>
      </c>
    </row>
    <row r="93" spans="1:4" x14ac:dyDescent="0.25">
      <c r="A93" s="33">
        <v>39400</v>
      </c>
      <c r="B93" s="34">
        <v>3.748067564858248</v>
      </c>
      <c r="C93" s="4">
        <v>2.85</v>
      </c>
      <c r="D93" s="3">
        <f t="shared" si="0"/>
        <v>-0.8980675648582479</v>
      </c>
    </row>
    <row r="94" spans="1:4" x14ac:dyDescent="0.25">
      <c r="A94" s="33">
        <v>39403</v>
      </c>
      <c r="B94" s="34">
        <v>2.4723349580924108</v>
      </c>
      <c r="C94" s="4">
        <v>2.4</v>
      </c>
      <c r="D94" s="3">
        <f t="shared" si="0"/>
        <v>-7.2334958092410861E-2</v>
      </c>
    </row>
    <row r="95" spans="1:4" x14ac:dyDescent="0.25">
      <c r="A95" s="33">
        <v>39406</v>
      </c>
      <c r="B95" s="34">
        <v>7.1686228853379772</v>
      </c>
      <c r="C95" s="4">
        <v>5.6</v>
      </c>
      <c r="D95" s="3">
        <f t="shared" si="0"/>
        <v>-1.5686228853379776</v>
      </c>
    </row>
    <row r="96" spans="1:4" x14ac:dyDescent="0.25">
      <c r="A96" s="33">
        <v>39412</v>
      </c>
      <c r="B96" s="34">
        <v>3.3709400998423611</v>
      </c>
      <c r="C96" s="4">
        <v>2.72</v>
      </c>
      <c r="D96" s="3">
        <f t="shared" si="0"/>
        <v>-0.6509400998423609</v>
      </c>
    </row>
    <row r="97" spans="1:8" x14ac:dyDescent="0.25">
      <c r="A97" s="33">
        <v>39418</v>
      </c>
      <c r="B97" s="34">
        <v>2.7796126228889917</v>
      </c>
      <c r="C97" s="4">
        <v>1.7</v>
      </c>
      <c r="D97" s="3">
        <f t="shared" si="0"/>
        <v>-1.0796126228889917</v>
      </c>
    </row>
    <row r="98" spans="1:8" x14ac:dyDescent="0.25">
      <c r="A98" s="33">
        <v>39421</v>
      </c>
      <c r="B98" s="34">
        <v>1.523704884551667</v>
      </c>
      <c r="C98" s="4">
        <v>1.26</v>
      </c>
      <c r="D98" s="3">
        <f t="shared" si="0"/>
        <v>-0.26370488455166696</v>
      </c>
    </row>
    <row r="99" spans="1:8" x14ac:dyDescent="0.25">
      <c r="A99" s="33">
        <v>39424</v>
      </c>
      <c r="B99" s="34">
        <v>4.8014529712841671</v>
      </c>
      <c r="C99" s="4">
        <v>3.67</v>
      </c>
      <c r="D99" s="3">
        <f t="shared" si="0"/>
        <v>-1.1314529712841672</v>
      </c>
    </row>
    <row r="100" spans="1:8" x14ac:dyDescent="0.25">
      <c r="A100" s="33">
        <v>39436</v>
      </c>
      <c r="B100" s="34">
        <v>4.77742283245348</v>
      </c>
      <c r="C100" s="4">
        <v>4.12</v>
      </c>
      <c r="D100" s="3">
        <f t="shared" si="0"/>
        <v>-0.65742283245347988</v>
      </c>
    </row>
    <row r="101" spans="1:8" x14ac:dyDescent="0.25">
      <c r="A101" s="33">
        <v>39439</v>
      </c>
      <c r="B101" s="34">
        <v>1.4612658872637614</v>
      </c>
      <c r="C101" s="4">
        <v>1.07</v>
      </c>
      <c r="D101" s="3">
        <f t="shared" si="0"/>
        <v>-0.39126588726376132</v>
      </c>
    </row>
    <row r="102" spans="1:8" x14ac:dyDescent="0.25">
      <c r="A102" s="33">
        <v>39442</v>
      </c>
      <c r="B102" s="34">
        <v>2.0037663926151619</v>
      </c>
      <c r="C102" s="4">
        <v>1.72</v>
      </c>
      <c r="D102" s="3">
        <f t="shared" si="0"/>
        <v>-0.2837663926151619</v>
      </c>
    </row>
    <row r="103" spans="1:8" x14ac:dyDescent="0.25">
      <c r="A103" s="33">
        <v>39445</v>
      </c>
      <c r="B103" s="34">
        <v>4.5677186548580275</v>
      </c>
      <c r="C103" s="4">
        <v>3.46</v>
      </c>
      <c r="D103" s="3">
        <f t="shared" si="0"/>
        <v>-1.1077186548580276</v>
      </c>
    </row>
    <row r="104" spans="1:8" x14ac:dyDescent="0.25">
      <c r="A104" s="15" t="s">
        <v>8</v>
      </c>
      <c r="B104" s="16">
        <f>AVERAGE(B8:B103)</f>
        <v>4.6846344312943478</v>
      </c>
      <c r="C104" s="16">
        <f>AVERAGE(C8:C103)</f>
        <v>3.632916666666667</v>
      </c>
      <c r="H104" s="30"/>
    </row>
    <row r="105" spans="1:8" x14ac:dyDescent="0.25">
      <c r="A105" s="25"/>
      <c r="B105" s="17"/>
      <c r="C105" s="17"/>
      <c r="H105" s="30"/>
    </row>
    <row r="106" spans="1:8" x14ac:dyDescent="0.25">
      <c r="A106" s="18" t="s">
        <v>9</v>
      </c>
      <c r="B106" s="19">
        <f>COUNT(B8:B103)</f>
        <v>96</v>
      </c>
      <c r="C106" s="17"/>
      <c r="H106" s="30"/>
    </row>
    <row r="107" spans="1:8" s="5" customFormat="1" x14ac:dyDescent="0.25">
      <c r="A107" s="18" t="s">
        <v>10</v>
      </c>
      <c r="B107" s="20">
        <f>SLOPE(C8:C103,B8:B103)</f>
        <v>0.79103313449313128</v>
      </c>
      <c r="C107" s="26"/>
      <c r="H107" s="30"/>
    </row>
    <row r="108" spans="1:8" s="5" customFormat="1" x14ac:dyDescent="0.25">
      <c r="A108" s="18" t="s">
        <v>11</v>
      </c>
      <c r="B108" s="20">
        <f>INTERCEPT(C8:C103,B8:B103)</f>
        <v>-7.2784391474548293E-2</v>
      </c>
      <c r="C108" s="26"/>
      <c r="H108" s="30"/>
    </row>
    <row r="109" spans="1:8" s="5" customFormat="1" ht="15.6" x14ac:dyDescent="0.25">
      <c r="A109" s="18" t="s">
        <v>12</v>
      </c>
      <c r="B109" s="20">
        <f>RSQ(C8:C103,B8:B103)</f>
        <v>0.98603523404893556</v>
      </c>
      <c r="C109" s="26"/>
      <c r="H109" s="30"/>
    </row>
    <row r="110" spans="1:8" x14ac:dyDescent="0.25">
      <c r="A110" s="25"/>
      <c r="B110" s="17"/>
      <c r="C110" s="17"/>
      <c r="H110" s="30"/>
    </row>
    <row r="111" spans="1:8" x14ac:dyDescent="0.25">
      <c r="A111" s="22" t="s">
        <v>3</v>
      </c>
      <c r="B111" s="16"/>
      <c r="C111" s="16"/>
      <c r="H111" s="30"/>
    </row>
    <row r="112" spans="1:8" x14ac:dyDescent="0.25">
      <c r="A112" s="18" t="s">
        <v>1</v>
      </c>
      <c r="B112" s="17">
        <v>0</v>
      </c>
      <c r="C112" s="17">
        <v>0</v>
      </c>
      <c r="H112" s="30"/>
    </row>
    <row r="113" spans="1:8" x14ac:dyDescent="0.25">
      <c r="A113" s="21" t="s">
        <v>2</v>
      </c>
      <c r="B113" s="27">
        <v>20</v>
      </c>
      <c r="C113" s="27">
        <v>20</v>
      </c>
      <c r="H113" s="30"/>
    </row>
    <row r="114" spans="1:8" x14ac:dyDescent="0.25">
      <c r="B114" s="4"/>
      <c r="C114" s="4"/>
      <c r="H114" s="30"/>
    </row>
  </sheetData>
  <mergeCells count="1">
    <mergeCell ref="A6:A7"/>
  </mergeCells>
  <phoneticPr fontId="1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Sulfate Data</vt:lpstr>
      <vt:lpstr>chart-Sulfate</vt:lpstr>
      <vt:lpstr>Sulfate_TS</vt:lpstr>
    </vt:vector>
  </TitlesOfParts>
  <Company>Illinois E.P.A.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Bureau of Air</dc:creator>
  <cp:lastModifiedBy>amsmith</cp:lastModifiedBy>
  <cp:lastPrinted>2002-11-13T13:48:15Z</cp:lastPrinted>
  <dcterms:created xsi:type="dcterms:W3CDTF">2000-04-17T13:43:12Z</dcterms:created>
  <dcterms:modified xsi:type="dcterms:W3CDTF">2022-09-20T20:49:22Z</dcterms:modified>
</cp:coreProperties>
</file>