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heets/sheet1.xml" ContentType="application/vnd.openxmlformats-officedocument.spreadsheetml.chart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Tuition &amp; Fees\"/>
    </mc:Choice>
  </mc:AlternateContent>
  <bookViews>
    <workbookView xWindow="0" yWindow="150" windowWidth="19155" windowHeight="8385"/>
  </bookViews>
  <sheets>
    <sheet name="2015-17 T&amp;F" sheetId="6" r:id="rId1"/>
    <sheet name="2011-13" sheetId="1" state="hidden" r:id="rId2"/>
    <sheet name="2009-11" sheetId="2" state="hidden" r:id="rId3"/>
    <sheet name="Chart1" sheetId="4" state="hidden" r:id="rId4"/>
    <sheet name="Sheet3" sheetId="3" state="hidden" r:id="rId5"/>
  </sheets>
  <externalReferences>
    <externalReference r:id="rId6"/>
  </externalReferences>
  <calcPr calcId="152511"/>
</workbook>
</file>

<file path=xl/calcChain.xml><?xml version="1.0" encoding="utf-8"?>
<calcChain xmlns="http://schemas.openxmlformats.org/spreadsheetml/2006/main">
  <c r="H25" i="6" l="1"/>
  <c r="H24" i="6"/>
  <c r="H22" i="6"/>
  <c r="H21" i="6"/>
  <c r="H20" i="6"/>
  <c r="H19" i="6"/>
  <c r="H18" i="6"/>
  <c r="H17" i="6"/>
  <c r="H16" i="6"/>
  <c r="H15" i="6"/>
  <c r="H14" i="6"/>
  <c r="H12" i="6"/>
  <c r="H11" i="6"/>
  <c r="H10" i="6"/>
  <c r="H8" i="6"/>
  <c r="H7" i="6"/>
  <c r="F25" i="6"/>
  <c r="F24" i="6"/>
  <c r="F22" i="6"/>
  <c r="F21" i="6"/>
  <c r="F20" i="6"/>
  <c r="F19" i="6"/>
  <c r="F18" i="6"/>
  <c r="F17" i="6"/>
  <c r="F16" i="6"/>
  <c r="F15" i="6"/>
  <c r="F14" i="6"/>
  <c r="F12" i="6"/>
  <c r="F11" i="6"/>
  <c r="F10" i="6"/>
  <c r="F8" i="6"/>
  <c r="F7" i="6"/>
  <c r="I24" i="6" l="1"/>
  <c r="G24" i="6"/>
  <c r="G25" i="6" l="1"/>
  <c r="G12" i="6"/>
  <c r="G22" i="6"/>
  <c r="G21" i="6"/>
  <c r="G20" i="6"/>
  <c r="G19" i="6"/>
  <c r="G18" i="6"/>
  <c r="G17" i="6"/>
  <c r="G16" i="6"/>
  <c r="G15" i="6"/>
  <c r="G14" i="6"/>
  <c r="G10" i="6"/>
  <c r="G8" i="6"/>
  <c r="G7" i="6"/>
  <c r="I12" i="6" l="1"/>
  <c r="I25" i="6"/>
  <c r="I15" i="6"/>
  <c r="I16" i="6"/>
  <c r="I7" i="6"/>
  <c r="I17" i="6"/>
  <c r="I21" i="6"/>
  <c r="I10" i="6"/>
  <c r="I19" i="6"/>
  <c r="I11" i="6"/>
  <c r="I20" i="6"/>
  <c r="I8" i="6"/>
  <c r="I14" i="6"/>
  <c r="I18" i="6"/>
  <c r="I22" i="6"/>
  <c r="C8" i="1"/>
  <c r="I17" i="1"/>
  <c r="G15" i="2"/>
  <c r="I15" i="2" s="1"/>
  <c r="G15" i="1"/>
  <c r="I15" i="1" s="1"/>
  <c r="G25" i="2"/>
  <c r="I25" i="2" s="1"/>
  <c r="G24" i="2"/>
  <c r="I24" i="2" s="1"/>
  <c r="G22" i="2"/>
  <c r="I22" i="2" s="1"/>
  <c r="G21" i="2"/>
  <c r="I21" i="2" s="1"/>
  <c r="G19" i="2"/>
  <c r="I19" i="2" s="1"/>
  <c r="G18" i="2"/>
  <c r="I18" i="2" s="1"/>
  <c r="G17" i="2"/>
  <c r="I17" i="2" s="1"/>
  <c r="G16" i="2"/>
  <c r="I16" i="2" s="1"/>
  <c r="G14" i="2"/>
  <c r="I14" i="2" s="1"/>
  <c r="G13" i="2"/>
  <c r="I13" i="2" s="1"/>
  <c r="G12" i="2"/>
  <c r="I12" i="2" s="1"/>
  <c r="G11" i="2"/>
  <c r="I11" i="2" s="1"/>
  <c r="G10" i="2"/>
  <c r="I10" i="2" s="1"/>
  <c r="G9" i="2"/>
  <c r="I9" i="2" s="1"/>
  <c r="G8" i="2"/>
  <c r="I8" i="2" s="1"/>
  <c r="I25" i="1"/>
  <c r="I24" i="1"/>
  <c r="I21" i="1"/>
  <c r="I20" i="1"/>
  <c r="I19" i="1"/>
  <c r="I16" i="1"/>
  <c r="I11" i="1"/>
  <c r="I8" i="1"/>
  <c r="D9" i="3"/>
  <c r="D10" i="3"/>
  <c r="D12" i="3"/>
  <c r="D13" i="3"/>
  <c r="D14" i="3"/>
  <c r="D18" i="3"/>
  <c r="D19" i="3"/>
  <c r="C19" i="3"/>
  <c r="C18" i="3"/>
  <c r="C14" i="3"/>
  <c r="C13" i="3"/>
  <c r="C12" i="3"/>
  <c r="C10" i="3"/>
  <c r="C9" i="3"/>
  <c r="D8" i="3"/>
  <c r="C8" i="3"/>
  <c r="D7" i="3"/>
  <c r="C7" i="3"/>
  <c r="D6" i="3"/>
  <c r="C6" i="3"/>
  <c r="D5" i="3"/>
  <c r="C5" i="3"/>
  <c r="D17" i="3"/>
  <c r="C17" i="3"/>
  <c r="D16" i="3"/>
  <c r="C16" i="3"/>
  <c r="D15" i="3"/>
  <c r="C15" i="3"/>
  <c r="D11" i="3"/>
  <c r="C11" i="3"/>
  <c r="D4" i="3"/>
  <c r="C4" i="3"/>
  <c r="C25" i="1" l="1"/>
  <c r="C24" i="1"/>
  <c r="C23" i="1"/>
  <c r="G23" i="1" s="1"/>
  <c r="I23" i="1" s="1"/>
  <c r="C22" i="1"/>
  <c r="G22" i="1" s="1"/>
  <c r="I22" i="1" s="1"/>
  <c r="C21" i="1"/>
  <c r="C20" i="1"/>
  <c r="C19" i="1"/>
  <c r="C18" i="1"/>
  <c r="G18" i="1" s="1"/>
  <c r="I18" i="1" s="1"/>
  <c r="C17" i="1"/>
  <c r="C16" i="1"/>
  <c r="C13" i="1"/>
  <c r="G13" i="1" s="1"/>
  <c r="I13" i="1" s="1"/>
  <c r="C12" i="1"/>
  <c r="G12" i="1" s="1"/>
  <c r="I12" i="1" s="1"/>
  <c r="G11" i="6" s="1"/>
  <c r="C11" i="1"/>
  <c r="C9" i="1"/>
  <c r="G9" i="1" s="1"/>
  <c r="I9" i="1" s="1"/>
</calcChain>
</file>

<file path=xl/sharedStrings.xml><?xml version="1.0" encoding="utf-8"?>
<sst xmlns="http://schemas.openxmlformats.org/spreadsheetml/2006/main" count="210" uniqueCount="79">
  <si>
    <t>INSITUTIONAL INCREASES</t>
  </si>
  <si>
    <t>2010-11 Tuition and Fees</t>
  </si>
  <si>
    <t>2011-12 Target</t>
  </si>
  <si>
    <t>2012-13 Target</t>
  </si>
  <si>
    <t>% Inc for 2012</t>
  </si>
  <si>
    <t>% Inc for 2013</t>
  </si>
  <si>
    <t>IU - Bloomington</t>
  </si>
  <si>
    <t>PU - West Lafayette</t>
  </si>
  <si>
    <t>Ball State University</t>
  </si>
  <si>
    <t>University of Southern IN</t>
  </si>
  <si>
    <t>Ivy Tech Community College</t>
  </si>
  <si>
    <t>IU - Kokomo</t>
  </si>
  <si>
    <t>IU - Northwest</t>
  </si>
  <si>
    <t>IU - Southeast</t>
  </si>
  <si>
    <t>IU - East</t>
  </si>
  <si>
    <t>IU - South Bend</t>
  </si>
  <si>
    <t>IUPUI - General Academic</t>
  </si>
  <si>
    <t>PU - Calumet</t>
  </si>
  <si>
    <t>PU - North Central</t>
  </si>
  <si>
    <t>PU - IPFW</t>
  </si>
  <si>
    <t>Indiana State University</t>
  </si>
  <si>
    <t>Vincennes University</t>
  </si>
  <si>
    <t>CHE Recommendation</t>
  </si>
  <si>
    <t>Institution Proposal</t>
  </si>
  <si>
    <t xml:space="preserve"> - 3.5% for Academics, 1.0% for CoRec Fac.</t>
  </si>
  <si>
    <t xml:space="preserve"> - 2.8% for Academics, 1.0% for R&amp;R</t>
  </si>
  <si>
    <t>Tuition and Fee Increase 2011-13 Comparison</t>
  </si>
  <si>
    <t>Rates and rate increases only reflect resident, undergraduate students who are at the base (default) tuition and mandatory fee rate.</t>
  </si>
  <si>
    <t xml:space="preserve"> - 3.5% for Academics, remaining % for R&amp;R</t>
  </si>
  <si>
    <t xml:space="preserve"> - 2.5% Academics, remaining % for R&amp;R</t>
  </si>
  <si>
    <t>0 - 3.5%</t>
  </si>
  <si>
    <t>0 - 2.5%</t>
  </si>
  <si>
    <t>Tuition and Fee Increase 2009-11 Comparison</t>
  </si>
  <si>
    <t>2008-09 Tuition and Fees</t>
  </si>
  <si>
    <t>2009-10 Target</t>
  </si>
  <si>
    <t>2010-11 Target</t>
  </si>
  <si>
    <t>% Inc for 2010</t>
  </si>
  <si>
    <t>% Inc for 2011</t>
  </si>
  <si>
    <t>Institution Action</t>
  </si>
  <si>
    <t>0 - 3.0%</t>
  </si>
  <si>
    <t>0 - 5.0%</t>
  </si>
  <si>
    <t>0 - 4.0%</t>
  </si>
  <si>
    <t>IUB</t>
  </si>
  <si>
    <t>PUWL</t>
  </si>
  <si>
    <t>BSU</t>
  </si>
  <si>
    <t>USI</t>
  </si>
  <si>
    <t>ITCCI</t>
  </si>
  <si>
    <t>IUK</t>
  </si>
  <si>
    <t>IUN</t>
  </si>
  <si>
    <t>IUS</t>
  </si>
  <si>
    <t>IUE</t>
  </si>
  <si>
    <t>IUSB</t>
  </si>
  <si>
    <t>IUPUI GA</t>
  </si>
  <si>
    <t>PUC</t>
  </si>
  <si>
    <t>PUNC</t>
  </si>
  <si>
    <t>IPFW</t>
  </si>
  <si>
    <t>ISU</t>
  </si>
  <si>
    <t>VU</t>
  </si>
  <si>
    <t>CHE Target 2009-11</t>
  </si>
  <si>
    <t>CHE Target 2011-13</t>
  </si>
  <si>
    <t>CHE and Institutions</t>
  </si>
  <si>
    <t>$ for 2012</t>
  </si>
  <si>
    <t>$ for 2013</t>
  </si>
  <si>
    <t xml:space="preserve"> - 2.3% in 2012 &amp; 2.4% in 2013 for Academics, remaining % for R&amp;R</t>
  </si>
  <si>
    <t>$ for 2010</t>
  </si>
  <si>
    <t>$ for 2011</t>
  </si>
  <si>
    <t xml:space="preserve"> - 2012-13 lowered to 1.5% from 3.5%, Action by ISU BoT</t>
  </si>
  <si>
    <t>% Inc for 2015</t>
  </si>
  <si>
    <t>% Inc for 2014</t>
  </si>
  <si>
    <t>Rates and rate increases only reflect resident undergraduate students who are at the base (default) tuition and mandatory fee rate.</t>
  </si>
  <si>
    <t>2014-15 Tuition and Fees</t>
  </si>
  <si>
    <t>0 - 1.65%</t>
  </si>
  <si>
    <t>Ivy Tech</t>
  </si>
  <si>
    <t>Impact</t>
  </si>
  <si>
    <t>Tuition and Fee Increase 2015-17 Comparison</t>
  </si>
  <si>
    <t>$ for 2016</t>
  </si>
  <si>
    <t>$ for 2017</t>
  </si>
  <si>
    <t>2015-16 Target</t>
  </si>
  <si>
    <t>2016-17 Target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</si>
</sst>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164" formatCode="&quot;$&quot;#,##0"/>
    <numFmt numFmtId="165" formatCode="0.0%"/>
    <numFmt numFmtId="166" formatCode="&quot;$&quot;#,##0.00"/>
    <numFmt numFmtId="167" formatCode="_(&quot;$&quot;* #,##0_);_(&quot;$&quot;* \(#,##0\);_(&quot;$&quot;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6" tint="0.39997558519241921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7">
    <xf numFmtId="0" fontId="0" fillId="0" borderId="0" xfId="0"/>
    <xf numFmtId="0" fontId="2" fillId="0" borderId="0" xfId="0" applyFont="1" applyFill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0" fillId="0" borderId="0" xfId="0" applyFont="1" applyFill="1" applyBorder="1" applyAlignment="1">
      <alignment horizontal="left"/>
    </xf>
    <xf numFmtId="164" fontId="0" fillId="0" borderId="0" xfId="0" applyNumberFormat="1" applyAlignment="1">
      <alignment horizontal="center"/>
    </xf>
    <xf numFmtId="0" fontId="2" fillId="3" borderId="0" xfId="0" applyFont="1" applyFill="1" applyBorder="1" applyAlignment="1">
      <alignment horizontal="left"/>
    </xf>
    <xf numFmtId="0" fontId="0" fillId="3" borderId="0" xfId="0" applyFill="1"/>
    <xf numFmtId="164" fontId="0" fillId="3" borderId="0" xfId="0" applyNumberFormat="1" applyFill="1" applyAlignment="1">
      <alignment horizontal="center"/>
    </xf>
    <xf numFmtId="0" fontId="0" fillId="0" borderId="0" xfId="0" applyAlignment="1">
      <alignment horizontal="left"/>
    </xf>
    <xf numFmtId="0" fontId="0" fillId="0" borderId="0" xfId="0" applyFill="1"/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0" fillId="3" borderId="5" xfId="0" applyFill="1" applyBorder="1"/>
    <xf numFmtId="0" fontId="0" fillId="3" borderId="6" xfId="0" applyFill="1" applyBorder="1"/>
    <xf numFmtId="165" fontId="0" fillId="0" borderId="3" xfId="1" applyNumberFormat="1" applyFont="1" applyBorder="1" applyAlignment="1">
      <alignment horizontal="center"/>
    </xf>
    <xf numFmtId="165" fontId="0" fillId="0" borderId="4" xfId="1" applyNumberFormat="1" applyFont="1" applyBorder="1" applyAlignment="1">
      <alignment horizontal="center"/>
    </xf>
    <xf numFmtId="165" fontId="0" fillId="3" borderId="3" xfId="1" applyNumberFormat="1" applyFont="1" applyFill="1" applyBorder="1" applyAlignment="1">
      <alignment horizontal="center"/>
    </xf>
    <xf numFmtId="165" fontId="0" fillId="3" borderId="4" xfId="1" applyNumberFormat="1" applyFont="1" applyFill="1" applyBorder="1" applyAlignment="1">
      <alignment horizontal="center"/>
    </xf>
    <xf numFmtId="166" fontId="0" fillId="0" borderId="0" xfId="0" applyNumberFormat="1"/>
    <xf numFmtId="0" fontId="3" fillId="0" borderId="0" xfId="0" applyFont="1"/>
    <xf numFmtId="0" fontId="0" fillId="0" borderId="0" xfId="0" applyAlignment="1">
      <alignment horizontal="center"/>
    </xf>
    <xf numFmtId="165" fontId="0" fillId="0" borderId="0" xfId="1" applyNumberFormat="1" applyFont="1" applyAlignment="1">
      <alignment horizontal="center"/>
    </xf>
    <xf numFmtId="0" fontId="0" fillId="0" borderId="0" xfId="0" applyFill="1" applyBorder="1" applyAlignment="1">
      <alignment horizontal="left"/>
    </xf>
    <xf numFmtId="165" fontId="0" fillId="0" borderId="0" xfId="1" applyNumberFormat="1" applyFont="1" applyFill="1" applyBorder="1" applyAlignment="1">
      <alignment horizontal="center"/>
    </xf>
    <xf numFmtId="0" fontId="2" fillId="0" borderId="0" xfId="0" applyFont="1" applyFill="1" applyAlignment="1">
      <alignment horizontal="center" wrapText="1"/>
    </xf>
    <xf numFmtId="0" fontId="2" fillId="3" borderId="0" xfId="0" applyFont="1" applyFill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165" fontId="0" fillId="3" borderId="0" xfId="1" applyNumberFormat="1" applyFont="1" applyFill="1" applyBorder="1" applyAlignment="1">
      <alignment horizontal="center"/>
    </xf>
    <xf numFmtId="0" fontId="0" fillId="3" borderId="8" xfId="0" applyFill="1" applyBorder="1"/>
    <xf numFmtId="167" fontId="0" fillId="0" borderId="0" xfId="2" applyNumberFormat="1" applyFont="1" applyBorder="1" applyAlignment="1">
      <alignment horizontal="center"/>
    </xf>
    <xf numFmtId="167" fontId="0" fillId="0" borderId="4" xfId="2" applyNumberFormat="1" applyFont="1" applyBorder="1" applyAlignment="1">
      <alignment horizontal="center"/>
    </xf>
    <xf numFmtId="0" fontId="4" fillId="0" borderId="0" xfId="0" applyFont="1"/>
    <xf numFmtId="0" fontId="4" fillId="0" borderId="0" xfId="0" applyFont="1" applyFill="1"/>
    <xf numFmtId="0" fontId="0" fillId="0" borderId="2" xfId="0" applyFill="1" applyBorder="1"/>
    <xf numFmtId="164" fontId="0" fillId="0" borderId="0" xfId="2" applyNumberFormat="1" applyFont="1" applyBorder="1" applyAlignment="1">
      <alignment horizontal="center"/>
    </xf>
    <xf numFmtId="164" fontId="0" fillId="0" borderId="4" xfId="1" applyNumberFormat="1" applyFont="1" applyBorder="1" applyAlignment="1">
      <alignment horizontal="center"/>
    </xf>
    <xf numFmtId="0" fontId="2" fillId="0" borderId="3" xfId="0" applyFont="1" applyFill="1" applyBorder="1" applyAlignment="1">
      <alignment horizontal="center" wrapText="1"/>
    </xf>
    <xf numFmtId="0" fontId="2" fillId="0" borderId="4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center" wrapText="1"/>
    </xf>
    <xf numFmtId="10" fontId="0" fillId="0" borderId="0" xfId="1" applyNumberFormat="1" applyFont="1" applyBorder="1" applyAlignment="1">
      <alignment horizontal="center"/>
    </xf>
    <xf numFmtId="164" fontId="0" fillId="0" borderId="0" xfId="0" applyNumberFormat="1" applyFill="1" applyAlignment="1">
      <alignment horizontal="center"/>
    </xf>
    <xf numFmtId="165" fontId="0" fillId="0" borderId="3" xfId="1" applyNumberFormat="1" applyFont="1" applyFill="1" applyBorder="1" applyAlignment="1">
      <alignment horizontal="center"/>
    </xf>
    <xf numFmtId="167" fontId="0" fillId="0" borderId="0" xfId="2" applyNumberFormat="1" applyFont="1" applyFill="1" applyBorder="1" applyAlignment="1">
      <alignment horizontal="center"/>
    </xf>
    <xf numFmtId="10" fontId="0" fillId="0" borderId="0" xfId="1" applyNumberFormat="1" applyFont="1" applyFill="1" applyBorder="1" applyAlignment="1">
      <alignment horizontal="center"/>
    </xf>
    <xf numFmtId="0" fontId="0" fillId="0" borderId="0" xfId="0" applyFill="1" applyAlignment="1">
      <alignment horizontal="left"/>
    </xf>
    <xf numFmtId="10" fontId="0" fillId="0" borderId="4" xfId="1" applyNumberFormat="1" applyFont="1" applyBorder="1" applyAlignment="1">
      <alignment horizontal="center"/>
    </xf>
    <xf numFmtId="0" fontId="0" fillId="3" borderId="3" xfId="0" applyFill="1" applyBorder="1"/>
    <xf numFmtId="165" fontId="0" fillId="0" borderId="5" xfId="1" applyNumberFormat="1" applyFont="1" applyFill="1" applyBorder="1" applyAlignment="1">
      <alignment horizontal="center"/>
    </xf>
    <xf numFmtId="165" fontId="0" fillId="0" borderId="9" xfId="1" applyNumberFormat="1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10" fontId="0" fillId="3" borderId="0" xfId="1" applyNumberFormat="1" applyFont="1" applyFill="1" applyBorder="1" applyAlignment="1">
      <alignment horizontal="center"/>
    </xf>
    <xf numFmtId="10" fontId="0" fillId="3" borderId="0" xfId="0" applyNumberFormat="1" applyFill="1" applyBorder="1"/>
    <xf numFmtId="10" fontId="0" fillId="0" borderId="8" xfId="1" applyNumberFormat="1" applyFont="1" applyFill="1" applyBorder="1" applyAlignment="1">
      <alignment horizontal="center"/>
    </xf>
    <xf numFmtId="0" fontId="5" fillId="0" borderId="0" xfId="0" applyFont="1" applyFill="1"/>
    <xf numFmtId="10" fontId="0" fillId="0" borderId="6" xfId="1" applyNumberFormat="1" applyFont="1" applyFill="1" applyBorder="1" applyAlignment="1">
      <alignment horizontal="center"/>
    </xf>
    <xf numFmtId="10" fontId="0" fillId="0" borderId="4" xfId="1" applyNumberFormat="1" applyFont="1" applyFill="1" applyBorder="1" applyAlignment="1">
      <alignment horizontal="center"/>
    </xf>
    <xf numFmtId="10" fontId="0" fillId="3" borderId="4" xfId="1" applyNumberFormat="1" applyFont="1" applyFill="1" applyBorder="1" applyAlignment="1">
      <alignment horizontal="center"/>
    </xf>
    <xf numFmtId="10" fontId="0" fillId="3" borderId="4" xfId="0" applyNumberFormat="1" applyFill="1" applyBorder="1"/>
    <xf numFmtId="167" fontId="0" fillId="0" borderId="3" xfId="2" applyNumberFormat="1" applyFont="1" applyFill="1" applyBorder="1" applyAlignment="1">
      <alignment horizontal="center"/>
    </xf>
    <xf numFmtId="167" fontId="0" fillId="0" borderId="3" xfId="2" applyNumberFormat="1" applyFont="1" applyBorder="1" applyAlignment="1">
      <alignment horizontal="center"/>
    </xf>
    <xf numFmtId="167" fontId="0" fillId="0" borderId="3" xfId="2" applyNumberFormat="1" applyFont="1" applyFill="1" applyBorder="1"/>
    <xf numFmtId="167" fontId="0" fillId="0" borderId="5" xfId="2" applyNumberFormat="1" applyFont="1" applyFill="1" applyBorder="1" applyAlignment="1">
      <alignment horizontal="center"/>
    </xf>
    <xf numFmtId="0" fontId="6" fillId="0" borderId="0" xfId="0" applyFont="1"/>
    <xf numFmtId="0" fontId="2" fillId="3" borderId="10" xfId="0" applyFont="1" applyFill="1" applyBorder="1" applyAlignment="1">
      <alignment horizontal="center"/>
    </xf>
    <xf numFmtId="165" fontId="0" fillId="0" borderId="10" xfId="1" applyNumberFormat="1" applyFont="1" applyFill="1" applyBorder="1" applyAlignment="1">
      <alignment horizontal="center"/>
    </xf>
    <xf numFmtId="165" fontId="0" fillId="3" borderId="10" xfId="1" applyNumberFormat="1" applyFont="1" applyFill="1" applyBorder="1" applyAlignment="1">
      <alignment horizontal="center"/>
    </xf>
    <xf numFmtId="165" fontId="0" fillId="0" borderId="10" xfId="1" applyNumberFormat="1" applyFont="1" applyBorder="1" applyAlignment="1">
      <alignment horizontal="center"/>
    </xf>
    <xf numFmtId="0" fontId="0" fillId="3" borderId="10" xfId="0" applyFill="1" applyBorder="1"/>
    <xf numFmtId="167" fontId="0" fillId="0" borderId="4" xfId="2" applyNumberFormat="1" applyFont="1" applyFill="1" applyBorder="1" applyAlignment="1">
      <alignment horizontal="center"/>
    </xf>
    <xf numFmtId="0" fontId="0" fillId="3" borderId="4" xfId="0" applyFill="1" applyBorder="1"/>
    <xf numFmtId="167" fontId="0" fillId="0" borderId="4" xfId="2" applyNumberFormat="1" applyFont="1" applyFill="1" applyBorder="1"/>
    <xf numFmtId="167" fontId="0" fillId="0" borderId="6" xfId="2" applyNumberFormat="1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</cellXfs>
  <cellStyles count="3">
    <cellStyle name="Currency" xfId="2" builtinId="4"/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4.xml"/><Relationship Id="rId10" Type="http://schemas.openxmlformats.org/officeDocument/2006/relationships/calcChain" Target="calcChain.xml"/><Relationship Id="rId4" Type="http://schemas.openxmlformats.org/officeDocument/2006/relationships/chartsheet" Target="chartsheets/sheet1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Sheet3!$B$3</c:f>
              <c:strCache>
                <c:ptCount val="1"/>
                <c:pt idx="0">
                  <c:v>CHE Target 2009-11</c:v>
                </c:pt>
              </c:strCache>
            </c:strRef>
          </c:tx>
          <c:invertIfNegative val="0"/>
          <c:cat>
            <c:strRef>
              <c:f>Sheet3!$A$4:$A$19</c:f>
              <c:strCache>
                <c:ptCount val="16"/>
                <c:pt idx="0">
                  <c:v>IUB</c:v>
                </c:pt>
                <c:pt idx="1">
                  <c:v>IUK</c:v>
                </c:pt>
                <c:pt idx="2">
                  <c:v>IUN</c:v>
                </c:pt>
                <c:pt idx="3">
                  <c:v>IUS</c:v>
                </c:pt>
                <c:pt idx="4">
                  <c:v>IUE</c:v>
                </c:pt>
                <c:pt idx="5">
                  <c:v>IUSB</c:v>
                </c:pt>
                <c:pt idx="6">
                  <c:v>IUPUI GA</c:v>
                </c:pt>
                <c:pt idx="7">
                  <c:v>PUWL</c:v>
                </c:pt>
                <c:pt idx="8">
                  <c:v>PUC</c:v>
                </c:pt>
                <c:pt idx="9">
                  <c:v>PUNC</c:v>
                </c:pt>
                <c:pt idx="10">
                  <c:v>IPFW</c:v>
                </c:pt>
                <c:pt idx="11">
                  <c:v>BSU</c:v>
                </c:pt>
                <c:pt idx="12">
                  <c:v>USI</c:v>
                </c:pt>
                <c:pt idx="13">
                  <c:v>ITCCI</c:v>
                </c:pt>
                <c:pt idx="14">
                  <c:v>ISU</c:v>
                </c:pt>
                <c:pt idx="15">
                  <c:v>VU</c:v>
                </c:pt>
              </c:strCache>
            </c:strRef>
          </c:cat>
          <c:val>
            <c:numRef>
              <c:f>Sheet3!$B$4:$B$19</c:f>
              <c:numCache>
                <c:formatCode>0.0%</c:formatCode>
                <c:ptCount val="16"/>
                <c:pt idx="0">
                  <c:v>0.05</c:v>
                </c:pt>
                <c:pt idx="1">
                  <c:v>0.05</c:v>
                </c:pt>
                <c:pt idx="2">
                  <c:v>0.05</c:v>
                </c:pt>
                <c:pt idx="3">
                  <c:v>0.05</c:v>
                </c:pt>
                <c:pt idx="4">
                  <c:v>0.05</c:v>
                </c:pt>
                <c:pt idx="5">
                  <c:v>0.05</c:v>
                </c:pt>
                <c:pt idx="6">
                  <c:v>0.05</c:v>
                </c:pt>
                <c:pt idx="7">
                  <c:v>0.05</c:v>
                </c:pt>
                <c:pt idx="8">
                  <c:v>0.05</c:v>
                </c:pt>
                <c:pt idx="9">
                  <c:v>0.05</c:v>
                </c:pt>
                <c:pt idx="10">
                  <c:v>0.05</c:v>
                </c:pt>
                <c:pt idx="11">
                  <c:v>0.04</c:v>
                </c:pt>
                <c:pt idx="12">
                  <c:v>0.05</c:v>
                </c:pt>
                <c:pt idx="13">
                  <c:v>0.04</c:v>
                </c:pt>
                <c:pt idx="14">
                  <c:v>3.5000000000000003E-2</c:v>
                </c:pt>
                <c:pt idx="15">
                  <c:v>3.5000000000000003E-2</c:v>
                </c:pt>
              </c:numCache>
            </c:numRef>
          </c:val>
        </c:ser>
        <c:ser>
          <c:idx val="1"/>
          <c:order val="1"/>
          <c:tx>
            <c:strRef>
              <c:f>Sheet3!$C$3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Sheet3!$A$4:$A$19</c:f>
              <c:strCache>
                <c:ptCount val="16"/>
                <c:pt idx="0">
                  <c:v>IUB</c:v>
                </c:pt>
                <c:pt idx="1">
                  <c:v>IUK</c:v>
                </c:pt>
                <c:pt idx="2">
                  <c:v>IUN</c:v>
                </c:pt>
                <c:pt idx="3">
                  <c:v>IUS</c:v>
                </c:pt>
                <c:pt idx="4">
                  <c:v>IUE</c:v>
                </c:pt>
                <c:pt idx="5">
                  <c:v>IUSB</c:v>
                </c:pt>
                <c:pt idx="6">
                  <c:v>IUPUI GA</c:v>
                </c:pt>
                <c:pt idx="7">
                  <c:v>PUWL</c:v>
                </c:pt>
                <c:pt idx="8">
                  <c:v>PUC</c:v>
                </c:pt>
                <c:pt idx="9">
                  <c:v>PUNC</c:v>
                </c:pt>
                <c:pt idx="10">
                  <c:v>IPFW</c:v>
                </c:pt>
                <c:pt idx="11">
                  <c:v>BSU</c:v>
                </c:pt>
                <c:pt idx="12">
                  <c:v>USI</c:v>
                </c:pt>
                <c:pt idx="13">
                  <c:v>ITCCI</c:v>
                </c:pt>
                <c:pt idx="14">
                  <c:v>ISU</c:v>
                </c:pt>
                <c:pt idx="15">
                  <c:v>VU</c:v>
                </c:pt>
              </c:strCache>
            </c:strRef>
          </c:cat>
          <c:val>
            <c:numRef>
              <c:f>Sheet3!$C$4:$C$19</c:f>
              <c:numCache>
                <c:formatCode>0.0%</c:formatCode>
                <c:ptCount val="16"/>
                <c:pt idx="0">
                  <c:v>4.5999999999999999E-2</c:v>
                </c:pt>
                <c:pt idx="1">
                  <c:v>4.3999999999999997E-2</c:v>
                </c:pt>
                <c:pt idx="2">
                  <c:v>4.3999999999999997E-2</c:v>
                </c:pt>
                <c:pt idx="3">
                  <c:v>4.3999999999999997E-2</c:v>
                </c:pt>
                <c:pt idx="4">
                  <c:v>4.3999999999999997E-2</c:v>
                </c:pt>
                <c:pt idx="5">
                  <c:v>4.3999999999999997E-2</c:v>
                </c:pt>
                <c:pt idx="6">
                  <c:v>4.5999999999999999E-2</c:v>
                </c:pt>
                <c:pt idx="7">
                  <c:v>0.115</c:v>
                </c:pt>
                <c:pt idx="8">
                  <c:v>5.7000000000000002E-2</c:v>
                </c:pt>
                <c:pt idx="9">
                  <c:v>0.05</c:v>
                </c:pt>
                <c:pt idx="10">
                  <c:v>0.05</c:v>
                </c:pt>
                <c:pt idx="11">
                  <c:v>4.3999999999999997E-2</c:v>
                </c:pt>
                <c:pt idx="12">
                  <c:v>0.05</c:v>
                </c:pt>
                <c:pt idx="13">
                  <c:v>5.3999999999999999E-2</c:v>
                </c:pt>
                <c:pt idx="14">
                  <c:v>3.9E-2</c:v>
                </c:pt>
                <c:pt idx="15">
                  <c:v>3.7999999999999999E-2</c:v>
                </c:pt>
              </c:numCache>
            </c:numRef>
          </c:val>
        </c:ser>
        <c:ser>
          <c:idx val="2"/>
          <c:order val="2"/>
          <c:tx>
            <c:strRef>
              <c:f>Sheet3!$D$3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cat>
            <c:strRef>
              <c:f>Sheet3!$A$4:$A$19</c:f>
              <c:strCache>
                <c:ptCount val="16"/>
                <c:pt idx="0">
                  <c:v>IUB</c:v>
                </c:pt>
                <c:pt idx="1">
                  <c:v>IUK</c:v>
                </c:pt>
                <c:pt idx="2">
                  <c:v>IUN</c:v>
                </c:pt>
                <c:pt idx="3">
                  <c:v>IUS</c:v>
                </c:pt>
                <c:pt idx="4">
                  <c:v>IUE</c:v>
                </c:pt>
                <c:pt idx="5">
                  <c:v>IUSB</c:v>
                </c:pt>
                <c:pt idx="6">
                  <c:v>IUPUI GA</c:v>
                </c:pt>
                <c:pt idx="7">
                  <c:v>PUWL</c:v>
                </c:pt>
                <c:pt idx="8">
                  <c:v>PUC</c:v>
                </c:pt>
                <c:pt idx="9">
                  <c:v>PUNC</c:v>
                </c:pt>
                <c:pt idx="10">
                  <c:v>IPFW</c:v>
                </c:pt>
                <c:pt idx="11">
                  <c:v>BSU</c:v>
                </c:pt>
                <c:pt idx="12">
                  <c:v>USI</c:v>
                </c:pt>
                <c:pt idx="13">
                  <c:v>ITCCI</c:v>
                </c:pt>
                <c:pt idx="14">
                  <c:v>ISU</c:v>
                </c:pt>
                <c:pt idx="15">
                  <c:v>VU</c:v>
                </c:pt>
              </c:strCache>
            </c:strRef>
          </c:cat>
          <c:val>
            <c:numRef>
              <c:f>Sheet3!$D$4:$D$19</c:f>
              <c:numCache>
                <c:formatCode>0.0%</c:formatCode>
                <c:ptCount val="16"/>
                <c:pt idx="0">
                  <c:v>4.8000000000000001E-2</c:v>
                </c:pt>
                <c:pt idx="1">
                  <c:v>4.5999999999999999E-2</c:v>
                </c:pt>
                <c:pt idx="2">
                  <c:v>4.5999999999999999E-2</c:v>
                </c:pt>
                <c:pt idx="3">
                  <c:v>4.5999999999999999E-2</c:v>
                </c:pt>
                <c:pt idx="4">
                  <c:v>4.5999999999999999E-2</c:v>
                </c:pt>
                <c:pt idx="5">
                  <c:v>4.5999999999999999E-2</c:v>
                </c:pt>
                <c:pt idx="6">
                  <c:v>4.8000000000000001E-2</c:v>
                </c:pt>
                <c:pt idx="7">
                  <c:v>0.05</c:v>
                </c:pt>
                <c:pt idx="8">
                  <c:v>0.05</c:v>
                </c:pt>
                <c:pt idx="9">
                  <c:v>0.05</c:v>
                </c:pt>
                <c:pt idx="10">
                  <c:v>0.05</c:v>
                </c:pt>
                <c:pt idx="11">
                  <c:v>4.9000000000000002E-2</c:v>
                </c:pt>
                <c:pt idx="12">
                  <c:v>0.05</c:v>
                </c:pt>
                <c:pt idx="13">
                  <c:v>5.3999999999999999E-2</c:v>
                </c:pt>
                <c:pt idx="14">
                  <c:v>3.9E-2</c:v>
                </c:pt>
                <c:pt idx="15">
                  <c:v>0.04</c:v>
                </c:pt>
              </c:numCache>
            </c:numRef>
          </c:val>
        </c:ser>
        <c:ser>
          <c:idx val="3"/>
          <c:order val="3"/>
          <c:tx>
            <c:strRef>
              <c:f>Sheet3!$E$3</c:f>
              <c:strCache>
                <c:ptCount val="1"/>
              </c:strCache>
            </c:strRef>
          </c:tx>
          <c:invertIfNegative val="0"/>
          <c:cat>
            <c:strRef>
              <c:f>Sheet3!$A$4:$A$19</c:f>
              <c:strCache>
                <c:ptCount val="16"/>
                <c:pt idx="0">
                  <c:v>IUB</c:v>
                </c:pt>
                <c:pt idx="1">
                  <c:v>IUK</c:v>
                </c:pt>
                <c:pt idx="2">
                  <c:v>IUN</c:v>
                </c:pt>
                <c:pt idx="3">
                  <c:v>IUS</c:v>
                </c:pt>
                <c:pt idx="4">
                  <c:v>IUE</c:v>
                </c:pt>
                <c:pt idx="5">
                  <c:v>IUSB</c:v>
                </c:pt>
                <c:pt idx="6">
                  <c:v>IUPUI GA</c:v>
                </c:pt>
                <c:pt idx="7">
                  <c:v>PUWL</c:v>
                </c:pt>
                <c:pt idx="8">
                  <c:v>PUC</c:v>
                </c:pt>
                <c:pt idx="9">
                  <c:v>PUNC</c:v>
                </c:pt>
                <c:pt idx="10">
                  <c:v>IPFW</c:v>
                </c:pt>
                <c:pt idx="11">
                  <c:v>BSU</c:v>
                </c:pt>
                <c:pt idx="12">
                  <c:v>USI</c:v>
                </c:pt>
                <c:pt idx="13">
                  <c:v>ITCCI</c:v>
                </c:pt>
                <c:pt idx="14">
                  <c:v>ISU</c:v>
                </c:pt>
                <c:pt idx="15">
                  <c:v>VU</c:v>
                </c:pt>
              </c:strCache>
            </c:strRef>
          </c:cat>
          <c:val>
            <c:numRef>
              <c:f>Sheet3!$E$4:$E$19</c:f>
              <c:numCache>
                <c:formatCode>0.0%</c:formatCode>
                <c:ptCount val="16"/>
              </c:numCache>
            </c:numRef>
          </c:val>
        </c:ser>
        <c:ser>
          <c:idx val="4"/>
          <c:order val="4"/>
          <c:tx>
            <c:strRef>
              <c:f>Sheet3!$F$3</c:f>
              <c:strCache>
                <c:ptCount val="1"/>
                <c:pt idx="0">
                  <c:v>CHE Target 2011-13</c:v>
                </c:pt>
              </c:strCache>
            </c:strRef>
          </c:tx>
          <c:invertIfNegative val="0"/>
          <c:cat>
            <c:strRef>
              <c:f>Sheet3!$A$4:$A$19</c:f>
              <c:strCache>
                <c:ptCount val="16"/>
                <c:pt idx="0">
                  <c:v>IUB</c:v>
                </c:pt>
                <c:pt idx="1">
                  <c:v>IUK</c:v>
                </c:pt>
                <c:pt idx="2">
                  <c:v>IUN</c:v>
                </c:pt>
                <c:pt idx="3">
                  <c:v>IUS</c:v>
                </c:pt>
                <c:pt idx="4">
                  <c:v>IUE</c:v>
                </c:pt>
                <c:pt idx="5">
                  <c:v>IUSB</c:v>
                </c:pt>
                <c:pt idx="6">
                  <c:v>IUPUI GA</c:v>
                </c:pt>
                <c:pt idx="7">
                  <c:v>PUWL</c:v>
                </c:pt>
                <c:pt idx="8">
                  <c:v>PUC</c:v>
                </c:pt>
                <c:pt idx="9">
                  <c:v>PUNC</c:v>
                </c:pt>
                <c:pt idx="10">
                  <c:v>IPFW</c:v>
                </c:pt>
                <c:pt idx="11">
                  <c:v>BSU</c:v>
                </c:pt>
                <c:pt idx="12">
                  <c:v>USI</c:v>
                </c:pt>
                <c:pt idx="13">
                  <c:v>ITCCI</c:v>
                </c:pt>
                <c:pt idx="14">
                  <c:v>ISU</c:v>
                </c:pt>
                <c:pt idx="15">
                  <c:v>VU</c:v>
                </c:pt>
              </c:strCache>
            </c:strRef>
          </c:cat>
          <c:val>
            <c:numRef>
              <c:f>Sheet3!$F$4:$F$19</c:f>
              <c:numCache>
                <c:formatCode>0.0%</c:formatCode>
                <c:ptCount val="16"/>
                <c:pt idx="0">
                  <c:v>0.03</c:v>
                </c:pt>
                <c:pt idx="1">
                  <c:v>2.5000000000000001E-2</c:v>
                </c:pt>
                <c:pt idx="2">
                  <c:v>2.5000000000000001E-2</c:v>
                </c:pt>
                <c:pt idx="3">
                  <c:v>2.5000000000000001E-2</c:v>
                </c:pt>
                <c:pt idx="4">
                  <c:v>2.5000000000000001E-2</c:v>
                </c:pt>
                <c:pt idx="5">
                  <c:v>2.5000000000000001E-2</c:v>
                </c:pt>
                <c:pt idx="6">
                  <c:v>2.5000000000000001E-2</c:v>
                </c:pt>
                <c:pt idx="7">
                  <c:v>0.03</c:v>
                </c:pt>
                <c:pt idx="8">
                  <c:v>2.5000000000000001E-2</c:v>
                </c:pt>
                <c:pt idx="9">
                  <c:v>2.5000000000000001E-2</c:v>
                </c:pt>
                <c:pt idx="10">
                  <c:v>2.5000000000000001E-2</c:v>
                </c:pt>
                <c:pt idx="11">
                  <c:v>0.03</c:v>
                </c:pt>
                <c:pt idx="12">
                  <c:v>0.03</c:v>
                </c:pt>
                <c:pt idx="13">
                  <c:v>0.03</c:v>
                </c:pt>
                <c:pt idx="14">
                  <c:v>2.5000000000000001E-2</c:v>
                </c:pt>
                <c:pt idx="15">
                  <c:v>2.5000000000000001E-2</c:v>
                </c:pt>
              </c:numCache>
            </c:numRef>
          </c:val>
        </c:ser>
        <c:ser>
          <c:idx val="5"/>
          <c:order val="5"/>
          <c:tx>
            <c:strRef>
              <c:f>Sheet3!$G$3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cat>
            <c:strRef>
              <c:f>Sheet3!$A$4:$A$19</c:f>
              <c:strCache>
                <c:ptCount val="16"/>
                <c:pt idx="0">
                  <c:v>IUB</c:v>
                </c:pt>
                <c:pt idx="1">
                  <c:v>IUK</c:v>
                </c:pt>
                <c:pt idx="2">
                  <c:v>IUN</c:v>
                </c:pt>
                <c:pt idx="3">
                  <c:v>IUS</c:v>
                </c:pt>
                <c:pt idx="4">
                  <c:v>IUE</c:v>
                </c:pt>
                <c:pt idx="5">
                  <c:v>IUSB</c:v>
                </c:pt>
                <c:pt idx="6">
                  <c:v>IUPUI GA</c:v>
                </c:pt>
                <c:pt idx="7">
                  <c:v>PUWL</c:v>
                </c:pt>
                <c:pt idx="8">
                  <c:v>PUC</c:v>
                </c:pt>
                <c:pt idx="9">
                  <c:v>PUNC</c:v>
                </c:pt>
                <c:pt idx="10">
                  <c:v>IPFW</c:v>
                </c:pt>
                <c:pt idx="11">
                  <c:v>BSU</c:v>
                </c:pt>
                <c:pt idx="12">
                  <c:v>USI</c:v>
                </c:pt>
                <c:pt idx="13">
                  <c:v>ITCCI</c:v>
                </c:pt>
                <c:pt idx="14">
                  <c:v>ISU</c:v>
                </c:pt>
                <c:pt idx="15">
                  <c:v>VU</c:v>
                </c:pt>
              </c:strCache>
            </c:strRef>
          </c:cat>
          <c:val>
            <c:numRef>
              <c:f>Sheet3!$G$4:$G$19</c:f>
              <c:numCache>
                <c:formatCode>0.0%</c:formatCode>
                <c:ptCount val="16"/>
                <c:pt idx="0">
                  <c:v>5.5E-2</c:v>
                </c:pt>
                <c:pt idx="1">
                  <c:v>3.5000000000000003E-2</c:v>
                </c:pt>
                <c:pt idx="2">
                  <c:v>3.5000000000000003E-2</c:v>
                </c:pt>
                <c:pt idx="3">
                  <c:v>3.3000000000000002E-2</c:v>
                </c:pt>
                <c:pt idx="4">
                  <c:v>3.5000000000000003E-2</c:v>
                </c:pt>
                <c:pt idx="5">
                  <c:v>3.5000000000000003E-2</c:v>
                </c:pt>
                <c:pt idx="6">
                  <c:v>4.4999999999999998E-2</c:v>
                </c:pt>
                <c:pt idx="7">
                  <c:v>4.4999999999999998E-2</c:v>
                </c:pt>
                <c:pt idx="8">
                  <c:v>2.5000000000000001E-2</c:v>
                </c:pt>
                <c:pt idx="9">
                  <c:v>2.5000000000000001E-2</c:v>
                </c:pt>
                <c:pt idx="10">
                  <c:v>2.5000000000000001E-2</c:v>
                </c:pt>
                <c:pt idx="11">
                  <c:v>3.9E-2</c:v>
                </c:pt>
                <c:pt idx="12">
                  <c:v>4.4999999999999998E-2</c:v>
                </c:pt>
                <c:pt idx="13">
                  <c:v>0.03</c:v>
                </c:pt>
                <c:pt idx="14">
                  <c:v>3.5000000000000003E-2</c:v>
                </c:pt>
                <c:pt idx="15">
                  <c:v>3.7999999999999999E-2</c:v>
                </c:pt>
              </c:numCache>
            </c:numRef>
          </c:val>
        </c:ser>
        <c:ser>
          <c:idx val="6"/>
          <c:order val="6"/>
          <c:tx>
            <c:strRef>
              <c:f>Sheet3!$H$3</c:f>
              <c:strCache>
                <c:ptCount val="1"/>
                <c:pt idx="0">
                  <c:v>2013</c:v>
                </c:pt>
              </c:strCache>
            </c:strRef>
          </c:tx>
          <c:invertIfNegative val="0"/>
          <c:cat>
            <c:strRef>
              <c:f>Sheet3!$A$4:$A$19</c:f>
              <c:strCache>
                <c:ptCount val="16"/>
                <c:pt idx="0">
                  <c:v>IUB</c:v>
                </c:pt>
                <c:pt idx="1">
                  <c:v>IUK</c:v>
                </c:pt>
                <c:pt idx="2">
                  <c:v>IUN</c:v>
                </c:pt>
                <c:pt idx="3">
                  <c:v>IUS</c:v>
                </c:pt>
                <c:pt idx="4">
                  <c:v>IUE</c:v>
                </c:pt>
                <c:pt idx="5">
                  <c:v>IUSB</c:v>
                </c:pt>
                <c:pt idx="6">
                  <c:v>IUPUI GA</c:v>
                </c:pt>
                <c:pt idx="7">
                  <c:v>PUWL</c:v>
                </c:pt>
                <c:pt idx="8">
                  <c:v>PUC</c:v>
                </c:pt>
                <c:pt idx="9">
                  <c:v>PUNC</c:v>
                </c:pt>
                <c:pt idx="10">
                  <c:v>IPFW</c:v>
                </c:pt>
                <c:pt idx="11">
                  <c:v>BSU</c:v>
                </c:pt>
                <c:pt idx="12">
                  <c:v>USI</c:v>
                </c:pt>
                <c:pt idx="13">
                  <c:v>ITCCI</c:v>
                </c:pt>
                <c:pt idx="14">
                  <c:v>ISU</c:v>
                </c:pt>
                <c:pt idx="15">
                  <c:v>VU</c:v>
                </c:pt>
              </c:strCache>
            </c:strRef>
          </c:cat>
          <c:val>
            <c:numRef>
              <c:f>Sheet3!$H$4:$H$19</c:f>
              <c:numCache>
                <c:formatCode>0.0%</c:formatCode>
                <c:ptCount val="16"/>
                <c:pt idx="0">
                  <c:v>5.3999999999999999E-2</c:v>
                </c:pt>
                <c:pt idx="1">
                  <c:v>3.5000000000000003E-2</c:v>
                </c:pt>
                <c:pt idx="2">
                  <c:v>3.4000000000000002E-2</c:v>
                </c:pt>
                <c:pt idx="3">
                  <c:v>3.3000000000000002E-2</c:v>
                </c:pt>
                <c:pt idx="4">
                  <c:v>3.4000000000000002E-2</c:v>
                </c:pt>
                <c:pt idx="5">
                  <c:v>3.4000000000000002E-2</c:v>
                </c:pt>
                <c:pt idx="6">
                  <c:v>4.3999999999999997E-2</c:v>
                </c:pt>
                <c:pt idx="7">
                  <c:v>4.4999999999999998E-2</c:v>
                </c:pt>
                <c:pt idx="8">
                  <c:v>2.5000000000000001E-2</c:v>
                </c:pt>
                <c:pt idx="9">
                  <c:v>2.5000000000000001E-2</c:v>
                </c:pt>
                <c:pt idx="10">
                  <c:v>2.5000000000000001E-2</c:v>
                </c:pt>
                <c:pt idx="11">
                  <c:v>4.9000000000000002E-2</c:v>
                </c:pt>
                <c:pt idx="12">
                  <c:v>0.05</c:v>
                </c:pt>
                <c:pt idx="13">
                  <c:v>0.03</c:v>
                </c:pt>
                <c:pt idx="14">
                  <c:v>3.5000000000000003E-2</c:v>
                </c:pt>
                <c:pt idx="15">
                  <c:v>3.7999999999999999E-2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8175200"/>
        <c:axId val="198175592"/>
      </c:barChart>
      <c:catAx>
        <c:axId val="19817520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98175592"/>
        <c:crosses val="autoZero"/>
        <c:auto val="1"/>
        <c:lblAlgn val="ctr"/>
        <c:lblOffset val="100"/>
        <c:noMultiLvlLbl val="0"/>
      </c:catAx>
      <c:valAx>
        <c:axId val="198175592"/>
        <c:scaling>
          <c:orientation val="minMax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crossAx val="19817520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18" workbookViewId="0" zoomToFit="1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9364" cy="628004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CHE\Budget\2011-13\Tuition\CHE%20Recommendations\T&amp;F%20rates%20summary%202011%20versus%20Prior%20Year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 T&amp;F summary"/>
      <sheetName val="Tution and Fees UG Res Only"/>
      <sheetName val="Non Res T&amp;F summary"/>
      <sheetName val="Non-public"/>
      <sheetName val="Resident UG and G 1974-2011"/>
    </sheetNames>
    <sheetDataSet>
      <sheetData sheetId="0">
        <row r="8">
          <cell r="B8">
            <v>9078</v>
          </cell>
        </row>
        <row r="11">
          <cell r="B11">
            <v>6069</v>
          </cell>
        </row>
        <row r="17">
          <cell r="B17">
            <v>6193</v>
          </cell>
        </row>
        <row r="20">
          <cell r="B20">
            <v>6290</v>
          </cell>
        </row>
        <row r="23">
          <cell r="B23">
            <v>6163</v>
          </cell>
        </row>
        <row r="26">
          <cell r="B26">
            <v>7885</v>
          </cell>
        </row>
        <row r="31">
          <cell r="B31">
            <v>9070</v>
          </cell>
        </row>
        <row r="34">
          <cell r="B34">
            <v>6622.5</v>
          </cell>
        </row>
        <row r="37">
          <cell r="B37">
            <v>6703.5</v>
          </cell>
        </row>
        <row r="40">
          <cell r="B40">
            <v>7272</v>
          </cell>
        </row>
        <row r="44">
          <cell r="B44">
            <v>7714</v>
          </cell>
        </row>
        <row r="48">
          <cell r="B48">
            <v>5600</v>
          </cell>
        </row>
        <row r="52">
          <cell r="B52">
            <v>8234</v>
          </cell>
        </row>
        <row r="56">
          <cell r="B56">
            <v>4534</v>
          </cell>
        </row>
        <row r="59">
          <cell r="B59">
            <v>3257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"/>
  <sheetViews>
    <sheetView tabSelected="1" zoomScaleNormal="100" workbookViewId="0">
      <selection activeCell="E6" sqref="E6"/>
    </sheetView>
  </sheetViews>
  <sheetFormatPr defaultRowHeight="15" x14ac:dyDescent="0.25"/>
  <cols>
    <col min="1" max="1" width="25.85546875" customWidth="1"/>
    <col min="2" max="2" width="2.85546875" customWidth="1"/>
    <col min="3" max="3" width="15.28515625" customWidth="1"/>
    <col min="4" max="5" width="12.5703125" customWidth="1"/>
    <col min="6" max="6" width="11.28515625" customWidth="1"/>
    <col min="7" max="7" width="11.28515625" hidden="1" customWidth="1"/>
    <col min="8" max="8" width="11.28515625" customWidth="1"/>
    <col min="9" max="9" width="11.28515625" hidden="1" customWidth="1"/>
    <col min="10" max="10" width="11.28515625" customWidth="1"/>
    <col min="11" max="12" width="11.28515625" style="32" customWidth="1"/>
    <col min="13" max="13" width="11.28515625" customWidth="1"/>
  </cols>
  <sheetData>
    <row r="1" spans="1:12" ht="23.25" x14ac:dyDescent="0.35">
      <c r="A1" s="63" t="s">
        <v>74</v>
      </c>
    </row>
    <row r="3" spans="1:12" ht="15.75" thickBot="1" x14ac:dyDescent="0.3">
      <c r="A3" s="73" t="s">
        <v>0</v>
      </c>
      <c r="B3" s="73"/>
      <c r="C3" s="73"/>
      <c r="D3" s="73"/>
      <c r="E3" s="73"/>
      <c r="F3" s="73"/>
      <c r="G3" s="73"/>
      <c r="H3" s="73"/>
      <c r="I3" s="50"/>
      <c r="J3" s="32"/>
      <c r="L3"/>
    </row>
    <row r="4" spans="1:12" s="10" customFormat="1" x14ac:dyDescent="0.25">
      <c r="A4" s="1"/>
      <c r="B4" s="1"/>
      <c r="C4" s="1"/>
      <c r="D4" s="74" t="s">
        <v>22</v>
      </c>
      <c r="E4" s="75"/>
      <c r="F4" s="74" t="s">
        <v>73</v>
      </c>
      <c r="G4" s="76"/>
      <c r="H4" s="76"/>
      <c r="I4" s="75"/>
      <c r="J4" s="33"/>
      <c r="K4" s="33"/>
    </row>
    <row r="5" spans="1:12" ht="32.25" customHeight="1" x14ac:dyDescent="0.25">
      <c r="A5" s="1"/>
      <c r="B5" s="1"/>
      <c r="C5" s="25" t="s">
        <v>70</v>
      </c>
      <c r="D5" s="37" t="s">
        <v>77</v>
      </c>
      <c r="E5" s="39" t="s">
        <v>78</v>
      </c>
      <c r="F5" s="37" t="s">
        <v>75</v>
      </c>
      <c r="G5" s="39" t="s">
        <v>68</v>
      </c>
      <c r="H5" s="38" t="s">
        <v>76</v>
      </c>
      <c r="I5" s="38" t="s">
        <v>67</v>
      </c>
      <c r="J5" s="32"/>
      <c r="L5"/>
    </row>
    <row r="6" spans="1:12" x14ac:dyDescent="0.25">
      <c r="A6" s="2"/>
      <c r="B6" s="3"/>
      <c r="C6" s="3"/>
      <c r="D6" s="11"/>
      <c r="E6" s="64"/>
      <c r="F6" s="11"/>
      <c r="G6" s="26"/>
      <c r="H6" s="12"/>
      <c r="I6" s="12"/>
      <c r="J6" s="32"/>
      <c r="L6"/>
    </row>
    <row r="7" spans="1:12" s="10" customFormat="1" x14ac:dyDescent="0.25">
      <c r="A7" s="4" t="s">
        <v>6</v>
      </c>
      <c r="C7" s="41">
        <v>10441.14</v>
      </c>
      <c r="D7" s="42" t="s">
        <v>71</v>
      </c>
      <c r="E7" s="65" t="s">
        <v>71</v>
      </c>
      <c r="F7" s="59">
        <f>C7*1.0165</f>
        <v>10613.418809999999</v>
      </c>
      <c r="G7" s="44">
        <f>(F7/C7)-1</f>
        <v>1.6499999999999959E-2</v>
      </c>
      <c r="H7" s="69">
        <f>F7*1.0165</f>
        <v>10788.540220364999</v>
      </c>
      <c r="I7" s="56">
        <f>H7/F7-1</f>
        <v>1.6499999999999959E-2</v>
      </c>
      <c r="J7" s="33"/>
      <c r="K7" s="33"/>
    </row>
    <row r="8" spans="1:12" s="10" customFormat="1" x14ac:dyDescent="0.25">
      <c r="A8" s="4" t="s">
        <v>7</v>
      </c>
      <c r="C8" s="41">
        <v>10002</v>
      </c>
      <c r="D8" s="42" t="s">
        <v>71</v>
      </c>
      <c r="E8" s="65" t="s">
        <v>71</v>
      </c>
      <c r="F8" s="59">
        <f t="shared" ref="F8:F25" si="0">C8*1.0165</f>
        <v>10167.032999999999</v>
      </c>
      <c r="G8" s="44">
        <f>(F8/C8)-1</f>
        <v>1.6499999999999959E-2</v>
      </c>
      <c r="H8" s="69">
        <f t="shared" ref="H8:H25" si="1">F8*1.0165</f>
        <v>10334.789044499999</v>
      </c>
      <c r="I8" s="56">
        <f>H8/F8-1</f>
        <v>1.6499999999999959E-2</v>
      </c>
      <c r="J8" s="33"/>
      <c r="K8" s="33"/>
    </row>
    <row r="9" spans="1:12" x14ac:dyDescent="0.25">
      <c r="A9" s="6"/>
      <c r="B9" s="7"/>
      <c r="C9" s="8"/>
      <c r="D9" s="17"/>
      <c r="E9" s="66"/>
      <c r="F9" s="17"/>
      <c r="G9" s="51"/>
      <c r="H9" s="18"/>
      <c r="I9" s="57"/>
      <c r="J9" s="32"/>
      <c r="L9"/>
    </row>
    <row r="10" spans="1:12" s="10" customFormat="1" x14ac:dyDescent="0.25">
      <c r="A10" s="4" t="s">
        <v>8</v>
      </c>
      <c r="C10" s="41">
        <v>9344</v>
      </c>
      <c r="D10" s="42" t="s">
        <v>71</v>
      </c>
      <c r="E10" s="65" t="s">
        <v>71</v>
      </c>
      <c r="F10" s="59">
        <f t="shared" si="0"/>
        <v>9498.1759999999995</v>
      </c>
      <c r="G10" s="44">
        <f>(F10/C10)-1</f>
        <v>1.6499999999999959E-2</v>
      </c>
      <c r="H10" s="69">
        <f t="shared" si="1"/>
        <v>9654.8959039999991</v>
      </c>
      <c r="I10" s="56">
        <f>H10/F10-1</f>
        <v>1.6499999999999959E-2</v>
      </c>
      <c r="J10" s="33"/>
      <c r="K10" s="33"/>
    </row>
    <row r="11" spans="1:12" s="10" customFormat="1" x14ac:dyDescent="0.25">
      <c r="A11" s="10" t="s">
        <v>9</v>
      </c>
      <c r="C11" s="41">
        <v>6696.6</v>
      </c>
      <c r="D11" s="42" t="s">
        <v>71</v>
      </c>
      <c r="E11" s="65" t="s">
        <v>71</v>
      </c>
      <c r="F11" s="59">
        <f t="shared" si="0"/>
        <v>6807.0938999999998</v>
      </c>
      <c r="G11" s="44">
        <f>(F11/C11)-1</f>
        <v>1.6499999999999959E-2</v>
      </c>
      <c r="H11" s="69">
        <f t="shared" si="1"/>
        <v>6919.41094935</v>
      </c>
      <c r="I11" s="56">
        <f>H11/F11-1</f>
        <v>1.6499999999999959E-2</v>
      </c>
      <c r="J11" s="54"/>
      <c r="K11" s="54"/>
    </row>
    <row r="12" spans="1:12" x14ac:dyDescent="0.25">
      <c r="A12" t="s">
        <v>20</v>
      </c>
      <c r="C12" s="5">
        <v>8416</v>
      </c>
      <c r="D12" s="42" t="s">
        <v>71</v>
      </c>
      <c r="E12" s="67" t="s">
        <v>71</v>
      </c>
      <c r="F12" s="60">
        <f t="shared" si="0"/>
        <v>8554.8639999999996</v>
      </c>
      <c r="G12" s="40">
        <f>(F12/C12)-1</f>
        <v>1.6499999999999959E-2</v>
      </c>
      <c r="H12" s="31">
        <f t="shared" si="1"/>
        <v>8696.0192559999996</v>
      </c>
      <c r="I12" s="46">
        <f>H12/F12-1</f>
        <v>1.6499999999999959E-2</v>
      </c>
      <c r="J12" s="32"/>
      <c r="L12"/>
    </row>
    <row r="13" spans="1:12" x14ac:dyDescent="0.25">
      <c r="A13" s="2"/>
      <c r="B13" s="7"/>
      <c r="C13" s="8"/>
      <c r="D13" s="17"/>
      <c r="E13" s="66"/>
      <c r="F13" s="17"/>
      <c r="G13" s="51"/>
      <c r="H13" s="18"/>
      <c r="I13" s="57"/>
      <c r="J13" s="32"/>
      <c r="L13"/>
    </row>
    <row r="14" spans="1:12" s="10" customFormat="1" x14ac:dyDescent="0.25">
      <c r="A14" s="45" t="s">
        <v>11</v>
      </c>
      <c r="C14" s="41">
        <v>6810.48</v>
      </c>
      <c r="D14" s="42" t="s">
        <v>71</v>
      </c>
      <c r="E14" s="65" t="s">
        <v>71</v>
      </c>
      <c r="F14" s="59">
        <f t="shared" si="0"/>
        <v>6922.8529199999994</v>
      </c>
      <c r="G14" s="44">
        <f t="shared" ref="G14:G22" si="2">(F14/C14)-1</f>
        <v>1.6499999999999959E-2</v>
      </c>
      <c r="H14" s="69">
        <f t="shared" si="1"/>
        <v>7037.0799931799993</v>
      </c>
      <c r="I14" s="56">
        <f t="shared" ref="I14:I22" si="3">H14/F14-1</f>
        <v>1.6499999999999959E-2</v>
      </c>
      <c r="J14" s="33"/>
      <c r="K14" s="33"/>
    </row>
    <row r="15" spans="1:12" s="10" customFormat="1" x14ac:dyDescent="0.25">
      <c r="A15" s="10" t="s">
        <v>12</v>
      </c>
      <c r="C15" s="41">
        <v>6853.38</v>
      </c>
      <c r="D15" s="42" t="s">
        <v>71</v>
      </c>
      <c r="E15" s="42" t="s">
        <v>71</v>
      </c>
      <c r="F15" s="59">
        <f t="shared" si="0"/>
        <v>6966.4607699999997</v>
      </c>
      <c r="G15" s="44">
        <f t="shared" si="2"/>
        <v>1.6499999999999959E-2</v>
      </c>
      <c r="H15" s="69">
        <f t="shared" si="1"/>
        <v>7081.407372704999</v>
      </c>
      <c r="I15" s="56">
        <f t="shared" si="3"/>
        <v>1.6499999999999959E-2</v>
      </c>
      <c r="J15" s="33"/>
      <c r="K15" s="33"/>
    </row>
    <row r="16" spans="1:12" s="10" customFormat="1" x14ac:dyDescent="0.25">
      <c r="A16" s="10" t="s">
        <v>13</v>
      </c>
      <c r="C16" s="41">
        <v>6827.28</v>
      </c>
      <c r="D16" s="42" t="s">
        <v>71</v>
      </c>
      <c r="E16" s="42" t="s">
        <v>71</v>
      </c>
      <c r="F16" s="59">
        <f t="shared" si="0"/>
        <v>6939.9301199999991</v>
      </c>
      <c r="G16" s="44">
        <f t="shared" si="2"/>
        <v>1.6499999999999959E-2</v>
      </c>
      <c r="H16" s="69">
        <f t="shared" si="1"/>
        <v>7054.4389669799984</v>
      </c>
      <c r="I16" s="56">
        <f t="shared" si="3"/>
        <v>1.6499999999999959E-2</v>
      </c>
      <c r="J16" s="33"/>
      <c r="K16" s="33"/>
    </row>
    <row r="17" spans="1:12" s="10" customFormat="1" x14ac:dyDescent="0.25">
      <c r="A17" s="10" t="s">
        <v>14</v>
      </c>
      <c r="C17" s="41">
        <v>6786.78</v>
      </c>
      <c r="D17" s="42" t="s">
        <v>71</v>
      </c>
      <c r="E17" s="42" t="s">
        <v>71</v>
      </c>
      <c r="F17" s="59">
        <f t="shared" si="0"/>
        <v>6898.7618699999994</v>
      </c>
      <c r="G17" s="44">
        <f t="shared" si="2"/>
        <v>1.6499999999999959E-2</v>
      </c>
      <c r="H17" s="69">
        <f t="shared" si="1"/>
        <v>7012.5914408549988</v>
      </c>
      <c r="I17" s="56">
        <f t="shared" si="3"/>
        <v>1.6499999999999959E-2</v>
      </c>
      <c r="J17" s="33"/>
      <c r="K17" s="33"/>
    </row>
    <row r="18" spans="1:12" s="10" customFormat="1" x14ac:dyDescent="0.25">
      <c r="A18" s="10" t="s">
        <v>15</v>
      </c>
      <c r="C18" s="41">
        <v>6904.98</v>
      </c>
      <c r="D18" s="42" t="s">
        <v>71</v>
      </c>
      <c r="E18" s="42" t="s">
        <v>71</v>
      </c>
      <c r="F18" s="59">
        <f t="shared" si="0"/>
        <v>7018.9121699999996</v>
      </c>
      <c r="G18" s="44">
        <f t="shared" si="2"/>
        <v>1.6499999999999959E-2</v>
      </c>
      <c r="H18" s="69">
        <f t="shared" si="1"/>
        <v>7134.7242208049993</v>
      </c>
      <c r="I18" s="56">
        <f t="shared" si="3"/>
        <v>1.6499999999999959E-2</v>
      </c>
      <c r="J18" s="33"/>
      <c r="K18" s="33"/>
    </row>
    <row r="19" spans="1:12" s="10" customFormat="1" x14ac:dyDescent="0.25">
      <c r="A19" s="4" t="s">
        <v>16</v>
      </c>
      <c r="C19" s="41">
        <v>8908.82</v>
      </c>
      <c r="D19" s="42" t="s">
        <v>71</v>
      </c>
      <c r="E19" s="42" t="s">
        <v>71</v>
      </c>
      <c r="F19" s="59">
        <f t="shared" si="0"/>
        <v>9055.8155299999999</v>
      </c>
      <c r="G19" s="44">
        <f t="shared" si="2"/>
        <v>1.6499999999999959E-2</v>
      </c>
      <c r="H19" s="69">
        <f t="shared" si="1"/>
        <v>9205.2364862449995</v>
      </c>
      <c r="I19" s="56">
        <f t="shared" si="3"/>
        <v>1.6499999999999959E-2</v>
      </c>
      <c r="J19" s="33"/>
      <c r="K19" s="33"/>
    </row>
    <row r="20" spans="1:12" x14ac:dyDescent="0.25">
      <c r="A20" t="s">
        <v>17</v>
      </c>
      <c r="C20" s="5">
        <v>7240.5</v>
      </c>
      <c r="D20" s="42" t="s">
        <v>71</v>
      </c>
      <c r="E20" s="15" t="s">
        <v>71</v>
      </c>
      <c r="F20" s="60">
        <f t="shared" si="0"/>
        <v>7359.9682499999999</v>
      </c>
      <c r="G20" s="40">
        <f t="shared" si="2"/>
        <v>1.6499999999999959E-2</v>
      </c>
      <c r="H20" s="31">
        <f t="shared" si="1"/>
        <v>7481.4077261249995</v>
      </c>
      <c r="I20" s="46">
        <f t="shared" si="3"/>
        <v>1.6499999999999959E-2</v>
      </c>
      <c r="J20" s="32"/>
      <c r="L20"/>
    </row>
    <row r="21" spans="1:12" x14ac:dyDescent="0.25">
      <c r="A21" t="s">
        <v>18</v>
      </c>
      <c r="C21" s="5">
        <v>7329</v>
      </c>
      <c r="D21" s="42" t="s">
        <v>71</v>
      </c>
      <c r="E21" s="15" t="s">
        <v>71</v>
      </c>
      <c r="F21" s="60">
        <f t="shared" si="0"/>
        <v>7449.9285</v>
      </c>
      <c r="G21" s="40">
        <f t="shared" si="2"/>
        <v>1.6499999999999959E-2</v>
      </c>
      <c r="H21" s="31">
        <f t="shared" si="1"/>
        <v>7572.85232025</v>
      </c>
      <c r="I21" s="46">
        <f t="shared" si="3"/>
        <v>1.6499999999999959E-2</v>
      </c>
      <c r="J21" s="32"/>
      <c r="L21"/>
    </row>
    <row r="22" spans="1:12" x14ac:dyDescent="0.25">
      <c r="A22" t="s">
        <v>19</v>
      </c>
      <c r="C22" s="5">
        <v>7948.5</v>
      </c>
      <c r="D22" s="42" t="s">
        <v>71</v>
      </c>
      <c r="E22" s="15" t="s">
        <v>71</v>
      </c>
      <c r="F22" s="60">
        <f t="shared" si="0"/>
        <v>8079.6502499999997</v>
      </c>
      <c r="G22" s="40">
        <f t="shared" si="2"/>
        <v>1.6499999999999959E-2</v>
      </c>
      <c r="H22" s="31">
        <f t="shared" si="1"/>
        <v>8212.9644791249993</v>
      </c>
      <c r="I22" s="46">
        <f t="shared" si="3"/>
        <v>1.6499999999999959E-2</v>
      </c>
      <c r="J22" s="32"/>
      <c r="L22"/>
    </row>
    <row r="23" spans="1:12" x14ac:dyDescent="0.25">
      <c r="A23" s="7"/>
      <c r="B23" s="7"/>
      <c r="C23" s="7"/>
      <c r="D23" s="47"/>
      <c r="E23" s="68"/>
      <c r="F23" s="47"/>
      <c r="G23" s="52"/>
      <c r="H23" s="70"/>
      <c r="I23" s="58"/>
      <c r="J23" s="32"/>
      <c r="L23"/>
    </row>
    <row r="24" spans="1:12" x14ac:dyDescent="0.25">
      <c r="A24" s="10" t="s">
        <v>72</v>
      </c>
      <c r="B24" s="10"/>
      <c r="C24" s="41">
        <v>4055</v>
      </c>
      <c r="D24" s="42" t="s">
        <v>71</v>
      </c>
      <c r="E24" s="42" t="s">
        <v>71</v>
      </c>
      <c r="F24" s="61">
        <f t="shared" si="0"/>
        <v>4121.9075000000003</v>
      </c>
      <c r="G24" s="40">
        <f>(F24/C24)-1</f>
        <v>1.6499999999999959E-2</v>
      </c>
      <c r="H24" s="71">
        <f t="shared" si="1"/>
        <v>4189.9189737500001</v>
      </c>
      <c r="I24" s="46">
        <f>H24/F24-1</f>
        <v>1.6499999999999959E-2</v>
      </c>
      <c r="J24" s="32"/>
      <c r="L24"/>
    </row>
    <row r="25" spans="1:12" s="10" customFormat="1" ht="15.75" thickBot="1" x14ac:dyDescent="0.3">
      <c r="A25" s="10" t="s">
        <v>21</v>
      </c>
      <c r="C25" s="41">
        <v>5174.2</v>
      </c>
      <c r="D25" s="48" t="s">
        <v>71</v>
      </c>
      <c r="E25" s="49" t="s">
        <v>71</v>
      </c>
      <c r="F25" s="62">
        <f t="shared" si="0"/>
        <v>5259.5742999999993</v>
      </c>
      <c r="G25" s="53">
        <f>(F25/C25)-1</f>
        <v>1.6499999999999959E-2</v>
      </c>
      <c r="H25" s="72">
        <f t="shared" si="1"/>
        <v>5346.3572759499993</v>
      </c>
      <c r="I25" s="55">
        <f>H25/F25-1</f>
        <v>1.6499999999999959E-2</v>
      </c>
      <c r="J25" s="33"/>
      <c r="K25" s="33"/>
    </row>
    <row r="26" spans="1:12" s="10" customFormat="1" x14ac:dyDescent="0.25">
      <c r="C26" s="41"/>
      <c r="D26" s="24"/>
      <c r="E26" s="24"/>
      <c r="F26" s="43"/>
      <c r="G26" s="43"/>
      <c r="H26" s="43"/>
      <c r="I26" s="43"/>
      <c r="J26" s="43"/>
      <c r="K26" s="33"/>
      <c r="L26" s="33"/>
    </row>
    <row r="27" spans="1:12" x14ac:dyDescent="0.25">
      <c r="A27" t="s">
        <v>69</v>
      </c>
      <c r="C27" s="19"/>
    </row>
  </sheetData>
  <mergeCells count="3">
    <mergeCell ref="A3:H3"/>
    <mergeCell ref="D4:E4"/>
    <mergeCell ref="F4:I4"/>
  </mergeCells>
  <pageMargins left="0.7" right="0.3" top="0.75" bottom="0.75" header="0.3" footer="0.3"/>
  <pageSetup scale="76" orientation="landscape" r:id="rId1"/>
  <headerFooter>
    <oddFooter>&amp;LPrepared by CHE
Source:  Institutions' Business and Finance Offices&amp;CTuition and Fee Comparison&amp;R&amp;D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workbookViewId="0">
      <selection activeCell="C31" sqref="C31"/>
    </sheetView>
  </sheetViews>
  <sheetFormatPr defaultRowHeight="15" x14ac:dyDescent="0.25"/>
  <cols>
    <col min="1" max="1" width="25.85546875" customWidth="1"/>
    <col min="2" max="2" width="1.140625" customWidth="1"/>
    <col min="3" max="3" width="15.28515625" customWidth="1"/>
    <col min="4" max="4" width="12.5703125" customWidth="1"/>
    <col min="5" max="5" width="12.85546875" customWidth="1"/>
    <col min="6" max="6" width="12" customWidth="1"/>
    <col min="7" max="7" width="9.42578125" bestFit="1" customWidth="1"/>
    <col min="8" max="8" width="13.140625" bestFit="1" customWidth="1"/>
    <col min="9" max="9" width="9.42578125" bestFit="1" customWidth="1"/>
    <col min="10" max="10" width="9.140625" style="32"/>
  </cols>
  <sheetData>
    <row r="1" spans="1:10" x14ac:dyDescent="0.25">
      <c r="A1" s="20" t="s">
        <v>26</v>
      </c>
    </row>
    <row r="2" spans="1:10" x14ac:dyDescent="0.25">
      <c r="A2" t="s">
        <v>60</v>
      </c>
    </row>
    <row r="4" spans="1:10" ht="15.75" thickBot="1" x14ac:dyDescent="0.3">
      <c r="A4" s="73" t="s">
        <v>0</v>
      </c>
      <c r="B4" s="73"/>
      <c r="C4" s="73"/>
      <c r="D4" s="73"/>
      <c r="E4" s="73"/>
      <c r="F4" s="73"/>
      <c r="G4" s="73"/>
      <c r="H4" s="73"/>
      <c r="I4" s="73"/>
    </row>
    <row r="5" spans="1:10" s="10" customFormat="1" x14ac:dyDescent="0.25">
      <c r="A5" s="1"/>
      <c r="B5" s="1"/>
      <c r="C5" s="1"/>
      <c r="D5" s="74" t="s">
        <v>22</v>
      </c>
      <c r="E5" s="75"/>
      <c r="F5" s="74" t="s">
        <v>23</v>
      </c>
      <c r="G5" s="76"/>
      <c r="H5" s="76"/>
      <c r="I5" s="75"/>
      <c r="J5" s="33"/>
    </row>
    <row r="6" spans="1:10" ht="32.25" customHeight="1" x14ac:dyDescent="0.25">
      <c r="A6" s="1"/>
      <c r="B6" s="1"/>
      <c r="C6" s="25" t="s">
        <v>1</v>
      </c>
      <c r="D6" s="37" t="s">
        <v>2</v>
      </c>
      <c r="E6" s="38" t="s">
        <v>3</v>
      </c>
      <c r="F6" s="37" t="s">
        <v>4</v>
      </c>
      <c r="G6" s="39" t="s">
        <v>61</v>
      </c>
      <c r="H6" s="39" t="s">
        <v>5</v>
      </c>
      <c r="I6" s="38" t="s">
        <v>62</v>
      </c>
    </row>
    <row r="7" spans="1:10" x14ac:dyDescent="0.25">
      <c r="A7" s="2"/>
      <c r="B7" s="3"/>
      <c r="C7" s="3"/>
      <c r="D7" s="11"/>
      <c r="E7" s="12"/>
      <c r="F7" s="11"/>
      <c r="G7" s="26"/>
      <c r="H7" s="26"/>
      <c r="I7" s="12"/>
    </row>
    <row r="8" spans="1:10" x14ac:dyDescent="0.25">
      <c r="A8" s="4" t="s">
        <v>6</v>
      </c>
      <c r="C8" s="5">
        <f>'[1]Res T&amp;F summary'!$B$8</f>
        <v>9078</v>
      </c>
      <c r="D8" s="15" t="s">
        <v>30</v>
      </c>
      <c r="E8" s="16" t="s">
        <v>30</v>
      </c>
      <c r="F8" s="15">
        <v>5.5E-2</v>
      </c>
      <c r="G8" s="30">
        <v>9575</v>
      </c>
      <c r="H8" s="27">
        <v>5.3999999999999999E-2</v>
      </c>
      <c r="I8" s="31">
        <f>G8*(1+H8)</f>
        <v>10092.050000000001</v>
      </c>
      <c r="J8" s="32" t="s">
        <v>28</v>
      </c>
    </row>
    <row r="9" spans="1:10" x14ac:dyDescent="0.25">
      <c r="A9" s="4" t="s">
        <v>7</v>
      </c>
      <c r="C9" s="5">
        <f>'[1]Res T&amp;F summary'!$B$31</f>
        <v>9070</v>
      </c>
      <c r="D9" s="15" t="s">
        <v>30</v>
      </c>
      <c r="E9" s="16" t="s">
        <v>30</v>
      </c>
      <c r="F9" s="15">
        <v>4.4999999999999998E-2</v>
      </c>
      <c r="G9" s="30">
        <f>C9*(1+F9)</f>
        <v>9478.15</v>
      </c>
      <c r="H9" s="27">
        <v>4.4999999999999998E-2</v>
      </c>
      <c r="I9" s="31">
        <f>G9*(1+H9)</f>
        <v>9904.6667499999985</v>
      </c>
      <c r="J9" s="32" t="s">
        <v>24</v>
      </c>
    </row>
    <row r="10" spans="1:10" x14ac:dyDescent="0.25">
      <c r="A10" s="6"/>
      <c r="B10" s="7"/>
      <c r="C10" s="8"/>
      <c r="D10" s="17"/>
      <c r="E10" s="18"/>
      <c r="F10" s="17"/>
      <c r="G10" s="28"/>
      <c r="H10" s="28"/>
      <c r="I10" s="18"/>
    </row>
    <row r="11" spans="1:10" x14ac:dyDescent="0.25">
      <c r="A11" s="4" t="s">
        <v>8</v>
      </c>
      <c r="C11" s="5">
        <f>'[1]Res T&amp;F summary'!$B$52</f>
        <v>8234</v>
      </c>
      <c r="D11" s="15" t="s">
        <v>39</v>
      </c>
      <c r="E11" s="16" t="s">
        <v>39</v>
      </c>
      <c r="F11" s="15">
        <v>3.9E-2</v>
      </c>
      <c r="G11" s="30">
        <v>8558</v>
      </c>
      <c r="H11" s="27">
        <v>4.9000000000000002E-2</v>
      </c>
      <c r="I11" s="31">
        <f t="shared" ref="I11:I13" si="0">G11*(1+H11)</f>
        <v>8977.3419999999987</v>
      </c>
    </row>
    <row r="12" spans="1:10" x14ac:dyDescent="0.25">
      <c r="A12" t="s">
        <v>9</v>
      </c>
      <c r="C12" s="5">
        <f>'[1]Res T&amp;F summary'!$B$48</f>
        <v>5600</v>
      </c>
      <c r="D12" s="15" t="s">
        <v>39</v>
      </c>
      <c r="E12" s="16" t="s">
        <v>39</v>
      </c>
      <c r="F12" s="15">
        <v>4.4999999999999998E-2</v>
      </c>
      <c r="G12" s="30">
        <f t="shared" ref="G12:G13" si="1">C12*(1+F12)</f>
        <v>5852</v>
      </c>
      <c r="H12" s="27">
        <v>0.05</v>
      </c>
      <c r="I12" s="31">
        <f t="shared" si="0"/>
        <v>6144.6</v>
      </c>
    </row>
    <row r="13" spans="1:10" x14ac:dyDescent="0.25">
      <c r="A13" t="s">
        <v>10</v>
      </c>
      <c r="C13" s="5">
        <f>'[1]Res T&amp;F summary'!$B$59</f>
        <v>3257</v>
      </c>
      <c r="D13" s="15" t="s">
        <v>39</v>
      </c>
      <c r="E13" s="16" t="s">
        <v>39</v>
      </c>
      <c r="F13" s="15">
        <v>0.03</v>
      </c>
      <c r="G13" s="30">
        <f t="shared" si="1"/>
        <v>3354.71</v>
      </c>
      <c r="H13" s="27">
        <v>0.03</v>
      </c>
      <c r="I13" s="31">
        <f t="shared" si="0"/>
        <v>3455.3513000000003</v>
      </c>
    </row>
    <row r="14" spans="1:10" x14ac:dyDescent="0.25">
      <c r="A14" s="2"/>
      <c r="B14" s="7"/>
      <c r="C14" s="8"/>
      <c r="D14" s="17"/>
      <c r="E14" s="18"/>
      <c r="F14" s="17"/>
      <c r="G14" s="28"/>
      <c r="H14" s="28"/>
      <c r="I14" s="18"/>
    </row>
    <row r="15" spans="1:10" x14ac:dyDescent="0.25">
      <c r="A15" s="9" t="s">
        <v>11</v>
      </c>
      <c r="C15" s="5">
        <v>6108</v>
      </c>
      <c r="D15" s="15" t="s">
        <v>31</v>
      </c>
      <c r="E15" s="16" t="s">
        <v>31</v>
      </c>
      <c r="F15" s="15">
        <v>3.5000000000000003E-2</v>
      </c>
      <c r="G15" s="30">
        <f>C15*(1+F15)</f>
        <v>6321.78</v>
      </c>
      <c r="H15" s="27">
        <v>3.5000000000000003E-2</v>
      </c>
      <c r="I15" s="31">
        <f>G15*(1+H15)</f>
        <v>6543.0422999999992</v>
      </c>
      <c r="J15" s="32" t="s">
        <v>29</v>
      </c>
    </row>
    <row r="16" spans="1:10" x14ac:dyDescent="0.25">
      <c r="A16" t="s">
        <v>12</v>
      </c>
      <c r="C16" s="5">
        <f>'[1]Res T&amp;F summary'!$B$17</f>
        <v>6193</v>
      </c>
      <c r="D16" s="15" t="s">
        <v>31</v>
      </c>
      <c r="E16" s="16" t="s">
        <v>31</v>
      </c>
      <c r="F16" s="15">
        <v>3.5000000000000003E-2</v>
      </c>
      <c r="G16" s="30">
        <v>6408</v>
      </c>
      <c r="H16" s="27">
        <v>3.4000000000000002E-2</v>
      </c>
      <c r="I16" s="31">
        <f t="shared" ref="I16:I25" si="2">G16*(1+H16)</f>
        <v>6625.8720000000003</v>
      </c>
      <c r="J16" s="32" t="s">
        <v>29</v>
      </c>
    </row>
    <row r="17" spans="1:10" x14ac:dyDescent="0.25">
      <c r="A17" t="s">
        <v>13</v>
      </c>
      <c r="C17" s="5">
        <f>'[1]Res T&amp;F summary'!$B$23</f>
        <v>6163</v>
      </c>
      <c r="D17" s="15" t="s">
        <v>31</v>
      </c>
      <c r="E17" s="16" t="s">
        <v>31</v>
      </c>
      <c r="F17" s="15">
        <v>3.3000000000000002E-2</v>
      </c>
      <c r="G17" s="30">
        <v>6364.8</v>
      </c>
      <c r="H17" s="27">
        <v>3.3000000000000002E-2</v>
      </c>
      <c r="I17" s="31">
        <f>G17*(1+H17)</f>
        <v>6574.8383999999996</v>
      </c>
      <c r="J17" s="32" t="s">
        <v>63</v>
      </c>
    </row>
    <row r="18" spans="1:10" x14ac:dyDescent="0.25">
      <c r="A18" t="s">
        <v>14</v>
      </c>
      <c r="C18" s="5">
        <f>'[1]Res T&amp;F summary'!$B$11</f>
        <v>6069</v>
      </c>
      <c r="D18" s="15" t="s">
        <v>31</v>
      </c>
      <c r="E18" s="16" t="s">
        <v>31</v>
      </c>
      <c r="F18" s="15">
        <v>3.5000000000000003E-2</v>
      </c>
      <c r="G18" s="30">
        <f t="shared" ref="G18:G23" si="3">C18*(1+F18)</f>
        <v>6281.415</v>
      </c>
      <c r="H18" s="27">
        <v>3.4000000000000002E-2</v>
      </c>
      <c r="I18" s="31">
        <f t="shared" si="2"/>
        <v>6494.9831100000001</v>
      </c>
      <c r="J18" s="32" t="s">
        <v>29</v>
      </c>
    </row>
    <row r="19" spans="1:10" x14ac:dyDescent="0.25">
      <c r="A19" t="s">
        <v>15</v>
      </c>
      <c r="C19" s="5">
        <f>'[1]Res T&amp;F summary'!$B$20</f>
        <v>6290</v>
      </c>
      <c r="D19" s="15" t="s">
        <v>31</v>
      </c>
      <c r="E19" s="16" t="s">
        <v>31</v>
      </c>
      <c r="F19" s="15">
        <v>3.5000000000000003E-2</v>
      </c>
      <c r="G19" s="30">
        <v>6506.82</v>
      </c>
      <c r="H19" s="27">
        <v>3.4000000000000002E-2</v>
      </c>
      <c r="I19" s="31">
        <f t="shared" si="2"/>
        <v>6728.05188</v>
      </c>
      <c r="J19" s="32" t="s">
        <v>29</v>
      </c>
    </row>
    <row r="20" spans="1:10" x14ac:dyDescent="0.25">
      <c r="A20" s="4" t="s">
        <v>16</v>
      </c>
      <c r="C20" s="5">
        <f>'[1]Res T&amp;F summary'!$B$26</f>
        <v>7885</v>
      </c>
      <c r="D20" s="15" t="s">
        <v>31</v>
      </c>
      <c r="E20" s="16" t="s">
        <v>31</v>
      </c>
      <c r="F20" s="15">
        <v>4.4999999999999998E-2</v>
      </c>
      <c r="G20" s="30">
        <v>8243</v>
      </c>
      <c r="H20" s="27">
        <v>4.3999999999999997E-2</v>
      </c>
      <c r="I20" s="31">
        <f t="shared" si="2"/>
        <v>8605.6920000000009</v>
      </c>
      <c r="J20" s="32" t="s">
        <v>29</v>
      </c>
    </row>
    <row r="21" spans="1:10" x14ac:dyDescent="0.25">
      <c r="A21" t="s">
        <v>17</v>
      </c>
      <c r="C21" s="5">
        <f>'[1]Res T&amp;F summary'!$B$34</f>
        <v>6622.5</v>
      </c>
      <c r="D21" s="15" t="s">
        <v>31</v>
      </c>
      <c r="E21" s="16" t="s">
        <v>31</v>
      </c>
      <c r="F21" s="15">
        <v>2.5000000000000001E-2</v>
      </c>
      <c r="G21" s="30">
        <v>6789</v>
      </c>
      <c r="H21" s="27">
        <v>2.5000000000000001E-2</v>
      </c>
      <c r="I21" s="31">
        <f t="shared" si="2"/>
        <v>6958.7249999999995</v>
      </c>
    </row>
    <row r="22" spans="1:10" x14ac:dyDescent="0.25">
      <c r="A22" t="s">
        <v>18</v>
      </c>
      <c r="C22" s="5">
        <f>'[1]Res T&amp;F summary'!$B$37</f>
        <v>6703.5</v>
      </c>
      <c r="D22" s="15" t="s">
        <v>31</v>
      </c>
      <c r="E22" s="16" t="s">
        <v>31</v>
      </c>
      <c r="F22" s="15">
        <v>2.5000000000000001E-2</v>
      </c>
      <c r="G22" s="30">
        <f t="shared" si="3"/>
        <v>6871.0874999999996</v>
      </c>
      <c r="H22" s="27">
        <v>2.5000000000000001E-2</v>
      </c>
      <c r="I22" s="31">
        <f t="shared" si="2"/>
        <v>7042.8646874999986</v>
      </c>
    </row>
    <row r="23" spans="1:10" x14ac:dyDescent="0.25">
      <c r="A23" t="s">
        <v>19</v>
      </c>
      <c r="C23" s="5">
        <f>'[1]Res T&amp;F summary'!$B$40</f>
        <v>7272</v>
      </c>
      <c r="D23" s="15" t="s">
        <v>31</v>
      </c>
      <c r="E23" s="16" t="s">
        <v>31</v>
      </c>
      <c r="F23" s="15">
        <v>2.5000000000000001E-2</v>
      </c>
      <c r="G23" s="30">
        <f t="shared" si="3"/>
        <v>7453.7999999999993</v>
      </c>
      <c r="H23" s="27">
        <v>2.5000000000000001E-2</v>
      </c>
      <c r="I23" s="31">
        <f t="shared" si="2"/>
        <v>7640.1449999999986</v>
      </c>
    </row>
    <row r="24" spans="1:10" x14ac:dyDescent="0.25">
      <c r="A24" t="s">
        <v>20</v>
      </c>
      <c r="C24" s="5">
        <f>'[1]Res T&amp;F summary'!$B$44</f>
        <v>7714</v>
      </c>
      <c r="D24" s="15" t="s">
        <v>31</v>
      </c>
      <c r="E24" s="16" t="s">
        <v>31</v>
      </c>
      <c r="F24" s="15">
        <v>3.5000000000000003E-2</v>
      </c>
      <c r="G24" s="30">
        <v>7982</v>
      </c>
      <c r="H24" s="27">
        <v>1.4999999999999999E-2</v>
      </c>
      <c r="I24" s="31">
        <f t="shared" si="2"/>
        <v>8101.73</v>
      </c>
      <c r="J24" s="32" t="s">
        <v>66</v>
      </c>
    </row>
    <row r="25" spans="1:10" x14ac:dyDescent="0.25">
      <c r="A25" t="s">
        <v>21</v>
      </c>
      <c r="C25" s="5">
        <f>'[1]Res T&amp;F summary'!$B$56</f>
        <v>4534</v>
      </c>
      <c r="D25" s="15" t="s">
        <v>31</v>
      </c>
      <c r="E25" s="16" t="s">
        <v>31</v>
      </c>
      <c r="F25" s="15">
        <v>3.7999999999999999E-2</v>
      </c>
      <c r="G25" s="30">
        <v>4705</v>
      </c>
      <c r="H25" s="27">
        <v>3.7999999999999999E-2</v>
      </c>
      <c r="I25" s="31">
        <f t="shared" si="2"/>
        <v>4883.79</v>
      </c>
      <c r="J25" s="32" t="s">
        <v>25</v>
      </c>
    </row>
    <row r="26" spans="1:10" ht="15.75" thickBot="1" x14ac:dyDescent="0.3">
      <c r="A26" s="7"/>
      <c r="B26" s="7"/>
      <c r="C26" s="7"/>
      <c r="D26" s="13"/>
      <c r="E26" s="14"/>
      <c r="F26" s="13"/>
      <c r="G26" s="29"/>
      <c r="H26" s="29"/>
      <c r="I26" s="14"/>
    </row>
    <row r="27" spans="1:10" x14ac:dyDescent="0.25">
      <c r="C27" s="19"/>
    </row>
    <row r="28" spans="1:10" x14ac:dyDescent="0.25">
      <c r="A28" t="s">
        <v>27</v>
      </c>
      <c r="C28" s="19"/>
    </row>
  </sheetData>
  <mergeCells count="3">
    <mergeCell ref="D5:E5"/>
    <mergeCell ref="F5:I5"/>
    <mergeCell ref="A4:I4"/>
  </mergeCells>
  <pageMargins left="0.7" right="0.3" top="0.75" bottom="0.75" header="0.3" footer="0.3"/>
  <pageSetup scale="76" orientation="landscape" r:id="rId1"/>
  <headerFooter>
    <oddFooter>&amp;LPrepared by CHE&amp;CTuition and Fee Comparison&amp;R&amp;D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"/>
  <sheetViews>
    <sheetView workbookViewId="0">
      <selection activeCell="D8" sqref="D8"/>
    </sheetView>
  </sheetViews>
  <sheetFormatPr defaultRowHeight="15" x14ac:dyDescent="0.25"/>
  <cols>
    <col min="1" max="1" width="25.85546875" customWidth="1"/>
    <col min="2" max="2" width="3.42578125" customWidth="1"/>
    <col min="3" max="3" width="15.28515625" customWidth="1"/>
    <col min="4" max="4" width="12.5703125" customWidth="1"/>
    <col min="5" max="5" width="12.85546875" customWidth="1"/>
    <col min="6" max="6" width="12" customWidth="1"/>
    <col min="7" max="7" width="13.140625" customWidth="1"/>
    <col min="8" max="8" width="13.140625" bestFit="1" customWidth="1"/>
    <col min="9" max="9" width="13.140625" customWidth="1"/>
  </cols>
  <sheetData>
    <row r="1" spans="1:9" x14ac:dyDescent="0.25">
      <c r="A1" s="20" t="s">
        <v>32</v>
      </c>
    </row>
    <row r="2" spans="1:9" x14ac:dyDescent="0.25">
      <c r="A2" t="s">
        <v>60</v>
      </c>
    </row>
    <row r="4" spans="1:9" ht="15.75" thickBot="1" x14ac:dyDescent="0.3">
      <c r="A4" s="73" t="s">
        <v>0</v>
      </c>
      <c r="B4" s="73"/>
      <c r="C4" s="73"/>
      <c r="D4" s="73"/>
      <c r="E4" s="73"/>
      <c r="F4" s="73"/>
      <c r="G4" s="73"/>
      <c r="H4" s="73"/>
      <c r="I4" s="73"/>
    </row>
    <row r="5" spans="1:9" s="10" customFormat="1" x14ac:dyDescent="0.25">
      <c r="A5" s="1"/>
      <c r="B5" s="1"/>
      <c r="C5" s="1"/>
      <c r="D5" s="74" t="s">
        <v>22</v>
      </c>
      <c r="E5" s="75"/>
      <c r="F5" s="74" t="s">
        <v>38</v>
      </c>
      <c r="G5" s="76"/>
      <c r="H5" s="76"/>
      <c r="I5" s="34"/>
    </row>
    <row r="6" spans="1:9" ht="32.25" customHeight="1" x14ac:dyDescent="0.25">
      <c r="A6" s="1"/>
      <c r="B6" s="1"/>
      <c r="C6" s="25" t="s">
        <v>33</v>
      </c>
      <c r="D6" s="37" t="s">
        <v>34</v>
      </c>
      <c r="E6" s="38" t="s">
        <v>35</v>
      </c>
      <c r="F6" s="37" t="s">
        <v>36</v>
      </c>
      <c r="G6" s="39" t="s">
        <v>64</v>
      </c>
      <c r="H6" s="39" t="s">
        <v>37</v>
      </c>
      <c r="I6" s="38" t="s">
        <v>65</v>
      </c>
    </row>
    <row r="7" spans="1:9" x14ac:dyDescent="0.25">
      <c r="A7" s="2"/>
      <c r="B7" s="3"/>
      <c r="C7" s="3"/>
      <c r="D7" s="11"/>
      <c r="E7" s="12"/>
      <c r="F7" s="11"/>
      <c r="G7" s="26"/>
      <c r="H7" s="26"/>
      <c r="I7" s="12"/>
    </row>
    <row r="8" spans="1:9" x14ac:dyDescent="0.25">
      <c r="A8" s="4" t="s">
        <v>6</v>
      </c>
      <c r="C8" s="5">
        <v>8281</v>
      </c>
      <c r="D8" s="15" t="s">
        <v>40</v>
      </c>
      <c r="E8" s="16" t="s">
        <v>40</v>
      </c>
      <c r="F8" s="15">
        <v>4.5999999999999999E-2</v>
      </c>
      <c r="G8" s="35">
        <f>C8*(F8+1)</f>
        <v>8661.9259999999995</v>
      </c>
      <c r="H8" s="27">
        <v>4.8000000000000001E-2</v>
      </c>
      <c r="I8" s="36">
        <f>G8*(1+H8)</f>
        <v>9077.6984479999992</v>
      </c>
    </row>
    <row r="9" spans="1:9" x14ac:dyDescent="0.25">
      <c r="A9" s="9" t="s">
        <v>11</v>
      </c>
      <c r="C9" s="5">
        <v>5590</v>
      </c>
      <c r="D9" s="15" t="s">
        <v>40</v>
      </c>
      <c r="E9" s="16" t="s">
        <v>40</v>
      </c>
      <c r="F9" s="15">
        <v>4.3999999999999997E-2</v>
      </c>
      <c r="G9" s="35">
        <f t="shared" ref="G9:G19" si="0">C9*(F9+1)</f>
        <v>5835.96</v>
      </c>
      <c r="H9" s="27">
        <v>4.5999999999999999E-2</v>
      </c>
      <c r="I9" s="36">
        <f t="shared" ref="I9:I19" si="1">G9*(1+H9)</f>
        <v>6104.4141600000003</v>
      </c>
    </row>
    <row r="10" spans="1:9" x14ac:dyDescent="0.25">
      <c r="A10" t="s">
        <v>12</v>
      </c>
      <c r="C10" s="5">
        <v>5669</v>
      </c>
      <c r="D10" s="15" t="s">
        <v>40</v>
      </c>
      <c r="E10" s="16" t="s">
        <v>40</v>
      </c>
      <c r="F10" s="15">
        <v>4.3999999999999997E-2</v>
      </c>
      <c r="G10" s="35">
        <f t="shared" si="0"/>
        <v>5918.4360000000006</v>
      </c>
      <c r="H10" s="27">
        <v>4.5999999999999999E-2</v>
      </c>
      <c r="I10" s="36">
        <f t="shared" si="1"/>
        <v>6190.684056000001</v>
      </c>
    </row>
    <row r="11" spans="1:9" x14ac:dyDescent="0.25">
      <c r="A11" t="s">
        <v>13</v>
      </c>
      <c r="C11" s="5">
        <v>5644</v>
      </c>
      <c r="D11" s="15" t="s">
        <v>40</v>
      </c>
      <c r="E11" s="16" t="s">
        <v>40</v>
      </c>
      <c r="F11" s="15">
        <v>4.3999999999999997E-2</v>
      </c>
      <c r="G11" s="35">
        <f t="shared" si="0"/>
        <v>5892.3360000000002</v>
      </c>
      <c r="H11" s="27">
        <v>4.5999999999999999E-2</v>
      </c>
      <c r="I11" s="36">
        <f t="shared" si="1"/>
        <v>6163.3834560000005</v>
      </c>
    </row>
    <row r="12" spans="1:9" x14ac:dyDescent="0.25">
      <c r="A12" t="s">
        <v>14</v>
      </c>
      <c r="C12" s="5">
        <v>5556</v>
      </c>
      <c r="D12" s="15" t="s">
        <v>40</v>
      </c>
      <c r="E12" s="16" t="s">
        <v>40</v>
      </c>
      <c r="F12" s="15">
        <v>4.3999999999999997E-2</v>
      </c>
      <c r="G12" s="35">
        <f t="shared" si="0"/>
        <v>5800.4639999999999</v>
      </c>
      <c r="H12" s="27">
        <v>4.5999999999999999E-2</v>
      </c>
      <c r="I12" s="36">
        <f t="shared" si="1"/>
        <v>6067.2853439999999</v>
      </c>
    </row>
    <row r="13" spans="1:9" x14ac:dyDescent="0.25">
      <c r="A13" t="s">
        <v>15</v>
      </c>
      <c r="C13" s="5">
        <v>5763</v>
      </c>
      <c r="D13" s="15" t="s">
        <v>40</v>
      </c>
      <c r="E13" s="16" t="s">
        <v>40</v>
      </c>
      <c r="F13" s="15">
        <v>4.3999999999999997E-2</v>
      </c>
      <c r="G13" s="35">
        <f t="shared" si="0"/>
        <v>6016.5720000000001</v>
      </c>
      <c r="H13" s="27">
        <v>4.5999999999999999E-2</v>
      </c>
      <c r="I13" s="36">
        <f t="shared" si="1"/>
        <v>6293.334312</v>
      </c>
    </row>
    <row r="14" spans="1:9" x14ac:dyDescent="0.25">
      <c r="A14" s="4" t="s">
        <v>16</v>
      </c>
      <c r="C14" s="5">
        <v>7191</v>
      </c>
      <c r="D14" s="15" t="s">
        <v>40</v>
      </c>
      <c r="E14" s="16" t="s">
        <v>40</v>
      </c>
      <c r="F14" s="15">
        <v>4.5999999999999999E-2</v>
      </c>
      <c r="G14" s="35">
        <f t="shared" si="0"/>
        <v>7521.7860000000001</v>
      </c>
      <c r="H14" s="27">
        <v>4.8000000000000001E-2</v>
      </c>
      <c r="I14" s="36">
        <f t="shared" si="1"/>
        <v>7882.8317280000001</v>
      </c>
    </row>
    <row r="15" spans="1:9" x14ac:dyDescent="0.25">
      <c r="A15" s="4" t="s">
        <v>7</v>
      </c>
      <c r="C15" s="5">
        <v>6108</v>
      </c>
      <c r="D15" s="15" t="s">
        <v>40</v>
      </c>
      <c r="E15" s="16" t="s">
        <v>40</v>
      </c>
      <c r="F15" s="15">
        <v>0.115</v>
      </c>
      <c r="G15" s="35">
        <f>C15*(1+F15)</f>
        <v>6810.42</v>
      </c>
      <c r="H15" s="27">
        <v>0.05</v>
      </c>
      <c r="I15" s="36">
        <f>G15*(1+H15)</f>
        <v>7150.9410000000007</v>
      </c>
    </row>
    <row r="16" spans="1:9" x14ac:dyDescent="0.25">
      <c r="A16" t="s">
        <v>17</v>
      </c>
      <c r="C16" s="5">
        <v>5969</v>
      </c>
      <c r="D16" s="15" t="s">
        <v>40</v>
      </c>
      <c r="E16" s="16" t="s">
        <v>40</v>
      </c>
      <c r="F16" s="15">
        <v>5.7000000000000002E-2</v>
      </c>
      <c r="G16" s="35">
        <f t="shared" si="0"/>
        <v>6309.2329999999993</v>
      </c>
      <c r="H16" s="27">
        <v>0.05</v>
      </c>
      <c r="I16" s="36">
        <f t="shared" si="1"/>
        <v>6624.6946499999995</v>
      </c>
    </row>
    <row r="17" spans="1:9" x14ac:dyDescent="0.25">
      <c r="A17" t="s">
        <v>18</v>
      </c>
      <c r="C17" s="5">
        <v>6080</v>
      </c>
      <c r="D17" s="15" t="s">
        <v>40</v>
      </c>
      <c r="E17" s="16" t="s">
        <v>40</v>
      </c>
      <c r="F17" s="15">
        <v>0.05</v>
      </c>
      <c r="G17" s="35">
        <f t="shared" si="0"/>
        <v>6384</v>
      </c>
      <c r="H17" s="27">
        <v>0.05</v>
      </c>
      <c r="I17" s="36">
        <f t="shared" si="1"/>
        <v>6703.2000000000007</v>
      </c>
    </row>
    <row r="18" spans="1:9" x14ac:dyDescent="0.25">
      <c r="A18" t="s">
        <v>19</v>
      </c>
      <c r="C18" s="5">
        <v>6596</v>
      </c>
      <c r="D18" s="15" t="s">
        <v>40</v>
      </c>
      <c r="E18" s="16" t="s">
        <v>40</v>
      </c>
      <c r="F18" s="15">
        <v>0.05</v>
      </c>
      <c r="G18" s="35">
        <f t="shared" si="0"/>
        <v>6925.8</v>
      </c>
      <c r="H18" s="27">
        <v>0.05</v>
      </c>
      <c r="I18" s="36">
        <f t="shared" si="1"/>
        <v>7272.09</v>
      </c>
    </row>
    <row r="19" spans="1:9" x14ac:dyDescent="0.25">
      <c r="A19" t="s">
        <v>9</v>
      </c>
      <c r="C19" s="5">
        <v>5079</v>
      </c>
      <c r="D19" s="15" t="s">
        <v>40</v>
      </c>
      <c r="E19" s="16" t="s">
        <v>40</v>
      </c>
      <c r="F19" s="15">
        <v>0.05</v>
      </c>
      <c r="G19" s="35">
        <f t="shared" si="0"/>
        <v>5332.95</v>
      </c>
      <c r="H19" s="27">
        <v>0.05</v>
      </c>
      <c r="I19" s="36">
        <f t="shared" si="1"/>
        <v>5599.5974999999999</v>
      </c>
    </row>
    <row r="20" spans="1:9" x14ac:dyDescent="0.25">
      <c r="A20" s="6"/>
      <c r="B20" s="7"/>
      <c r="C20" s="8"/>
      <c r="D20" s="17"/>
      <c r="E20" s="18"/>
      <c r="F20" s="17"/>
      <c r="G20" s="28"/>
      <c r="H20" s="28"/>
      <c r="I20" s="18"/>
    </row>
    <row r="21" spans="1:9" x14ac:dyDescent="0.25">
      <c r="A21" s="4" t="s">
        <v>8</v>
      </c>
      <c r="C21" s="5">
        <v>7500</v>
      </c>
      <c r="D21" s="15" t="s">
        <v>41</v>
      </c>
      <c r="E21" s="16" t="s">
        <v>41</v>
      </c>
      <c r="F21" s="15">
        <v>4.3999999999999997E-2</v>
      </c>
      <c r="G21" s="35">
        <f t="shared" ref="G21:G22" si="2">C21*(F21+1)</f>
        <v>7830</v>
      </c>
      <c r="H21" s="27">
        <v>4.9000000000000002E-2</v>
      </c>
      <c r="I21" s="36">
        <f t="shared" ref="I21:I22" si="3">G21*(1+H21)</f>
        <v>8213.67</v>
      </c>
    </row>
    <row r="22" spans="1:9" x14ac:dyDescent="0.25">
      <c r="A22" t="s">
        <v>10</v>
      </c>
      <c r="C22" s="5">
        <v>2930</v>
      </c>
      <c r="D22" s="15" t="s">
        <v>41</v>
      </c>
      <c r="E22" s="16" t="s">
        <v>41</v>
      </c>
      <c r="F22" s="15">
        <v>5.3999999999999999E-2</v>
      </c>
      <c r="G22" s="35">
        <f t="shared" si="2"/>
        <v>3088.2200000000003</v>
      </c>
      <c r="H22" s="27">
        <v>5.3999999999999999E-2</v>
      </c>
      <c r="I22" s="36">
        <f t="shared" si="3"/>
        <v>3254.9838800000002</v>
      </c>
    </row>
    <row r="23" spans="1:9" x14ac:dyDescent="0.25">
      <c r="A23" s="2"/>
      <c r="B23" s="7"/>
      <c r="C23" s="8"/>
      <c r="D23" s="17"/>
      <c r="E23" s="18"/>
      <c r="F23" s="17"/>
      <c r="G23" s="28"/>
      <c r="H23" s="28"/>
      <c r="I23" s="18"/>
    </row>
    <row r="24" spans="1:9" x14ac:dyDescent="0.25">
      <c r="A24" t="s">
        <v>20</v>
      </c>
      <c r="C24" s="5">
        <v>7148</v>
      </c>
      <c r="D24" s="15" t="s">
        <v>30</v>
      </c>
      <c r="E24" s="16" t="s">
        <v>30</v>
      </c>
      <c r="F24" s="15">
        <v>3.9E-2</v>
      </c>
      <c r="G24" s="35">
        <f t="shared" ref="G24:G25" si="4">C24*(F24+1)</f>
        <v>7426.771999999999</v>
      </c>
      <c r="H24" s="27">
        <v>3.9E-2</v>
      </c>
      <c r="I24" s="36">
        <f t="shared" ref="I24:I25" si="5">G24*(1+H24)</f>
        <v>7716.4161079999985</v>
      </c>
    </row>
    <row r="25" spans="1:9" x14ac:dyDescent="0.25">
      <c r="A25" t="s">
        <v>21</v>
      </c>
      <c r="C25" s="5">
        <v>4206</v>
      </c>
      <c r="D25" s="15" t="s">
        <v>30</v>
      </c>
      <c r="E25" s="16" t="s">
        <v>30</v>
      </c>
      <c r="F25" s="15">
        <v>3.7999999999999999E-2</v>
      </c>
      <c r="G25" s="35">
        <f t="shared" si="4"/>
        <v>4365.8280000000004</v>
      </c>
      <c r="H25" s="27">
        <v>0.04</v>
      </c>
      <c r="I25" s="36">
        <f t="shared" si="5"/>
        <v>4540.4611200000008</v>
      </c>
    </row>
    <row r="26" spans="1:9" ht="15.75" thickBot="1" x14ac:dyDescent="0.3">
      <c r="A26" s="7"/>
      <c r="B26" s="7"/>
      <c r="C26" s="7"/>
      <c r="D26" s="13"/>
      <c r="E26" s="14"/>
      <c r="F26" s="13"/>
      <c r="G26" s="29"/>
      <c r="H26" s="29"/>
      <c r="I26" s="14"/>
    </row>
    <row r="27" spans="1:9" x14ac:dyDescent="0.25">
      <c r="C27" s="19"/>
    </row>
    <row r="28" spans="1:9" x14ac:dyDescent="0.25">
      <c r="A28" t="s">
        <v>27</v>
      </c>
      <c r="C28" s="19"/>
    </row>
  </sheetData>
  <mergeCells count="3">
    <mergeCell ref="D5:E5"/>
    <mergeCell ref="F5:H5"/>
    <mergeCell ref="A4:I4"/>
  </mergeCells>
  <pageMargins left="0.7" right="0.7" top="0.75" bottom="0.75" header="0.3" footer="0.3"/>
  <pageSetup orientation="landscape" r:id="rId1"/>
  <headerFooter>
    <oddFooter>&amp;LPrepared by CHE&amp;CTuition and Fee Comparison&amp;R&amp;D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19"/>
  <sheetViews>
    <sheetView workbookViewId="0">
      <selection activeCell="J15" sqref="J15"/>
    </sheetView>
  </sheetViews>
  <sheetFormatPr defaultRowHeight="15" x14ac:dyDescent="0.25"/>
  <cols>
    <col min="1" max="1" width="8.85546875" bestFit="1" customWidth="1"/>
    <col min="2" max="2" width="17.85546875" bestFit="1" customWidth="1"/>
    <col min="6" max="6" width="17.85546875" bestFit="1" customWidth="1"/>
  </cols>
  <sheetData>
    <row r="3" spans="1:8" x14ac:dyDescent="0.25">
      <c r="B3" t="s">
        <v>58</v>
      </c>
      <c r="C3" s="21">
        <v>2010</v>
      </c>
      <c r="D3" s="21">
        <v>2011</v>
      </c>
      <c r="E3" s="21"/>
      <c r="F3" s="21" t="s">
        <v>59</v>
      </c>
      <c r="G3" s="21">
        <v>2012</v>
      </c>
      <c r="H3" s="21">
        <v>2013</v>
      </c>
    </row>
    <row r="4" spans="1:8" x14ac:dyDescent="0.25">
      <c r="A4" s="23" t="s">
        <v>42</v>
      </c>
      <c r="B4" s="24">
        <v>0.05</v>
      </c>
      <c r="C4" s="22">
        <f>'2009-11'!F8</f>
        <v>4.5999999999999999E-2</v>
      </c>
      <c r="D4" s="22">
        <f>'2009-11'!H8</f>
        <v>4.8000000000000001E-2</v>
      </c>
      <c r="E4" s="22"/>
      <c r="F4" s="22">
        <v>0.03</v>
      </c>
      <c r="G4" s="15">
        <v>5.5E-2</v>
      </c>
      <c r="H4" s="16">
        <v>5.3999999999999999E-2</v>
      </c>
    </row>
    <row r="5" spans="1:8" x14ac:dyDescent="0.25">
      <c r="A5" s="9" t="s">
        <v>47</v>
      </c>
      <c r="B5" s="22">
        <v>0.05</v>
      </c>
      <c r="C5" s="22">
        <f>'2009-11'!F9</f>
        <v>4.3999999999999997E-2</v>
      </c>
      <c r="D5" s="22">
        <f>'2009-11'!H9</f>
        <v>4.5999999999999999E-2</v>
      </c>
      <c r="E5" s="22"/>
      <c r="F5" s="22">
        <v>2.5000000000000001E-2</v>
      </c>
      <c r="G5" s="15">
        <v>3.5000000000000003E-2</v>
      </c>
      <c r="H5" s="16">
        <v>3.5000000000000003E-2</v>
      </c>
    </row>
    <row r="6" spans="1:8" x14ac:dyDescent="0.25">
      <c r="A6" t="s">
        <v>48</v>
      </c>
      <c r="B6" s="22">
        <v>0.05</v>
      </c>
      <c r="C6" s="22">
        <f>'2009-11'!F10</f>
        <v>4.3999999999999997E-2</v>
      </c>
      <c r="D6" s="22">
        <f>'2009-11'!H10</f>
        <v>4.5999999999999999E-2</v>
      </c>
      <c r="E6" s="22"/>
      <c r="F6" s="22">
        <v>2.5000000000000001E-2</v>
      </c>
      <c r="G6" s="15">
        <v>3.5000000000000003E-2</v>
      </c>
      <c r="H6" s="16">
        <v>3.4000000000000002E-2</v>
      </c>
    </row>
    <row r="7" spans="1:8" x14ac:dyDescent="0.25">
      <c r="A7" t="s">
        <v>49</v>
      </c>
      <c r="B7" s="22">
        <v>0.05</v>
      </c>
      <c r="C7" s="22">
        <f>'2009-11'!F11</f>
        <v>4.3999999999999997E-2</v>
      </c>
      <c r="D7" s="22">
        <f>'2009-11'!H11</f>
        <v>4.5999999999999999E-2</v>
      </c>
      <c r="E7" s="22"/>
      <c r="F7" s="22">
        <v>2.5000000000000001E-2</v>
      </c>
      <c r="G7" s="15">
        <v>3.3000000000000002E-2</v>
      </c>
      <c r="H7" s="16">
        <v>3.3000000000000002E-2</v>
      </c>
    </row>
    <row r="8" spans="1:8" x14ac:dyDescent="0.25">
      <c r="A8" t="s">
        <v>50</v>
      </c>
      <c r="B8" s="22">
        <v>0.05</v>
      </c>
      <c r="C8" s="22">
        <f>'2009-11'!F12</f>
        <v>4.3999999999999997E-2</v>
      </c>
      <c r="D8" s="22">
        <f>'2009-11'!H12</f>
        <v>4.5999999999999999E-2</v>
      </c>
      <c r="E8" s="22"/>
      <c r="F8" s="22">
        <v>2.5000000000000001E-2</v>
      </c>
      <c r="G8" s="15">
        <v>3.5000000000000003E-2</v>
      </c>
      <c r="H8" s="16">
        <v>3.4000000000000002E-2</v>
      </c>
    </row>
    <row r="9" spans="1:8" x14ac:dyDescent="0.25">
      <c r="A9" t="s">
        <v>51</v>
      </c>
      <c r="B9" s="22">
        <v>0.05</v>
      </c>
      <c r="C9" s="22">
        <f>'2009-11'!F13</f>
        <v>4.3999999999999997E-2</v>
      </c>
      <c r="D9" s="22">
        <f>'2009-11'!H13</f>
        <v>4.5999999999999999E-2</v>
      </c>
      <c r="E9" s="22"/>
      <c r="F9" s="22">
        <v>2.5000000000000001E-2</v>
      </c>
      <c r="G9" s="15">
        <v>3.5000000000000003E-2</v>
      </c>
      <c r="H9" s="16">
        <v>3.4000000000000002E-2</v>
      </c>
    </row>
    <row r="10" spans="1:8" x14ac:dyDescent="0.25">
      <c r="A10" s="23" t="s">
        <v>52</v>
      </c>
      <c r="B10" s="24">
        <v>0.05</v>
      </c>
      <c r="C10" s="22">
        <f>'2009-11'!F14</f>
        <v>4.5999999999999999E-2</v>
      </c>
      <c r="D10" s="22">
        <f>'2009-11'!H14</f>
        <v>4.8000000000000001E-2</v>
      </c>
      <c r="E10" s="22"/>
      <c r="F10" s="22">
        <v>2.5000000000000001E-2</v>
      </c>
      <c r="G10" s="15">
        <v>4.4999999999999998E-2</v>
      </c>
      <c r="H10" s="16">
        <v>4.3999999999999997E-2</v>
      </c>
    </row>
    <row r="11" spans="1:8" x14ac:dyDescent="0.25">
      <c r="A11" s="23" t="s">
        <v>43</v>
      </c>
      <c r="B11" s="24">
        <v>0.05</v>
      </c>
      <c r="C11" s="22">
        <f>'2009-11'!F15</f>
        <v>0.115</v>
      </c>
      <c r="D11" s="22">
        <f>'2009-11'!H15</f>
        <v>0.05</v>
      </c>
      <c r="E11" s="22"/>
      <c r="F11" s="22">
        <v>0.03</v>
      </c>
      <c r="G11" s="15">
        <v>4.4999999999999998E-2</v>
      </c>
      <c r="H11" s="16">
        <v>4.4999999999999998E-2</v>
      </c>
    </row>
    <row r="12" spans="1:8" x14ac:dyDescent="0.25">
      <c r="A12" t="s">
        <v>53</v>
      </c>
      <c r="B12" s="22">
        <v>0.05</v>
      </c>
      <c r="C12" s="22">
        <f>'2009-11'!F16</f>
        <v>5.7000000000000002E-2</v>
      </c>
      <c r="D12" s="22">
        <f>'2009-11'!H16</f>
        <v>0.05</v>
      </c>
      <c r="E12" s="22"/>
      <c r="F12" s="22">
        <v>2.5000000000000001E-2</v>
      </c>
      <c r="G12" s="15">
        <v>2.5000000000000001E-2</v>
      </c>
      <c r="H12" s="16">
        <v>2.5000000000000001E-2</v>
      </c>
    </row>
    <row r="13" spans="1:8" x14ac:dyDescent="0.25">
      <c r="A13" t="s">
        <v>54</v>
      </c>
      <c r="B13" s="22">
        <v>0.05</v>
      </c>
      <c r="C13" s="22">
        <f>'2009-11'!F17</f>
        <v>0.05</v>
      </c>
      <c r="D13" s="22">
        <f>'2009-11'!H17</f>
        <v>0.05</v>
      </c>
      <c r="E13" s="22"/>
      <c r="F13" s="22">
        <v>2.5000000000000001E-2</v>
      </c>
      <c r="G13" s="15">
        <v>2.5000000000000001E-2</v>
      </c>
      <c r="H13" s="16">
        <v>2.5000000000000001E-2</v>
      </c>
    </row>
    <row r="14" spans="1:8" x14ac:dyDescent="0.25">
      <c r="A14" t="s">
        <v>55</v>
      </c>
      <c r="B14" s="22">
        <v>0.05</v>
      </c>
      <c r="C14" s="22">
        <f>'2009-11'!F18</f>
        <v>0.05</v>
      </c>
      <c r="D14" s="22">
        <f>'2009-11'!H18</f>
        <v>0.05</v>
      </c>
      <c r="E14" s="22"/>
      <c r="F14" s="22">
        <v>2.5000000000000001E-2</v>
      </c>
      <c r="G14" s="15">
        <v>2.5000000000000001E-2</v>
      </c>
      <c r="H14" s="16">
        <v>2.5000000000000001E-2</v>
      </c>
    </row>
    <row r="15" spans="1:8" x14ac:dyDescent="0.25">
      <c r="A15" s="23" t="s">
        <v>44</v>
      </c>
      <c r="B15" s="24">
        <v>0.04</v>
      </c>
      <c r="C15" s="22">
        <f>'2009-11'!F21</f>
        <v>4.3999999999999997E-2</v>
      </c>
      <c r="D15" s="22">
        <f>'2009-11'!H21</f>
        <v>4.9000000000000002E-2</v>
      </c>
      <c r="E15" s="22"/>
      <c r="F15" s="22">
        <v>0.03</v>
      </c>
      <c r="G15" s="15">
        <v>3.9E-2</v>
      </c>
      <c r="H15" s="16">
        <v>4.9000000000000002E-2</v>
      </c>
    </row>
    <row r="16" spans="1:8" x14ac:dyDescent="0.25">
      <c r="A16" t="s">
        <v>45</v>
      </c>
      <c r="B16" s="22">
        <v>0.05</v>
      </c>
      <c r="C16" s="22">
        <f>'2009-11'!F19</f>
        <v>0.05</v>
      </c>
      <c r="D16" s="22">
        <f>'2009-11'!H19</f>
        <v>0.05</v>
      </c>
      <c r="E16" s="22"/>
      <c r="F16" s="22">
        <v>0.03</v>
      </c>
      <c r="G16" s="15">
        <v>4.4999999999999998E-2</v>
      </c>
      <c r="H16" s="16">
        <v>0.05</v>
      </c>
    </row>
    <row r="17" spans="1:8" x14ac:dyDescent="0.25">
      <c r="A17" t="s">
        <v>46</v>
      </c>
      <c r="B17" s="22">
        <v>0.04</v>
      </c>
      <c r="C17" s="22">
        <f>'2009-11'!F22</f>
        <v>5.3999999999999999E-2</v>
      </c>
      <c r="D17" s="22">
        <f>'2009-11'!H22</f>
        <v>5.3999999999999999E-2</v>
      </c>
      <c r="E17" s="22"/>
      <c r="F17" s="22">
        <v>0.03</v>
      </c>
      <c r="G17" s="15">
        <v>0.03</v>
      </c>
      <c r="H17" s="16">
        <v>0.03</v>
      </c>
    </row>
    <row r="18" spans="1:8" x14ac:dyDescent="0.25">
      <c r="A18" t="s">
        <v>56</v>
      </c>
      <c r="B18" s="22">
        <v>3.5000000000000003E-2</v>
      </c>
      <c r="C18" s="22">
        <f>'2009-11'!F24</f>
        <v>3.9E-2</v>
      </c>
      <c r="D18" s="22">
        <f>'2009-11'!H24</f>
        <v>3.9E-2</v>
      </c>
      <c r="E18" s="22"/>
      <c r="F18" s="22">
        <v>2.5000000000000001E-2</v>
      </c>
      <c r="G18" s="15">
        <v>3.5000000000000003E-2</v>
      </c>
      <c r="H18" s="16">
        <v>3.5000000000000003E-2</v>
      </c>
    </row>
    <row r="19" spans="1:8" x14ac:dyDescent="0.25">
      <c r="A19" t="s">
        <v>57</v>
      </c>
      <c r="B19" s="22">
        <v>3.5000000000000003E-2</v>
      </c>
      <c r="C19" s="22">
        <f>'2009-11'!F25</f>
        <v>3.7999999999999999E-2</v>
      </c>
      <c r="D19" s="22">
        <f>'2009-11'!H25</f>
        <v>0.04</v>
      </c>
      <c r="E19" s="22"/>
      <c r="F19" s="22">
        <v>2.5000000000000001E-2</v>
      </c>
      <c r="G19" s="15">
        <v>3.7999999999999999E-2</v>
      </c>
      <c r="H19" s="16">
        <v>3.7999999999999999E-2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Charts</vt:lpstr>
      </vt:variant>
      <vt:variant>
        <vt:i4>1</vt:i4>
      </vt:variant>
    </vt:vector>
  </HeadingPairs>
  <TitlesOfParts>
    <vt:vector size="5" baseType="lpstr">
      <vt:lpstr>2015-17 T&amp;F</vt:lpstr>
      <vt:lpstr>2011-13</vt:lpstr>
      <vt:lpstr>2009-11</vt:lpstr>
      <vt:lpstr>Sheet3</vt:lpstr>
      <vt:lpstr>Chart1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jasond</dc:creator>
  <cp:lastModifiedBy>Dchase</cp:lastModifiedBy>
  <cp:lastPrinted>2013-06-21T15:47:44Z</cp:lastPrinted>
  <dcterms:created xsi:type="dcterms:W3CDTF">2011-05-23T13:34:45Z</dcterms:created>
  <dcterms:modified xsi:type="dcterms:W3CDTF">2015-05-24T13:39:12Z</dcterms:modified>
</cp:coreProperties>
</file>