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ndiana\AmeriCorps\GARP\2026-2027\Applications and completed reviews\26 Formula applications\2nd round submission docs\"/>
    </mc:Choice>
  </mc:AlternateContent>
  <xr:revisionPtr revIDLastSave="0" documentId="8_{BE0271C7-0034-477B-929E-D4B547B33871}" xr6:coauthVersionLast="47" xr6:coauthVersionMax="47" xr10:uidLastSave="{00000000-0000-0000-0000-000000000000}"/>
  <bookViews>
    <workbookView xWindow="28680" yWindow="-120" windowWidth="29040" windowHeight="15720" xr2:uid="{B0A4F968-732E-437A-B3A0-E5DAACD49645}"/>
  </bookViews>
  <sheets>
    <sheet name="Blank Chart" sheetId="2" r:id="rId1"/>
    <sheet name="DATA" sheetId="3" state="hidden" r:id="rId2"/>
    <sheet name="Sample Char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31" i="2"/>
  <c r="I9" i="2" l="1"/>
  <c r="I8" i="2"/>
  <c r="I7" i="2"/>
  <c r="I6" i="2"/>
  <c r="I5" i="2"/>
  <c r="I4" i="2"/>
  <c r="A10" i="2"/>
  <c r="E9" i="2"/>
  <c r="E8" i="2"/>
  <c r="E7" i="2"/>
  <c r="E6" i="2"/>
  <c r="E5" i="2"/>
  <c r="E4" i="2"/>
  <c r="E3" i="2"/>
  <c r="A9" i="1"/>
  <c r="E8" i="1"/>
  <c r="E7" i="1"/>
  <c r="E6" i="1"/>
  <c r="E5" i="1"/>
  <c r="E4" i="1"/>
  <c r="E3" i="1"/>
  <c r="E2" i="1"/>
  <c r="E10" i="2" l="1"/>
  <c r="A13" i="2" s="1"/>
  <c r="D13" i="2" s="1"/>
  <c r="E9" i="1"/>
  <c r="A12" i="1" s="1"/>
  <c r="D12" i="1" s="1"/>
  <c r="B17" i="1" s="1"/>
  <c r="B16" i="2" l="1"/>
  <c r="B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Ramsey (Serve Kentucky)</author>
  </authors>
  <commentList>
    <comment ref="B13" authorId="0" shapeId="0" xr:uid="{F3F8FF27-C502-4739-9172-A40B257CEABE}">
      <text>
        <r>
          <rPr>
            <b/>
            <sz val="9"/>
            <color indexed="81"/>
            <rFont val="Tahoma"/>
            <family val="2"/>
          </rPr>
          <t>Input your approved Cost per MSY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Ramsey (Serve Kentucky)</author>
  </authors>
  <commentList>
    <comment ref="B12" authorId="0" shapeId="0" xr:uid="{D850DC8C-5669-4015-9431-5B3B5B324D22}">
      <text>
        <r>
          <rPr>
            <b/>
            <sz val="9"/>
            <color indexed="81"/>
            <rFont val="Tahoma"/>
            <family val="2"/>
          </rPr>
          <t>Insert your Cost per MSY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<sst xmlns="http://schemas.openxmlformats.org/spreadsheetml/2006/main" count="75" uniqueCount="53">
  <si>
    <t>Member Positions</t>
  </si>
  <si>
    <t>Position Type</t>
  </si>
  <si>
    <t>Hours</t>
  </si>
  <si>
    <t>Calculation</t>
  </si>
  <si>
    <t>MSY</t>
  </si>
  <si>
    <t>Full-time</t>
  </si>
  <si>
    <t>Three-Quarter time</t>
  </si>
  <si>
    <t>Half-time</t>
  </si>
  <si>
    <t>Reduced half-time</t>
  </si>
  <si>
    <t>Quarter-time</t>
  </si>
  <si>
    <t>Minimum-time</t>
  </si>
  <si>
    <t>Abbreviated-time</t>
  </si>
  <si>
    <t xml:space="preserve">TOTAL </t>
  </si>
  <si>
    <t>Living Allowance Rate</t>
  </si>
  <si>
    <t>Program Grant Request</t>
  </si>
  <si>
    <t>MSY x</t>
  </si>
  <si>
    <t>Cost per MSY</t>
  </si>
  <si>
    <t xml:space="preserve"> = </t>
  </si>
  <si>
    <t>Total Amount</t>
  </si>
  <si>
    <t xml:space="preserve">Member Support Costs </t>
  </si>
  <si>
    <t>Enter in eGrants field as:</t>
  </si>
  <si>
    <t>Pro-rated Living Allowance amounts for reference only</t>
  </si>
  <si>
    <t>Program Name:</t>
  </si>
  <si>
    <t>Full-Time</t>
  </si>
  <si>
    <t>Minimum Required for Full-Time</t>
  </si>
  <si>
    <t>MSY (Rounded) x</t>
  </si>
  <si>
    <t>Approved Cost per MSY</t>
  </si>
  <si>
    <t>Total Amount (Rounded)</t>
  </si>
  <si>
    <t>SOURCE OF FUNDS</t>
  </si>
  <si>
    <t>Source Name</t>
  </si>
  <si>
    <t>Amount</t>
  </si>
  <si>
    <t>Type</t>
  </si>
  <si>
    <t>Classification</t>
  </si>
  <si>
    <t>Status</t>
  </si>
  <si>
    <t>Name of organization or funding source</t>
  </si>
  <si>
    <t xml:space="preserve">Dollar amount </t>
  </si>
  <si>
    <t>Cash or In-Kind</t>
  </si>
  <si>
    <t>Proposed or Secured</t>
  </si>
  <si>
    <t>Private, State/Local, Federal or Not Available</t>
  </si>
  <si>
    <t>In-Kind</t>
  </si>
  <si>
    <t>Cash</t>
  </si>
  <si>
    <t>Private</t>
  </si>
  <si>
    <t>State/Local</t>
  </si>
  <si>
    <t>Federal</t>
  </si>
  <si>
    <t>Not Available</t>
  </si>
  <si>
    <t>Secured</t>
  </si>
  <si>
    <t>Proposed</t>
  </si>
  <si>
    <t xml:space="preserve">Maximum </t>
  </si>
  <si>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match amount listed in Executive Summary</t>
    </r>
  </si>
  <si>
    <t>2% Commission Share</t>
  </si>
  <si>
    <t>Program Grant Request: __ MSYs x $_____/MSY = $______  (Member Support Costs $_____ + 2% Commission Share $_____)</t>
  </si>
  <si>
    <t xml:space="preserve"> This slot type is not allowed by Serve Kentucky</t>
  </si>
  <si>
    <t>Program Grant Request: 11.85 MSYs x $25,000/MSY = $296,250 (Member Support Costs $290,215 + 2% Commission Share $5,923)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</si>
</sst>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General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32">
    <xf numFmtId="0" fontId="0" fillId="0" borderId="0"/>
    <xf numFmtId="44" fontId="1" fillId="0" borderId="0" applyFont="0" applyFill="0" applyBorder="0" applyAlignment="0" applyProtection="0"/>
    <xf numFmtId="0" fontId="5" fillId="0" borderId="17" applyNumberFormat="0" applyFill="0" applyAlignment="0" applyProtection="0"/>
    <xf numFmtId="0" fontId="6" fillId="0" borderId="18" applyNumberFormat="0" applyFill="0" applyAlignment="0" applyProtection="0"/>
    <xf numFmtId="0" fontId="7" fillId="0" borderId="19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20" applyNumberFormat="0" applyAlignment="0" applyProtection="0"/>
    <xf numFmtId="0" fontId="11" fillId="7" borderId="21" applyNumberFormat="0" applyAlignment="0" applyProtection="0"/>
    <xf numFmtId="0" fontId="12" fillId="7" borderId="20" applyNumberFormat="0" applyAlignment="0" applyProtection="0"/>
    <xf numFmtId="0" fontId="13" fillId="0" borderId="22" applyNumberFormat="0" applyFill="0" applyAlignment="0" applyProtection="0"/>
    <xf numFmtId="0" fontId="14" fillId="8" borderId="23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2" fillId="0" borderId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2" fillId="0" borderId="0">
      <alignment vertical="top"/>
    </xf>
    <xf numFmtId="0" fontId="2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2" fillId="0" borderId="0">
      <alignment vertical="top"/>
    </xf>
    <xf numFmtId="0" fontId="21" fillId="0" borderId="0"/>
    <xf numFmtId="0" fontId="24" fillId="0" borderId="0"/>
    <xf numFmtId="0" fontId="24" fillId="0" borderId="0"/>
    <xf numFmtId="0" fontId="21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9" fontId="22" fillId="0" borderId="0" applyFont="0" applyFill="0" applyBorder="0" applyAlignment="0" applyProtection="0">
      <alignment vertical="top"/>
    </xf>
    <xf numFmtId="9" fontId="2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21" fillId="0" borderId="0"/>
    <xf numFmtId="166" fontId="25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0" fillId="2" borderId="10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/>
    <xf numFmtId="0" fontId="2" fillId="0" borderId="0" xfId="0" applyFont="1"/>
    <xf numFmtId="0" fontId="0" fillId="0" borderId="0" xfId="0" applyAlignment="1">
      <alignment horizontal="right" vertical="center"/>
    </xf>
    <xf numFmtId="164" fontId="0" fillId="2" borderId="0" xfId="0" applyNumberFormat="1" applyFill="1" applyAlignment="1" applyProtection="1">
      <alignment horizontal="center"/>
      <protection locked="0"/>
    </xf>
    <xf numFmtId="44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28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0" fillId="2" borderId="32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9" fillId="34" borderId="2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65" fontId="2" fillId="0" borderId="0" xfId="1" applyNumberFormat="1" applyFont="1"/>
    <xf numFmtId="0" fontId="2" fillId="0" borderId="2" xfId="0" applyFont="1" applyBorder="1" applyAlignment="1">
      <alignment horizontal="center"/>
    </xf>
    <xf numFmtId="164" fontId="31" fillId="0" borderId="37" xfId="1" applyNumberFormat="1" applyFont="1" applyBorder="1" applyAlignment="1">
      <alignment vertical="center"/>
    </xf>
    <xf numFmtId="164" fontId="31" fillId="0" borderId="38" xfId="1" applyNumberFormat="1" applyFont="1" applyBorder="1" applyAlignment="1">
      <alignment vertical="center"/>
    </xf>
    <xf numFmtId="164" fontId="31" fillId="0" borderId="39" xfId="1" applyNumberFormat="1" applyFont="1" applyBorder="1" applyAlignment="1">
      <alignment vertical="center"/>
    </xf>
    <xf numFmtId="0" fontId="0" fillId="0" borderId="34" xfId="0" applyBorder="1" applyAlignment="1">
      <alignment horizontal="center"/>
    </xf>
    <xf numFmtId="165" fontId="2" fillId="0" borderId="40" xfId="1" applyNumberFormat="1" applyFont="1" applyBorder="1"/>
    <xf numFmtId="0" fontId="0" fillId="0" borderId="41" xfId="0" applyBorder="1" applyAlignment="1">
      <alignment horizontal="center"/>
    </xf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0" fontId="30" fillId="0" borderId="35" xfId="0" applyFont="1" applyBorder="1" applyAlignment="1">
      <alignment vertical="center" wrapText="1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0" xfId="0" applyFont="1"/>
    <xf numFmtId="164" fontId="29" fillId="2" borderId="42" xfId="0" applyNumberFormat="1" applyFont="1" applyFill="1" applyBorder="1" applyAlignment="1" applyProtection="1">
      <alignment horizontal="center"/>
      <protection locked="0"/>
    </xf>
    <xf numFmtId="164" fontId="30" fillId="0" borderId="43" xfId="1" applyNumberFormat="1" applyFont="1" applyBorder="1" applyAlignment="1">
      <alignment vertical="center"/>
    </xf>
    <xf numFmtId="165" fontId="29" fillId="0" borderId="42" xfId="1" applyNumberFormat="1" applyFont="1" applyFill="1" applyBorder="1"/>
    <xf numFmtId="164" fontId="0" fillId="2" borderId="42" xfId="0" applyNumberForma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8" fillId="2" borderId="29" xfId="0" applyFont="1" applyFill="1" applyBorder="1" applyAlignment="1" applyProtection="1">
      <alignment horizontal="center" vertical="center" wrapText="1"/>
      <protection locked="0"/>
    </xf>
    <xf numFmtId="0" fontId="28" fillId="2" borderId="30" xfId="0" applyFont="1" applyFill="1" applyBorder="1" applyAlignment="1" applyProtection="1">
      <alignment horizontal="center" vertical="center" wrapText="1"/>
      <protection locked="0"/>
    </xf>
    <xf numFmtId="0" fontId="28" fillId="2" borderId="31" xfId="0" applyFont="1" applyFill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center" wrapText="1"/>
      <protection locked="0"/>
    </xf>
  </cellXfs>
  <cellStyles count="332">
    <cellStyle name="20% - Accent1" xfId="17" builtinId="30" customBuiltin="1"/>
    <cellStyle name="20% - Accent1 10" xfId="126" xr:uid="{23686E71-9DE5-410F-8843-7907FC730C20}"/>
    <cellStyle name="20% - Accent1 11" xfId="127" xr:uid="{87937FBE-9875-4128-959E-FB49CE5081DF}"/>
    <cellStyle name="20% - Accent1 12" xfId="128" xr:uid="{1A12861E-BA8C-4F3D-AC6A-4B4337175EDB}"/>
    <cellStyle name="20% - Accent1 13" xfId="129" xr:uid="{61892665-9ABA-49F9-AB9E-914BA3B45C27}"/>
    <cellStyle name="20% - Accent1 14" xfId="130" xr:uid="{7ED22687-0F01-4981-B565-90900B880591}"/>
    <cellStyle name="20% - Accent1 15" xfId="131" xr:uid="{C425684B-17D4-4749-B291-0552FAD54735}"/>
    <cellStyle name="20% - Accent1 2" xfId="132" xr:uid="{281BFDE6-7C83-4C6E-8E07-020DC4843CD1}"/>
    <cellStyle name="20% - Accent1 3" xfId="133" xr:uid="{0189F5AB-6662-4625-BF9E-B1137C17A5C3}"/>
    <cellStyle name="20% - Accent1 4" xfId="134" xr:uid="{291AB213-F1C6-4066-BD39-CB8BDEA09855}"/>
    <cellStyle name="20% - Accent1 5" xfId="135" xr:uid="{E1C2750B-A4BB-4063-9DCF-0204FE974544}"/>
    <cellStyle name="20% - Accent1 6" xfId="136" xr:uid="{F389EFFC-1E6D-4223-9C7A-2A8B9D3DD8FE}"/>
    <cellStyle name="20% - Accent1 7" xfId="137" xr:uid="{E7E89333-883C-494F-9393-E012E10EECC2}"/>
    <cellStyle name="20% - Accent1 8" xfId="138" xr:uid="{C02FB936-B175-469D-A228-84A7B8F32022}"/>
    <cellStyle name="20% - Accent1 9" xfId="139" xr:uid="{34A09C56-471E-4DE8-BAB4-4DABC0311E5B}"/>
    <cellStyle name="20% - Accent2" xfId="20" builtinId="34" customBuiltin="1"/>
    <cellStyle name="20% - Accent2 10" xfId="140" xr:uid="{40264751-A4DE-49E8-B0C6-7F370FEA3218}"/>
    <cellStyle name="20% - Accent2 11" xfId="141" xr:uid="{C4A4AE2E-7F71-4A69-A601-61B681D9886E}"/>
    <cellStyle name="20% - Accent2 12" xfId="142" xr:uid="{1278E97B-506C-4D01-A68A-C232C92A0C20}"/>
    <cellStyle name="20% - Accent2 13" xfId="143" xr:uid="{4761D9CA-3ED7-43A7-B6A4-E963203289F2}"/>
    <cellStyle name="20% - Accent2 14" xfId="144" xr:uid="{6EE8FE35-3BBD-4564-B9BC-5F60FE0D454E}"/>
    <cellStyle name="20% - Accent2 15" xfId="145" xr:uid="{6DB886D7-89DD-405E-9958-2CDBB43958B5}"/>
    <cellStyle name="20% - Accent2 2" xfId="146" xr:uid="{1C680E59-EBC8-4523-B4A6-8582F931A74F}"/>
    <cellStyle name="20% - Accent2 3" xfId="147" xr:uid="{67CB4B5A-2086-4F89-B9BB-A113AE1EA9F5}"/>
    <cellStyle name="20% - Accent2 4" xfId="148" xr:uid="{21A76436-D948-4D46-ADC0-7FE7FBB29649}"/>
    <cellStyle name="20% - Accent2 5" xfId="149" xr:uid="{0491CA66-3D8B-4E03-9A87-7F342A6D78EF}"/>
    <cellStyle name="20% - Accent2 6" xfId="150" xr:uid="{905890F1-89C7-4C30-AB6B-0698EC4402A0}"/>
    <cellStyle name="20% - Accent2 7" xfId="151" xr:uid="{14C96D28-221F-4AB6-A5D4-E970DA245FBE}"/>
    <cellStyle name="20% - Accent2 8" xfId="152" xr:uid="{6865CB94-5127-4F09-BCA6-F0E38DED9B09}"/>
    <cellStyle name="20% - Accent2 9" xfId="153" xr:uid="{C7FE2E04-2733-4FE7-8D37-250AAF1C2391}"/>
    <cellStyle name="20% - Accent3" xfId="23" builtinId="38" customBuiltin="1"/>
    <cellStyle name="20% - Accent3 10" xfId="154" xr:uid="{49434B1D-B232-467D-81F4-58CE7345B747}"/>
    <cellStyle name="20% - Accent3 11" xfId="155" xr:uid="{E434673C-D166-417B-AAB0-8006ADDC6D65}"/>
    <cellStyle name="20% - Accent3 12" xfId="156" xr:uid="{CDEDE0E5-FDDA-4B62-A6D9-6B44E77A93E8}"/>
    <cellStyle name="20% - Accent3 13" xfId="157" xr:uid="{E6A80726-862F-4EA2-84C4-65F64D7B37F7}"/>
    <cellStyle name="20% - Accent3 14" xfId="158" xr:uid="{0D824CE0-C415-4C2B-B137-8187B7D1F392}"/>
    <cellStyle name="20% - Accent3 15" xfId="159" xr:uid="{3AA63F95-8109-4C6A-AD16-6D4086113AB3}"/>
    <cellStyle name="20% - Accent3 2" xfId="160" xr:uid="{0C76D2B0-85E7-42AC-80E2-FE4F36313616}"/>
    <cellStyle name="20% - Accent3 3" xfId="161" xr:uid="{8AF8BFB1-5CA4-43AD-AAA6-4A7367EDD8F3}"/>
    <cellStyle name="20% - Accent3 4" xfId="162" xr:uid="{334B44E7-9130-4F7C-ADB1-AD5282C8F070}"/>
    <cellStyle name="20% - Accent3 5" xfId="163" xr:uid="{505DF20A-690B-4680-AE43-B61A158440FA}"/>
    <cellStyle name="20% - Accent3 6" xfId="164" xr:uid="{EAB0154E-10BB-49E2-B976-445D06A28286}"/>
    <cellStyle name="20% - Accent3 7" xfId="165" xr:uid="{EF156E70-43A2-478E-872C-459254A67CBF}"/>
    <cellStyle name="20% - Accent3 8" xfId="166" xr:uid="{19520CDF-D86F-46BA-B24D-E4075D4A33FE}"/>
    <cellStyle name="20% - Accent3 9" xfId="167" xr:uid="{7260EA69-B8C0-477A-8574-C18BD7128CFC}"/>
    <cellStyle name="20% - Accent4" xfId="26" builtinId="42" customBuiltin="1"/>
    <cellStyle name="20% - Accent4 10" xfId="168" xr:uid="{41361C6F-4AAB-4FD6-BEDF-2A0EA3E1A811}"/>
    <cellStyle name="20% - Accent4 11" xfId="169" xr:uid="{2C45E1BE-966F-40E8-BFCE-3E508FD4B1F3}"/>
    <cellStyle name="20% - Accent4 12" xfId="170" xr:uid="{79D9F276-4743-416A-93D3-8617F9AD67A9}"/>
    <cellStyle name="20% - Accent4 13" xfId="171" xr:uid="{54ADC50C-DEF3-4B00-BEAB-2DF63A7E0A44}"/>
    <cellStyle name="20% - Accent4 14" xfId="172" xr:uid="{B443711A-CB1E-4E75-8C67-2EF116111B81}"/>
    <cellStyle name="20% - Accent4 15" xfId="173" xr:uid="{09125846-00A9-4339-ACE1-BA1C6BA4F257}"/>
    <cellStyle name="20% - Accent4 2" xfId="174" xr:uid="{1DEC6817-5F75-48CB-8960-09FA0B0C14F6}"/>
    <cellStyle name="20% - Accent4 3" xfId="175" xr:uid="{0F164743-869C-46C2-AECC-92D0E9CB466A}"/>
    <cellStyle name="20% - Accent4 4" xfId="176" xr:uid="{B0CCE6C4-1A8E-4CD1-8872-F9845D5C8259}"/>
    <cellStyle name="20% - Accent4 5" xfId="177" xr:uid="{E07C03E9-381F-40A2-98F1-7B05DF9C7660}"/>
    <cellStyle name="20% - Accent4 6" xfId="178" xr:uid="{EF5F35BD-F931-4A40-BADA-BD8BDD0D26FA}"/>
    <cellStyle name="20% - Accent4 7" xfId="179" xr:uid="{6996D78E-C80A-440F-B075-073F91F49388}"/>
    <cellStyle name="20% - Accent4 8" xfId="180" xr:uid="{BD877D50-38F0-4082-B106-94184EC526BA}"/>
    <cellStyle name="20% - Accent4 9" xfId="181" xr:uid="{FC26547A-3949-4B0B-9DB7-5C2BFC4A8E30}"/>
    <cellStyle name="20% - Accent5" xfId="29" builtinId="46" customBuiltin="1"/>
    <cellStyle name="20% - Accent5 10" xfId="182" xr:uid="{67F2C78F-6A6B-4FFA-9169-3DE29409A113}"/>
    <cellStyle name="20% - Accent5 11" xfId="183" xr:uid="{1627A3C4-8935-4C81-8919-CBF1CA9E3821}"/>
    <cellStyle name="20% - Accent5 12" xfId="184" xr:uid="{A88CED41-59CF-4C03-9E83-E906E0556EA1}"/>
    <cellStyle name="20% - Accent5 13" xfId="185" xr:uid="{7258BE76-F4D5-42BF-89FD-11C408FB323F}"/>
    <cellStyle name="20% - Accent5 14" xfId="186" xr:uid="{E208070D-245D-4F09-B5FF-C8116FE39297}"/>
    <cellStyle name="20% - Accent5 15" xfId="187" xr:uid="{67F8D1BF-AC82-4770-A064-F0F1E59BFE66}"/>
    <cellStyle name="20% - Accent5 2" xfId="188" xr:uid="{C0E918E2-F951-47B3-904F-F3D9CD44813E}"/>
    <cellStyle name="20% - Accent5 3" xfId="189" xr:uid="{ED39C90F-CC4B-4574-B41F-40131F4F5B3F}"/>
    <cellStyle name="20% - Accent5 4" xfId="190" xr:uid="{F66CC71D-C4C2-44AE-84AA-41D606B9F26B}"/>
    <cellStyle name="20% - Accent5 5" xfId="191" xr:uid="{362280F2-7750-4E59-A932-B13E77668ABD}"/>
    <cellStyle name="20% - Accent5 6" xfId="192" xr:uid="{E2A0E86F-E79A-4030-9337-997B3B40026C}"/>
    <cellStyle name="20% - Accent5 7" xfId="193" xr:uid="{87C246BB-3C54-4655-8D75-367A3D9BC857}"/>
    <cellStyle name="20% - Accent5 8" xfId="194" xr:uid="{04576D5B-7996-4712-A026-FE94221DE217}"/>
    <cellStyle name="20% - Accent5 9" xfId="195" xr:uid="{B93D6F14-C51F-4710-BE5D-5EEDEC231CAE}"/>
    <cellStyle name="20% - Accent6" xfId="32" builtinId="50" customBuiltin="1"/>
    <cellStyle name="20% - Accent6 10" xfId="196" xr:uid="{5B420D0B-8528-4DE7-8287-CA529ADF5F50}"/>
    <cellStyle name="20% - Accent6 11" xfId="197" xr:uid="{01B2D412-F4DB-4E4F-BC00-E8194E6D076A}"/>
    <cellStyle name="20% - Accent6 12" xfId="198" xr:uid="{ED2417C3-911E-41BD-A74F-ABCFC7996E8B}"/>
    <cellStyle name="20% - Accent6 13" xfId="199" xr:uid="{64936A7A-C0EC-4714-905D-A95588530B37}"/>
    <cellStyle name="20% - Accent6 14" xfId="200" xr:uid="{B069E1C9-3821-4042-802A-C36589370E39}"/>
    <cellStyle name="20% - Accent6 15" xfId="201" xr:uid="{839F5AB4-A9A2-4148-9077-5D2941F73042}"/>
    <cellStyle name="20% - Accent6 2" xfId="202" xr:uid="{41F0C7DF-4CB2-4C31-9C48-A7EAC83C1164}"/>
    <cellStyle name="20% - Accent6 3" xfId="203" xr:uid="{D12701B7-C755-4255-BC01-33B6039586FA}"/>
    <cellStyle name="20% - Accent6 4" xfId="204" xr:uid="{72CAC135-72DA-4235-BB82-CB21DDF5BF40}"/>
    <cellStyle name="20% - Accent6 5" xfId="205" xr:uid="{1C90D8A1-1644-42F9-A7E4-2690A15DC2B6}"/>
    <cellStyle name="20% - Accent6 6" xfId="206" xr:uid="{40058BF6-B574-4191-87F1-1DA76ABAEB36}"/>
    <cellStyle name="20% - Accent6 7" xfId="207" xr:uid="{B7487A6D-DD30-4D4B-A763-C0C85C15D165}"/>
    <cellStyle name="20% - Accent6 8" xfId="208" xr:uid="{4CD6B037-D383-4641-8A88-A4CCDF402DA6}"/>
    <cellStyle name="20% - Accent6 9" xfId="209" xr:uid="{9AA962AA-C340-4989-88B7-51C8D60EE500}"/>
    <cellStyle name="40% - Accent1" xfId="18" builtinId="31" customBuiltin="1"/>
    <cellStyle name="40% - Accent1 10" xfId="210" xr:uid="{1044C691-87C4-4F80-81D3-F77EB64A2277}"/>
    <cellStyle name="40% - Accent1 11" xfId="211" xr:uid="{F2FC2492-8B0B-4882-87C1-B070EA31CE84}"/>
    <cellStyle name="40% - Accent1 12" xfId="212" xr:uid="{BF6FEA7D-D94A-47CE-BD6A-C4340B24ED50}"/>
    <cellStyle name="40% - Accent1 13" xfId="213" xr:uid="{42E07CF1-DDF1-4F25-AF15-2EBC27CB95E5}"/>
    <cellStyle name="40% - Accent1 14" xfId="214" xr:uid="{4E475C2C-A118-4F43-A5D3-29E0E8F2A5AC}"/>
    <cellStyle name="40% - Accent1 15" xfId="215" xr:uid="{0E25E322-E21C-485E-BCD4-BD5E79D2B05D}"/>
    <cellStyle name="40% - Accent1 2" xfId="216" xr:uid="{7E8FC9ED-E35C-4B8E-8643-6E7C8E985A3E}"/>
    <cellStyle name="40% - Accent1 3" xfId="217" xr:uid="{0ACC6B11-FB87-4E20-9DDC-90F5E3B0B784}"/>
    <cellStyle name="40% - Accent1 4" xfId="218" xr:uid="{9B02E9DC-D1DC-42A9-B86C-5E9D319520E0}"/>
    <cellStyle name="40% - Accent1 5" xfId="219" xr:uid="{8CF84BEE-5DD0-4097-B2E2-A619E1793C8E}"/>
    <cellStyle name="40% - Accent1 6" xfId="220" xr:uid="{CA932821-F2AE-4A35-B1F3-953CFAFBCEF2}"/>
    <cellStyle name="40% - Accent1 7" xfId="221" xr:uid="{D5A27907-AEFA-481C-BFBA-B6E7D57E0A00}"/>
    <cellStyle name="40% - Accent1 8" xfId="222" xr:uid="{F533CE67-A467-447A-A694-32BC865B068D}"/>
    <cellStyle name="40% - Accent1 9" xfId="223" xr:uid="{8BA6C657-8221-45AD-AA19-EFBF9868A627}"/>
    <cellStyle name="40% - Accent2" xfId="21" builtinId="35" customBuiltin="1"/>
    <cellStyle name="40% - Accent2 10" xfId="224" xr:uid="{E86C1DEE-9629-4976-83F1-FBBC9F047F70}"/>
    <cellStyle name="40% - Accent2 11" xfId="225" xr:uid="{9819572A-453B-47D4-9A43-D1B84A91451B}"/>
    <cellStyle name="40% - Accent2 12" xfId="226" xr:uid="{E7A3032A-33C6-47C0-8944-BFE1B60BA019}"/>
    <cellStyle name="40% - Accent2 13" xfId="227" xr:uid="{17473516-7EAC-4326-981E-61D5CEE27D8E}"/>
    <cellStyle name="40% - Accent2 14" xfId="228" xr:uid="{CF0106F8-32D3-4082-B361-19A81CCF997B}"/>
    <cellStyle name="40% - Accent2 15" xfId="229" xr:uid="{60D704B2-2166-49E1-B206-B5B8EEE67317}"/>
    <cellStyle name="40% - Accent2 2" xfId="230" xr:uid="{27A0FC30-E749-49A4-BB12-8ED5AECC2B4D}"/>
    <cellStyle name="40% - Accent2 3" xfId="231" xr:uid="{5204366E-C77C-4808-8395-5E1C7DEBBCB5}"/>
    <cellStyle name="40% - Accent2 4" xfId="232" xr:uid="{8BE33E2F-434B-4D78-8BA2-249600D8F031}"/>
    <cellStyle name="40% - Accent2 5" xfId="233" xr:uid="{D6E833F8-C852-4C70-8933-5A0E1E7D6D84}"/>
    <cellStyle name="40% - Accent2 6" xfId="234" xr:uid="{47A88A1B-5177-44FE-ABB5-D220E7656866}"/>
    <cellStyle name="40% - Accent2 7" xfId="235" xr:uid="{1FD9049B-8A3A-42D1-9D3F-2530A70C3F76}"/>
    <cellStyle name="40% - Accent2 8" xfId="236" xr:uid="{7143479D-F556-4D77-B028-8C7C542E7FAA}"/>
    <cellStyle name="40% - Accent2 9" xfId="237" xr:uid="{A1AE4CC8-909C-481D-93FA-0E2776A67346}"/>
    <cellStyle name="40% - Accent3" xfId="24" builtinId="39" customBuiltin="1"/>
    <cellStyle name="40% - Accent3 10" xfId="238" xr:uid="{FD243DDF-6FE0-4288-A710-AA7A59BF02DA}"/>
    <cellStyle name="40% - Accent3 11" xfId="239" xr:uid="{CF69B7DF-0D73-4276-962B-476B15E54A3D}"/>
    <cellStyle name="40% - Accent3 12" xfId="240" xr:uid="{13D3DF11-67CB-4441-B07C-17720185695D}"/>
    <cellStyle name="40% - Accent3 13" xfId="241" xr:uid="{4AA3F389-3C2D-4CCF-BC8C-56C355951E39}"/>
    <cellStyle name="40% - Accent3 14" xfId="242" xr:uid="{0CB8244F-0C39-4BA8-BB40-75824DDA11ED}"/>
    <cellStyle name="40% - Accent3 15" xfId="243" xr:uid="{CC4EF415-FB0E-45AE-8867-D144C9546949}"/>
    <cellStyle name="40% - Accent3 2" xfId="244" xr:uid="{13C53E88-E693-4A7C-803D-0AF301000B54}"/>
    <cellStyle name="40% - Accent3 3" xfId="245" xr:uid="{989611B6-8FA2-4FA8-8D87-61422A026448}"/>
    <cellStyle name="40% - Accent3 4" xfId="246" xr:uid="{97723362-E457-41C2-A31C-9451BD4574E8}"/>
    <cellStyle name="40% - Accent3 5" xfId="247" xr:uid="{38B2A43D-BA83-498D-B0DF-0A40E996B2AE}"/>
    <cellStyle name="40% - Accent3 6" xfId="248" xr:uid="{60E15BFC-9A5C-46C0-A1D4-9E0F0C9E26B8}"/>
    <cellStyle name="40% - Accent3 7" xfId="249" xr:uid="{A9150822-E35F-4EEB-A851-0665F61D447C}"/>
    <cellStyle name="40% - Accent3 8" xfId="250" xr:uid="{F268EF9B-1EA4-4B26-8CDC-7AFAE5889A56}"/>
    <cellStyle name="40% - Accent3 9" xfId="251" xr:uid="{86BB1CF8-386D-4F05-985B-CB1FC9F82A8C}"/>
    <cellStyle name="40% - Accent4" xfId="27" builtinId="43" customBuiltin="1"/>
    <cellStyle name="40% - Accent4 10" xfId="252" xr:uid="{CCD35E2B-36E9-45FB-973D-EEDCC4A537AA}"/>
    <cellStyle name="40% - Accent4 11" xfId="253" xr:uid="{01826EFD-F431-4506-94BD-02928DC252CC}"/>
    <cellStyle name="40% - Accent4 12" xfId="254" xr:uid="{27BD4FC8-3F73-4F52-A724-A04E385187C4}"/>
    <cellStyle name="40% - Accent4 13" xfId="255" xr:uid="{4E1A9A78-EC52-406E-AE85-EECB014DAFC9}"/>
    <cellStyle name="40% - Accent4 14" xfId="256" xr:uid="{3A980298-53E7-4BAD-9BDE-430F0B694F1F}"/>
    <cellStyle name="40% - Accent4 15" xfId="257" xr:uid="{3A565F5B-EC3D-4DB5-BBCA-AB9F7DB4F164}"/>
    <cellStyle name="40% - Accent4 2" xfId="258" xr:uid="{EBD0993D-450C-40A7-A5DC-DF0DDE541851}"/>
    <cellStyle name="40% - Accent4 3" xfId="259" xr:uid="{083385FE-6B42-4E49-9BF0-900FE5FD83A2}"/>
    <cellStyle name="40% - Accent4 4" xfId="260" xr:uid="{67BEBAD0-4174-48E8-874A-D68F50DBE680}"/>
    <cellStyle name="40% - Accent4 5" xfId="261" xr:uid="{2A376E18-8A1C-4DA1-9C64-DFBE47A95AFB}"/>
    <cellStyle name="40% - Accent4 6" xfId="262" xr:uid="{38233175-9CD3-4189-BAD3-7E4B7BA41F32}"/>
    <cellStyle name="40% - Accent4 7" xfId="263" xr:uid="{D49CF069-A4B0-41BE-84D1-D04E6B4C0011}"/>
    <cellStyle name="40% - Accent4 8" xfId="264" xr:uid="{7C96D6AD-D0B5-4B4E-B6AB-AA3C1F5FEF92}"/>
    <cellStyle name="40% - Accent4 9" xfId="265" xr:uid="{54B644FC-D991-41FF-9185-E2FDBE5EE35E}"/>
    <cellStyle name="40% - Accent5" xfId="30" builtinId="47" customBuiltin="1"/>
    <cellStyle name="40% - Accent5 10" xfId="266" xr:uid="{FD4AB22B-2B6F-4FD4-8980-12C74BE18521}"/>
    <cellStyle name="40% - Accent5 11" xfId="267" xr:uid="{C0279691-E7B5-4DB5-8A98-F2ED219061C7}"/>
    <cellStyle name="40% - Accent5 12" xfId="268" xr:uid="{18FC3D05-25E4-4A16-952B-ED3F64FC2A53}"/>
    <cellStyle name="40% - Accent5 13" xfId="269" xr:uid="{12642FB8-6C6C-4C69-A7AD-AF73E96FCE00}"/>
    <cellStyle name="40% - Accent5 14" xfId="270" xr:uid="{D33D8DD4-2237-4D15-94A4-9FBA3F4F4DDC}"/>
    <cellStyle name="40% - Accent5 15" xfId="271" xr:uid="{A128B6C7-E00D-4AEA-8D68-D9BB02405126}"/>
    <cellStyle name="40% - Accent5 2" xfId="272" xr:uid="{3EA0EE2A-78EF-4C47-B509-3A3603E94A9D}"/>
    <cellStyle name="40% - Accent5 3" xfId="273" xr:uid="{045CD3F6-DF34-4B11-B201-484BE26A751F}"/>
    <cellStyle name="40% - Accent5 4" xfId="274" xr:uid="{1608A680-28B5-4C73-8907-944447103F91}"/>
    <cellStyle name="40% - Accent5 5" xfId="275" xr:uid="{62705AA9-1CED-4F33-828B-4FE57FD3113D}"/>
    <cellStyle name="40% - Accent5 6" xfId="276" xr:uid="{6D4C5B76-C692-44FB-8D3B-02B4B030FE57}"/>
    <cellStyle name="40% - Accent5 7" xfId="277" xr:uid="{5BC09D1D-27B0-45B2-86F5-DBEDDB9BB2D0}"/>
    <cellStyle name="40% - Accent5 8" xfId="278" xr:uid="{A2BB9295-1016-4711-AEC5-F825E0080646}"/>
    <cellStyle name="40% - Accent5 9" xfId="279" xr:uid="{5D441F4F-40C1-4282-9AAC-756EF67AF5D8}"/>
    <cellStyle name="40% - Accent6" xfId="33" builtinId="51" customBuiltin="1"/>
    <cellStyle name="40% - Accent6 10" xfId="280" xr:uid="{5B522B1C-10A3-4EB4-81E3-C3AE452C1281}"/>
    <cellStyle name="40% - Accent6 11" xfId="281" xr:uid="{272BBC26-E0F9-4215-9887-521A5BC4CD70}"/>
    <cellStyle name="40% - Accent6 12" xfId="282" xr:uid="{8C005630-C820-431F-9D32-18D1634E6FF9}"/>
    <cellStyle name="40% - Accent6 13" xfId="283" xr:uid="{68D33DCE-AC0A-4A3D-86C0-54C6CF054C0C}"/>
    <cellStyle name="40% - Accent6 14" xfId="284" xr:uid="{C2644456-DA0B-40CC-8BCB-1A88353B4142}"/>
    <cellStyle name="40% - Accent6 15" xfId="285" xr:uid="{FBD1DA45-67B2-4B2C-AE1C-F2D6186DAC69}"/>
    <cellStyle name="40% - Accent6 2" xfId="286" xr:uid="{B7E91E4F-6C72-4A8C-A2A4-AB49FE651F55}"/>
    <cellStyle name="40% - Accent6 3" xfId="287" xr:uid="{A22BACD0-3D7A-40D3-A07A-1372E9789458}"/>
    <cellStyle name="40% - Accent6 4" xfId="288" xr:uid="{F61DDC4B-74AF-4767-BF8B-D9EF1E8DAE28}"/>
    <cellStyle name="40% - Accent6 5" xfId="289" xr:uid="{343E90FB-142A-4446-9827-16F46980ED10}"/>
    <cellStyle name="40% - Accent6 6" xfId="290" xr:uid="{578E82AE-B416-486F-88D9-3113E525B5E5}"/>
    <cellStyle name="40% - Accent6 7" xfId="291" xr:uid="{304B5225-3C27-454A-BD29-F32929B4AC74}"/>
    <cellStyle name="40% - Accent6 8" xfId="292" xr:uid="{6740264B-372D-4404-AAEC-BF13E2AC65F2}"/>
    <cellStyle name="40% - Accent6 9" xfId="293" xr:uid="{EA938CEE-B71E-4130-A9B2-CB2778D5E4F9}"/>
    <cellStyle name="60% - Accent1 2" xfId="36" xr:uid="{119344AC-152C-4A70-85E0-E3F8BCCB2FD5}"/>
    <cellStyle name="60% - Accent2 2" xfId="37" xr:uid="{BCF12902-38E4-40B0-B3E6-B32CF7E6BAAA}"/>
    <cellStyle name="60% - Accent3 2" xfId="38" xr:uid="{F7B1BEE7-E3B5-4AE9-A980-BC9820054F9A}"/>
    <cellStyle name="60% - Accent4 2" xfId="39" xr:uid="{47E93F21-037E-40A8-99C1-CC96803E9550}"/>
    <cellStyle name="60% - Accent5 2" xfId="40" xr:uid="{C0667BF6-1CEE-4CC5-B90B-DF6AF0AB1203}"/>
    <cellStyle name="60% - Accent6 2" xfId="41" xr:uid="{162A964A-5F3F-45C0-B4CB-D1A738723E7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" xfId="1" builtinId="4"/>
    <cellStyle name="Currency 2" xfId="44" xr:uid="{B2394C83-6F52-4922-9982-8DB6BC431E15}"/>
    <cellStyle name="Currency 2 2" xfId="46" xr:uid="{C1797722-15DB-4365-BD3A-B021B0B03A44}"/>
    <cellStyle name="Currency 2 2 2" xfId="321" xr:uid="{259B0C6A-23E0-46F3-AE5D-10368B453C32}"/>
    <cellStyle name="Currency 2 3" xfId="47" xr:uid="{3C9FD6F0-5141-4709-B03F-6B3A8181D1A0}"/>
    <cellStyle name="Currency 2 3 2" xfId="316" xr:uid="{0A887984-F37D-4887-81DD-4B751E6C539E}"/>
    <cellStyle name="Currency 2 4" xfId="48" xr:uid="{4DB91FFC-D5AA-48D3-81B2-EB38837B802F}"/>
    <cellStyle name="Currency 2 4 2" xfId="323" xr:uid="{465CB46E-65C5-437C-BAE7-F3FE6EE86D36}"/>
    <cellStyle name="Currency 3" xfId="49" xr:uid="{526095E0-271E-4BA6-B103-5D8ECDC54E9B}"/>
    <cellStyle name="Currency 3 2" xfId="331" xr:uid="{8048795F-9A62-4068-A103-52C4D090EDBD}"/>
    <cellStyle name="Currency 3 3" xfId="326" xr:uid="{2196A6E7-E079-4A10-9D25-6A99076D0D57}"/>
    <cellStyle name="Currency 4" xfId="50" xr:uid="{F6E50582-D6C0-4ECA-AFBB-9A02214964A4}"/>
    <cellStyle name="Currency 4 2" xfId="51" xr:uid="{C8065553-1A68-4218-A037-0F174333811F}"/>
    <cellStyle name="Currency 5" xfId="52" xr:uid="{F9E97ECB-EF3E-4BF1-8276-D38118AC1DFC}"/>
    <cellStyle name="Currency 6" xfId="53" xr:uid="{15079645-A835-409C-902A-6B2B617B47C5}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54" xr:uid="{47F3CACA-12E5-4161-80C6-EA407AA83AA9}"/>
    <cellStyle name="Input" xfId="8" builtinId="20" customBuiltin="1"/>
    <cellStyle name="Linked Cell" xfId="11" builtinId="24" customBuiltin="1"/>
    <cellStyle name="Neutral 2" xfId="35" xr:uid="{FFFE04D5-4462-4A42-ABE3-A994EC4B6191}"/>
    <cellStyle name="Normal" xfId="0" builtinId="0"/>
    <cellStyle name="Normal 10" xfId="55" xr:uid="{A4FA6A5B-3567-4E63-BD64-E67A3D7BC63A}"/>
    <cellStyle name="Normal 10 2" xfId="56" xr:uid="{6E5867D1-28FE-4CBA-BEC4-95A68D057EE8}"/>
    <cellStyle name="Normal 10 2 2" xfId="57" xr:uid="{A97E4742-98DE-4D25-9CF6-14941D822B08}"/>
    <cellStyle name="Normal 10 2 3" xfId="58" xr:uid="{15994CF8-E879-4B26-B404-0F476D285508}"/>
    <cellStyle name="Normal 10 3" xfId="59" xr:uid="{162A90CB-2D01-4C27-9948-69A3AA3B90B5}"/>
    <cellStyle name="Normal 10 4" xfId="60" xr:uid="{3439DE7E-7C63-4476-878A-7F5D850C63DA}"/>
    <cellStyle name="Normal 11" xfId="61" xr:uid="{FA88524F-55EC-4DC9-AE0D-669B0E6D0811}"/>
    <cellStyle name="Normal 11 2" xfId="62" xr:uid="{57837CAC-A837-4CED-AD60-3D66B3E706E1}"/>
    <cellStyle name="Normal 12" xfId="63" xr:uid="{875DECDD-DB7F-4790-AC84-C210A78D273F}"/>
    <cellStyle name="Normal 12 2" xfId="64" xr:uid="{D22B9965-3CB3-467E-ACA5-D0505FD19B73}"/>
    <cellStyle name="Normal 13" xfId="65" xr:uid="{777BB264-9D8F-4FD4-A749-3790CFD63071}"/>
    <cellStyle name="Normal 13 2" xfId="66" xr:uid="{A4BF10C9-7846-4BD3-A278-45E208D2094C}"/>
    <cellStyle name="Normal 14" xfId="67" xr:uid="{CC85D9B5-BC88-46B4-8584-1D8EF3312100}"/>
    <cellStyle name="Normal 14 2" xfId="68" xr:uid="{4A990E78-3AB5-4490-875C-0793B8CC9ADC}"/>
    <cellStyle name="Normal 15" xfId="69" xr:uid="{BA91712D-22E4-432B-B93E-A8329E7C36CF}"/>
    <cellStyle name="Normal 15 2" xfId="70" xr:uid="{CCA0A9AC-0C02-4030-9719-1F55F23DD310}"/>
    <cellStyle name="Normal 16" xfId="71" xr:uid="{A6A3C5CD-27CA-404B-B2AA-7CAA9B76A8F2}"/>
    <cellStyle name="Normal 16 2" xfId="72" xr:uid="{95E52D3A-8E42-4BC6-BFE4-4BA846CC5361}"/>
    <cellStyle name="Normal 17" xfId="73" xr:uid="{D5C91833-BBFA-484A-89CD-D85A75C1DB20}"/>
    <cellStyle name="Normal 17 2" xfId="74" xr:uid="{1D4F3D1D-BB12-42C5-92DC-493F62B37909}"/>
    <cellStyle name="Normal 18" xfId="75" xr:uid="{38DD905D-B88A-437F-BAB0-7129CD185B44}"/>
    <cellStyle name="Normal 18 2" xfId="76" xr:uid="{7F37FB4A-B398-4371-9099-93E42F68DB8B}"/>
    <cellStyle name="Normal 19" xfId="77" xr:uid="{C64AE446-F444-41F6-8A6B-34961C9DDD8C}"/>
    <cellStyle name="Normal 19 2" xfId="78" xr:uid="{6D38D28F-79DF-4EE6-9940-DC8D031C3361}"/>
    <cellStyle name="Normal 2" xfId="42" xr:uid="{7F5599F1-8716-49A5-99B0-F6C5995569C9}"/>
    <cellStyle name="Normal 2 2" xfId="79" xr:uid="{27BF2EE9-6236-4393-BD4F-E0807B21E04B}"/>
    <cellStyle name="Normal 2 2 2" xfId="80" xr:uid="{B486FF8D-C8B2-4973-8A45-1A516A8D1A19}"/>
    <cellStyle name="Normal 2 2 3" xfId="81" xr:uid="{527AB3CB-9EC7-4752-BFD5-2B1D0F90D9AE}"/>
    <cellStyle name="Normal 2 2 4" xfId="82" xr:uid="{9C06EF5F-C785-4C83-B5E8-29331A4E84D3}"/>
    <cellStyle name="Normal 2 2 5" xfId="311" xr:uid="{8FF2AE9A-FCB6-455F-8E3B-8BE9C4A1952E}"/>
    <cellStyle name="Normal 2 3" xfId="83" xr:uid="{77180910-0AAE-4B7F-9865-CF8BA2B0FED5}"/>
    <cellStyle name="Normal 2 3 2" xfId="314" xr:uid="{8327C8B4-F5B1-46B3-B254-302200E37904}"/>
    <cellStyle name="Normal 2 4" xfId="324" xr:uid="{2C66E666-1658-40C0-B21C-321151DDD3B9}"/>
    <cellStyle name="Normal 20" xfId="84" xr:uid="{098EEE71-9233-44CC-801B-CD86CE3C7D0E}"/>
    <cellStyle name="Normal 21" xfId="85" xr:uid="{243A5CF3-0458-46CD-BDF5-BB61995191B3}"/>
    <cellStyle name="Normal 22" xfId="86" xr:uid="{E9798358-42A4-4EFC-867C-D0D8687D25D1}"/>
    <cellStyle name="Normal 23" xfId="87" xr:uid="{07BEAAC5-B413-4C1D-AC3D-DCE2E95B704C}"/>
    <cellStyle name="Normal 23 2" xfId="88" xr:uid="{903B06A5-5F43-436C-A0CA-EF1788955900}"/>
    <cellStyle name="Normal 24" xfId="89" xr:uid="{8AC30E2B-50E1-49C4-A56C-73AD66F6C093}"/>
    <cellStyle name="Normal 24 2" xfId="90" xr:uid="{A9319454-8D11-4C3F-88EC-6D01AA8B77AA}"/>
    <cellStyle name="Normal 25" xfId="91" xr:uid="{3B61B3A2-218F-4336-95E2-6A2383B4EBDD}"/>
    <cellStyle name="Normal 3" xfId="45" xr:uid="{AE2F909A-7904-4598-AF14-E933FEC2682A}"/>
    <cellStyle name="Normal 3 2" xfId="92" xr:uid="{C043C6B1-291A-46ED-B1CF-8D6204DF26FB}"/>
    <cellStyle name="Normal 3 2 2" xfId="93" xr:uid="{43606EC7-BB4C-42E5-9133-F9D67660AEE3}"/>
    <cellStyle name="Normal 3 2 3" xfId="320" xr:uid="{11F8208C-7810-4591-BF6F-3CA680F4A967}"/>
    <cellStyle name="Normal 3 3" xfId="94" xr:uid="{9F47ADD6-5CBC-4ABB-9BF2-E2349283396C}"/>
    <cellStyle name="Normal 3 3 2" xfId="95" xr:uid="{E1A67FFE-D52A-412E-A5B3-916545BFA171}"/>
    <cellStyle name="Normal 3 3 3" xfId="315" xr:uid="{784B2DAC-B736-40AF-91A0-86972CBEE7C9}"/>
    <cellStyle name="Normal 3 4" xfId="96" xr:uid="{03375A83-5A4E-48F0-88B2-04B124529DBF}"/>
    <cellStyle name="Normal 3 4 2" xfId="312" xr:uid="{A5B2822F-85BA-4193-B17B-98A9784423D1}"/>
    <cellStyle name="Normal 3 5" xfId="309" xr:uid="{42D43AE1-9DB4-471E-878B-154BC7FF572A}"/>
    <cellStyle name="Normal 4" xfId="97" xr:uid="{39EAA32A-020D-4333-8F39-E2C4F774CE8E}"/>
    <cellStyle name="Normal 4 2" xfId="98" xr:uid="{68617716-CAD5-4E57-AEDE-47878B1DD07B}"/>
    <cellStyle name="Normal 4 2 2" xfId="99" xr:uid="{514D99C3-0929-4F06-9313-204EE5CD9B2D}"/>
    <cellStyle name="Normal 4 2 3" xfId="100" xr:uid="{0F784A46-321D-4716-AB59-8D3A987B2851}"/>
    <cellStyle name="Normal 4 2 4" xfId="318" xr:uid="{437C0E0B-8E94-4791-9A83-FC898B24A338}"/>
    <cellStyle name="Normal 4 3" xfId="101" xr:uid="{3BA3CEEE-8082-4E00-B285-547841025815}"/>
    <cellStyle name="Normal 4 3 2" xfId="102" xr:uid="{9DC314CD-92CF-49C1-98DC-A5164FB37DEF}"/>
    <cellStyle name="Normal 4 4" xfId="103" xr:uid="{E077D9F9-8FD2-4AEE-920B-ABC4BC939374}"/>
    <cellStyle name="Normal 4 5" xfId="104" xr:uid="{3171E927-7977-4CBC-8BB5-FE309EE50232}"/>
    <cellStyle name="Normal 4 6" xfId="310" xr:uid="{38EB64AD-4AB0-4D8B-B526-013B4DC65F18}"/>
    <cellStyle name="Normal 5" xfId="105" xr:uid="{6702CB32-4B97-44D5-8B87-9E2F6057BD6A}"/>
    <cellStyle name="Normal 5 2" xfId="106" xr:uid="{8B0FD35C-659B-4306-84BF-66C1A3495A81}"/>
    <cellStyle name="Normal 5 2 2" xfId="107" xr:uid="{6984D05A-F7DE-42AB-8E13-BCCAA9C6A967}"/>
    <cellStyle name="Normal 5 2 3" xfId="108" xr:uid="{38845FE1-3DDE-4AE6-9FA4-AFEDE2AC0B37}"/>
    <cellStyle name="Normal 5 2 4" xfId="329" xr:uid="{E4845A25-E540-445B-A738-BA022C33606B}"/>
    <cellStyle name="Normal 5 3" xfId="109" xr:uid="{E75ABEC5-93DA-467B-B044-AEB1DA226F8E}"/>
    <cellStyle name="Normal 5 4" xfId="110" xr:uid="{FA2069E8-3E57-4035-A9A7-B553A4D528C5}"/>
    <cellStyle name="Normal 5 5" xfId="325" xr:uid="{BDAED92C-8A9D-46D4-9BA9-2B2F3C4509B6}"/>
    <cellStyle name="Normal 6" xfId="111" xr:uid="{0F731510-D7D6-4725-ADC2-34DD10758E19}"/>
    <cellStyle name="Normal 6 2" xfId="112" xr:uid="{B0FD2D83-6217-4AB7-A870-E18A24FB8F6E}"/>
    <cellStyle name="Normal 6 2 2" xfId="113" xr:uid="{A3B4460C-5A07-4190-88CC-D582F0118717}"/>
    <cellStyle name="Normal 6 3" xfId="114" xr:uid="{A99C1D27-BA55-4261-AE8B-3ECCC2E9EF02}"/>
    <cellStyle name="Normal 6 4" xfId="115" xr:uid="{FC11D814-CEF8-4DE3-A3EC-3042E465F30A}"/>
    <cellStyle name="Normal 6 4 2" xfId="116" xr:uid="{7CD89706-6F29-4FDB-A6B6-048FD1E25B82}"/>
    <cellStyle name="Normal 6 5" xfId="328" xr:uid="{80BAA31D-1A72-4F89-9149-E793CEF5E289}"/>
    <cellStyle name="Normal 7" xfId="117" xr:uid="{920911EA-A584-4370-BAA9-849F8977D7D9}"/>
    <cellStyle name="Normal 7 2" xfId="118" xr:uid="{78520A9C-2CCC-4E2E-AE9C-F3C056CF64AC}"/>
    <cellStyle name="Normal 7 3" xfId="119" xr:uid="{2C54909B-5618-49B3-B49E-7FFADA8E97F0}"/>
    <cellStyle name="Normal 8" xfId="120" xr:uid="{807284CC-D6B3-4734-82EA-8C79CB911587}"/>
    <cellStyle name="Normal 9" xfId="121" xr:uid="{AAC7DD60-5ED3-4B4E-BAF4-84E78BED625B}"/>
    <cellStyle name="Normal 9 2" xfId="122" xr:uid="{DADD301A-0389-4003-83C9-C7E2AD04E2AD}"/>
    <cellStyle name="Normal 9 3" xfId="123" xr:uid="{616BF337-FD33-4BC7-B07E-C4CB504C4FDA}"/>
    <cellStyle name="Note 10" xfId="294" xr:uid="{D5A511BE-CB69-4603-95EA-ECC5AE9F85F1}"/>
    <cellStyle name="Note 11" xfId="295" xr:uid="{D2F4B1D9-1F11-4B73-AF4C-7A177125CF79}"/>
    <cellStyle name="Note 12" xfId="296" xr:uid="{14B6525A-14BF-4049-A024-D14771E3E31E}"/>
    <cellStyle name="Note 13" xfId="297" xr:uid="{22ABA18B-A8CB-4A15-BE7B-6C0D388EF16C}"/>
    <cellStyle name="Note 14" xfId="298" xr:uid="{7AEFDFA8-4CBD-4A29-82C9-59184E6792C7}"/>
    <cellStyle name="Note 15" xfId="299" xr:uid="{89013B2F-8C90-4997-82EE-0DF3B5DC870B}"/>
    <cellStyle name="Note 16" xfId="300" xr:uid="{369830B3-6E99-467B-84C2-0EC4B422474D}"/>
    <cellStyle name="Note 2" xfId="301" xr:uid="{CD22506D-5BB0-4A61-B321-F2C88A4C7067}"/>
    <cellStyle name="Note 3" xfId="302" xr:uid="{33535EEB-13A5-4ED9-ADFA-88648D588282}"/>
    <cellStyle name="Note 4" xfId="303" xr:uid="{DBF17090-AB4C-4E58-884F-CFE8D0759F54}"/>
    <cellStyle name="Note 5" xfId="304" xr:uid="{E5A44D9E-0CD3-4B0C-A3C4-13B9CF32120A}"/>
    <cellStyle name="Note 6" xfId="305" xr:uid="{B2836CFA-7EE4-4268-AA65-B18BBAABD63E}"/>
    <cellStyle name="Note 7" xfId="306" xr:uid="{2A0B3960-D65C-45BD-8DD5-A440EB744337}"/>
    <cellStyle name="Note 8" xfId="307" xr:uid="{6397EE8F-E507-4D1D-90C5-1B524EE46CE5}"/>
    <cellStyle name="Note 9" xfId="308" xr:uid="{43D57485-1060-4833-8CAB-C66DE6E24669}"/>
    <cellStyle name="Output" xfId="9" builtinId="21" customBuiltin="1"/>
    <cellStyle name="Percent 2" xfId="43" xr:uid="{04DDBA76-AC83-40C0-9BAC-EE2FA4D5C50F}"/>
    <cellStyle name="Percent 2 2" xfId="322" xr:uid="{452E4CF5-184E-4991-980C-4868DFDD0535}"/>
    <cellStyle name="Percent 2 3" xfId="317" xr:uid="{AA7A6160-0018-443D-ACFC-D37B8DE74ACC}"/>
    <cellStyle name="Percent 3" xfId="124" xr:uid="{D648E711-63DE-483A-9567-E66645A4C8DA}"/>
    <cellStyle name="Percent 3 2" xfId="319" xr:uid="{0F2D7BFF-E124-4A24-8896-6450B071E1F2}"/>
    <cellStyle name="Percent 4" xfId="125" xr:uid="{B236EC97-60EC-4A35-AB49-D266235A117A}"/>
    <cellStyle name="Percent 4 2" xfId="313" xr:uid="{AE12D068-BD0B-43FA-8001-2A02236D2680}"/>
    <cellStyle name="Percent 5" xfId="327" xr:uid="{CEC54ABE-69AF-4C61-B3FF-2C1BEC6740F7}"/>
    <cellStyle name="Percent 5 2" xfId="330" xr:uid="{F244274B-432E-4189-BDB8-06DA2078212A}"/>
    <cellStyle name="Title 2" xfId="34" xr:uid="{3F022B1A-FD56-4F5B-AF9C-A8BE53E9A01B}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788C5-849E-4A26-BB0D-A8B02C19380D}">
  <dimension ref="A1:K31"/>
  <sheetViews>
    <sheetView tabSelected="1" workbookViewId="0">
      <selection activeCell="H14" sqref="H14"/>
    </sheetView>
  </sheetViews>
  <sheetFormatPr defaultRowHeight="14.5" x14ac:dyDescent="0.35"/>
  <cols>
    <col min="1" max="1" width="22" bestFit="1" customWidth="1"/>
    <col min="2" max="2" width="22.7265625" customWidth="1"/>
    <col min="4" max="4" width="14.1796875" customWidth="1"/>
    <col min="5" max="5" width="11.7265625" customWidth="1"/>
    <col min="6" max="6" width="4.26953125" customWidth="1"/>
    <col min="7" max="7" width="21.54296875" customWidth="1"/>
    <col min="8" max="8" width="17.54296875" customWidth="1"/>
    <col min="9" max="9" width="13.26953125" customWidth="1"/>
    <col min="10" max="10" width="11.54296875" bestFit="1" customWidth="1"/>
  </cols>
  <sheetData>
    <row r="1" spans="1:11" ht="25.5" customHeight="1" thickBot="1" x14ac:dyDescent="0.4">
      <c r="A1" s="30" t="s">
        <v>22</v>
      </c>
      <c r="B1" s="67"/>
      <c r="C1" s="68"/>
      <c r="D1" s="68"/>
      <c r="E1" s="69"/>
    </row>
    <row r="2" spans="1:11" ht="25.5" customHeight="1" thickBot="1" x14ac:dyDescent="0.4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G2" s="31" t="s">
        <v>13</v>
      </c>
      <c r="H2" s="70" t="s">
        <v>24</v>
      </c>
      <c r="I2" s="71"/>
      <c r="J2" s="46" t="s">
        <v>47</v>
      </c>
    </row>
    <row r="3" spans="1:11" ht="15" thickBot="1" x14ac:dyDescent="0.4">
      <c r="A3" s="8"/>
      <c r="B3" s="9" t="s">
        <v>5</v>
      </c>
      <c r="C3" s="10">
        <v>1700</v>
      </c>
      <c r="D3" s="10">
        <v>1</v>
      </c>
      <c r="E3" s="11">
        <f t="shared" ref="E3:E9" si="0">A3*D3</f>
        <v>0</v>
      </c>
      <c r="G3" s="32"/>
      <c r="H3" s="44" t="s">
        <v>23</v>
      </c>
      <c r="I3" s="45">
        <v>20400</v>
      </c>
      <c r="J3" s="47">
        <v>40800</v>
      </c>
    </row>
    <row r="4" spans="1:11" ht="16.5" customHeight="1" x14ac:dyDescent="0.35">
      <c r="A4" s="1"/>
      <c r="B4" s="2" t="s">
        <v>6</v>
      </c>
      <c r="C4" s="3">
        <v>1200</v>
      </c>
      <c r="D4" s="3">
        <v>0.7</v>
      </c>
      <c r="E4" s="4">
        <f t="shared" si="0"/>
        <v>0</v>
      </c>
      <c r="G4" s="16"/>
      <c r="H4" s="72" t="s">
        <v>21</v>
      </c>
      <c r="I4" s="41">
        <f>I3*D4</f>
        <v>14280</v>
      </c>
      <c r="J4" s="47">
        <v>28560</v>
      </c>
    </row>
    <row r="5" spans="1:11" x14ac:dyDescent="0.35">
      <c r="A5" s="1"/>
      <c r="B5" s="2" t="s">
        <v>7</v>
      </c>
      <c r="C5" s="3">
        <v>900</v>
      </c>
      <c r="D5" s="3">
        <v>0.5</v>
      </c>
      <c r="E5" s="4">
        <f t="shared" si="0"/>
        <v>0</v>
      </c>
      <c r="G5" s="16"/>
      <c r="H5" s="73"/>
      <c r="I5" s="42">
        <f>I3*D5</f>
        <v>10200</v>
      </c>
      <c r="J5" s="47">
        <v>20400</v>
      </c>
    </row>
    <row r="6" spans="1:11" x14ac:dyDescent="0.35">
      <c r="A6" s="1"/>
      <c r="B6" s="2" t="s">
        <v>8</v>
      </c>
      <c r="C6" s="3">
        <v>675</v>
      </c>
      <c r="D6" s="3">
        <v>0.38095240000000002</v>
      </c>
      <c r="E6" s="4">
        <f t="shared" si="0"/>
        <v>0</v>
      </c>
      <c r="G6" s="16"/>
      <c r="H6" s="73"/>
      <c r="I6" s="42">
        <f>I3*D6</f>
        <v>7771.4289600000002</v>
      </c>
      <c r="J6" s="47">
        <v>15504</v>
      </c>
    </row>
    <row r="7" spans="1:11" x14ac:dyDescent="0.35">
      <c r="A7" s="1"/>
      <c r="B7" s="2" t="s">
        <v>9</v>
      </c>
      <c r="C7" s="3">
        <v>450</v>
      </c>
      <c r="D7" s="3">
        <v>0.26455026999999998</v>
      </c>
      <c r="E7" s="4">
        <f t="shared" si="0"/>
        <v>0</v>
      </c>
      <c r="G7" s="16"/>
      <c r="H7" s="73"/>
      <c r="I7" s="42">
        <f>I3*D7</f>
        <v>5396.8255079999999</v>
      </c>
      <c r="J7" s="47">
        <v>10608</v>
      </c>
    </row>
    <row r="8" spans="1:11" ht="15" thickBot="1" x14ac:dyDescent="0.4">
      <c r="A8" s="1"/>
      <c r="B8" s="2" t="s">
        <v>10</v>
      </c>
      <c r="C8" s="3">
        <v>300</v>
      </c>
      <c r="D8" s="3">
        <v>0.21164021999999999</v>
      </c>
      <c r="E8" s="4">
        <f t="shared" si="0"/>
        <v>0</v>
      </c>
      <c r="G8" s="17"/>
      <c r="H8" s="74"/>
      <c r="I8" s="43">
        <f>I3*D8</f>
        <v>4317.4604879999997</v>
      </c>
      <c r="J8" s="48">
        <v>8568</v>
      </c>
    </row>
    <row r="9" spans="1:11" s="54" customFormat="1" ht="15" hidden="1" thickBot="1" x14ac:dyDescent="0.4">
      <c r="A9" s="50"/>
      <c r="B9" s="51" t="s">
        <v>11</v>
      </c>
      <c r="C9" s="52">
        <v>100</v>
      </c>
      <c r="D9" s="52">
        <v>5.6277050000000002E-2</v>
      </c>
      <c r="E9" s="53">
        <f t="shared" si="0"/>
        <v>0</v>
      </c>
      <c r="G9" s="55"/>
      <c r="H9" s="49"/>
      <c r="I9" s="56">
        <f>I3*D9</f>
        <v>1148.0518200000001</v>
      </c>
      <c r="J9" s="57">
        <v>2448</v>
      </c>
      <c r="K9" s="54" t="s">
        <v>51</v>
      </c>
    </row>
    <row r="10" spans="1:11" ht="15" thickBot="1" x14ac:dyDescent="0.4">
      <c r="A10" s="5">
        <f>SUM(A3:A9)</f>
        <v>0</v>
      </c>
      <c r="B10" s="59" t="s">
        <v>12</v>
      </c>
      <c r="C10" s="59"/>
      <c r="D10" s="59"/>
      <c r="E10" s="6">
        <f>SUM(E3:E9)</f>
        <v>0</v>
      </c>
    </row>
    <row r="12" spans="1:11" x14ac:dyDescent="0.35">
      <c r="A12" s="23" t="s">
        <v>14</v>
      </c>
    </row>
    <row r="13" spans="1:11" x14ac:dyDescent="0.35">
      <c r="A13" s="20">
        <f>ROUND(E10,2)</f>
        <v>0</v>
      </c>
      <c r="B13" s="25"/>
      <c r="D13" s="22">
        <f>ROUND(A13*B13,0)</f>
        <v>0</v>
      </c>
    </row>
    <row r="14" spans="1:11" x14ac:dyDescent="0.35">
      <c r="A14" s="24" t="s">
        <v>25</v>
      </c>
      <c r="B14" s="21" t="s">
        <v>26</v>
      </c>
      <c r="C14" s="18" t="s">
        <v>17</v>
      </c>
      <c r="D14" t="s">
        <v>27</v>
      </c>
    </row>
    <row r="16" spans="1:11" x14ac:dyDescent="0.35">
      <c r="A16" s="19" t="s">
        <v>19</v>
      </c>
      <c r="B16" s="26">
        <f>ROUND(D13*0.98,0)</f>
        <v>0</v>
      </c>
      <c r="C16" s="21"/>
      <c r="D16" s="21"/>
      <c r="E16" s="21"/>
    </row>
    <row r="17" spans="1:5" x14ac:dyDescent="0.35">
      <c r="A17" t="s">
        <v>49</v>
      </c>
      <c r="B17" s="26">
        <f>ROUND(D13*0.02,0)</f>
        <v>0</v>
      </c>
    </row>
    <row r="19" spans="1:5" ht="15" thickBot="1" x14ac:dyDescent="0.4">
      <c r="A19" s="60" t="s">
        <v>20</v>
      </c>
      <c r="B19" s="60"/>
      <c r="C19" s="29"/>
      <c r="D19" s="29"/>
      <c r="E19" s="29"/>
    </row>
    <row r="20" spans="1:5" x14ac:dyDescent="0.35">
      <c r="A20" s="61" t="s">
        <v>50</v>
      </c>
      <c r="B20" s="62"/>
      <c r="C20" s="62"/>
      <c r="D20" s="62"/>
      <c r="E20" s="63"/>
    </row>
    <row r="21" spans="1:5" ht="15" thickBot="1" x14ac:dyDescent="0.4">
      <c r="A21" s="64"/>
      <c r="B21" s="65"/>
      <c r="C21" s="65"/>
      <c r="D21" s="65"/>
      <c r="E21" s="66"/>
    </row>
    <row r="23" spans="1:5" x14ac:dyDescent="0.35">
      <c r="A23" s="23" t="s">
        <v>28</v>
      </c>
      <c r="B23" s="33"/>
      <c r="C23" s="33"/>
      <c r="D23" s="33"/>
      <c r="E23" s="33"/>
    </row>
    <row r="24" spans="1:5" x14ac:dyDescent="0.35">
      <c r="A24" s="40" t="s">
        <v>29</v>
      </c>
      <c r="B24" s="40" t="s">
        <v>30</v>
      </c>
      <c r="C24" s="40" t="s">
        <v>31</v>
      </c>
      <c r="D24" s="40" t="s">
        <v>32</v>
      </c>
      <c r="E24" s="40" t="s">
        <v>33</v>
      </c>
    </row>
    <row r="25" spans="1:5" ht="58" x14ac:dyDescent="0.35">
      <c r="A25" s="34" t="s">
        <v>34</v>
      </c>
      <c r="B25" s="34" t="s">
        <v>35</v>
      </c>
      <c r="C25" s="34" t="s">
        <v>36</v>
      </c>
      <c r="D25" s="34" t="s">
        <v>38</v>
      </c>
      <c r="E25" s="34" t="s">
        <v>37</v>
      </c>
    </row>
    <row r="26" spans="1:5" x14ac:dyDescent="0.35">
      <c r="A26" s="35"/>
      <c r="B26" s="35"/>
      <c r="C26" s="35"/>
      <c r="D26" s="35"/>
      <c r="E26" s="35"/>
    </row>
    <row r="27" spans="1:5" x14ac:dyDescent="0.35">
      <c r="A27" s="35"/>
      <c r="B27" s="35"/>
      <c r="C27" s="35"/>
      <c r="D27" s="35"/>
      <c r="E27" s="35"/>
    </row>
    <row r="28" spans="1:5" x14ac:dyDescent="0.35">
      <c r="A28" s="35"/>
      <c r="B28" s="35"/>
      <c r="C28" s="35"/>
      <c r="D28" s="35"/>
      <c r="E28" s="35"/>
    </row>
    <row r="29" spans="1:5" x14ac:dyDescent="0.35">
      <c r="A29" s="35"/>
      <c r="B29" s="35"/>
      <c r="C29" s="35"/>
      <c r="D29" s="35"/>
      <c r="E29" s="35"/>
    </row>
    <row r="30" spans="1:5" x14ac:dyDescent="0.35">
      <c r="A30" s="35"/>
      <c r="B30" s="35"/>
      <c r="C30" s="35"/>
      <c r="D30" s="35"/>
      <c r="E30" s="35"/>
    </row>
    <row r="31" spans="1:5" x14ac:dyDescent="0.35">
      <c r="B31" s="39">
        <f>SUM(B26:B30)</f>
        <v>0</v>
      </c>
      <c r="C31" t="s">
        <v>48</v>
      </c>
    </row>
  </sheetData>
  <sheetProtection sheet="1" objects="1" scenarios="1"/>
  <mergeCells count="6">
    <mergeCell ref="B10:D10"/>
    <mergeCell ref="A19:B19"/>
    <mergeCell ref="A20:E21"/>
    <mergeCell ref="B1:E1"/>
    <mergeCell ref="H2:I2"/>
    <mergeCell ref="H4:H8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7DBE75-4160-4553-9320-5D7BD441AD6E}">
          <x14:formula1>
            <xm:f>DATA!$A$2:$A$3</xm:f>
          </x14:formula1>
          <xm:sqref>C26:C30</xm:sqref>
        </x14:dataValidation>
        <x14:dataValidation type="list" allowBlank="1" showInputMessage="1" showErrorMessage="1" xr:uid="{F30C6252-3A80-4A07-A4DB-D35D0C156C64}">
          <x14:formula1>
            <xm:f>DATA!$B$2:$B$5</xm:f>
          </x14:formula1>
          <xm:sqref>D26:D30</xm:sqref>
        </x14:dataValidation>
        <x14:dataValidation type="list" allowBlank="1" showInputMessage="1" showErrorMessage="1" xr:uid="{59752ABC-C448-4D40-A76C-6804CF166D34}">
          <x14:formula1>
            <xm:f>DATA!$C$2:$C$3</xm:f>
          </x14:formula1>
          <xm:sqref>E26:E30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AB92-CCA5-43C8-B2FB-5099F6D5B474}">
  <dimension ref="A1:C5"/>
  <sheetViews>
    <sheetView workbookViewId="0">
      <selection activeCell="F7" sqref="F7"/>
    </sheetView>
  </sheetViews>
  <sheetFormatPr defaultRowHeight="14.5" x14ac:dyDescent="0.35"/>
  <cols>
    <col min="1" max="1" width="9.81640625" customWidth="1"/>
    <col min="2" max="2" width="13.1796875" bestFit="1" customWidth="1"/>
    <col min="3" max="3" width="11" customWidth="1"/>
  </cols>
  <sheetData>
    <row r="1" spans="1:3" x14ac:dyDescent="0.35">
      <c r="A1" s="36" t="s">
        <v>31</v>
      </c>
      <c r="B1" s="36" t="s">
        <v>32</v>
      </c>
      <c r="C1" s="36" t="s">
        <v>33</v>
      </c>
    </row>
    <row r="2" spans="1:3" x14ac:dyDescent="0.35">
      <c r="A2" s="37" t="s">
        <v>40</v>
      </c>
      <c r="B2" s="37" t="s">
        <v>41</v>
      </c>
      <c r="C2" s="37" t="s">
        <v>46</v>
      </c>
    </row>
    <row r="3" spans="1:3" x14ac:dyDescent="0.35">
      <c r="A3" s="38" t="s">
        <v>39</v>
      </c>
      <c r="B3" s="37" t="s">
        <v>42</v>
      </c>
      <c r="C3" s="37" t="s">
        <v>45</v>
      </c>
    </row>
    <row r="4" spans="1:3" x14ac:dyDescent="0.35">
      <c r="A4" s="38"/>
      <c r="B4" s="37" t="s">
        <v>43</v>
      </c>
      <c r="C4" s="38"/>
    </row>
    <row r="5" spans="1:3" x14ac:dyDescent="0.35">
      <c r="A5" s="38"/>
      <c r="B5" s="37" t="s">
        <v>44</v>
      </c>
      <c r="C5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747D-2093-4233-9EBD-A8F3CD306DC8}">
  <dimension ref="A1:G21"/>
  <sheetViews>
    <sheetView workbookViewId="0">
      <selection activeCell="K14" sqref="K14"/>
    </sheetView>
  </sheetViews>
  <sheetFormatPr defaultRowHeight="14.5" x14ac:dyDescent="0.35"/>
  <cols>
    <col min="1" max="1" width="22" bestFit="1" customWidth="1"/>
    <col min="2" max="2" width="22.7265625" customWidth="1"/>
    <col min="4" max="4" width="14.1796875" customWidth="1"/>
    <col min="5" max="5" width="11.7265625" customWidth="1"/>
    <col min="6" max="6" width="4.26953125" customWidth="1"/>
    <col min="7" max="7" width="20.54296875" bestFit="1" customWidth="1"/>
  </cols>
  <sheetData>
    <row r="1" spans="1:7" ht="15" thickBot="1" x14ac:dyDescent="0.4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G1" s="7" t="s">
        <v>13</v>
      </c>
    </row>
    <row r="2" spans="1:7" x14ac:dyDescent="0.35">
      <c r="A2" s="8">
        <v>5</v>
      </c>
      <c r="B2" s="9" t="s">
        <v>5</v>
      </c>
      <c r="C2" s="10">
        <v>1700</v>
      </c>
      <c r="D2" s="10">
        <v>1</v>
      </c>
      <c r="E2" s="11">
        <f t="shared" ref="E2:E8" si="0">A2*D2</f>
        <v>5</v>
      </c>
      <c r="G2" s="15">
        <v>21000</v>
      </c>
    </row>
    <row r="3" spans="1:7" x14ac:dyDescent="0.35">
      <c r="A3" s="1">
        <v>6</v>
      </c>
      <c r="B3" s="2" t="s">
        <v>6</v>
      </c>
      <c r="C3" s="3">
        <v>1200</v>
      </c>
      <c r="D3" s="3">
        <v>0.7</v>
      </c>
      <c r="E3" s="4">
        <f t="shared" si="0"/>
        <v>4.1999999999999993</v>
      </c>
      <c r="G3" s="16">
        <v>15000</v>
      </c>
    </row>
    <row r="4" spans="1:7" x14ac:dyDescent="0.35">
      <c r="A4" s="1"/>
      <c r="B4" s="2" t="s">
        <v>7</v>
      </c>
      <c r="C4" s="3">
        <v>900</v>
      </c>
      <c r="D4" s="3">
        <v>0.5</v>
      </c>
      <c r="E4" s="4">
        <f t="shared" si="0"/>
        <v>0</v>
      </c>
      <c r="G4" s="16"/>
    </row>
    <row r="5" spans="1:7" x14ac:dyDescent="0.35">
      <c r="A5" s="1"/>
      <c r="B5" s="2" t="s">
        <v>8</v>
      </c>
      <c r="C5" s="3">
        <v>675</v>
      </c>
      <c r="D5" s="3">
        <v>0.38095240000000002</v>
      </c>
      <c r="E5" s="4">
        <f t="shared" si="0"/>
        <v>0</v>
      </c>
      <c r="G5" s="16"/>
    </row>
    <row r="6" spans="1:7" x14ac:dyDescent="0.35">
      <c r="A6" s="1">
        <v>10</v>
      </c>
      <c r="B6" s="2" t="s">
        <v>9</v>
      </c>
      <c r="C6" s="3">
        <v>450</v>
      </c>
      <c r="D6" s="3">
        <v>0.26455026999999998</v>
      </c>
      <c r="E6" s="4">
        <f t="shared" si="0"/>
        <v>2.6455026999999998</v>
      </c>
      <c r="G6" s="16">
        <v>5000</v>
      </c>
    </row>
    <row r="7" spans="1:7" ht="15" thickBot="1" x14ac:dyDescent="0.4">
      <c r="A7" s="1"/>
      <c r="B7" s="2" t="s">
        <v>10</v>
      </c>
      <c r="C7" s="3">
        <v>300</v>
      </c>
      <c r="D7" s="3">
        <v>0.21164021999999999</v>
      </c>
      <c r="E7" s="4">
        <f t="shared" si="0"/>
        <v>0</v>
      </c>
      <c r="G7" s="17"/>
    </row>
    <row r="8" spans="1:7" ht="15" hidden="1" thickBot="1" x14ac:dyDescent="0.4">
      <c r="A8" s="1"/>
      <c r="B8" s="2" t="s">
        <v>11</v>
      </c>
      <c r="C8" s="3">
        <v>100</v>
      </c>
      <c r="D8" s="3">
        <v>5.6277050000000002E-2</v>
      </c>
      <c r="E8" s="4">
        <f t="shared" si="0"/>
        <v>0</v>
      </c>
      <c r="G8" s="58"/>
    </row>
    <row r="9" spans="1:7" ht="15" thickBot="1" x14ac:dyDescent="0.4">
      <c r="A9" s="5">
        <f>SUM(A2:A8)</f>
        <v>21</v>
      </c>
      <c r="B9" s="59" t="s">
        <v>12</v>
      </c>
      <c r="C9" s="59"/>
      <c r="D9" s="59"/>
      <c r="E9" s="6">
        <f>SUM(E2:E8)</f>
        <v>11.845502699999999</v>
      </c>
    </row>
    <row r="11" spans="1:7" x14ac:dyDescent="0.35">
      <c r="A11" s="23" t="s">
        <v>14</v>
      </c>
    </row>
    <row r="12" spans="1:7" x14ac:dyDescent="0.35">
      <c r="A12" s="27">
        <f>E9</f>
        <v>11.845502699999999</v>
      </c>
      <c r="B12" s="25">
        <v>25000</v>
      </c>
      <c r="D12" s="22">
        <f>A12*B12</f>
        <v>296137.5675</v>
      </c>
    </row>
    <row r="13" spans="1:7" x14ac:dyDescent="0.35">
      <c r="A13" s="24" t="s">
        <v>15</v>
      </c>
      <c r="B13" s="21" t="s">
        <v>16</v>
      </c>
      <c r="C13" s="18" t="s">
        <v>17</v>
      </c>
      <c r="D13" t="s">
        <v>18</v>
      </c>
    </row>
    <row r="16" spans="1:7" x14ac:dyDescent="0.35">
      <c r="A16" s="19" t="s">
        <v>19</v>
      </c>
      <c r="B16" s="28">
        <f>ROUND(D12*0.98,0)</f>
        <v>290215</v>
      </c>
      <c r="C16" s="21"/>
      <c r="D16" s="21"/>
      <c r="E16" s="21"/>
    </row>
    <row r="17" spans="1:5" x14ac:dyDescent="0.35">
      <c r="A17" t="s">
        <v>49</v>
      </c>
      <c r="B17" s="28">
        <f>ROUND(D12*0.02,0)</f>
        <v>5923</v>
      </c>
    </row>
    <row r="19" spans="1:5" x14ac:dyDescent="0.35">
      <c r="A19" s="75" t="s">
        <v>20</v>
      </c>
      <c r="B19" s="75"/>
      <c r="C19" s="29"/>
      <c r="D19" s="29"/>
      <c r="E19" s="29"/>
    </row>
    <row r="20" spans="1:5" x14ac:dyDescent="0.35">
      <c r="A20" s="76" t="s">
        <v>52</v>
      </c>
      <c r="B20" s="76"/>
      <c r="C20" s="76"/>
      <c r="D20" s="76"/>
      <c r="E20" s="76"/>
    </row>
    <row r="21" spans="1:5" x14ac:dyDescent="0.35">
      <c r="A21" s="76"/>
      <c r="B21" s="76"/>
      <c r="C21" s="76"/>
      <c r="D21" s="76"/>
      <c r="E21" s="76"/>
    </row>
  </sheetData>
  <sheetProtection sheet="1" objects="1" scenarios="1"/>
  <mergeCells count="3">
    <mergeCell ref="B9:D9"/>
    <mergeCell ref="A19:B19"/>
    <mergeCell ref="A20:E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Chart</vt:lpstr>
      <vt:lpstr>DATA</vt:lpstr>
      <vt:lpstr>Sample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Ramsey (Serve Kentucky)</dc:creator>
  <cp:lastModifiedBy>Sebastian, Stefonie</cp:lastModifiedBy>
  <dcterms:created xsi:type="dcterms:W3CDTF">2021-10-12T19:19:00Z</dcterms:created>
  <dcterms:modified xsi:type="dcterms:W3CDTF">2026-04-06T14:32:05Z</dcterms:modified>
</cp:coreProperties>
</file>