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9DEF3E69-06D7-4F94-83D4-4CF200109BF4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Surface Coating_VOC_PM" sheetId="1" r:id="rId1"/>
    <sheet name="Surface Coating_HA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21" i="2"/>
  <c r="D22" i="2"/>
  <c r="D23" i="2"/>
  <c r="D14" i="2"/>
  <c r="C15" i="2"/>
  <c r="C16" i="2"/>
  <c r="C17" i="2"/>
  <c r="C18" i="2"/>
  <c r="C19" i="2"/>
  <c r="C20" i="2"/>
  <c r="C21" i="2"/>
  <c r="C22" i="2"/>
  <c r="C23" i="2"/>
  <c r="C14" i="2"/>
  <c r="B15" i="2"/>
  <c r="B16" i="2"/>
  <c r="B17" i="2"/>
  <c r="B18" i="2"/>
  <c r="B19" i="2"/>
  <c r="B20" i="2"/>
  <c r="B21" i="2"/>
  <c r="B22" i="2"/>
  <c r="B23" i="2"/>
  <c r="B14" i="2"/>
  <c r="A15" i="2"/>
  <c r="A16" i="2"/>
  <c r="A17" i="2"/>
  <c r="A18" i="2"/>
  <c r="A19" i="2"/>
  <c r="A20" i="2"/>
  <c r="A21" i="2"/>
  <c r="A22" i="2"/>
  <c r="A23" i="2"/>
  <c r="A14" i="2"/>
  <c r="R19" i="2" l="1"/>
  <c r="Q17" i="2"/>
  <c r="O17" i="2"/>
  <c r="M16" i="2"/>
  <c r="L20" i="2"/>
  <c r="R18" i="2"/>
  <c r="N17" i="2"/>
  <c r="L18" i="2"/>
  <c r="M18" i="2"/>
  <c r="N18" i="2"/>
  <c r="P17" i="2"/>
  <c r="L17" i="2"/>
  <c r="R17" i="2"/>
  <c r="M19" i="2"/>
  <c r="N20" i="2"/>
  <c r="M17" i="2"/>
  <c r="N19" i="2"/>
  <c r="O21" i="2"/>
  <c r="O18" i="2"/>
  <c r="P18" i="2"/>
  <c r="M22" i="2"/>
  <c r="N16" i="2"/>
  <c r="L19" i="2"/>
  <c r="N21" i="2"/>
  <c r="R20" i="2"/>
  <c r="Q18" i="2"/>
  <c r="M21" i="2"/>
  <c r="R21" i="2"/>
  <c r="M23" i="2"/>
  <c r="M15" i="2"/>
  <c r="L21" i="2"/>
  <c r="Q20" i="2"/>
  <c r="L22" i="2"/>
  <c r="P19" i="2"/>
  <c r="N22" i="2"/>
  <c r="Q19" i="2"/>
  <c r="N15" i="2"/>
  <c r="P21" i="2"/>
  <c r="L23" i="2"/>
  <c r="L15" i="2"/>
  <c r="R22" i="2"/>
  <c r="R14" i="2"/>
  <c r="N23" i="2"/>
  <c r="O23" i="2"/>
  <c r="P15" i="2"/>
  <c r="Q16" i="2"/>
  <c r="M20" i="2"/>
  <c r="O22" i="2"/>
  <c r="P23" i="2"/>
  <c r="O15" i="2"/>
  <c r="P16" i="2"/>
  <c r="Q15" i="2"/>
  <c r="P22" i="2"/>
  <c r="O20" i="2"/>
  <c r="Q22" i="2"/>
  <c r="L16" i="2"/>
  <c r="O19" i="2"/>
  <c r="P20" i="2"/>
  <c r="Q21" i="2"/>
  <c r="O16" i="2"/>
  <c r="R16" i="2"/>
  <c r="Q23" i="2"/>
  <c r="R15" i="2"/>
  <c r="R23" i="2"/>
  <c r="L14" i="2"/>
  <c r="Q14" i="2"/>
  <c r="M14" i="2"/>
  <c r="O14" i="2"/>
  <c r="P14" i="2"/>
  <c r="N14" i="2"/>
  <c r="S18" i="2" l="1"/>
  <c r="S17" i="2"/>
  <c r="S16" i="2"/>
  <c r="S19" i="2"/>
  <c r="S21" i="2"/>
  <c r="S22" i="2"/>
  <c r="L24" i="2"/>
  <c r="P24" i="2"/>
  <c r="S20" i="2"/>
  <c r="N24" i="2"/>
  <c r="M24" i="2"/>
  <c r="R24" i="2"/>
  <c r="S23" i="2"/>
  <c r="S15" i="2"/>
  <c r="O24" i="2"/>
  <c r="Q24" i="2"/>
  <c r="S14" i="2"/>
  <c r="S24" i="2" l="1"/>
  <c r="P22" i="1" l="1"/>
  <c r="P21" i="1"/>
  <c r="P20" i="1"/>
  <c r="P19" i="1"/>
  <c r="P18" i="1"/>
  <c r="P17" i="1"/>
  <c r="P16" i="1"/>
  <c r="P15" i="1"/>
  <c r="P14" i="1"/>
  <c r="P13" i="1"/>
  <c r="J22" i="1"/>
  <c r="J21" i="1"/>
  <c r="J20" i="1"/>
  <c r="J19" i="1"/>
  <c r="J18" i="1"/>
  <c r="J17" i="1"/>
  <c r="J16" i="1"/>
  <c r="J15" i="1"/>
  <c r="J14" i="1"/>
  <c r="J13" i="1"/>
  <c r="J23" i="1" l="1"/>
  <c r="E13" i="1"/>
  <c r="L13" i="1" s="1"/>
  <c r="M13" i="1" s="1"/>
  <c r="E14" i="1"/>
  <c r="Q14" i="1" s="1"/>
  <c r="E15" i="1"/>
  <c r="Q15" i="1" s="1"/>
  <c r="E16" i="1"/>
  <c r="Q16" i="1" s="1"/>
  <c r="E17" i="1"/>
  <c r="L17" i="1" s="1"/>
  <c r="M17" i="1" s="1"/>
  <c r="E18" i="1"/>
  <c r="L18" i="1" s="1"/>
  <c r="M18" i="1" s="1"/>
  <c r="E19" i="1"/>
  <c r="L19" i="1" s="1"/>
  <c r="M19" i="1" s="1"/>
  <c r="E20" i="1"/>
  <c r="L20" i="1" s="1"/>
  <c r="M20" i="1" s="1"/>
  <c r="E21" i="1"/>
  <c r="L21" i="1" s="1"/>
  <c r="M21" i="1" s="1"/>
  <c r="E22" i="1"/>
  <c r="L22" i="1" s="1"/>
  <c r="M22" i="1" s="1"/>
  <c r="O13" i="1" l="1"/>
  <c r="N13" i="1"/>
  <c r="K17" i="1"/>
  <c r="N19" i="1"/>
  <c r="O19" i="1"/>
  <c r="P23" i="1"/>
  <c r="P26" i="1" s="1"/>
  <c r="O21" i="1"/>
  <c r="N21" i="1"/>
  <c r="K18" i="1"/>
  <c r="Q20" i="1"/>
  <c r="Q21" i="1"/>
  <c r="L15" i="1"/>
  <c r="M15" i="1" s="1"/>
  <c r="L14" i="1"/>
  <c r="M14" i="1" s="1"/>
  <c r="K14" i="1"/>
  <c r="L16" i="1"/>
  <c r="M16" i="1" s="1"/>
  <c r="K19" i="1"/>
  <c r="K16" i="1"/>
  <c r="Q18" i="1"/>
  <c r="Q19" i="1"/>
  <c r="K15" i="1"/>
  <c r="K20" i="1"/>
  <c r="Q17" i="1"/>
  <c r="K21" i="1"/>
  <c r="Q22" i="1"/>
  <c r="K22" i="1"/>
  <c r="K13" i="1"/>
  <c r="Q13" i="1"/>
  <c r="O18" i="1" l="1"/>
  <c r="N18" i="1"/>
  <c r="O17" i="1"/>
  <c r="N17" i="1"/>
  <c r="N20" i="1"/>
  <c r="O20" i="1"/>
  <c r="O22" i="1"/>
  <c r="N22" i="1"/>
  <c r="N16" i="1" l="1"/>
  <c r="O16" i="1"/>
  <c r="O14" i="1"/>
  <c r="N14" i="1"/>
  <c r="M23" i="1"/>
  <c r="O15" i="1"/>
  <c r="N15" i="1"/>
  <c r="O23" i="1" l="1"/>
  <c r="N23" i="1"/>
</calcChain>
</file>

<file path=xl/sharedStrings.xml><?xml version="1.0" encoding="utf-8"?>
<sst xmlns="http://schemas.openxmlformats.org/spreadsheetml/2006/main" count="90" uniqueCount="53">
  <si>
    <t xml:space="preserve"> VOC and Particulate</t>
  </si>
  <si>
    <t>From Surface Coating Operations</t>
  </si>
  <si>
    <t>Material</t>
  </si>
  <si>
    <t>Pounds VOC per gallon of coating</t>
  </si>
  <si>
    <t>Transfer Efficiency</t>
  </si>
  <si>
    <t>Volume %    Solids</t>
  </si>
  <si>
    <t>Methodology</t>
  </si>
  <si>
    <t>Weight %     VOC</t>
  </si>
  <si>
    <t>Maximum Material Usage (gal/unit)</t>
  </si>
  <si>
    <t>Maximum Material   Usage (gal/day)</t>
  </si>
  <si>
    <t>Totals</t>
  </si>
  <si>
    <t>Maximum Material Usage (gal/day) = [Maximum Material Usage (gal/unit)] * [Maximum Capacity (units/hour)] * [24 hours/day]</t>
  </si>
  <si>
    <t>Pounds VOC per gallon of coating solids</t>
  </si>
  <si>
    <t>Pounds VOC per gallon of coating solids = [Density (lbs/gal)] * [Weight % VOCs] / [Volume % Solids]</t>
  </si>
  <si>
    <t>PTE of VOC (lbs/day)</t>
  </si>
  <si>
    <t>Density (lbs/gal)</t>
  </si>
  <si>
    <t xml:space="preserve">PTE of   VOC (tons/year) </t>
  </si>
  <si>
    <t xml:space="preserve">Total Controlled Potential to Emit (PTE) (tons/year) =  </t>
  </si>
  <si>
    <t>Maximum Capacity (units/hour)</t>
  </si>
  <si>
    <t>PTE of VOC (lbs/hour)</t>
  </si>
  <si>
    <t>Pounds of VOC per gallon coating = [Density (lbs/gal)] * [Weight % VOC]</t>
  </si>
  <si>
    <t>PTE of VOC (lbs/hour) = [Maximum Material Usage (gal/unit)] * [Maximum Capacity (units/hour)] * [Pounds of VOC per gallon coating]</t>
  </si>
  <si>
    <t>PTE of VOC (tons/year) = [PTE of VOC (lbs/hour)] * [8760 hours/year]* [1 ton/2000 lbs]</t>
  </si>
  <si>
    <t>PTE of VOC (lbs/day) = [PTE of VOC (lbs/hour)] * [24 hours/day]</t>
  </si>
  <si>
    <t>Uncontrolled PTE of PM/PM10/PM2.5 (tons/year) = [Density (lbs/gal)] * [Maximum Material Usage (gal/unit)] * [Maximum Capacity (units/hour)] * [1 - Weight % Volatile)] * [1 - Transfer Efficiency)] * [8760 hour/year] * [1 ton/2000 lbs]</t>
  </si>
  <si>
    <t>Controlled PTE of PM/PM10/PM2.5 (tons/year) = [Uncontrolled PTE of PM/PM10/PM2.5 (tons/year)] * [1 - Control Efficiency]</t>
  </si>
  <si>
    <t xml:space="preserve"> Control Efficiency =  </t>
  </si>
  <si>
    <t>Uncontrolled             PTE of    PM/PM10/PM2.5 (tons/year)</t>
  </si>
  <si>
    <t>Pounds VOC per gallon of coating less water and exempt compounds</t>
  </si>
  <si>
    <t>Weight % Volatile (water, VOC, and exempt compounds*)</t>
  </si>
  <si>
    <t>Weight % water and   exempt compounds*</t>
  </si>
  <si>
    <t>Volume % water and              exempt compounds*</t>
  </si>
  <si>
    <t>Weight % VOC = [Weight % Volatile (water, VOC, and exempt Compounds*)] - [Weight % water and exempt Compounds]</t>
  </si>
  <si>
    <t>Pounds of VOC per gallon coating less water and exempt Compounds = [Density (lbs/gal)] * [Weight % VOC] / [1 - (Volume % water and exempt Compounds)]</t>
  </si>
  <si>
    <t>*Exempt compounds include all compounds specifically exempted from the definition of volatile organic compounds (VOC) under 40 CFR 51.100(s).</t>
  </si>
  <si>
    <t>Hazardous Air Pollutants (HAPs)</t>
  </si>
  <si>
    <t xml:space="preserve">PTE of </t>
  </si>
  <si>
    <t>Weight %</t>
  </si>
  <si>
    <t>Xylene</t>
  </si>
  <si>
    <t>Toluene</t>
  </si>
  <si>
    <t>Formaldehyde</t>
  </si>
  <si>
    <t>Benzene</t>
  </si>
  <si>
    <t>Hexane</t>
  </si>
  <si>
    <t>Glycol Ethers</t>
  </si>
  <si>
    <t>Methanol</t>
  </si>
  <si>
    <t>Total HAPs</t>
  </si>
  <si>
    <t>(tons/year)</t>
  </si>
  <si>
    <t>PTE of HAP (tons/year) =  [Density (lbs/gal)] * [Maximum Material Usage (gal/unit)] * [Maximum Capacity (units/hour)] * [Weight % HAP] * [8760 hours/year]* [1 ton/2000 lbs]</t>
  </si>
  <si>
    <t>PTE of Total HAPs (tons/year) = SUM (PTE of Each Single HAP (tons/year))</t>
  </si>
  <si>
    <t>Hazardous air pollutant (HAP) is defined by Section 112(b) of the Clean Air Act.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</si>
  <si>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</si>
  <si>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</si>
  <si>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This calculation is for illustrative purposes only.  The methodologies and assumptions used in these calculations are based on a material/mass balance approach and may not be representative/appropriate for a given emission unit/activity.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</si>
</sst>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.00000_)"/>
    <numFmt numFmtId="166" formatCode="0.000_)"/>
    <numFmt numFmtId="167" formatCode="0.00_)"/>
    <numFmt numFmtId="168" formatCode="0.0%"/>
    <numFmt numFmtId="169" formatCode="0_)"/>
  </numFmts>
  <fonts count="7">
    <font>
      <sz val="12"/>
      <name val="Arial MT"/>
    </font>
    <font>
      <b/>
      <sz val="10"/>
      <name val="Arial"/>
      <family val="2"/>
    </font>
    <font>
      <sz val="10"/>
      <name val="Arial"/>
      <family val="2"/>
    </font>
    <font>
      <sz val="8"/>
      <name val="Arial MT"/>
    </font>
    <font>
      <sz val="12"/>
      <name val="Arial MT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indexed="22"/>
      </patternFill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</cellStyleXfs>
  <cellXfs count="125">
    <xf numFmtId="0" fontId="0" fillId="0" borderId="0" xfId="0"/>
    <xf numFmtId="0" fontId="2" fillId="0" borderId="0" xfId="0" applyFont="1" applyFill="1" applyAlignment="1" applyProtection="1">
      <alignment vertical="center"/>
    </xf>
    <xf numFmtId="16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7" fontId="1" fillId="0" borderId="0" xfId="0" applyNumberFormat="1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Protection="1"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167" fontId="2" fillId="3" borderId="1" xfId="0" applyNumberFormat="1" applyFont="1" applyFill="1" applyBorder="1" applyAlignment="1" applyProtection="1">
      <alignment horizontal="center" vertical="center"/>
      <protection locked="0"/>
    </xf>
    <xf numFmtId="10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8" fontId="1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0" fontId="2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7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9" fontId="2" fillId="0" borderId="0" xfId="0" applyNumberFormat="1" applyFont="1" applyAlignment="1" applyProtection="1">
      <alignment horizontal="left"/>
      <protection locked="0"/>
    </xf>
    <xf numFmtId="10" fontId="2" fillId="0" borderId="5" xfId="0" applyNumberFormat="1" applyFont="1" applyBorder="1" applyAlignment="1" applyProtection="1">
      <alignment horizontal="center"/>
      <protection locked="0"/>
    </xf>
    <xf numFmtId="10" fontId="2" fillId="0" borderId="6" xfId="0" applyNumberFormat="1" applyFont="1" applyBorder="1" applyAlignment="1" applyProtection="1">
      <alignment horizontal="center"/>
      <protection locked="0"/>
    </xf>
    <xf numFmtId="167" fontId="2" fillId="4" borderId="6" xfId="0" applyNumberFormat="1" applyFont="1" applyFill="1" applyBorder="1" applyAlignment="1" applyProtection="1">
      <alignment horizontal="center" wrapText="1"/>
      <protection locked="0"/>
    </xf>
    <xf numFmtId="10" fontId="2" fillId="0" borderId="7" xfId="0" applyNumberFormat="1" applyFont="1" applyBorder="1" applyAlignment="1" applyProtection="1">
      <alignment horizontal="center"/>
      <protection locked="0"/>
    </xf>
    <xf numFmtId="10" fontId="2" fillId="0" borderId="8" xfId="0" applyNumberFormat="1" applyFont="1" applyBorder="1" applyAlignment="1" applyProtection="1">
      <alignment horizontal="center"/>
      <protection locked="0"/>
    </xf>
    <xf numFmtId="10" fontId="2" fillId="4" borderId="9" xfId="0" applyNumberFormat="1" applyFont="1" applyFill="1" applyBorder="1" applyAlignment="1" applyProtection="1">
      <alignment horizontal="center"/>
      <protection locked="0"/>
    </xf>
    <xf numFmtId="10" fontId="2" fillId="4" borderId="8" xfId="0" applyNumberFormat="1" applyFont="1" applyFill="1" applyBorder="1" applyAlignment="1" applyProtection="1">
      <alignment horizontal="center"/>
      <protection locked="0"/>
    </xf>
    <xf numFmtId="10" fontId="2" fillId="4" borderId="10" xfId="0" applyNumberFormat="1" applyFont="1" applyFill="1" applyBorder="1" applyAlignment="1" applyProtection="1">
      <alignment horizontal="center"/>
      <protection locked="0"/>
    </xf>
    <xf numFmtId="10" fontId="2" fillId="4" borderId="11" xfId="0" applyNumberFormat="1" applyFont="1" applyFill="1" applyBorder="1" applyAlignment="1" applyProtection="1">
      <alignment horizontal="center"/>
      <protection locked="0"/>
    </xf>
    <xf numFmtId="167" fontId="2" fillId="0" borderId="8" xfId="0" applyNumberFormat="1" applyFont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10" fontId="2" fillId="0" borderId="12" xfId="0" applyNumberFormat="1" applyFont="1" applyBorder="1" applyAlignment="1" applyProtection="1">
      <alignment horizontal="center"/>
      <protection locked="0"/>
    </xf>
    <xf numFmtId="167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169" fontId="2" fillId="0" borderId="0" xfId="0" applyNumberFormat="1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center"/>
      <protection locked="0"/>
    </xf>
    <xf numFmtId="10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169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0" borderId="1" xfId="2" applyNumberFormat="1" applyFont="1" applyBorder="1" applyAlignment="1" applyProtection="1">
      <alignment horizontal="center" wrapText="1"/>
      <protection locked="0"/>
    </xf>
    <xf numFmtId="165" fontId="2" fillId="0" borderId="1" xfId="2" applyNumberFormat="1" applyFont="1" applyFill="1" applyBorder="1" applyAlignment="1" applyProtection="1">
      <alignment horizontal="center" wrapText="1"/>
      <protection locked="0"/>
    </xf>
    <xf numFmtId="166" fontId="2" fillId="0" borderId="1" xfId="2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 wrapText="1"/>
      <protection locked="0"/>
    </xf>
    <xf numFmtId="165" fontId="2" fillId="0" borderId="1" xfId="2" applyNumberFormat="1" applyFont="1" applyFill="1" applyBorder="1" applyAlignment="1" applyProtection="1">
      <alignment horizontal="center" wrapText="1"/>
      <protection locked="0"/>
    </xf>
    <xf numFmtId="166" fontId="2" fillId="0" borderId="1" xfId="2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67" fontId="1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0" fontId="1" fillId="0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166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0" borderId="0" xfId="0" applyNumberFormat="1" applyFont="1" applyFill="1" applyAlignment="1" applyProtection="1">
      <alignment horizontal="right"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6" fontId="2" fillId="0" borderId="0" xfId="0" applyNumberFormat="1" applyFont="1" applyFill="1" applyAlignment="1" applyProtection="1">
      <alignment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1" xfId="2" applyFont="1" applyFill="1" applyBorder="1" applyAlignment="1" applyProtection="1">
      <alignment horizontal="center" wrapText="1"/>
      <protection locked="0"/>
    </xf>
    <xf numFmtId="10" fontId="2" fillId="0" borderId="1" xfId="2" applyNumberFormat="1" applyFont="1" applyBorder="1" applyAlignment="1" applyProtection="1">
      <alignment horizontal="center" wrapText="1"/>
      <protection locked="0"/>
    </xf>
    <xf numFmtId="9" fontId="2" fillId="0" borderId="1" xfId="2" applyNumberFormat="1" applyFont="1" applyBorder="1" applyAlignment="1" applyProtection="1">
      <alignment horizontal="center" wrapText="1"/>
      <protection locked="0"/>
    </xf>
    <xf numFmtId="0" fontId="2" fillId="0" borderId="1" xfId="2" applyFont="1" applyBorder="1" applyAlignment="1" applyProtection="1">
      <alignment horizontal="center" wrapText="1"/>
      <protection locked="0"/>
    </xf>
    <xf numFmtId="167" fontId="2" fillId="0" borderId="1" xfId="2" applyNumberFormat="1" applyFont="1" applyBorder="1" applyAlignment="1" applyProtection="1">
      <alignment horizontal="center" wrapText="1"/>
      <protection locked="0"/>
    </xf>
    <xf numFmtId="167" fontId="2" fillId="0" borderId="1" xfId="2" applyNumberFormat="1" applyFont="1" applyFill="1" applyBorder="1" applyAlignment="1" applyProtection="1">
      <alignment horizontal="center" wrapText="1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vertical="center"/>
      <protection locked="0"/>
    </xf>
    <xf numFmtId="10" fontId="2" fillId="0" borderId="0" xfId="0" applyNumberFormat="1" applyFont="1" applyFill="1" applyAlignment="1" applyProtection="1">
      <alignment vertical="center"/>
      <protection locked="0"/>
    </xf>
    <xf numFmtId="9" fontId="2" fillId="0" borderId="0" xfId="0" applyNumberFormat="1" applyFont="1" applyFill="1" applyAlignment="1" applyProtection="1">
      <alignment vertical="center"/>
      <protection locked="0"/>
    </xf>
    <xf numFmtId="166" fontId="1" fillId="0" borderId="0" xfId="0" applyNumberFormat="1" applyFont="1" applyFill="1" applyAlignment="1" applyProtection="1">
      <alignment horizontal="center" vertical="center"/>
      <protection locked="0"/>
    </xf>
    <xf numFmtId="167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9" fontId="1" fillId="0" borderId="0" xfId="0" applyNumberFormat="1" applyFont="1" applyFill="1" applyAlignment="1" applyProtection="1">
      <alignment vertical="center"/>
      <protection locked="0"/>
    </xf>
    <xf numFmtId="167" fontId="2" fillId="0" borderId="2" xfId="2" applyNumberFormat="1" applyFont="1" applyBorder="1" applyAlignment="1" applyProtection="1">
      <alignment vertical="center"/>
      <protection locked="0"/>
    </xf>
    <xf numFmtId="0" fontId="2" fillId="0" borderId="3" xfId="2" applyFont="1" applyBorder="1" applyAlignment="1" applyProtection="1">
      <alignment vertical="center"/>
      <protection locked="0"/>
    </xf>
    <xf numFmtId="167" fontId="1" fillId="0" borderId="4" xfId="2" applyNumberFormat="1" applyFont="1" applyBorder="1" applyAlignment="1" applyProtection="1">
      <alignment horizontal="right" vertical="center"/>
      <protection locked="0"/>
    </xf>
    <xf numFmtId="0" fontId="2" fillId="0" borderId="2" xfId="2" applyNumberFormat="1" applyFont="1" applyFill="1" applyBorder="1" applyAlignment="1" applyProtection="1">
      <alignment horizontal="center" vertical="center"/>
      <protection locked="0"/>
    </xf>
    <xf numFmtId="167" fontId="2" fillId="0" borderId="3" xfId="2" applyNumberFormat="1" applyFont="1" applyFill="1" applyBorder="1" applyAlignment="1" applyProtection="1">
      <alignment horizontal="center" vertical="center"/>
      <protection locked="0"/>
    </xf>
    <xf numFmtId="167" fontId="2" fillId="0" borderId="3" xfId="2" applyNumberFormat="1" applyFont="1" applyBorder="1" applyAlignment="1" applyProtection="1">
      <alignment vertical="center"/>
      <protection locked="0"/>
    </xf>
    <xf numFmtId="10" fontId="1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167" fontId="2" fillId="0" borderId="0" xfId="2" applyNumberFormat="1" applyFont="1" applyFill="1" applyBorder="1" applyAlignment="1" applyProtection="1">
      <alignment horizontal="center" vertical="center"/>
      <protection locked="0"/>
    </xf>
    <xf numFmtId="10" fontId="2" fillId="0" borderId="0" xfId="2" applyNumberFormat="1" applyFont="1" applyFill="1" applyBorder="1" applyAlignment="1" applyProtection="1">
      <alignment horizontal="center" vertical="center"/>
      <protection locked="0"/>
    </xf>
    <xf numFmtId="168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164" fontId="2" fillId="0" borderId="0" xfId="2" applyNumberFormat="1" applyFont="1" applyAlignment="1" applyProtection="1">
      <alignment vertical="center"/>
      <protection locked="0"/>
    </xf>
    <xf numFmtId="10" fontId="2" fillId="0" borderId="0" xfId="2" applyNumberFormat="1" applyFont="1" applyAlignment="1" applyProtection="1">
      <alignment vertical="center"/>
      <protection locked="0"/>
    </xf>
    <xf numFmtId="9" fontId="2" fillId="0" borderId="0" xfId="2" applyNumberFormat="1" applyFont="1" applyAlignment="1" applyProtection="1">
      <alignment vertical="center"/>
      <protection locked="0"/>
    </xf>
    <xf numFmtId="165" fontId="2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166" fontId="2" fillId="0" borderId="0" xfId="2" applyNumberFormat="1" applyFont="1" applyAlignment="1" applyProtection="1">
      <alignment vertical="center"/>
      <protection locked="0"/>
    </xf>
    <xf numFmtId="167" fontId="1" fillId="0" borderId="0" xfId="2" applyNumberFormat="1" applyFont="1" applyBorder="1" applyAlignment="1" applyProtection="1">
      <alignment vertical="center"/>
      <protection locked="0"/>
    </xf>
    <xf numFmtId="167" fontId="1" fillId="0" borderId="0" xfId="2" applyNumberFormat="1" applyFont="1" applyFill="1" applyBorder="1" applyAlignment="1" applyProtection="1">
      <alignment horizontal="right" vertical="center"/>
      <protection locked="0"/>
    </xf>
    <xf numFmtId="167" fontId="1" fillId="0" borderId="0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Alignment="1" applyProtection="1">
      <alignment vertical="center"/>
      <protection locked="0"/>
    </xf>
    <xf numFmtId="0" fontId="1" fillId="0" borderId="0" xfId="2" applyNumberFormat="1" applyFont="1" applyAlignment="1" applyProtection="1">
      <alignment vertic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2" fillId="0" borderId="0" xfId="2" quotePrefix="1" applyFont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right" vertical="center"/>
      <protection locked="0"/>
    </xf>
    <xf numFmtId="10" fontId="1" fillId="0" borderId="0" xfId="2" applyNumberFormat="1" applyFont="1" applyAlignment="1" applyProtection="1">
      <alignment vertical="center"/>
      <protection locked="0"/>
    </xf>
    <xf numFmtId="9" fontId="1" fillId="0" borderId="0" xfId="2" applyNumberFormat="1" applyFont="1" applyFill="1" applyAlignment="1" applyProtection="1">
      <alignment vertical="center"/>
      <protection locked="0"/>
    </xf>
    <xf numFmtId="10" fontId="2" fillId="0" borderId="0" xfId="2" applyNumberFormat="1" applyFont="1" applyFill="1" applyAlignment="1" applyProtection="1">
      <alignment vertical="center"/>
      <protection locked="0"/>
    </xf>
    <xf numFmtId="165" fontId="1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right" vertical="center"/>
      <protection locked="0"/>
    </xf>
    <xf numFmtId="0" fontId="2" fillId="0" borderId="0" xfId="0" applyFont="1" applyFill="1" applyBorder="1" applyProtection="1">
      <protection locked="0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5" xfId="3" xr:uid="{00000000-0005-0000-0000-000003000000}"/>
    <cellStyle name="Normal_19467calcs" xfId="1" xr:uid="{00000000-0005-0000-0000-000004000000}"/>
    <cellStyle name="Normal_Novae sc" xfId="2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X41"/>
  <sheetViews>
    <sheetView tabSelected="1" view="pageBreakPreview" zoomScaleNormal="100" zoomScaleSheetLayoutView="100" workbookViewId="0"/>
  </sheetViews>
  <sheetFormatPr defaultColWidth="9.6640625" defaultRowHeight="12.75"/>
  <cols>
    <col min="1" max="1" width="16.5546875" style="61" customWidth="1"/>
    <col min="2" max="2" width="7" style="61" customWidth="1"/>
    <col min="3" max="3" width="12.33203125" style="61" customWidth="1"/>
    <col min="4" max="4" width="10.109375" style="61" customWidth="1"/>
    <col min="5" max="5" width="7.77734375" style="61" customWidth="1"/>
    <col min="6" max="6" width="10.21875" style="61" customWidth="1"/>
    <col min="7" max="7" width="6.77734375" style="61" customWidth="1"/>
    <col min="8" max="8" width="8.33203125" style="61" customWidth="1"/>
    <col min="9" max="10" width="8.44140625" style="61" customWidth="1"/>
    <col min="11" max="11" width="12.6640625" style="61" customWidth="1"/>
    <col min="12" max="12" width="7.88671875" style="61" customWidth="1"/>
    <col min="13" max="13" width="7.21875" style="61" customWidth="1"/>
    <col min="14" max="14" width="7.109375" style="61" customWidth="1"/>
    <col min="15" max="15" width="8.33203125" style="61" customWidth="1"/>
    <col min="16" max="16" width="12.44140625" style="61" customWidth="1"/>
    <col min="17" max="17" width="9.5546875" style="61" customWidth="1"/>
    <col min="18" max="18" width="9.21875" style="61" customWidth="1"/>
    <col min="19" max="16384" width="9.6640625" style="61"/>
  </cols>
  <sheetData>
    <row r="1" spans="1:19" s="63" customFormat="1">
      <c r="A1" s="6"/>
      <c r="B1" s="6"/>
      <c r="C1" s="6"/>
      <c r="D1" s="6"/>
      <c r="E1" s="6"/>
      <c r="F1" s="6"/>
      <c r="H1" s="7" t="s">
        <v>0</v>
      </c>
      <c r="L1" s="62"/>
      <c r="M1" s="62"/>
      <c r="N1" s="62"/>
      <c r="O1" s="62"/>
      <c r="P1" s="62"/>
      <c r="R1" s="64"/>
    </row>
    <row r="2" spans="1:19" s="63" customFormat="1">
      <c r="A2" s="6"/>
      <c r="B2" s="6"/>
      <c r="C2" s="6"/>
      <c r="D2" s="6"/>
      <c r="E2" s="6"/>
      <c r="F2" s="6"/>
      <c r="H2" s="7" t="s">
        <v>1</v>
      </c>
      <c r="L2" s="62"/>
      <c r="M2" s="62"/>
      <c r="N2" s="62"/>
      <c r="O2" s="62"/>
      <c r="P2" s="62"/>
      <c r="Q2" s="62"/>
      <c r="R2" s="64"/>
    </row>
    <row r="3" spans="1:19" s="63" customFormat="1">
      <c r="A3" s="6"/>
      <c r="B3" s="6"/>
      <c r="C3" s="6"/>
      <c r="D3" s="6"/>
      <c r="E3" s="6"/>
      <c r="F3" s="6"/>
      <c r="G3" s="65"/>
      <c r="H3" s="66"/>
      <c r="I3" s="67"/>
      <c r="J3" s="67"/>
      <c r="K3" s="62"/>
      <c r="L3" s="62"/>
      <c r="M3" s="62"/>
      <c r="N3" s="62"/>
      <c r="O3" s="62"/>
      <c r="P3" s="62"/>
      <c r="R3" s="64"/>
    </row>
    <row r="4" spans="1:19" s="63" customFormat="1" ht="12.75" customHeight="1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s="63" customFormat="1">
      <c r="A5" s="16"/>
      <c r="B5" s="16"/>
      <c r="C5" s="17"/>
      <c r="D5" s="5"/>
      <c r="E5" s="16"/>
      <c r="F5" s="17"/>
      <c r="G5" s="17"/>
      <c r="H5" s="17"/>
      <c r="I5" s="16"/>
      <c r="J5" s="17"/>
      <c r="K5" s="2"/>
      <c r="L5" s="2"/>
      <c r="M5" s="2"/>
      <c r="N5" s="2"/>
      <c r="O5" s="2"/>
      <c r="P5" s="2"/>
      <c r="Q5" s="1"/>
      <c r="R5" s="3"/>
    </row>
    <row r="6" spans="1:19" s="63" customFormat="1">
      <c r="A6" s="53" t="s">
        <v>50</v>
      </c>
      <c r="B6" s="53"/>
      <c r="C6" s="53"/>
      <c r="D6" s="53"/>
      <c r="E6" s="53"/>
      <c r="F6" s="53"/>
      <c r="G6" s="53"/>
      <c r="H6" s="53"/>
      <c r="I6" s="53"/>
      <c r="J6" s="53"/>
      <c r="K6" s="2"/>
      <c r="L6" s="2"/>
      <c r="M6" s="2"/>
      <c r="N6" s="2"/>
      <c r="O6" s="2"/>
      <c r="P6" s="2"/>
      <c r="Q6" s="1"/>
      <c r="R6" s="3"/>
    </row>
    <row r="7" spans="1:19" s="63" customFormat="1">
      <c r="A7" s="16"/>
      <c r="B7" s="16"/>
      <c r="C7" s="17"/>
      <c r="D7" s="5"/>
      <c r="E7" s="16"/>
      <c r="F7" s="17"/>
      <c r="G7" s="17"/>
      <c r="H7" s="16"/>
      <c r="I7" s="16"/>
      <c r="J7" s="17"/>
      <c r="K7" s="1"/>
      <c r="L7" s="1"/>
      <c r="M7" s="2"/>
      <c r="N7" s="2"/>
      <c r="O7" s="2"/>
      <c r="P7" s="2"/>
      <c r="Q7" s="4"/>
      <c r="R7" s="3"/>
    </row>
    <row r="8" spans="1:19" s="63" customFormat="1" ht="12.75" customHeight="1">
      <c r="A8" s="54" t="s">
        <v>51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9" s="63" customForma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9" s="63" customFormat="1">
      <c r="A10" s="68"/>
      <c r="B10" s="68"/>
      <c r="C10" s="68"/>
      <c r="D10" s="68"/>
      <c r="E10" s="68"/>
      <c r="F10" s="68"/>
      <c r="G10" s="68"/>
      <c r="H10" s="68"/>
      <c r="I10" s="68"/>
      <c r="J10" s="68"/>
      <c r="M10" s="62"/>
      <c r="N10" s="62"/>
      <c r="O10" s="62"/>
      <c r="P10" s="62"/>
      <c r="Q10" s="62"/>
      <c r="R10" s="62"/>
      <c r="S10" s="64"/>
    </row>
    <row r="11" spans="1:19" s="63" customFormat="1">
      <c r="A11" s="6"/>
      <c r="B11" s="6"/>
      <c r="C11" s="6"/>
      <c r="D11" s="6"/>
      <c r="E11" s="6"/>
      <c r="F11" s="6"/>
      <c r="G11" s="69"/>
      <c r="H11" s="70"/>
      <c r="I11" s="71"/>
      <c r="J11" s="71"/>
      <c r="K11" s="72"/>
      <c r="L11" s="72"/>
      <c r="M11" s="72"/>
      <c r="N11" s="72"/>
      <c r="O11" s="72"/>
      <c r="P11" s="72"/>
      <c r="Q11" s="72"/>
    </row>
    <row r="12" spans="1:19" ht="63.75">
      <c r="A12" s="73" t="s">
        <v>2</v>
      </c>
      <c r="B12" s="50" t="s">
        <v>15</v>
      </c>
      <c r="C12" s="74" t="s">
        <v>29</v>
      </c>
      <c r="D12" s="75" t="s">
        <v>30</v>
      </c>
      <c r="E12" s="75" t="s">
        <v>7</v>
      </c>
      <c r="F12" s="76" t="s">
        <v>31</v>
      </c>
      <c r="G12" s="74" t="s">
        <v>5</v>
      </c>
      <c r="H12" s="51" t="s">
        <v>8</v>
      </c>
      <c r="I12" s="52" t="s">
        <v>18</v>
      </c>
      <c r="J12" s="51" t="s">
        <v>9</v>
      </c>
      <c r="K12" s="77" t="s">
        <v>28</v>
      </c>
      <c r="L12" s="77" t="s">
        <v>3</v>
      </c>
      <c r="M12" s="77" t="s">
        <v>19</v>
      </c>
      <c r="N12" s="78" t="s">
        <v>14</v>
      </c>
      <c r="O12" s="77" t="s">
        <v>16</v>
      </c>
      <c r="P12" s="77" t="s">
        <v>27</v>
      </c>
      <c r="Q12" s="77" t="s">
        <v>12</v>
      </c>
      <c r="R12" s="76" t="s">
        <v>4</v>
      </c>
    </row>
    <row r="13" spans="1:19">
      <c r="A13" s="8"/>
      <c r="B13" s="9">
        <v>0</v>
      </c>
      <c r="C13" s="10">
        <v>0</v>
      </c>
      <c r="D13" s="10">
        <v>0</v>
      </c>
      <c r="E13" s="79">
        <f t="shared" ref="E13:E22" si="0">C13-D13</f>
        <v>0</v>
      </c>
      <c r="F13" s="10">
        <v>0</v>
      </c>
      <c r="G13" s="10">
        <v>0</v>
      </c>
      <c r="H13" s="11">
        <v>0</v>
      </c>
      <c r="I13" s="11">
        <v>0</v>
      </c>
      <c r="J13" s="80">
        <f>H13*I13*24</f>
        <v>0</v>
      </c>
      <c r="K13" s="81">
        <f t="shared" ref="K13:K22" si="1">(B13*E13)/(1-F13)</f>
        <v>0</v>
      </c>
      <c r="L13" s="81">
        <f t="shared" ref="L13:L22" si="2">B13*E13</f>
        <v>0</v>
      </c>
      <c r="M13" s="81">
        <f>H13*I13*L13</f>
        <v>0</v>
      </c>
      <c r="N13" s="81">
        <f>M13*24</f>
        <v>0</v>
      </c>
      <c r="O13" s="81">
        <f>M13*8760/2000</f>
        <v>0</v>
      </c>
      <c r="P13" s="81">
        <f>B13*H13*I13*(1-C13)*(1-R13)*8760/2000</f>
        <v>0</v>
      </c>
      <c r="Q13" s="81" t="e">
        <f t="shared" ref="Q13:Q22" si="3">B13*E13/G13</f>
        <v>#DIV/0!</v>
      </c>
      <c r="R13" s="12">
        <v>0</v>
      </c>
    </row>
    <row r="14" spans="1:19">
      <c r="A14" s="13"/>
      <c r="B14" s="9">
        <v>0</v>
      </c>
      <c r="C14" s="10">
        <v>0</v>
      </c>
      <c r="D14" s="10">
        <v>0</v>
      </c>
      <c r="E14" s="79">
        <f t="shared" si="0"/>
        <v>0</v>
      </c>
      <c r="F14" s="10">
        <v>0</v>
      </c>
      <c r="G14" s="10">
        <v>0</v>
      </c>
      <c r="H14" s="11">
        <v>0</v>
      </c>
      <c r="I14" s="11">
        <v>0</v>
      </c>
      <c r="J14" s="80">
        <f t="shared" ref="J14:J22" si="4">H14*I14*24</f>
        <v>0</v>
      </c>
      <c r="K14" s="81">
        <f t="shared" si="1"/>
        <v>0</v>
      </c>
      <c r="L14" s="81">
        <f t="shared" si="2"/>
        <v>0</v>
      </c>
      <c r="M14" s="81">
        <f t="shared" ref="M14:M22" si="5">H14*I14*L14</f>
        <v>0</v>
      </c>
      <c r="N14" s="81">
        <f t="shared" ref="N14:N22" si="6">M14*24</f>
        <v>0</v>
      </c>
      <c r="O14" s="81">
        <f t="shared" ref="O14:O22" si="7">M14*8760/2000</f>
        <v>0</v>
      </c>
      <c r="P14" s="81">
        <f t="shared" ref="P14:P22" si="8">B14*H14*I14*(1-C14)*(1-R14)*8760/2000</f>
        <v>0</v>
      </c>
      <c r="Q14" s="81" t="e">
        <f t="shared" si="3"/>
        <v>#DIV/0!</v>
      </c>
      <c r="R14" s="12">
        <v>0</v>
      </c>
    </row>
    <row r="15" spans="1:19">
      <c r="A15" s="13"/>
      <c r="B15" s="9">
        <v>0</v>
      </c>
      <c r="C15" s="10">
        <v>0</v>
      </c>
      <c r="D15" s="10">
        <v>0</v>
      </c>
      <c r="E15" s="79">
        <f t="shared" si="0"/>
        <v>0</v>
      </c>
      <c r="F15" s="10">
        <v>0</v>
      </c>
      <c r="G15" s="10">
        <v>0</v>
      </c>
      <c r="H15" s="11">
        <v>0</v>
      </c>
      <c r="I15" s="11">
        <v>0</v>
      </c>
      <c r="J15" s="80">
        <f t="shared" si="4"/>
        <v>0</v>
      </c>
      <c r="K15" s="81">
        <f t="shared" si="1"/>
        <v>0</v>
      </c>
      <c r="L15" s="81">
        <f t="shared" si="2"/>
        <v>0</v>
      </c>
      <c r="M15" s="81">
        <f t="shared" si="5"/>
        <v>0</v>
      </c>
      <c r="N15" s="81">
        <f t="shared" si="6"/>
        <v>0</v>
      </c>
      <c r="O15" s="81">
        <f t="shared" si="7"/>
        <v>0</v>
      </c>
      <c r="P15" s="81">
        <f t="shared" si="8"/>
        <v>0</v>
      </c>
      <c r="Q15" s="81" t="e">
        <f t="shared" si="3"/>
        <v>#DIV/0!</v>
      </c>
      <c r="R15" s="12">
        <v>0</v>
      </c>
    </row>
    <row r="16" spans="1:19">
      <c r="A16" s="13"/>
      <c r="B16" s="9">
        <v>0</v>
      </c>
      <c r="C16" s="10">
        <v>0</v>
      </c>
      <c r="D16" s="10">
        <v>0</v>
      </c>
      <c r="E16" s="79">
        <f t="shared" si="0"/>
        <v>0</v>
      </c>
      <c r="F16" s="10">
        <v>0</v>
      </c>
      <c r="G16" s="10">
        <v>0</v>
      </c>
      <c r="H16" s="11">
        <v>0</v>
      </c>
      <c r="I16" s="11">
        <v>0</v>
      </c>
      <c r="J16" s="80">
        <f t="shared" si="4"/>
        <v>0</v>
      </c>
      <c r="K16" s="81">
        <f t="shared" si="1"/>
        <v>0</v>
      </c>
      <c r="L16" s="81">
        <f t="shared" si="2"/>
        <v>0</v>
      </c>
      <c r="M16" s="81">
        <f t="shared" si="5"/>
        <v>0</v>
      </c>
      <c r="N16" s="81">
        <f t="shared" si="6"/>
        <v>0</v>
      </c>
      <c r="O16" s="81">
        <f t="shared" si="7"/>
        <v>0</v>
      </c>
      <c r="P16" s="81">
        <f t="shared" si="8"/>
        <v>0</v>
      </c>
      <c r="Q16" s="81" t="e">
        <f t="shared" si="3"/>
        <v>#DIV/0!</v>
      </c>
      <c r="R16" s="12">
        <v>0</v>
      </c>
    </row>
    <row r="17" spans="1:18">
      <c r="A17" s="13"/>
      <c r="B17" s="9">
        <v>0</v>
      </c>
      <c r="C17" s="10">
        <v>0</v>
      </c>
      <c r="D17" s="10">
        <v>0</v>
      </c>
      <c r="E17" s="79">
        <f t="shared" si="0"/>
        <v>0</v>
      </c>
      <c r="F17" s="10">
        <v>0</v>
      </c>
      <c r="G17" s="10">
        <v>0</v>
      </c>
      <c r="H17" s="11">
        <v>0</v>
      </c>
      <c r="I17" s="11">
        <v>0</v>
      </c>
      <c r="J17" s="80">
        <f t="shared" si="4"/>
        <v>0</v>
      </c>
      <c r="K17" s="81">
        <f t="shared" si="1"/>
        <v>0</v>
      </c>
      <c r="L17" s="81">
        <f t="shared" si="2"/>
        <v>0</v>
      </c>
      <c r="M17" s="81">
        <f t="shared" si="5"/>
        <v>0</v>
      </c>
      <c r="N17" s="81">
        <f t="shared" si="6"/>
        <v>0</v>
      </c>
      <c r="O17" s="81">
        <f t="shared" si="7"/>
        <v>0</v>
      </c>
      <c r="P17" s="81">
        <f t="shared" si="8"/>
        <v>0</v>
      </c>
      <c r="Q17" s="81" t="e">
        <f t="shared" si="3"/>
        <v>#DIV/0!</v>
      </c>
      <c r="R17" s="12">
        <v>0</v>
      </c>
    </row>
    <row r="18" spans="1:18">
      <c r="A18" s="13"/>
      <c r="B18" s="9">
        <v>0</v>
      </c>
      <c r="C18" s="10">
        <v>0</v>
      </c>
      <c r="D18" s="10">
        <v>0</v>
      </c>
      <c r="E18" s="79">
        <f t="shared" si="0"/>
        <v>0</v>
      </c>
      <c r="F18" s="10">
        <v>0</v>
      </c>
      <c r="G18" s="10">
        <v>0</v>
      </c>
      <c r="H18" s="11">
        <v>0</v>
      </c>
      <c r="I18" s="11">
        <v>0</v>
      </c>
      <c r="J18" s="80">
        <f t="shared" si="4"/>
        <v>0</v>
      </c>
      <c r="K18" s="81">
        <f t="shared" si="1"/>
        <v>0</v>
      </c>
      <c r="L18" s="81">
        <f t="shared" si="2"/>
        <v>0</v>
      </c>
      <c r="M18" s="81">
        <f t="shared" si="5"/>
        <v>0</v>
      </c>
      <c r="N18" s="81">
        <f t="shared" si="6"/>
        <v>0</v>
      </c>
      <c r="O18" s="81">
        <f t="shared" si="7"/>
        <v>0</v>
      </c>
      <c r="P18" s="81">
        <f t="shared" si="8"/>
        <v>0</v>
      </c>
      <c r="Q18" s="81" t="e">
        <f t="shared" si="3"/>
        <v>#DIV/0!</v>
      </c>
      <c r="R18" s="12">
        <v>0</v>
      </c>
    </row>
    <row r="19" spans="1:18">
      <c r="A19" s="13"/>
      <c r="B19" s="9">
        <v>0</v>
      </c>
      <c r="C19" s="10">
        <v>0</v>
      </c>
      <c r="D19" s="10">
        <v>0</v>
      </c>
      <c r="E19" s="79">
        <f t="shared" si="0"/>
        <v>0</v>
      </c>
      <c r="F19" s="10">
        <v>0</v>
      </c>
      <c r="G19" s="10">
        <v>0</v>
      </c>
      <c r="H19" s="11">
        <v>0</v>
      </c>
      <c r="I19" s="11">
        <v>0</v>
      </c>
      <c r="J19" s="80">
        <f t="shared" si="4"/>
        <v>0</v>
      </c>
      <c r="K19" s="81">
        <f t="shared" si="1"/>
        <v>0</v>
      </c>
      <c r="L19" s="81">
        <f t="shared" si="2"/>
        <v>0</v>
      </c>
      <c r="M19" s="81">
        <f t="shared" si="5"/>
        <v>0</v>
      </c>
      <c r="N19" s="81">
        <f t="shared" si="6"/>
        <v>0</v>
      </c>
      <c r="O19" s="81">
        <f t="shared" si="7"/>
        <v>0</v>
      </c>
      <c r="P19" s="81">
        <f t="shared" si="8"/>
        <v>0</v>
      </c>
      <c r="Q19" s="81" t="e">
        <f t="shared" si="3"/>
        <v>#DIV/0!</v>
      </c>
      <c r="R19" s="12">
        <v>0</v>
      </c>
    </row>
    <row r="20" spans="1:18">
      <c r="A20" s="13"/>
      <c r="B20" s="9">
        <v>0</v>
      </c>
      <c r="C20" s="10">
        <v>0</v>
      </c>
      <c r="D20" s="10">
        <v>0</v>
      </c>
      <c r="E20" s="79">
        <f t="shared" si="0"/>
        <v>0</v>
      </c>
      <c r="F20" s="10">
        <v>0</v>
      </c>
      <c r="G20" s="10">
        <v>0</v>
      </c>
      <c r="H20" s="11">
        <v>0</v>
      </c>
      <c r="I20" s="11">
        <v>0</v>
      </c>
      <c r="J20" s="80">
        <f t="shared" si="4"/>
        <v>0</v>
      </c>
      <c r="K20" s="81">
        <f t="shared" si="1"/>
        <v>0</v>
      </c>
      <c r="L20" s="81">
        <f t="shared" si="2"/>
        <v>0</v>
      </c>
      <c r="M20" s="81">
        <f t="shared" si="5"/>
        <v>0</v>
      </c>
      <c r="N20" s="81">
        <f t="shared" si="6"/>
        <v>0</v>
      </c>
      <c r="O20" s="81">
        <f t="shared" si="7"/>
        <v>0</v>
      </c>
      <c r="P20" s="81">
        <f t="shared" si="8"/>
        <v>0</v>
      </c>
      <c r="Q20" s="81" t="e">
        <f t="shared" si="3"/>
        <v>#DIV/0!</v>
      </c>
      <c r="R20" s="12">
        <v>0</v>
      </c>
    </row>
    <row r="21" spans="1:18">
      <c r="A21" s="13"/>
      <c r="B21" s="9">
        <v>0</v>
      </c>
      <c r="C21" s="10">
        <v>0</v>
      </c>
      <c r="D21" s="10">
        <v>0</v>
      </c>
      <c r="E21" s="79">
        <f t="shared" si="0"/>
        <v>0</v>
      </c>
      <c r="F21" s="10">
        <v>0</v>
      </c>
      <c r="G21" s="10">
        <v>0</v>
      </c>
      <c r="H21" s="11">
        <v>0</v>
      </c>
      <c r="I21" s="11">
        <v>0</v>
      </c>
      <c r="J21" s="80">
        <f t="shared" si="4"/>
        <v>0</v>
      </c>
      <c r="K21" s="81">
        <f t="shared" si="1"/>
        <v>0</v>
      </c>
      <c r="L21" s="81">
        <f t="shared" si="2"/>
        <v>0</v>
      </c>
      <c r="M21" s="81">
        <f t="shared" si="5"/>
        <v>0</v>
      </c>
      <c r="N21" s="81">
        <f t="shared" si="6"/>
        <v>0</v>
      </c>
      <c r="O21" s="81">
        <f t="shared" si="7"/>
        <v>0</v>
      </c>
      <c r="P21" s="81">
        <f t="shared" si="8"/>
        <v>0</v>
      </c>
      <c r="Q21" s="81" t="e">
        <f t="shared" si="3"/>
        <v>#DIV/0!</v>
      </c>
      <c r="R21" s="12">
        <v>0</v>
      </c>
    </row>
    <row r="22" spans="1:18">
      <c r="A22" s="13"/>
      <c r="B22" s="9">
        <v>0</v>
      </c>
      <c r="C22" s="10">
        <v>0</v>
      </c>
      <c r="D22" s="10">
        <v>0</v>
      </c>
      <c r="E22" s="79">
        <f t="shared" si="0"/>
        <v>0</v>
      </c>
      <c r="F22" s="10">
        <v>0</v>
      </c>
      <c r="G22" s="10">
        <v>0</v>
      </c>
      <c r="H22" s="11">
        <v>0</v>
      </c>
      <c r="I22" s="11">
        <v>0</v>
      </c>
      <c r="J22" s="80">
        <f t="shared" si="4"/>
        <v>0</v>
      </c>
      <c r="K22" s="81">
        <f t="shared" si="1"/>
        <v>0</v>
      </c>
      <c r="L22" s="81">
        <f t="shared" si="2"/>
        <v>0</v>
      </c>
      <c r="M22" s="81">
        <f t="shared" si="5"/>
        <v>0</v>
      </c>
      <c r="N22" s="81">
        <f t="shared" si="6"/>
        <v>0</v>
      </c>
      <c r="O22" s="81">
        <f t="shared" si="7"/>
        <v>0</v>
      </c>
      <c r="P22" s="81">
        <f t="shared" si="8"/>
        <v>0</v>
      </c>
      <c r="Q22" s="81" t="e">
        <f t="shared" si="3"/>
        <v>#DIV/0!</v>
      </c>
      <c r="R22" s="12">
        <v>0</v>
      </c>
    </row>
    <row r="23" spans="1:18" s="63" customFormat="1">
      <c r="B23" s="82"/>
      <c r="C23" s="83"/>
      <c r="D23" s="84"/>
      <c r="E23" s="84"/>
      <c r="F23" s="84"/>
      <c r="G23" s="83"/>
      <c r="H23" s="70"/>
      <c r="I23" s="85" t="s">
        <v>10</v>
      </c>
      <c r="J23" s="86">
        <f>SUM(J13:J22)</f>
        <v>0</v>
      </c>
      <c r="K23" s="72"/>
      <c r="L23" s="72"/>
      <c r="M23" s="86">
        <f>SUM(M13:M22)</f>
        <v>0</v>
      </c>
      <c r="N23" s="86">
        <f>SUM(N13:N22)</f>
        <v>0</v>
      </c>
      <c r="O23" s="86">
        <f>SUM(O13:O22)</f>
        <v>0</v>
      </c>
      <c r="P23" s="86">
        <f>SUM(P13:P22)</f>
        <v>0</v>
      </c>
      <c r="Q23" s="72"/>
      <c r="R23" s="84"/>
    </row>
    <row r="24" spans="1:18" s="63" customFormat="1">
      <c r="A24" s="87"/>
      <c r="B24" s="88"/>
      <c r="C24" s="65"/>
      <c r="D24" s="89"/>
      <c r="E24" s="89"/>
      <c r="F24" s="89"/>
      <c r="G24" s="83"/>
      <c r="H24" s="66"/>
      <c r="Q24" s="62"/>
      <c r="R24" s="89"/>
    </row>
    <row r="25" spans="1:18" s="63" customFormat="1">
      <c r="B25" s="82"/>
      <c r="C25" s="83"/>
      <c r="D25" s="84"/>
      <c r="E25" s="84"/>
      <c r="F25" s="84"/>
      <c r="G25" s="83"/>
      <c r="H25" s="70"/>
      <c r="I25" s="71"/>
      <c r="J25" s="71"/>
      <c r="K25" s="90"/>
      <c r="L25" s="91"/>
      <c r="M25" s="91"/>
      <c r="N25" s="91"/>
      <c r="O25" s="92" t="s">
        <v>26</v>
      </c>
      <c r="P25" s="14"/>
      <c r="Q25" s="72"/>
      <c r="R25" s="84"/>
    </row>
    <row r="26" spans="1:18" s="63" customFormat="1">
      <c r="A26" s="87"/>
      <c r="B26" s="82"/>
      <c r="C26" s="83"/>
      <c r="D26" s="84"/>
      <c r="E26" s="84"/>
      <c r="F26" s="84"/>
      <c r="G26" s="83"/>
      <c r="H26" s="70"/>
      <c r="I26" s="71"/>
      <c r="J26" s="71"/>
      <c r="K26" s="93"/>
      <c r="L26" s="94"/>
      <c r="M26" s="94"/>
      <c r="N26" s="95"/>
      <c r="O26" s="96" t="s">
        <v>17</v>
      </c>
      <c r="P26" s="86">
        <f>P23*(1-$V$20)</f>
        <v>0</v>
      </c>
      <c r="Q26" s="72"/>
    </row>
    <row r="27" spans="1:18" s="6" customFormat="1">
      <c r="J27" s="71"/>
      <c r="K27" s="71"/>
      <c r="L27" s="71"/>
      <c r="M27" s="71"/>
      <c r="N27" s="71"/>
    </row>
    <row r="28" spans="1:18" s="6" customFormat="1">
      <c r="A28" s="97" t="s">
        <v>6</v>
      </c>
    </row>
    <row r="29" spans="1:18" s="6" customFormat="1">
      <c r="A29" s="98" t="s">
        <v>34</v>
      </c>
    </row>
    <row r="30" spans="1:18" s="6" customFormat="1">
      <c r="A30" s="6" t="s">
        <v>32</v>
      </c>
    </row>
    <row r="31" spans="1:18" s="6" customFormat="1">
      <c r="A31" s="15" t="s">
        <v>11</v>
      </c>
    </row>
    <row r="32" spans="1:18" s="6" customFormat="1">
      <c r="A32" s="15" t="s">
        <v>33</v>
      </c>
      <c r="B32" s="99"/>
      <c r="C32" s="100"/>
      <c r="D32" s="101"/>
      <c r="E32" s="101"/>
      <c r="F32" s="101"/>
      <c r="G32" s="101"/>
      <c r="H32" s="102"/>
      <c r="I32" s="15"/>
      <c r="J32" s="15"/>
      <c r="K32" s="103"/>
      <c r="L32" s="104"/>
      <c r="M32" s="104"/>
      <c r="N32" s="104"/>
      <c r="O32" s="104"/>
      <c r="P32" s="104"/>
      <c r="Q32" s="103"/>
      <c r="R32" s="103"/>
    </row>
    <row r="33" spans="1:24" s="6" customFormat="1">
      <c r="A33" s="15" t="s">
        <v>20</v>
      </c>
      <c r="B33" s="105"/>
      <c r="C33" s="106"/>
      <c r="D33" s="107"/>
      <c r="E33" s="107"/>
      <c r="F33" s="107"/>
      <c r="G33" s="106"/>
      <c r="H33" s="108"/>
      <c r="I33" s="102"/>
      <c r="J33" s="102"/>
      <c r="U33" s="109"/>
      <c r="V33" s="109"/>
    </row>
    <row r="34" spans="1:24" s="6" customFormat="1">
      <c r="A34" s="15" t="s">
        <v>21</v>
      </c>
      <c r="B34" s="105"/>
      <c r="C34" s="106"/>
      <c r="D34" s="107"/>
      <c r="E34" s="107"/>
      <c r="F34" s="107"/>
      <c r="G34" s="106"/>
      <c r="H34" s="110"/>
      <c r="I34" s="102"/>
      <c r="J34" s="102"/>
      <c r="P34" s="111"/>
      <c r="Q34" s="111"/>
      <c r="R34" s="112"/>
      <c r="S34" s="113"/>
      <c r="T34" s="15"/>
      <c r="U34" s="15"/>
      <c r="V34" s="109"/>
      <c r="W34" s="109"/>
    </row>
    <row r="35" spans="1:24" s="6" customFormat="1">
      <c r="A35" s="15" t="s">
        <v>23</v>
      </c>
      <c r="B35" s="105"/>
      <c r="C35" s="106"/>
      <c r="D35" s="107"/>
      <c r="E35" s="107"/>
      <c r="F35" s="107"/>
      <c r="G35" s="106"/>
      <c r="H35" s="106"/>
      <c r="I35" s="102"/>
      <c r="J35" s="102"/>
      <c r="K35" s="102"/>
      <c r="L35" s="102"/>
      <c r="M35" s="114"/>
      <c r="N35" s="109"/>
      <c r="O35" s="109"/>
      <c r="P35" s="109"/>
      <c r="Q35" s="109"/>
      <c r="R35" s="15"/>
      <c r="S35" s="109"/>
      <c r="T35" s="109"/>
      <c r="U35" s="109"/>
      <c r="V35" s="109"/>
      <c r="W35" s="109"/>
    </row>
    <row r="36" spans="1:24" s="6" customFormat="1">
      <c r="A36" s="15" t="s">
        <v>22</v>
      </c>
      <c r="B36" s="105"/>
      <c r="C36" s="106"/>
      <c r="D36" s="107"/>
      <c r="E36" s="107"/>
      <c r="F36" s="107"/>
      <c r="G36" s="106"/>
      <c r="H36" s="108"/>
      <c r="I36" s="115"/>
      <c r="J36" s="115"/>
      <c r="K36" s="115"/>
      <c r="L36" s="115"/>
      <c r="M36" s="15"/>
      <c r="N36" s="116"/>
      <c r="O36" s="117"/>
      <c r="P36" s="109"/>
      <c r="Q36" s="109"/>
      <c r="R36" s="118"/>
      <c r="S36" s="117"/>
      <c r="T36" s="109"/>
      <c r="U36" s="109"/>
      <c r="V36" s="109"/>
      <c r="W36" s="109"/>
    </row>
    <row r="37" spans="1:24" s="6" customFormat="1">
      <c r="A37" s="15" t="s">
        <v>24</v>
      </c>
      <c r="B37" s="119"/>
      <c r="C37" s="120"/>
      <c r="D37" s="120"/>
      <c r="E37" s="120"/>
      <c r="F37" s="121"/>
      <c r="G37" s="122"/>
      <c r="H37" s="122"/>
      <c r="I37" s="102"/>
      <c r="J37" s="102"/>
      <c r="K37" s="102"/>
      <c r="L37" s="102"/>
      <c r="M37" s="15"/>
      <c r="N37" s="123"/>
      <c r="O37" s="109"/>
      <c r="P37" s="109"/>
      <c r="Q37" s="109"/>
      <c r="R37" s="118"/>
      <c r="S37" s="117"/>
      <c r="T37" s="124"/>
      <c r="U37" s="109"/>
      <c r="V37" s="109"/>
      <c r="W37" s="109"/>
    </row>
    <row r="38" spans="1:24" s="6" customFormat="1">
      <c r="A38" s="15" t="s">
        <v>13</v>
      </c>
      <c r="B38" s="106"/>
      <c r="C38" s="107"/>
      <c r="D38" s="107"/>
      <c r="E38" s="107"/>
      <c r="F38" s="106"/>
      <c r="G38" s="108"/>
      <c r="H38" s="110"/>
      <c r="I38" s="102"/>
      <c r="J38" s="102"/>
      <c r="K38" s="102"/>
      <c r="L38" s="102"/>
      <c r="M38" s="15"/>
      <c r="N38" s="123"/>
      <c r="O38" s="109"/>
      <c r="P38" s="109"/>
      <c r="Q38" s="109"/>
      <c r="R38" s="118"/>
      <c r="S38" s="117"/>
      <c r="T38" s="124"/>
      <c r="U38" s="109"/>
      <c r="V38" s="109"/>
      <c r="W38" s="109"/>
    </row>
    <row r="39" spans="1:24" s="6" customFormat="1">
      <c r="A39" s="15" t="s">
        <v>25</v>
      </c>
      <c r="B39" s="105"/>
      <c r="C39" s="106"/>
      <c r="D39" s="107"/>
      <c r="E39" s="107"/>
      <c r="F39" s="107"/>
      <c r="G39" s="106"/>
      <c r="H39" s="108"/>
      <c r="I39" s="110"/>
      <c r="J39" s="110"/>
      <c r="K39" s="102"/>
      <c r="L39" s="102"/>
      <c r="M39" s="102"/>
      <c r="N39" s="15"/>
      <c r="O39" s="123"/>
      <c r="P39" s="109"/>
      <c r="Q39" s="109"/>
      <c r="R39" s="109"/>
      <c r="S39" s="118"/>
      <c r="T39" s="117"/>
      <c r="U39" s="124"/>
      <c r="V39" s="109"/>
      <c r="W39" s="109"/>
      <c r="X39" s="109"/>
    </row>
    <row r="40" spans="1:24" s="6" customFormat="1">
      <c r="B40" s="105"/>
      <c r="C40" s="106"/>
      <c r="D40" s="107"/>
      <c r="E40" s="107"/>
      <c r="F40" s="107"/>
      <c r="G40" s="106"/>
      <c r="H40" s="108"/>
      <c r="I40" s="110"/>
      <c r="J40" s="110"/>
      <c r="K40" s="102"/>
      <c r="L40" s="102"/>
      <c r="M40" s="102"/>
      <c r="N40" s="15"/>
      <c r="O40" s="123"/>
      <c r="P40" s="109"/>
      <c r="Q40" s="109"/>
      <c r="R40" s="109"/>
      <c r="S40" s="15"/>
      <c r="T40" s="109"/>
      <c r="U40" s="109"/>
      <c r="V40" s="109"/>
      <c r="W40" s="109"/>
      <c r="X40" s="109"/>
    </row>
    <row r="41" spans="1:24" s="6" customFormat="1">
      <c r="B41" s="105"/>
      <c r="C41" s="106"/>
      <c r="D41" s="107"/>
      <c r="E41" s="107"/>
      <c r="F41" s="107"/>
      <c r="G41" s="106"/>
      <c r="H41" s="108"/>
      <c r="I41" s="110"/>
      <c r="J41" s="110"/>
      <c r="K41" s="102"/>
      <c r="L41" s="102"/>
      <c r="M41" s="102"/>
      <c r="N41" s="15"/>
      <c r="O41" s="109"/>
      <c r="P41" s="109"/>
      <c r="Q41" s="109"/>
      <c r="R41" s="15"/>
      <c r="S41" s="109"/>
      <c r="T41" s="109"/>
      <c r="U41" s="109"/>
      <c r="V41" s="109"/>
      <c r="W41" s="109"/>
      <c r="X41" s="109"/>
    </row>
  </sheetData>
  <sheetProtection algorithmName="SHA-512" hashValue="llFnhehok1TIkLjkVTopUmXrX026EtqYVtW+h60NmAcLguDRhcz4bLe2zU5DytJh4LiJu8yqCJUn5OaG097ElQ==" saltValue="cqVjXp+0FHQ28HQk9oyRLA==" spinCount="100000" sheet="1" objects="1" scenarios="1"/>
  <mergeCells count="3">
    <mergeCell ref="A6:J6"/>
    <mergeCell ref="A8:R9"/>
    <mergeCell ref="A4:R4"/>
  </mergeCells>
  <phoneticPr fontId="3" type="noConversion"/>
  <pageMargins left="1" right="1" top="1" bottom="1" header="0.5" footer="0.5"/>
  <pageSetup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workbookViewId="0"/>
  </sheetViews>
  <sheetFormatPr defaultColWidth="9.6640625" defaultRowHeight="12.75"/>
  <cols>
    <col min="1" max="1" width="14.77734375" style="6" customWidth="1"/>
    <col min="2" max="2" width="6.88671875" style="6" customWidth="1"/>
    <col min="3" max="3" width="8.109375" style="6" customWidth="1"/>
    <col min="4" max="4" width="8.5546875" style="6" customWidth="1"/>
    <col min="5" max="6" width="8.33203125" style="6" customWidth="1"/>
    <col min="7" max="7" width="10.5546875" style="6" customWidth="1"/>
    <col min="8" max="9" width="8" style="6" customWidth="1"/>
    <col min="10" max="10" width="10" style="6" customWidth="1"/>
    <col min="11" max="11" width="8" style="6" customWidth="1"/>
    <col min="12" max="13" width="8.33203125" style="6" customWidth="1"/>
    <col min="14" max="14" width="10.44140625" style="6" customWidth="1"/>
    <col min="15" max="15" width="8.6640625" style="6" customWidth="1"/>
    <col min="16" max="16" width="8.109375" style="6" customWidth="1"/>
    <col min="17" max="17" width="10.44140625" style="6" customWidth="1"/>
    <col min="18" max="18" width="8.44140625" style="6" customWidth="1"/>
    <col min="19" max="16384" width="9.6640625" style="6"/>
  </cols>
  <sheetData>
    <row r="1" spans="1:19" s="49" customFormat="1">
      <c r="E1" s="18"/>
      <c r="I1" s="19" t="s">
        <v>35</v>
      </c>
      <c r="M1" s="20"/>
      <c r="N1" s="20"/>
      <c r="O1" s="20"/>
      <c r="P1" s="20"/>
      <c r="Q1" s="20"/>
    </row>
    <row r="2" spans="1:19" s="49" customFormat="1">
      <c r="A2" s="21"/>
      <c r="C2" s="18"/>
      <c r="E2" s="18"/>
      <c r="H2" s="18"/>
      <c r="I2" s="7" t="s">
        <v>1</v>
      </c>
      <c r="J2" s="18"/>
      <c r="K2" s="18"/>
      <c r="L2" s="20"/>
      <c r="M2" s="20"/>
      <c r="N2" s="20"/>
      <c r="O2" s="20"/>
      <c r="P2" s="20"/>
      <c r="Q2" s="20"/>
      <c r="R2" s="20"/>
    </row>
    <row r="3" spans="1:19" s="49" customFormat="1">
      <c r="C3" s="18"/>
      <c r="E3" s="18"/>
      <c r="H3" s="18"/>
      <c r="I3" s="7"/>
      <c r="J3" s="18"/>
      <c r="K3" s="18"/>
      <c r="L3" s="20"/>
      <c r="M3" s="20"/>
      <c r="N3" s="20"/>
      <c r="O3" s="20"/>
      <c r="P3" s="20"/>
      <c r="Q3" s="20"/>
      <c r="R3" s="20"/>
    </row>
    <row r="4" spans="1:19" s="49" customFormat="1" ht="12.75" customHeight="1">
      <c r="A4" s="54" t="s">
        <v>52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s="49" customFormat="1">
      <c r="A5" s="16"/>
      <c r="B5" s="16"/>
      <c r="C5" s="17"/>
      <c r="D5" s="5"/>
      <c r="E5" s="16"/>
      <c r="F5" s="17"/>
      <c r="G5" s="17"/>
      <c r="H5" s="17"/>
      <c r="I5" s="16"/>
      <c r="J5" s="17"/>
      <c r="K5" s="2"/>
      <c r="L5" s="2"/>
      <c r="M5" s="2"/>
      <c r="N5" s="2"/>
      <c r="O5" s="2"/>
      <c r="P5" s="2"/>
      <c r="Q5" s="1"/>
      <c r="R5" s="3"/>
      <c r="S5" s="47"/>
    </row>
    <row r="6" spans="1:19" s="49" customFormat="1">
      <c r="A6" s="53" t="s">
        <v>50</v>
      </c>
      <c r="B6" s="53"/>
      <c r="C6" s="53"/>
      <c r="D6" s="53"/>
      <c r="E6" s="53"/>
      <c r="F6" s="53"/>
      <c r="G6" s="53"/>
      <c r="H6" s="53"/>
      <c r="I6" s="53"/>
      <c r="J6" s="53"/>
      <c r="K6" s="2"/>
      <c r="L6" s="2"/>
      <c r="M6" s="2"/>
      <c r="N6" s="2"/>
      <c r="O6" s="2"/>
      <c r="P6" s="2"/>
      <c r="Q6" s="1"/>
      <c r="R6" s="3"/>
      <c r="S6" s="47"/>
    </row>
    <row r="7" spans="1:19" s="49" customFormat="1">
      <c r="A7" s="16"/>
      <c r="B7" s="16"/>
      <c r="C7" s="17"/>
      <c r="D7" s="5"/>
      <c r="E7" s="16"/>
      <c r="F7" s="17"/>
      <c r="G7" s="17"/>
      <c r="H7" s="16"/>
      <c r="I7" s="16"/>
      <c r="J7" s="17"/>
      <c r="K7" s="1"/>
      <c r="L7" s="1"/>
      <c r="M7" s="2"/>
      <c r="N7" s="2"/>
      <c r="O7" s="2"/>
      <c r="P7" s="2"/>
      <c r="Q7" s="4"/>
      <c r="R7" s="3"/>
      <c r="S7" s="47"/>
    </row>
    <row r="8" spans="1:19" s="49" customFormat="1" ht="12.75" customHeight="1">
      <c r="A8" s="54" t="s">
        <v>51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s="49" customForma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19" s="49" customFormat="1">
      <c r="C10" s="22"/>
      <c r="D10" s="23"/>
      <c r="E10" s="18"/>
      <c r="F10" s="18"/>
      <c r="G10" s="18"/>
      <c r="H10" s="18"/>
      <c r="I10" s="18"/>
      <c r="J10" s="18"/>
      <c r="K10" s="18"/>
      <c r="L10" s="20"/>
      <c r="M10" s="20"/>
      <c r="N10" s="20"/>
      <c r="O10" s="20"/>
      <c r="P10" s="20"/>
      <c r="Q10" s="20"/>
      <c r="R10" s="20"/>
    </row>
    <row r="11" spans="1:19">
      <c r="A11" s="57" t="s">
        <v>2</v>
      </c>
      <c r="B11" s="58" t="s">
        <v>15</v>
      </c>
      <c r="C11" s="59" t="s">
        <v>8</v>
      </c>
      <c r="D11" s="60" t="s">
        <v>18</v>
      </c>
      <c r="E11" s="24"/>
      <c r="F11" s="25"/>
      <c r="G11" s="25"/>
      <c r="H11" s="25"/>
      <c r="I11" s="25"/>
      <c r="J11" s="25"/>
      <c r="K11" s="25"/>
      <c r="L11" s="26" t="s">
        <v>36</v>
      </c>
      <c r="M11" s="26" t="s">
        <v>36</v>
      </c>
      <c r="N11" s="26" t="s">
        <v>36</v>
      </c>
      <c r="O11" s="26" t="s">
        <v>36</v>
      </c>
      <c r="P11" s="26" t="s">
        <v>36</v>
      </c>
      <c r="Q11" s="26" t="s">
        <v>36</v>
      </c>
      <c r="R11" s="26" t="s">
        <v>36</v>
      </c>
      <c r="S11" s="26" t="s">
        <v>36</v>
      </c>
    </row>
    <row r="12" spans="1:19">
      <c r="A12" s="57"/>
      <c r="B12" s="58"/>
      <c r="C12" s="59"/>
      <c r="D12" s="60"/>
      <c r="E12" s="27" t="s">
        <v>37</v>
      </c>
      <c r="F12" s="28" t="s">
        <v>37</v>
      </c>
      <c r="G12" s="28" t="s">
        <v>37</v>
      </c>
      <c r="H12" s="28" t="s">
        <v>37</v>
      </c>
      <c r="I12" s="28" t="s">
        <v>37</v>
      </c>
      <c r="J12" s="28" t="s">
        <v>37</v>
      </c>
      <c r="K12" s="28" t="s">
        <v>37</v>
      </c>
      <c r="L12" s="29" t="s">
        <v>38</v>
      </c>
      <c r="M12" s="30" t="s">
        <v>39</v>
      </c>
      <c r="N12" s="30" t="s">
        <v>40</v>
      </c>
      <c r="O12" s="30" t="s">
        <v>41</v>
      </c>
      <c r="P12" s="30" t="s">
        <v>42</v>
      </c>
      <c r="Q12" s="30" t="s">
        <v>43</v>
      </c>
      <c r="R12" s="30" t="s">
        <v>44</v>
      </c>
      <c r="S12" s="30" t="s">
        <v>45</v>
      </c>
    </row>
    <row r="13" spans="1:19">
      <c r="A13" s="57"/>
      <c r="B13" s="58"/>
      <c r="C13" s="59"/>
      <c r="D13" s="60"/>
      <c r="E13" s="31" t="s">
        <v>38</v>
      </c>
      <c r="F13" s="32" t="s">
        <v>39</v>
      </c>
      <c r="G13" s="32" t="s">
        <v>40</v>
      </c>
      <c r="H13" s="32" t="s">
        <v>41</v>
      </c>
      <c r="I13" s="32" t="s">
        <v>42</v>
      </c>
      <c r="J13" s="32" t="s">
        <v>43</v>
      </c>
      <c r="K13" s="32" t="s">
        <v>44</v>
      </c>
      <c r="L13" s="33" t="s">
        <v>46</v>
      </c>
      <c r="M13" s="33" t="s">
        <v>46</v>
      </c>
      <c r="N13" s="33" t="s">
        <v>46</v>
      </c>
      <c r="O13" s="33" t="s">
        <v>46</v>
      </c>
      <c r="P13" s="33" t="s">
        <v>46</v>
      </c>
      <c r="Q13" s="33" t="s">
        <v>46</v>
      </c>
      <c r="R13" s="33" t="s">
        <v>46</v>
      </c>
      <c r="S13" s="33" t="s">
        <v>46</v>
      </c>
    </row>
    <row r="14" spans="1:19">
      <c r="A14" s="34">
        <f>'Surface Coating_VOC_PM'!A13</f>
        <v>0</v>
      </c>
      <c r="B14" s="9">
        <f>'Surface Coating_VOC_PM'!B13</f>
        <v>0</v>
      </c>
      <c r="C14" s="11">
        <f>'Surface Coating_VOC_PM'!H13</f>
        <v>0</v>
      </c>
      <c r="D14" s="11">
        <f>'Surface Coating_VOC_PM'!I13</f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6">
        <f t="shared" ref="L14:L23" si="0">B14*C14*D14*E14*8760/2000</f>
        <v>0</v>
      </c>
      <c r="M14" s="36">
        <f t="shared" ref="M14:M23" si="1">B14*C14*D14*F14*8760/2000</f>
        <v>0</v>
      </c>
      <c r="N14" s="36">
        <f t="shared" ref="N14:N23" si="2">B14*C14*D14*G14*8760/2000</f>
        <v>0</v>
      </c>
      <c r="O14" s="36">
        <f t="shared" ref="O14:O23" si="3">B14*C14*D14*H14*8760/2000</f>
        <v>0</v>
      </c>
      <c r="P14" s="36">
        <f t="shared" ref="P14:P23" si="4">B14*C14*D14*I14*8760/2000</f>
        <v>0</v>
      </c>
      <c r="Q14" s="36">
        <f t="shared" ref="Q14:Q23" si="5">B14*C14*D14*J14*8760/2000</f>
        <v>0</v>
      </c>
      <c r="R14" s="36">
        <f t="shared" ref="R14:R23" si="6">B14*C14*D14*K14*8760/2000</f>
        <v>0</v>
      </c>
      <c r="S14" s="36">
        <f>SUM(L14:R14)</f>
        <v>0</v>
      </c>
    </row>
    <row r="15" spans="1:19">
      <c r="A15" s="34">
        <f>'Surface Coating_VOC_PM'!A14</f>
        <v>0</v>
      </c>
      <c r="B15" s="9">
        <f>'Surface Coating_VOC_PM'!B14</f>
        <v>0</v>
      </c>
      <c r="C15" s="11">
        <f>'Surface Coating_VOC_PM'!H14</f>
        <v>0</v>
      </c>
      <c r="D15" s="11">
        <f>'Surface Coating_VOC_PM'!I14</f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6">
        <f t="shared" si="0"/>
        <v>0</v>
      </c>
      <c r="M15" s="36">
        <f t="shared" si="1"/>
        <v>0</v>
      </c>
      <c r="N15" s="36">
        <f t="shared" si="2"/>
        <v>0</v>
      </c>
      <c r="O15" s="36">
        <f t="shared" si="3"/>
        <v>0</v>
      </c>
      <c r="P15" s="36">
        <f t="shared" si="4"/>
        <v>0</v>
      </c>
      <c r="Q15" s="36">
        <f t="shared" si="5"/>
        <v>0</v>
      </c>
      <c r="R15" s="36">
        <f t="shared" si="6"/>
        <v>0</v>
      </c>
      <c r="S15" s="36">
        <f t="shared" ref="S15:S23" si="7">SUM(L15:R15)</f>
        <v>0</v>
      </c>
    </row>
    <row r="16" spans="1:19">
      <c r="A16" s="34">
        <f>'Surface Coating_VOC_PM'!A15</f>
        <v>0</v>
      </c>
      <c r="B16" s="9">
        <f>'Surface Coating_VOC_PM'!B15</f>
        <v>0</v>
      </c>
      <c r="C16" s="11">
        <f>'Surface Coating_VOC_PM'!H15</f>
        <v>0</v>
      </c>
      <c r="D16" s="11">
        <f>'Surface Coating_VOC_PM'!I15</f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6">
        <f t="shared" si="0"/>
        <v>0</v>
      </c>
      <c r="M16" s="36">
        <f t="shared" si="1"/>
        <v>0</v>
      </c>
      <c r="N16" s="36">
        <f t="shared" si="2"/>
        <v>0</v>
      </c>
      <c r="O16" s="36">
        <f t="shared" si="3"/>
        <v>0</v>
      </c>
      <c r="P16" s="36">
        <f t="shared" si="4"/>
        <v>0</v>
      </c>
      <c r="Q16" s="36">
        <f t="shared" si="5"/>
        <v>0</v>
      </c>
      <c r="R16" s="36">
        <f t="shared" si="6"/>
        <v>0</v>
      </c>
      <c r="S16" s="36">
        <f t="shared" si="7"/>
        <v>0</v>
      </c>
    </row>
    <row r="17" spans="1:19">
      <c r="A17" s="34">
        <f>'Surface Coating_VOC_PM'!A16</f>
        <v>0</v>
      </c>
      <c r="B17" s="9">
        <f>'Surface Coating_VOC_PM'!B16</f>
        <v>0</v>
      </c>
      <c r="C17" s="11">
        <f>'Surface Coating_VOC_PM'!H16</f>
        <v>0</v>
      </c>
      <c r="D17" s="11">
        <f>'Surface Coating_VOC_PM'!I16</f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6">
        <f t="shared" si="0"/>
        <v>0</v>
      </c>
      <c r="M17" s="36">
        <f t="shared" si="1"/>
        <v>0</v>
      </c>
      <c r="N17" s="36">
        <f t="shared" si="2"/>
        <v>0</v>
      </c>
      <c r="O17" s="36">
        <f t="shared" si="3"/>
        <v>0</v>
      </c>
      <c r="P17" s="36">
        <f t="shared" si="4"/>
        <v>0</v>
      </c>
      <c r="Q17" s="36">
        <f t="shared" si="5"/>
        <v>0</v>
      </c>
      <c r="R17" s="36">
        <f t="shared" si="6"/>
        <v>0</v>
      </c>
      <c r="S17" s="36">
        <f t="shared" si="7"/>
        <v>0</v>
      </c>
    </row>
    <row r="18" spans="1:19">
      <c r="A18" s="34">
        <f>'Surface Coating_VOC_PM'!A17</f>
        <v>0</v>
      </c>
      <c r="B18" s="9">
        <f>'Surface Coating_VOC_PM'!B17</f>
        <v>0</v>
      </c>
      <c r="C18" s="11">
        <f>'Surface Coating_VOC_PM'!H17</f>
        <v>0</v>
      </c>
      <c r="D18" s="11">
        <f>'Surface Coating_VOC_PM'!I17</f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6">
        <f t="shared" si="0"/>
        <v>0</v>
      </c>
      <c r="M18" s="36">
        <f t="shared" si="1"/>
        <v>0</v>
      </c>
      <c r="N18" s="36">
        <f t="shared" si="2"/>
        <v>0</v>
      </c>
      <c r="O18" s="36">
        <f t="shared" si="3"/>
        <v>0</v>
      </c>
      <c r="P18" s="36">
        <f t="shared" si="4"/>
        <v>0</v>
      </c>
      <c r="Q18" s="36">
        <f t="shared" si="5"/>
        <v>0</v>
      </c>
      <c r="R18" s="36">
        <f t="shared" si="6"/>
        <v>0</v>
      </c>
      <c r="S18" s="36">
        <f t="shared" si="7"/>
        <v>0</v>
      </c>
    </row>
    <row r="19" spans="1:19">
      <c r="A19" s="34">
        <f>'Surface Coating_VOC_PM'!A18</f>
        <v>0</v>
      </c>
      <c r="B19" s="9">
        <f>'Surface Coating_VOC_PM'!B18</f>
        <v>0</v>
      </c>
      <c r="C19" s="11">
        <f>'Surface Coating_VOC_PM'!H18</f>
        <v>0</v>
      </c>
      <c r="D19" s="11">
        <f>'Surface Coating_VOC_PM'!I18</f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6">
        <f t="shared" si="0"/>
        <v>0</v>
      </c>
      <c r="M19" s="36">
        <f t="shared" si="1"/>
        <v>0</v>
      </c>
      <c r="N19" s="36">
        <f t="shared" si="2"/>
        <v>0</v>
      </c>
      <c r="O19" s="36">
        <f t="shared" si="3"/>
        <v>0</v>
      </c>
      <c r="P19" s="36">
        <f t="shared" si="4"/>
        <v>0</v>
      </c>
      <c r="Q19" s="36">
        <f t="shared" si="5"/>
        <v>0</v>
      </c>
      <c r="R19" s="36">
        <f t="shared" si="6"/>
        <v>0</v>
      </c>
      <c r="S19" s="36">
        <f t="shared" si="7"/>
        <v>0</v>
      </c>
    </row>
    <row r="20" spans="1:19">
      <c r="A20" s="34">
        <f>'Surface Coating_VOC_PM'!A19</f>
        <v>0</v>
      </c>
      <c r="B20" s="9">
        <f>'Surface Coating_VOC_PM'!B19</f>
        <v>0</v>
      </c>
      <c r="C20" s="11">
        <f>'Surface Coating_VOC_PM'!H19</f>
        <v>0</v>
      </c>
      <c r="D20" s="11">
        <f>'Surface Coating_VOC_PM'!I19</f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6">
        <f t="shared" si="0"/>
        <v>0</v>
      </c>
      <c r="M20" s="36">
        <f t="shared" si="1"/>
        <v>0</v>
      </c>
      <c r="N20" s="36">
        <f t="shared" si="2"/>
        <v>0</v>
      </c>
      <c r="O20" s="36">
        <f t="shared" si="3"/>
        <v>0</v>
      </c>
      <c r="P20" s="36">
        <f t="shared" si="4"/>
        <v>0</v>
      </c>
      <c r="Q20" s="36">
        <f t="shared" si="5"/>
        <v>0</v>
      </c>
      <c r="R20" s="36">
        <f t="shared" si="6"/>
        <v>0</v>
      </c>
      <c r="S20" s="36">
        <f t="shared" si="7"/>
        <v>0</v>
      </c>
    </row>
    <row r="21" spans="1:19">
      <c r="A21" s="34">
        <f>'Surface Coating_VOC_PM'!A20</f>
        <v>0</v>
      </c>
      <c r="B21" s="9">
        <f>'Surface Coating_VOC_PM'!B20</f>
        <v>0</v>
      </c>
      <c r="C21" s="11">
        <f>'Surface Coating_VOC_PM'!H20</f>
        <v>0</v>
      </c>
      <c r="D21" s="11">
        <f>'Surface Coating_VOC_PM'!I20</f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6">
        <f t="shared" si="0"/>
        <v>0</v>
      </c>
      <c r="M21" s="36">
        <f t="shared" si="1"/>
        <v>0</v>
      </c>
      <c r="N21" s="36">
        <f t="shared" si="2"/>
        <v>0</v>
      </c>
      <c r="O21" s="36">
        <f t="shared" si="3"/>
        <v>0</v>
      </c>
      <c r="P21" s="36">
        <f t="shared" si="4"/>
        <v>0</v>
      </c>
      <c r="Q21" s="36">
        <f t="shared" si="5"/>
        <v>0</v>
      </c>
      <c r="R21" s="36">
        <f t="shared" si="6"/>
        <v>0</v>
      </c>
      <c r="S21" s="36">
        <f t="shared" si="7"/>
        <v>0</v>
      </c>
    </row>
    <row r="22" spans="1:19">
      <c r="A22" s="34">
        <f>'Surface Coating_VOC_PM'!A21</f>
        <v>0</v>
      </c>
      <c r="B22" s="9">
        <f>'Surface Coating_VOC_PM'!B21</f>
        <v>0</v>
      </c>
      <c r="C22" s="11">
        <f>'Surface Coating_VOC_PM'!H21</f>
        <v>0</v>
      </c>
      <c r="D22" s="11">
        <f>'Surface Coating_VOC_PM'!I21</f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6">
        <f t="shared" si="0"/>
        <v>0</v>
      </c>
      <c r="M22" s="36">
        <f t="shared" si="1"/>
        <v>0</v>
      </c>
      <c r="N22" s="36">
        <f t="shared" si="2"/>
        <v>0</v>
      </c>
      <c r="O22" s="36">
        <f t="shared" si="3"/>
        <v>0</v>
      </c>
      <c r="P22" s="36">
        <f t="shared" si="4"/>
        <v>0</v>
      </c>
      <c r="Q22" s="36">
        <f t="shared" si="5"/>
        <v>0</v>
      </c>
      <c r="R22" s="36">
        <f t="shared" si="6"/>
        <v>0</v>
      </c>
      <c r="S22" s="36">
        <f t="shared" si="7"/>
        <v>0</v>
      </c>
    </row>
    <row r="23" spans="1:19">
      <c r="A23" s="34">
        <f>'Surface Coating_VOC_PM'!A22</f>
        <v>0</v>
      </c>
      <c r="B23" s="9">
        <f>'Surface Coating_VOC_PM'!B22</f>
        <v>0</v>
      </c>
      <c r="C23" s="11">
        <f>'Surface Coating_VOC_PM'!H22</f>
        <v>0</v>
      </c>
      <c r="D23" s="11">
        <f>'Surface Coating_VOC_PM'!I22</f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6">
        <f t="shared" si="0"/>
        <v>0</v>
      </c>
      <c r="M23" s="36">
        <f t="shared" si="1"/>
        <v>0</v>
      </c>
      <c r="N23" s="36">
        <f t="shared" si="2"/>
        <v>0</v>
      </c>
      <c r="O23" s="36">
        <f t="shared" si="3"/>
        <v>0</v>
      </c>
      <c r="P23" s="36">
        <f t="shared" si="4"/>
        <v>0</v>
      </c>
      <c r="Q23" s="36">
        <f t="shared" si="5"/>
        <v>0</v>
      </c>
      <c r="R23" s="36">
        <f t="shared" si="6"/>
        <v>0</v>
      </c>
      <c r="S23" s="36">
        <f t="shared" si="7"/>
        <v>0</v>
      </c>
    </row>
    <row r="24" spans="1:19">
      <c r="A24" s="37"/>
      <c r="B24" s="48"/>
      <c r="C24" s="48"/>
      <c r="D24" s="38"/>
      <c r="E24" s="39"/>
      <c r="F24" s="39"/>
      <c r="G24" s="39"/>
      <c r="H24" s="39"/>
      <c r="I24" s="39"/>
      <c r="J24" s="39"/>
      <c r="K24" s="40" t="s">
        <v>10</v>
      </c>
      <c r="L24" s="41">
        <f t="shared" ref="L24:S24" si="8">SUM(L14:L23)</f>
        <v>0</v>
      </c>
      <c r="M24" s="41">
        <f t="shared" si="8"/>
        <v>0</v>
      </c>
      <c r="N24" s="41">
        <f t="shared" si="8"/>
        <v>0</v>
      </c>
      <c r="O24" s="41">
        <f t="shared" si="8"/>
        <v>0</v>
      </c>
      <c r="P24" s="41">
        <f t="shared" si="8"/>
        <v>0</v>
      </c>
      <c r="Q24" s="41">
        <f t="shared" si="8"/>
        <v>0</v>
      </c>
      <c r="R24" s="41">
        <f t="shared" si="8"/>
        <v>0</v>
      </c>
      <c r="S24" s="41">
        <f t="shared" si="8"/>
        <v>0</v>
      </c>
    </row>
    <row r="25" spans="1:19">
      <c r="B25" s="42"/>
      <c r="C25" s="43"/>
      <c r="D25" s="43"/>
      <c r="E25" s="44"/>
      <c r="F25" s="44"/>
      <c r="G25" s="44"/>
      <c r="H25" s="44"/>
      <c r="I25" s="44"/>
      <c r="J25" s="44"/>
      <c r="K25" s="44"/>
      <c r="L25" s="45"/>
      <c r="M25" s="45"/>
      <c r="N25" s="45"/>
      <c r="O25" s="45"/>
      <c r="P25" s="45"/>
      <c r="Q25" s="45"/>
      <c r="R25" s="45"/>
    </row>
    <row r="26" spans="1:19">
      <c r="A26" s="55" t="s">
        <v>6</v>
      </c>
      <c r="B26" s="56"/>
      <c r="C26" s="46"/>
      <c r="D26" s="42"/>
      <c r="E26" s="44"/>
      <c r="F26" s="44"/>
      <c r="G26" s="44"/>
      <c r="H26" s="44"/>
      <c r="I26" s="44"/>
      <c r="J26" s="44"/>
      <c r="K26" s="44"/>
      <c r="L26" s="45"/>
      <c r="M26" s="45"/>
      <c r="N26" s="45"/>
      <c r="O26" s="45"/>
      <c r="P26" s="45"/>
      <c r="Q26" s="45"/>
      <c r="R26" s="45"/>
    </row>
    <row r="27" spans="1:19">
      <c r="A27" s="15" t="s">
        <v>47</v>
      </c>
    </row>
    <row r="28" spans="1:19">
      <c r="A28" s="6" t="s">
        <v>48</v>
      </c>
    </row>
    <row r="29" spans="1:19">
      <c r="A29" s="6" t="s">
        <v>49</v>
      </c>
    </row>
  </sheetData>
  <sheetProtection algorithmName="SHA-512" hashValue="CQ3cMF/OiyFdd81a339ckThOu7EI0MmYGb+LOuHh0K7FFLRem3+/a2mDcD3KhqafzeH7z9ioIW1I2fFVGSBp/A==" saltValue="Blh/W10lu56ZhJhhuB3GQg==" spinCount="100000" sheet="1" objects="1" scenarios="1"/>
  <mergeCells count="8">
    <mergeCell ref="A26:B26"/>
    <mergeCell ref="A4:S4"/>
    <mergeCell ref="A8:S9"/>
    <mergeCell ref="A6:J6"/>
    <mergeCell ref="A11:A13"/>
    <mergeCell ref="B11:B13"/>
    <mergeCell ref="C11:C13"/>
    <mergeCell ref="D11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Surface Coating - VOC, PM, HAPs</RoutingRuleDescription>
    <Confidentiality_x0020_Status xmlns="157d2481-7646-4106-b82b-066a865f8875">Can be shared with public as necessary</Confidentiality_x0020_Status>
  </documentManagement>
</p:properties>
</file>

<file path=customXml/itemProps1.xml><?xml version="1.0" encoding="utf-8"?>
<ds:datastoreItem xmlns:ds="http://schemas.openxmlformats.org/officeDocument/2006/customXml" ds:itemID="{C25E3BC4-E3E4-4715-88E6-754970B1C3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489BA0-FD53-4644-B00A-F9B4DB7A6EAB}"/>
</file>

<file path=customXml/itemProps3.xml><?xml version="1.0" encoding="utf-8"?>
<ds:datastoreItem xmlns:ds="http://schemas.openxmlformats.org/officeDocument/2006/customXml" ds:itemID="{D9A3007E-33B4-4DA2-99A6-04751C4AB37E}">
  <ds:schemaRefs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57d2481-7646-4106-b82b-066a865f8875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Surface Coating_VOC_PM</vt:lpstr>
      <vt:lpstr>Surface Coating_HAPs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Surface Coating - VOC, PM, HAPs</dc:title>
  <dc:creator/>
  <cp:lastModifiedBy>Bell, Nathan</cp:lastModifiedBy>
  <cp:lastPrinted>2003-08-20T16:40:27Z</cp:lastPrinted>
  <dcterms:created xsi:type="dcterms:W3CDTF">2002-01-21T14:54:03Z</dcterms:created>
  <dcterms:modified xsi:type="dcterms:W3CDTF">2022-03-10T21:43:09Z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</Properties>
</file>