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\accnt\MONTHLY DISTRIBUTIONS\Riverboat Revenue Sharing\FY 2022\"/>
    </mc:Choice>
  </mc:AlternateContent>
  <xr:revisionPtr revIDLastSave="0" documentId="13_ncr:1_{1036FE3C-E36C-42B7-9D87-F106BAB19381}" xr6:coauthVersionLast="47" xr6:coauthVersionMax="47" xr10:uidLastSave="{00000000-0000-0000-0000-000000000000}"/>
  <bookViews>
    <workbookView xWindow="-120" yWindow="-120" windowWidth="29040" windowHeight="15840" xr2:uid="{C5651826-866A-4777-9D9A-A585032DFBBD}"/>
  </bookViews>
  <sheets>
    <sheet name="Website Report" sheetId="1" r:id="rId1"/>
  </sheets>
  <externalReferences>
    <externalReference r:id="rId2"/>
    <externalReference r:id="rId3"/>
  </externalReferences>
  <definedNames>
    <definedName name="_xlnm._FilterDatabase" localSheetId="0" hidden="1">'Website Report'!$A$6:$M$7</definedName>
    <definedName name="_xlnm.Print_Area" localSheetId="0">'Website Report'!$A$1:$K$792</definedName>
    <definedName name="_xlnm.Print_Titles" localSheetId="0">'Website Report'!$5:$6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90" i="1" l="1"/>
  <c r="M790" i="1"/>
  <c r="G790" i="1"/>
  <c r="A789" i="1"/>
  <c r="A788" i="1"/>
  <c r="A787" i="1"/>
  <c r="A786" i="1"/>
  <c r="A785" i="1"/>
  <c r="R783" i="1"/>
  <c r="S783" i="1" s="1"/>
  <c r="M783" i="1"/>
  <c r="G783" i="1"/>
  <c r="I782" i="1"/>
  <c r="A782" i="1"/>
  <c r="I781" i="1"/>
  <c r="A781" i="1"/>
  <c r="I780" i="1"/>
  <c r="K780" i="1" s="1"/>
  <c r="P780" i="1" s="1"/>
  <c r="A780" i="1"/>
  <c r="I779" i="1"/>
  <c r="K779" i="1" s="1"/>
  <c r="P779" i="1" s="1"/>
  <c r="A779" i="1"/>
  <c r="I778" i="1"/>
  <c r="K778" i="1" s="1"/>
  <c r="P778" i="1" s="1"/>
  <c r="A778" i="1"/>
  <c r="I777" i="1"/>
  <c r="K777" i="1" s="1"/>
  <c r="P777" i="1" s="1"/>
  <c r="A777" i="1"/>
  <c r="I776" i="1"/>
  <c r="A776" i="1"/>
  <c r="I775" i="1"/>
  <c r="A775" i="1"/>
  <c r="R773" i="1"/>
  <c r="S773" i="1" s="1"/>
  <c r="M773" i="1"/>
  <c r="G773" i="1"/>
  <c r="A772" i="1"/>
  <c r="K771" i="1"/>
  <c r="P771" i="1" s="1"/>
  <c r="I771" i="1"/>
  <c r="A771" i="1"/>
  <c r="A770" i="1"/>
  <c r="A769" i="1"/>
  <c r="I768" i="1"/>
  <c r="K768" i="1" s="1"/>
  <c r="P768" i="1" s="1"/>
  <c r="A768" i="1"/>
  <c r="A767" i="1"/>
  <c r="A766" i="1"/>
  <c r="A765" i="1"/>
  <c r="R763" i="1"/>
  <c r="S763" i="1" s="1"/>
  <c r="M763" i="1"/>
  <c r="G763" i="1"/>
  <c r="I762" i="1"/>
  <c r="K762" i="1" s="1"/>
  <c r="P762" i="1" s="1"/>
  <c r="A762" i="1"/>
  <c r="I761" i="1"/>
  <c r="A761" i="1"/>
  <c r="I760" i="1"/>
  <c r="K760" i="1" s="1"/>
  <c r="P760" i="1" s="1"/>
  <c r="A760" i="1"/>
  <c r="I759" i="1"/>
  <c r="K759" i="1" s="1"/>
  <c r="P759" i="1" s="1"/>
  <c r="A759" i="1"/>
  <c r="I758" i="1"/>
  <c r="K758" i="1" s="1"/>
  <c r="P758" i="1" s="1"/>
  <c r="A758" i="1"/>
  <c r="I757" i="1"/>
  <c r="K757" i="1" s="1"/>
  <c r="P757" i="1" s="1"/>
  <c r="A757" i="1"/>
  <c r="I756" i="1"/>
  <c r="K756" i="1" s="1"/>
  <c r="P756" i="1" s="1"/>
  <c r="A756" i="1"/>
  <c r="I755" i="1"/>
  <c r="A755" i="1"/>
  <c r="I754" i="1"/>
  <c r="K754" i="1" s="1"/>
  <c r="P754" i="1" s="1"/>
  <c r="A754" i="1"/>
  <c r="I753" i="1"/>
  <c r="K753" i="1" s="1"/>
  <c r="P753" i="1" s="1"/>
  <c r="A753" i="1"/>
  <c r="I752" i="1"/>
  <c r="K752" i="1" s="1"/>
  <c r="P752" i="1" s="1"/>
  <c r="A752" i="1"/>
  <c r="I751" i="1"/>
  <c r="K751" i="1" s="1"/>
  <c r="P751" i="1" s="1"/>
  <c r="A751" i="1"/>
  <c r="I750" i="1"/>
  <c r="K750" i="1" s="1"/>
  <c r="P750" i="1" s="1"/>
  <c r="A750" i="1"/>
  <c r="I749" i="1"/>
  <c r="K749" i="1" s="1"/>
  <c r="P749" i="1" s="1"/>
  <c r="A749" i="1"/>
  <c r="I748" i="1"/>
  <c r="A748" i="1"/>
  <c r="R746" i="1"/>
  <c r="M746" i="1"/>
  <c r="G746" i="1"/>
  <c r="A745" i="1"/>
  <c r="A744" i="1"/>
  <c r="A743" i="1"/>
  <c r="A742" i="1"/>
  <c r="A741" i="1"/>
  <c r="A740" i="1"/>
  <c r="A739" i="1"/>
  <c r="A738" i="1"/>
  <c r="R736" i="1"/>
  <c r="S736" i="1" s="1"/>
  <c r="M736" i="1"/>
  <c r="K731" i="1" s="1"/>
  <c r="P731" i="1" s="1"/>
  <c r="G736" i="1"/>
  <c r="I735" i="1"/>
  <c r="A735" i="1"/>
  <c r="I734" i="1"/>
  <c r="A734" i="1"/>
  <c r="I733" i="1"/>
  <c r="A733" i="1"/>
  <c r="I732" i="1"/>
  <c r="A732" i="1"/>
  <c r="I731" i="1"/>
  <c r="A731" i="1"/>
  <c r="I730" i="1"/>
  <c r="A730" i="1"/>
  <c r="I729" i="1"/>
  <c r="A729" i="1"/>
  <c r="S727" i="1"/>
  <c r="R727" i="1"/>
  <c r="M727" i="1"/>
  <c r="G727" i="1"/>
  <c r="A726" i="1"/>
  <c r="I725" i="1"/>
  <c r="K725" i="1" s="1"/>
  <c r="P725" i="1" s="1"/>
  <c r="A725" i="1"/>
  <c r="A724" i="1"/>
  <c r="A723" i="1"/>
  <c r="I722" i="1"/>
  <c r="A722" i="1"/>
  <c r="R720" i="1"/>
  <c r="S720" i="1" s="1"/>
  <c r="M720" i="1"/>
  <c r="G720" i="1"/>
  <c r="I719" i="1"/>
  <c r="A719" i="1"/>
  <c r="I718" i="1"/>
  <c r="A718" i="1"/>
  <c r="I717" i="1"/>
  <c r="A717" i="1"/>
  <c r="I716" i="1"/>
  <c r="A716" i="1"/>
  <c r="I715" i="1"/>
  <c r="A715" i="1"/>
  <c r="I714" i="1"/>
  <c r="A714" i="1"/>
  <c r="R712" i="1"/>
  <c r="S712" i="1" s="1"/>
  <c r="M712" i="1"/>
  <c r="G712" i="1"/>
  <c r="A711" i="1"/>
  <c r="A710" i="1"/>
  <c r="A709" i="1"/>
  <c r="A708" i="1"/>
  <c r="A707" i="1"/>
  <c r="R705" i="1"/>
  <c r="S705" i="1" s="1"/>
  <c r="M705" i="1"/>
  <c r="G705" i="1"/>
  <c r="I704" i="1"/>
  <c r="A704" i="1"/>
  <c r="I703" i="1"/>
  <c r="A703" i="1"/>
  <c r="I702" i="1"/>
  <c r="A702" i="1"/>
  <c r="I701" i="1"/>
  <c r="A701" i="1"/>
  <c r="K700" i="1"/>
  <c r="P700" i="1" s="1"/>
  <c r="I700" i="1"/>
  <c r="A700" i="1"/>
  <c r="I699" i="1"/>
  <c r="A699" i="1"/>
  <c r="I698" i="1"/>
  <c r="A698" i="1"/>
  <c r="I697" i="1"/>
  <c r="I705" i="1" s="1"/>
  <c r="A697" i="1"/>
  <c r="R695" i="1"/>
  <c r="M695" i="1"/>
  <c r="G695" i="1"/>
  <c r="I694" i="1"/>
  <c r="A694" i="1"/>
  <c r="A693" i="1"/>
  <c r="A692" i="1"/>
  <c r="R690" i="1"/>
  <c r="S690" i="1" s="1"/>
  <c r="M690" i="1"/>
  <c r="G690" i="1"/>
  <c r="I689" i="1"/>
  <c r="K689" i="1" s="1"/>
  <c r="P689" i="1" s="1"/>
  <c r="A689" i="1"/>
  <c r="I688" i="1"/>
  <c r="K688" i="1" s="1"/>
  <c r="P688" i="1" s="1"/>
  <c r="A688" i="1"/>
  <c r="I687" i="1"/>
  <c r="A687" i="1"/>
  <c r="I686" i="1"/>
  <c r="K686" i="1" s="1"/>
  <c r="P686" i="1" s="1"/>
  <c r="A686" i="1"/>
  <c r="I685" i="1"/>
  <c r="K685" i="1" s="1"/>
  <c r="P685" i="1" s="1"/>
  <c r="A685" i="1"/>
  <c r="I684" i="1"/>
  <c r="A684" i="1"/>
  <c r="R682" i="1"/>
  <c r="M682" i="1"/>
  <c r="G682" i="1"/>
  <c r="A681" i="1"/>
  <c r="A680" i="1"/>
  <c r="A679" i="1"/>
  <c r="A678" i="1"/>
  <c r="A677" i="1"/>
  <c r="A676" i="1"/>
  <c r="A675" i="1"/>
  <c r="A674" i="1"/>
  <c r="R672" i="1"/>
  <c r="S672" i="1" s="1"/>
  <c r="M672" i="1"/>
  <c r="K666" i="1" s="1"/>
  <c r="P666" i="1" s="1"/>
  <c r="G672" i="1"/>
  <c r="I671" i="1"/>
  <c r="K671" i="1" s="1"/>
  <c r="P671" i="1" s="1"/>
  <c r="A671" i="1"/>
  <c r="I670" i="1"/>
  <c r="A670" i="1"/>
  <c r="K669" i="1"/>
  <c r="P669" i="1" s="1"/>
  <c r="I669" i="1"/>
  <c r="A669" i="1"/>
  <c r="I668" i="1"/>
  <c r="A668" i="1"/>
  <c r="I667" i="1"/>
  <c r="A667" i="1"/>
  <c r="I666" i="1"/>
  <c r="A666" i="1"/>
  <c r="I665" i="1"/>
  <c r="A665" i="1"/>
  <c r="I664" i="1"/>
  <c r="A664" i="1"/>
  <c r="R662" i="1"/>
  <c r="S662" i="1" s="1"/>
  <c r="M662" i="1"/>
  <c r="G662" i="1"/>
  <c r="I654" i="1" s="1"/>
  <c r="A661" i="1"/>
  <c r="I660" i="1"/>
  <c r="A660" i="1"/>
  <c r="A659" i="1"/>
  <c r="A658" i="1"/>
  <c r="A657" i="1"/>
  <c r="A656" i="1"/>
  <c r="A655" i="1"/>
  <c r="A654" i="1"/>
  <c r="R652" i="1"/>
  <c r="S652" i="1" s="1"/>
  <c r="M652" i="1"/>
  <c r="G652" i="1"/>
  <c r="I651" i="1"/>
  <c r="A651" i="1"/>
  <c r="I650" i="1"/>
  <c r="A650" i="1"/>
  <c r="I649" i="1"/>
  <c r="A649" i="1"/>
  <c r="I648" i="1"/>
  <c r="A648" i="1"/>
  <c r="R645" i="1"/>
  <c r="S645" i="1" s="1"/>
  <c r="M645" i="1"/>
  <c r="G645" i="1"/>
  <c r="A644" i="1"/>
  <c r="A643" i="1"/>
  <c r="A642" i="1"/>
  <c r="A641" i="1"/>
  <c r="A640" i="1"/>
  <c r="A639" i="1"/>
  <c r="A638" i="1"/>
  <c r="A637" i="1"/>
  <c r="R635" i="1"/>
  <c r="S635" i="1" s="1"/>
  <c r="M635" i="1"/>
  <c r="K634" i="1" s="1"/>
  <c r="P634" i="1" s="1"/>
  <c r="G635" i="1"/>
  <c r="I634" i="1"/>
  <c r="A634" i="1"/>
  <c r="I633" i="1"/>
  <c r="K633" i="1" s="1"/>
  <c r="P633" i="1" s="1"/>
  <c r="A633" i="1"/>
  <c r="I632" i="1"/>
  <c r="A632" i="1"/>
  <c r="K631" i="1"/>
  <c r="P631" i="1" s="1"/>
  <c r="I631" i="1"/>
  <c r="A631" i="1"/>
  <c r="I630" i="1"/>
  <c r="A630" i="1"/>
  <c r="I629" i="1"/>
  <c r="A629" i="1"/>
  <c r="R627" i="1"/>
  <c r="M627" i="1"/>
  <c r="G627" i="1"/>
  <c r="G626" i="1"/>
  <c r="A626" i="1"/>
  <c r="G625" i="1"/>
  <c r="A625" i="1"/>
  <c r="G624" i="1"/>
  <c r="A624" i="1"/>
  <c r="R622" i="1"/>
  <c r="S622" i="1" s="1"/>
  <c r="M622" i="1"/>
  <c r="G622" i="1"/>
  <c r="I621" i="1"/>
  <c r="A621" i="1"/>
  <c r="I620" i="1"/>
  <c r="A620" i="1"/>
  <c r="I619" i="1"/>
  <c r="A619" i="1"/>
  <c r="I618" i="1"/>
  <c r="A618" i="1"/>
  <c r="I617" i="1"/>
  <c r="A617" i="1"/>
  <c r="K616" i="1"/>
  <c r="P616" i="1" s="1"/>
  <c r="I616" i="1"/>
  <c r="A616" i="1"/>
  <c r="I615" i="1"/>
  <c r="A615" i="1"/>
  <c r="I614" i="1"/>
  <c r="A614" i="1"/>
  <c r="I613" i="1"/>
  <c r="A613" i="1"/>
  <c r="I612" i="1"/>
  <c r="A612" i="1"/>
  <c r="S610" i="1"/>
  <c r="R610" i="1"/>
  <c r="M610" i="1"/>
  <c r="G610" i="1"/>
  <c r="A609" i="1"/>
  <c r="A608" i="1"/>
  <c r="I607" i="1"/>
  <c r="K607" i="1" s="1"/>
  <c r="P607" i="1" s="1"/>
  <c r="A607" i="1"/>
  <c r="A606" i="1"/>
  <c r="R604" i="1"/>
  <c r="S604" i="1" s="1"/>
  <c r="M604" i="1"/>
  <c r="G604" i="1"/>
  <c r="I601" i="1" s="1"/>
  <c r="A603" i="1"/>
  <c r="I602" i="1"/>
  <c r="A602" i="1"/>
  <c r="A601" i="1"/>
  <c r="A600" i="1"/>
  <c r="A599" i="1"/>
  <c r="I598" i="1"/>
  <c r="A598" i="1"/>
  <c r="A597" i="1"/>
  <c r="A596" i="1"/>
  <c r="R594" i="1"/>
  <c r="M594" i="1"/>
  <c r="G594" i="1"/>
  <c r="A593" i="1"/>
  <c r="A592" i="1"/>
  <c r="A591" i="1"/>
  <c r="A590" i="1"/>
  <c r="A589" i="1"/>
  <c r="A588" i="1"/>
  <c r="A587" i="1"/>
  <c r="A586" i="1"/>
  <c r="A585" i="1"/>
  <c r="A584" i="1"/>
  <c r="A583" i="1"/>
  <c r="R581" i="1"/>
  <c r="S581" i="1" s="1"/>
  <c r="M581" i="1"/>
  <c r="K579" i="1" s="1"/>
  <c r="P579" i="1" s="1"/>
  <c r="G581" i="1"/>
  <c r="I580" i="1"/>
  <c r="A580" i="1"/>
  <c r="I579" i="1"/>
  <c r="A579" i="1"/>
  <c r="I578" i="1"/>
  <c r="A578" i="1"/>
  <c r="I577" i="1"/>
  <c r="A577" i="1"/>
  <c r="K576" i="1"/>
  <c r="P576" i="1" s="1"/>
  <c r="I576" i="1"/>
  <c r="A576" i="1"/>
  <c r="I575" i="1"/>
  <c r="K575" i="1" s="1"/>
  <c r="P575" i="1" s="1"/>
  <c r="A575" i="1"/>
  <c r="I574" i="1"/>
  <c r="A574" i="1"/>
  <c r="R572" i="1"/>
  <c r="M572" i="1"/>
  <c r="G572" i="1"/>
  <c r="A571" i="1"/>
  <c r="I570" i="1"/>
  <c r="A570" i="1"/>
  <c r="A569" i="1"/>
  <c r="A568" i="1"/>
  <c r="A567" i="1"/>
  <c r="R565" i="1"/>
  <c r="S565" i="1" s="1"/>
  <c r="M565" i="1"/>
  <c r="G565" i="1"/>
  <c r="I564" i="1"/>
  <c r="A564" i="1"/>
  <c r="I563" i="1"/>
  <c r="A563" i="1"/>
  <c r="I562" i="1"/>
  <c r="A562" i="1"/>
  <c r="I561" i="1"/>
  <c r="A561" i="1"/>
  <c r="I560" i="1"/>
  <c r="A560" i="1"/>
  <c r="I559" i="1"/>
  <c r="A559" i="1"/>
  <c r="R557" i="1"/>
  <c r="M557" i="1"/>
  <c r="G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R543" i="1"/>
  <c r="S543" i="1" s="1"/>
  <c r="M543" i="1"/>
  <c r="G543" i="1"/>
  <c r="K542" i="1"/>
  <c r="P542" i="1" s="1"/>
  <c r="I542" i="1"/>
  <c r="A542" i="1"/>
  <c r="I541" i="1"/>
  <c r="A541" i="1"/>
  <c r="I540" i="1"/>
  <c r="A540" i="1"/>
  <c r="I539" i="1"/>
  <c r="I543" i="1" s="1"/>
  <c r="A539" i="1"/>
  <c r="R537" i="1"/>
  <c r="M537" i="1"/>
  <c r="G537" i="1"/>
  <c r="I533" i="1" s="1"/>
  <c r="I536" i="1"/>
  <c r="K536" i="1" s="1"/>
  <c r="P536" i="1" s="1"/>
  <c r="A536" i="1"/>
  <c r="A535" i="1"/>
  <c r="A534" i="1"/>
  <c r="A533" i="1"/>
  <c r="R531" i="1"/>
  <c r="S531" i="1" s="1"/>
  <c r="M531" i="1"/>
  <c r="G531" i="1"/>
  <c r="I530" i="1"/>
  <c r="A530" i="1"/>
  <c r="I529" i="1"/>
  <c r="A529" i="1"/>
  <c r="I528" i="1"/>
  <c r="A528" i="1"/>
  <c r="I527" i="1"/>
  <c r="A527" i="1"/>
  <c r="I526" i="1"/>
  <c r="A526" i="1"/>
  <c r="I525" i="1"/>
  <c r="A525" i="1"/>
  <c r="I524" i="1"/>
  <c r="A524" i="1"/>
  <c r="R522" i="1"/>
  <c r="M522" i="1"/>
  <c r="G522" i="1"/>
  <c r="A521" i="1"/>
  <c r="A520" i="1"/>
  <c r="A519" i="1"/>
  <c r="R517" i="1"/>
  <c r="S517" i="1" s="1"/>
  <c r="M517" i="1"/>
  <c r="G517" i="1"/>
  <c r="I516" i="1"/>
  <c r="A516" i="1"/>
  <c r="I515" i="1"/>
  <c r="A515" i="1"/>
  <c r="I514" i="1"/>
  <c r="A514" i="1"/>
  <c r="I513" i="1"/>
  <c r="A513" i="1"/>
  <c r="I512" i="1"/>
  <c r="I517" i="1" s="1"/>
  <c r="A512" i="1"/>
  <c r="I511" i="1"/>
  <c r="A511" i="1"/>
  <c r="I510" i="1"/>
  <c r="A510" i="1"/>
  <c r="I509" i="1"/>
  <c r="A509" i="1"/>
  <c r="R507" i="1"/>
  <c r="S507" i="1" s="1"/>
  <c r="M507" i="1"/>
  <c r="G507" i="1"/>
  <c r="A506" i="1"/>
  <c r="I505" i="1"/>
  <c r="A505" i="1"/>
  <c r="A504" i="1"/>
  <c r="A503" i="1"/>
  <c r="I502" i="1"/>
  <c r="A502" i="1"/>
  <c r="A501" i="1"/>
  <c r="R499" i="1"/>
  <c r="S499" i="1" s="1"/>
  <c r="M499" i="1"/>
  <c r="G499" i="1"/>
  <c r="I498" i="1"/>
  <c r="A498" i="1"/>
  <c r="I497" i="1"/>
  <c r="A497" i="1"/>
  <c r="I496" i="1"/>
  <c r="A496" i="1"/>
  <c r="I495" i="1"/>
  <c r="A495" i="1"/>
  <c r="I494" i="1"/>
  <c r="A494" i="1"/>
  <c r="I493" i="1"/>
  <c r="K493" i="1" s="1"/>
  <c r="P493" i="1" s="1"/>
  <c r="A493" i="1"/>
  <c r="I492" i="1"/>
  <c r="A492" i="1"/>
  <c r="I491" i="1"/>
  <c r="A491" i="1"/>
  <c r="R489" i="1"/>
  <c r="S489" i="1" s="1"/>
  <c r="M489" i="1"/>
  <c r="G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R475" i="1"/>
  <c r="S475" i="1" s="1"/>
  <c r="M475" i="1"/>
  <c r="G475" i="1"/>
  <c r="I474" i="1"/>
  <c r="K474" i="1" s="1"/>
  <c r="P474" i="1" s="1"/>
  <c r="A474" i="1"/>
  <c r="I473" i="1"/>
  <c r="K473" i="1" s="1"/>
  <c r="P473" i="1" s="1"/>
  <c r="A473" i="1"/>
  <c r="I472" i="1"/>
  <c r="A472" i="1"/>
  <c r="I471" i="1"/>
  <c r="A471" i="1"/>
  <c r="R469" i="1"/>
  <c r="S469" i="1" s="1"/>
  <c r="M469" i="1"/>
  <c r="G469" i="1"/>
  <c r="A468" i="1"/>
  <c r="A467" i="1"/>
  <c r="A466" i="1"/>
  <c r="I465" i="1"/>
  <c r="A465" i="1"/>
  <c r="A464" i="1"/>
  <c r="A463" i="1"/>
  <c r="I462" i="1"/>
  <c r="A462" i="1"/>
  <c r="R460" i="1"/>
  <c r="S460" i="1" s="1"/>
  <c r="M460" i="1"/>
  <c r="G460" i="1"/>
  <c r="I459" i="1"/>
  <c r="A459" i="1"/>
  <c r="I458" i="1"/>
  <c r="A458" i="1"/>
  <c r="I457" i="1"/>
  <c r="A457" i="1"/>
  <c r="I456" i="1"/>
  <c r="A456" i="1"/>
  <c r="R454" i="1"/>
  <c r="M454" i="1"/>
  <c r="G454" i="1"/>
  <c r="A453" i="1"/>
  <c r="A452" i="1"/>
  <c r="A451" i="1"/>
  <c r="A450" i="1"/>
  <c r="A449" i="1"/>
  <c r="A448" i="1"/>
  <c r="A447" i="1"/>
  <c r="R445" i="1"/>
  <c r="S445" i="1" s="1"/>
  <c r="M445" i="1"/>
  <c r="K440" i="1" s="1"/>
  <c r="P440" i="1" s="1"/>
  <c r="G445" i="1"/>
  <c r="I444" i="1"/>
  <c r="A444" i="1"/>
  <c r="I443" i="1"/>
  <c r="A443" i="1"/>
  <c r="K442" i="1"/>
  <c r="P442" i="1" s="1"/>
  <c r="I442" i="1"/>
  <c r="A442" i="1"/>
  <c r="P441" i="1"/>
  <c r="I441" i="1"/>
  <c r="K441" i="1" s="1"/>
  <c r="A441" i="1"/>
  <c r="I440" i="1"/>
  <c r="A440" i="1"/>
  <c r="I439" i="1"/>
  <c r="K439" i="1" s="1"/>
  <c r="P439" i="1" s="1"/>
  <c r="A439" i="1"/>
  <c r="I438" i="1"/>
  <c r="A438" i="1"/>
  <c r="K437" i="1"/>
  <c r="P437" i="1" s="1"/>
  <c r="I437" i="1"/>
  <c r="A437" i="1"/>
  <c r="I436" i="1"/>
  <c r="A436" i="1"/>
  <c r="I435" i="1"/>
  <c r="A435" i="1"/>
  <c r="K434" i="1"/>
  <c r="P434" i="1" s="1"/>
  <c r="I434" i="1"/>
  <c r="A434" i="1"/>
  <c r="P433" i="1"/>
  <c r="I433" i="1"/>
  <c r="K433" i="1" s="1"/>
  <c r="A433" i="1"/>
  <c r="K432" i="1"/>
  <c r="P432" i="1" s="1"/>
  <c r="I432" i="1"/>
  <c r="A432" i="1"/>
  <c r="I431" i="1"/>
  <c r="A431" i="1"/>
  <c r="I430" i="1"/>
  <c r="A430" i="1"/>
  <c r="I429" i="1"/>
  <c r="A429" i="1"/>
  <c r="I428" i="1"/>
  <c r="A428" i="1"/>
  <c r="R426" i="1"/>
  <c r="M426" i="1"/>
  <c r="G426" i="1"/>
  <c r="I425" i="1"/>
  <c r="A425" i="1"/>
  <c r="A424" i="1"/>
  <c r="A423" i="1"/>
  <c r="I422" i="1"/>
  <c r="A422" i="1"/>
  <c r="A421" i="1"/>
  <c r="K420" i="1"/>
  <c r="P420" i="1" s="1"/>
  <c r="I420" i="1"/>
  <c r="A420" i="1"/>
  <c r="A419" i="1"/>
  <c r="A418" i="1"/>
  <c r="A417" i="1"/>
  <c r="I416" i="1"/>
  <c r="K416" i="1" s="1"/>
  <c r="P416" i="1" s="1"/>
  <c r="A416" i="1"/>
  <c r="A415" i="1"/>
  <c r="A414" i="1"/>
  <c r="I413" i="1"/>
  <c r="K413" i="1" s="1"/>
  <c r="P413" i="1" s="1"/>
  <c r="A413" i="1"/>
  <c r="A412" i="1"/>
  <c r="I411" i="1"/>
  <c r="K411" i="1" s="1"/>
  <c r="A411" i="1"/>
  <c r="A410" i="1"/>
  <c r="R408" i="1"/>
  <c r="S408" i="1" s="1"/>
  <c r="M408" i="1"/>
  <c r="G408" i="1"/>
  <c r="I407" i="1" s="1"/>
  <c r="K407" i="1" s="1"/>
  <c r="P407" i="1" s="1"/>
  <c r="A407" i="1"/>
  <c r="I406" i="1"/>
  <c r="A406" i="1"/>
  <c r="I405" i="1"/>
  <c r="K405" i="1" s="1"/>
  <c r="P405" i="1" s="1"/>
  <c r="A405" i="1"/>
  <c r="A404" i="1"/>
  <c r="R402" i="1"/>
  <c r="M402" i="1"/>
  <c r="G402" i="1"/>
  <c r="A401" i="1"/>
  <c r="A400" i="1"/>
  <c r="A399" i="1"/>
  <c r="A398" i="1"/>
  <c r="A397" i="1"/>
  <c r="R395" i="1"/>
  <c r="S395" i="1" s="1"/>
  <c r="M395" i="1"/>
  <c r="K385" i="1" s="1"/>
  <c r="P385" i="1" s="1"/>
  <c r="G395" i="1"/>
  <c r="I394" i="1"/>
  <c r="A394" i="1"/>
  <c r="I393" i="1"/>
  <c r="A393" i="1"/>
  <c r="I392" i="1"/>
  <c r="A392" i="1"/>
  <c r="I391" i="1"/>
  <c r="A391" i="1"/>
  <c r="I390" i="1"/>
  <c r="A390" i="1"/>
  <c r="I389" i="1"/>
  <c r="A389" i="1"/>
  <c r="I388" i="1"/>
  <c r="A388" i="1"/>
  <c r="I387" i="1"/>
  <c r="A387" i="1"/>
  <c r="I386" i="1"/>
  <c r="A386" i="1"/>
  <c r="I385" i="1"/>
  <c r="A385" i="1"/>
  <c r="I384" i="1"/>
  <c r="A384" i="1"/>
  <c r="I383" i="1"/>
  <c r="A383" i="1"/>
  <c r="I382" i="1"/>
  <c r="A382" i="1"/>
  <c r="I381" i="1"/>
  <c r="K381" i="1" s="1"/>
  <c r="P381" i="1" s="1"/>
  <c r="A381" i="1"/>
  <c r="I380" i="1"/>
  <c r="I395" i="1" s="1"/>
  <c r="A380" i="1"/>
  <c r="R378" i="1"/>
  <c r="S378" i="1" s="1"/>
  <c r="M378" i="1"/>
  <c r="G378" i="1"/>
  <c r="I377" i="1"/>
  <c r="A377" i="1"/>
  <c r="A376" i="1"/>
  <c r="A375" i="1"/>
  <c r="I374" i="1"/>
  <c r="A374" i="1"/>
  <c r="A373" i="1"/>
  <c r="A372" i="1"/>
  <c r="I371" i="1"/>
  <c r="K371" i="1" s="1"/>
  <c r="P371" i="1" s="1"/>
  <c r="A371" i="1"/>
  <c r="A370" i="1"/>
  <c r="A369" i="1"/>
  <c r="A368" i="1"/>
  <c r="R366" i="1"/>
  <c r="S366" i="1" s="1"/>
  <c r="M366" i="1"/>
  <c r="G366" i="1"/>
  <c r="I365" i="1"/>
  <c r="A365" i="1"/>
  <c r="I364" i="1"/>
  <c r="A364" i="1"/>
  <c r="I363" i="1"/>
  <c r="A363" i="1"/>
  <c r="I362" i="1"/>
  <c r="K362" i="1" s="1"/>
  <c r="P362" i="1" s="1"/>
  <c r="A362" i="1"/>
  <c r="I361" i="1"/>
  <c r="K361" i="1" s="1"/>
  <c r="P361" i="1" s="1"/>
  <c r="A361" i="1"/>
  <c r="I360" i="1"/>
  <c r="A360" i="1"/>
  <c r="I359" i="1"/>
  <c r="K359" i="1" s="1"/>
  <c r="P359" i="1" s="1"/>
  <c r="A359" i="1"/>
  <c r="I358" i="1"/>
  <c r="K358" i="1" s="1"/>
  <c r="P358" i="1" s="1"/>
  <c r="A358" i="1"/>
  <c r="I357" i="1"/>
  <c r="A357" i="1"/>
  <c r="R355" i="1"/>
  <c r="M355" i="1"/>
  <c r="G355" i="1"/>
  <c r="A354" i="1"/>
  <c r="A353" i="1"/>
  <c r="A352" i="1"/>
  <c r="S350" i="1"/>
  <c r="R350" i="1"/>
  <c r="M350" i="1"/>
  <c r="K349" i="1" s="1"/>
  <c r="P349" i="1" s="1"/>
  <c r="G350" i="1"/>
  <c r="I349" i="1"/>
  <c r="A349" i="1"/>
  <c r="I348" i="1"/>
  <c r="A348" i="1"/>
  <c r="I347" i="1"/>
  <c r="A347" i="1"/>
  <c r="I346" i="1"/>
  <c r="A346" i="1"/>
  <c r="I345" i="1"/>
  <c r="A345" i="1"/>
  <c r="R343" i="1"/>
  <c r="M343" i="1"/>
  <c r="G343" i="1"/>
  <c r="I342" i="1" s="1"/>
  <c r="K342" i="1" s="1"/>
  <c r="P342" i="1" s="1"/>
  <c r="A342" i="1"/>
  <c r="A341" i="1"/>
  <c r="A340" i="1"/>
  <c r="A339" i="1"/>
  <c r="A338" i="1"/>
  <c r="A337" i="1"/>
  <c r="I336" i="1"/>
  <c r="A336" i="1"/>
  <c r="R334" i="1"/>
  <c r="M334" i="1"/>
  <c r="G334" i="1"/>
  <c r="A333" i="1"/>
  <c r="A332" i="1"/>
  <c r="I331" i="1"/>
  <c r="K331" i="1" s="1"/>
  <c r="P331" i="1" s="1"/>
  <c r="A331" i="1"/>
  <c r="A330" i="1"/>
  <c r="A329" i="1"/>
  <c r="R327" i="1"/>
  <c r="M327" i="1"/>
  <c r="G327" i="1"/>
  <c r="A326" i="1"/>
  <c r="A325" i="1"/>
  <c r="A324" i="1"/>
  <c r="A323" i="1"/>
  <c r="A322" i="1"/>
  <c r="R320" i="1"/>
  <c r="S320" i="1" s="1"/>
  <c r="M320" i="1"/>
  <c r="G320" i="1"/>
  <c r="I319" i="1" s="1"/>
  <c r="A319" i="1"/>
  <c r="I318" i="1"/>
  <c r="A318" i="1"/>
  <c r="A317" i="1"/>
  <c r="I316" i="1"/>
  <c r="A316" i="1"/>
  <c r="A315" i="1"/>
  <c r="A314" i="1"/>
  <c r="I313" i="1"/>
  <c r="A313" i="1"/>
  <c r="R311" i="1"/>
  <c r="S311" i="1" s="1"/>
  <c r="M311" i="1"/>
  <c r="G311" i="1"/>
  <c r="I310" i="1" s="1"/>
  <c r="A310" i="1"/>
  <c r="K309" i="1"/>
  <c r="P309" i="1" s="1"/>
  <c r="I309" i="1"/>
  <c r="A309" i="1"/>
  <c r="K308" i="1"/>
  <c r="P308" i="1" s="1"/>
  <c r="I308" i="1"/>
  <c r="A308" i="1"/>
  <c r="A307" i="1"/>
  <c r="R305" i="1"/>
  <c r="S305" i="1" s="1"/>
  <c r="M305" i="1"/>
  <c r="G305" i="1"/>
  <c r="I304" i="1"/>
  <c r="K304" i="1" s="1"/>
  <c r="P304" i="1" s="1"/>
  <c r="A304" i="1"/>
  <c r="I303" i="1"/>
  <c r="A303" i="1"/>
  <c r="I302" i="1"/>
  <c r="K302" i="1" s="1"/>
  <c r="P302" i="1" s="1"/>
  <c r="A302" i="1"/>
  <c r="I301" i="1"/>
  <c r="K301" i="1" s="1"/>
  <c r="P301" i="1" s="1"/>
  <c r="A301" i="1"/>
  <c r="I300" i="1"/>
  <c r="K300" i="1" s="1"/>
  <c r="P300" i="1" s="1"/>
  <c r="A300" i="1"/>
  <c r="I299" i="1"/>
  <c r="A299" i="1"/>
  <c r="K298" i="1"/>
  <c r="P298" i="1" s="1"/>
  <c r="I298" i="1"/>
  <c r="A298" i="1"/>
  <c r="I297" i="1"/>
  <c r="A297" i="1"/>
  <c r="I296" i="1"/>
  <c r="K296" i="1" s="1"/>
  <c r="P296" i="1" s="1"/>
  <c r="A296" i="1"/>
  <c r="K295" i="1"/>
  <c r="P295" i="1" s="1"/>
  <c r="I295" i="1"/>
  <c r="A295" i="1"/>
  <c r="I294" i="1"/>
  <c r="K294" i="1" s="1"/>
  <c r="P294" i="1" s="1"/>
  <c r="A294" i="1"/>
  <c r="I293" i="1"/>
  <c r="K293" i="1" s="1"/>
  <c r="P293" i="1" s="1"/>
  <c r="A293" i="1"/>
  <c r="I292" i="1"/>
  <c r="K292" i="1" s="1"/>
  <c r="P292" i="1" s="1"/>
  <c r="A292" i="1"/>
  <c r="I291" i="1"/>
  <c r="A291" i="1"/>
  <c r="P290" i="1"/>
  <c r="I290" i="1"/>
  <c r="K290" i="1" s="1"/>
  <c r="A290" i="1"/>
  <c r="I289" i="1"/>
  <c r="K289" i="1" s="1"/>
  <c r="P289" i="1" s="1"/>
  <c r="A289" i="1"/>
  <c r="I288" i="1"/>
  <c r="A288" i="1"/>
  <c r="S286" i="1"/>
  <c r="R286" i="1"/>
  <c r="M286" i="1"/>
  <c r="K274" i="1" s="1"/>
  <c r="P274" i="1" s="1"/>
  <c r="G286" i="1"/>
  <c r="A285" i="1"/>
  <c r="A284" i="1"/>
  <c r="I283" i="1"/>
  <c r="A283" i="1"/>
  <c r="A282" i="1"/>
  <c r="A281" i="1"/>
  <c r="I280" i="1"/>
  <c r="A280" i="1"/>
  <c r="A279" i="1"/>
  <c r="A278" i="1"/>
  <c r="K277" i="1"/>
  <c r="P277" i="1" s="1"/>
  <c r="I277" i="1"/>
  <c r="A277" i="1"/>
  <c r="K276" i="1"/>
  <c r="P276" i="1" s="1"/>
  <c r="I276" i="1"/>
  <c r="A276" i="1"/>
  <c r="I275" i="1"/>
  <c r="A275" i="1"/>
  <c r="I274" i="1"/>
  <c r="A274" i="1"/>
  <c r="I273" i="1"/>
  <c r="A273" i="1"/>
  <c r="R271" i="1"/>
  <c r="S271" i="1" s="1"/>
  <c r="M271" i="1"/>
  <c r="K268" i="1" s="1"/>
  <c r="P268" i="1" s="1"/>
  <c r="G271" i="1"/>
  <c r="I270" i="1"/>
  <c r="A270" i="1"/>
  <c r="A269" i="1"/>
  <c r="I268" i="1"/>
  <c r="A268" i="1"/>
  <c r="I267" i="1"/>
  <c r="A267" i="1"/>
  <c r="A266" i="1"/>
  <c r="I265" i="1"/>
  <c r="A265" i="1"/>
  <c r="I264" i="1"/>
  <c r="A264" i="1"/>
  <c r="A263" i="1"/>
  <c r="I262" i="1"/>
  <c r="A262" i="1"/>
  <c r="R260" i="1"/>
  <c r="S260" i="1" s="1"/>
  <c r="M260" i="1"/>
  <c r="I260" i="1"/>
  <c r="G260" i="1"/>
  <c r="I259" i="1"/>
  <c r="A259" i="1"/>
  <c r="I258" i="1"/>
  <c r="A258" i="1"/>
  <c r="I257" i="1"/>
  <c r="A257" i="1"/>
  <c r="I256" i="1"/>
  <c r="A256" i="1"/>
  <c r="I255" i="1"/>
  <c r="K255" i="1" s="1"/>
  <c r="P255" i="1" s="1"/>
  <c r="A255" i="1"/>
  <c r="I254" i="1"/>
  <c r="A254" i="1"/>
  <c r="I253" i="1"/>
  <c r="A253" i="1"/>
  <c r="I252" i="1"/>
  <c r="A252" i="1"/>
  <c r="I251" i="1"/>
  <c r="A251" i="1"/>
  <c r="R249" i="1"/>
  <c r="M249" i="1"/>
  <c r="G249" i="1"/>
  <c r="A248" i="1"/>
  <c r="A247" i="1"/>
  <c r="A246" i="1"/>
  <c r="A245" i="1"/>
  <c r="A244" i="1"/>
  <c r="A243" i="1"/>
  <c r="A242" i="1"/>
  <c r="A241" i="1"/>
  <c r="R239" i="1"/>
  <c r="S239" i="1" s="1"/>
  <c r="M239" i="1"/>
  <c r="K231" i="1" s="1"/>
  <c r="P231" i="1" s="1"/>
  <c r="G239" i="1"/>
  <c r="I236" i="1" s="1"/>
  <c r="I238" i="1"/>
  <c r="A238" i="1"/>
  <c r="I237" i="1"/>
  <c r="A237" i="1"/>
  <c r="A236" i="1"/>
  <c r="I235" i="1"/>
  <c r="A235" i="1"/>
  <c r="I234" i="1"/>
  <c r="A234" i="1"/>
  <c r="A233" i="1"/>
  <c r="I232" i="1"/>
  <c r="A232" i="1"/>
  <c r="I231" i="1"/>
  <c r="A231" i="1"/>
  <c r="A230" i="1"/>
  <c r="I229" i="1"/>
  <c r="A229" i="1"/>
  <c r="I228" i="1"/>
  <c r="A228" i="1"/>
  <c r="A227" i="1"/>
  <c r="S225" i="1"/>
  <c r="R225" i="1"/>
  <c r="M225" i="1"/>
  <c r="G225" i="1"/>
  <c r="I219" i="1" s="1"/>
  <c r="K219" i="1" s="1"/>
  <c r="P219" i="1" s="1"/>
  <c r="I224" i="1"/>
  <c r="A224" i="1"/>
  <c r="A223" i="1"/>
  <c r="I222" i="1"/>
  <c r="A222" i="1"/>
  <c r="K221" i="1"/>
  <c r="P221" i="1" s="1"/>
  <c r="I221" i="1"/>
  <c r="A221" i="1"/>
  <c r="A220" i="1"/>
  <c r="A219" i="1"/>
  <c r="I218" i="1"/>
  <c r="K218" i="1" s="1"/>
  <c r="P218" i="1" s="1"/>
  <c r="A218" i="1"/>
  <c r="A217" i="1"/>
  <c r="I216" i="1"/>
  <c r="A216" i="1"/>
  <c r="I215" i="1"/>
  <c r="A215" i="1"/>
  <c r="A214" i="1"/>
  <c r="R212" i="1"/>
  <c r="S212" i="1" s="1"/>
  <c r="M212" i="1"/>
  <c r="G212" i="1"/>
  <c r="I211" i="1"/>
  <c r="K211" i="1" s="1"/>
  <c r="P211" i="1" s="1"/>
  <c r="A211" i="1"/>
  <c r="I210" i="1"/>
  <c r="K210" i="1" s="1"/>
  <c r="P210" i="1" s="1"/>
  <c r="A210" i="1"/>
  <c r="I209" i="1"/>
  <c r="K209" i="1" s="1"/>
  <c r="P209" i="1" s="1"/>
  <c r="A209" i="1"/>
  <c r="I208" i="1"/>
  <c r="A208" i="1"/>
  <c r="I207" i="1"/>
  <c r="A207" i="1"/>
  <c r="R205" i="1"/>
  <c r="M205" i="1"/>
  <c r="G205" i="1"/>
  <c r="A204" i="1"/>
  <c r="A203" i="1"/>
  <c r="A202" i="1"/>
  <c r="A201" i="1"/>
  <c r="A200" i="1"/>
  <c r="A199" i="1"/>
  <c r="A198" i="1"/>
  <c r="S196" i="1"/>
  <c r="R196" i="1"/>
  <c r="M196" i="1"/>
  <c r="K188" i="1" s="1"/>
  <c r="P188" i="1" s="1"/>
  <c r="G196" i="1"/>
  <c r="I193" i="1" s="1"/>
  <c r="I195" i="1"/>
  <c r="A195" i="1"/>
  <c r="I194" i="1"/>
  <c r="K194" i="1" s="1"/>
  <c r="P194" i="1" s="1"/>
  <c r="A194" i="1"/>
  <c r="A193" i="1"/>
  <c r="I192" i="1"/>
  <c r="A192" i="1"/>
  <c r="I191" i="1"/>
  <c r="K191" i="1" s="1"/>
  <c r="P191" i="1" s="1"/>
  <c r="A191" i="1"/>
  <c r="A190" i="1"/>
  <c r="I189" i="1"/>
  <c r="K189" i="1" s="1"/>
  <c r="P189" i="1" s="1"/>
  <c r="A189" i="1"/>
  <c r="I188" i="1"/>
  <c r="A188" i="1"/>
  <c r="A187" i="1"/>
  <c r="R185" i="1"/>
  <c r="S185" i="1" s="1"/>
  <c r="M185" i="1"/>
  <c r="K184" i="1" s="1"/>
  <c r="P184" i="1" s="1"/>
  <c r="G185" i="1"/>
  <c r="I184" i="1"/>
  <c r="A184" i="1"/>
  <c r="I183" i="1"/>
  <c r="A183" i="1"/>
  <c r="I182" i="1"/>
  <c r="K182" i="1" s="1"/>
  <c r="A182" i="1"/>
  <c r="I181" i="1"/>
  <c r="A181" i="1"/>
  <c r="R179" i="1"/>
  <c r="S179" i="1" s="1"/>
  <c r="M179" i="1"/>
  <c r="I179" i="1"/>
  <c r="G179" i="1"/>
  <c r="I178" i="1"/>
  <c r="A178" i="1"/>
  <c r="I177" i="1"/>
  <c r="A177" i="1"/>
  <c r="I176" i="1"/>
  <c r="A176" i="1"/>
  <c r="R174" i="1"/>
  <c r="S174" i="1" s="1"/>
  <c r="M174" i="1"/>
  <c r="G174" i="1"/>
  <c r="I173" i="1"/>
  <c r="K173" i="1" s="1"/>
  <c r="P173" i="1" s="1"/>
  <c r="A173" i="1"/>
  <c r="K172" i="1"/>
  <c r="P172" i="1" s="1"/>
  <c r="I172" i="1"/>
  <c r="A172" i="1"/>
  <c r="I171" i="1"/>
  <c r="A171" i="1"/>
  <c r="I170" i="1"/>
  <c r="I174" i="1" s="1"/>
  <c r="A170" i="1"/>
  <c r="I169" i="1"/>
  <c r="A169" i="1"/>
  <c r="I168" i="1"/>
  <c r="A168" i="1"/>
  <c r="I167" i="1"/>
  <c r="A167" i="1"/>
  <c r="I166" i="1"/>
  <c r="A166" i="1"/>
  <c r="R164" i="1"/>
  <c r="S164" i="1" s="1"/>
  <c r="M164" i="1"/>
  <c r="K160" i="1" s="1"/>
  <c r="P160" i="1" s="1"/>
  <c r="I164" i="1"/>
  <c r="G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R156" i="1"/>
  <c r="S156" i="1" s="1"/>
  <c r="M156" i="1"/>
  <c r="K149" i="1" s="1"/>
  <c r="P149" i="1" s="1"/>
  <c r="I156" i="1"/>
  <c r="G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R145" i="1"/>
  <c r="S145" i="1" s="1"/>
  <c r="M145" i="1"/>
  <c r="G145" i="1"/>
  <c r="I142" i="1" s="1"/>
  <c r="I144" i="1"/>
  <c r="A144" i="1"/>
  <c r="I143" i="1"/>
  <c r="K143" i="1" s="1"/>
  <c r="P143" i="1" s="1"/>
  <c r="A143" i="1"/>
  <c r="K142" i="1"/>
  <c r="P142" i="1" s="1"/>
  <c r="A142" i="1"/>
  <c r="I141" i="1"/>
  <c r="K141" i="1" s="1"/>
  <c r="P141" i="1" s="1"/>
  <c r="A141" i="1"/>
  <c r="I140" i="1"/>
  <c r="K140" i="1" s="1"/>
  <c r="P140" i="1" s="1"/>
  <c r="A140" i="1"/>
  <c r="A139" i="1"/>
  <c r="I138" i="1"/>
  <c r="K138" i="1" s="1"/>
  <c r="P138" i="1" s="1"/>
  <c r="A138" i="1"/>
  <c r="K137" i="1"/>
  <c r="P137" i="1" s="1"/>
  <c r="I137" i="1"/>
  <c r="A137" i="1"/>
  <c r="A136" i="1"/>
  <c r="I135" i="1"/>
  <c r="A135" i="1"/>
  <c r="R133" i="1"/>
  <c r="S133" i="1" s="1"/>
  <c r="M133" i="1"/>
  <c r="G133" i="1"/>
  <c r="I132" i="1" s="1"/>
  <c r="K132" i="1" s="1"/>
  <c r="P132" i="1" s="1"/>
  <c r="A132" i="1"/>
  <c r="I131" i="1"/>
  <c r="K131" i="1" s="1"/>
  <c r="P131" i="1" s="1"/>
  <c r="A131" i="1"/>
  <c r="A130" i="1"/>
  <c r="I129" i="1"/>
  <c r="A129" i="1"/>
  <c r="I128" i="1"/>
  <c r="K128" i="1" s="1"/>
  <c r="P128" i="1" s="1"/>
  <c r="A128" i="1"/>
  <c r="A127" i="1"/>
  <c r="R125" i="1"/>
  <c r="S125" i="1" s="1"/>
  <c r="M125" i="1"/>
  <c r="G125" i="1"/>
  <c r="I124" i="1"/>
  <c r="I125" i="1" s="1"/>
  <c r="A124" i="1"/>
  <c r="I123" i="1"/>
  <c r="A123" i="1"/>
  <c r="K122" i="1"/>
  <c r="P122" i="1" s="1"/>
  <c r="I122" i="1"/>
  <c r="A122" i="1"/>
  <c r="K121" i="1"/>
  <c r="P121" i="1" s="1"/>
  <c r="I121" i="1"/>
  <c r="A121" i="1"/>
  <c r="K120" i="1"/>
  <c r="P120" i="1" s="1"/>
  <c r="I120" i="1"/>
  <c r="A120" i="1"/>
  <c r="K119" i="1"/>
  <c r="P119" i="1" s="1"/>
  <c r="I119" i="1"/>
  <c r="A119" i="1"/>
  <c r="I118" i="1"/>
  <c r="K118" i="1" s="1"/>
  <c r="P118" i="1" s="1"/>
  <c r="A118" i="1"/>
  <c r="I117" i="1"/>
  <c r="A117" i="1"/>
  <c r="R115" i="1"/>
  <c r="S115" i="1" s="1"/>
  <c r="M115" i="1"/>
  <c r="G115" i="1"/>
  <c r="I114" i="1" s="1"/>
  <c r="A114" i="1"/>
  <c r="I113" i="1"/>
  <c r="K113" i="1" s="1"/>
  <c r="P113" i="1" s="1"/>
  <c r="A113" i="1"/>
  <c r="I112" i="1"/>
  <c r="K112" i="1" s="1"/>
  <c r="P112" i="1" s="1"/>
  <c r="A112" i="1"/>
  <c r="A111" i="1"/>
  <c r="K110" i="1"/>
  <c r="P110" i="1" s="1"/>
  <c r="I110" i="1"/>
  <c r="A110" i="1"/>
  <c r="I109" i="1"/>
  <c r="A109" i="1"/>
  <c r="R107" i="1"/>
  <c r="S107" i="1" s="1"/>
  <c r="M107" i="1"/>
  <c r="G107" i="1"/>
  <c r="I106" i="1"/>
  <c r="A106" i="1"/>
  <c r="A105" i="1"/>
  <c r="I104" i="1"/>
  <c r="A104" i="1"/>
  <c r="I103" i="1"/>
  <c r="A103" i="1"/>
  <c r="A102" i="1"/>
  <c r="I101" i="1"/>
  <c r="K101" i="1" s="1"/>
  <c r="P101" i="1" s="1"/>
  <c r="A101" i="1"/>
  <c r="I100" i="1"/>
  <c r="A100" i="1"/>
  <c r="S98" i="1"/>
  <c r="R98" i="1"/>
  <c r="M98" i="1"/>
  <c r="K94" i="1" s="1"/>
  <c r="P94" i="1" s="1"/>
  <c r="G98" i="1"/>
  <c r="I97" i="1"/>
  <c r="A97" i="1"/>
  <c r="I96" i="1"/>
  <c r="A96" i="1"/>
  <c r="K95" i="1"/>
  <c r="P95" i="1" s="1"/>
  <c r="I95" i="1"/>
  <c r="A95" i="1"/>
  <c r="I94" i="1"/>
  <c r="A94" i="1"/>
  <c r="I93" i="1"/>
  <c r="A93" i="1"/>
  <c r="I92" i="1"/>
  <c r="A92" i="1"/>
  <c r="I91" i="1"/>
  <c r="A91" i="1"/>
  <c r="I90" i="1"/>
  <c r="I98" i="1" s="1"/>
  <c r="A90" i="1"/>
  <c r="R88" i="1"/>
  <c r="S88" i="1" s="1"/>
  <c r="M88" i="1"/>
  <c r="K87" i="1" s="1"/>
  <c r="P87" i="1" s="1"/>
  <c r="I88" i="1"/>
  <c r="G88" i="1"/>
  <c r="I87" i="1"/>
  <c r="A87" i="1"/>
  <c r="I86" i="1"/>
  <c r="A86" i="1"/>
  <c r="K85" i="1"/>
  <c r="P85" i="1" s="1"/>
  <c r="I85" i="1"/>
  <c r="A85" i="1"/>
  <c r="I84" i="1"/>
  <c r="K84" i="1" s="1"/>
  <c r="P84" i="1" s="1"/>
  <c r="A84" i="1"/>
  <c r="I83" i="1"/>
  <c r="A83" i="1"/>
  <c r="I82" i="1"/>
  <c r="A82" i="1"/>
  <c r="I81" i="1"/>
  <c r="A81" i="1"/>
  <c r="R79" i="1"/>
  <c r="M79" i="1"/>
  <c r="G79" i="1"/>
  <c r="A78" i="1"/>
  <c r="A77" i="1"/>
  <c r="A76" i="1"/>
  <c r="A75" i="1"/>
  <c r="A74" i="1"/>
  <c r="A73" i="1"/>
  <c r="R71" i="1"/>
  <c r="S71" i="1" s="1"/>
  <c r="M71" i="1"/>
  <c r="K66" i="1" s="1"/>
  <c r="P66" i="1" s="1"/>
  <c r="G71" i="1"/>
  <c r="I69" i="1" s="1"/>
  <c r="I70" i="1"/>
  <c r="A70" i="1"/>
  <c r="A69" i="1"/>
  <c r="I68" i="1"/>
  <c r="A68" i="1"/>
  <c r="I67" i="1"/>
  <c r="A67" i="1"/>
  <c r="I66" i="1"/>
  <c r="A66" i="1"/>
  <c r="I65" i="1"/>
  <c r="I71" i="1" s="1"/>
  <c r="A65" i="1"/>
  <c r="R63" i="1"/>
  <c r="M63" i="1"/>
  <c r="G63" i="1"/>
  <c r="A62" i="1"/>
  <c r="A61" i="1"/>
  <c r="R59" i="1"/>
  <c r="S59" i="1" s="1"/>
  <c r="M59" i="1"/>
  <c r="G59" i="1"/>
  <c r="I56" i="1" s="1"/>
  <c r="A58" i="1"/>
  <c r="A57" i="1"/>
  <c r="A56" i="1"/>
  <c r="A55" i="1"/>
  <c r="A54" i="1"/>
  <c r="A53" i="1"/>
  <c r="A52" i="1"/>
  <c r="A51" i="1"/>
  <c r="P50" i="1"/>
  <c r="R49" i="1"/>
  <c r="S49" i="1" s="1"/>
  <c r="M49" i="1"/>
  <c r="G49" i="1"/>
  <c r="I47" i="1" s="1"/>
  <c r="I48" i="1"/>
  <c r="A48" i="1"/>
  <c r="A47" i="1"/>
  <c r="A46" i="1"/>
  <c r="I45" i="1"/>
  <c r="A45" i="1"/>
  <c r="A44" i="1"/>
  <c r="R42" i="1"/>
  <c r="M42" i="1"/>
  <c r="G42" i="1"/>
  <c r="I39" i="1" s="1"/>
  <c r="K39" i="1" s="1"/>
  <c r="P39" i="1" s="1"/>
  <c r="A41" i="1"/>
  <c r="A40" i="1"/>
  <c r="A39" i="1"/>
  <c r="A38" i="1"/>
  <c r="A37" i="1"/>
  <c r="A36" i="1"/>
  <c r="A35" i="1"/>
  <c r="R33" i="1"/>
  <c r="S33" i="1" s="1"/>
  <c r="M33" i="1"/>
  <c r="G33" i="1"/>
  <c r="A32" i="1"/>
  <c r="A31" i="1"/>
  <c r="I30" i="1"/>
  <c r="A30" i="1"/>
  <c r="I29" i="1"/>
  <c r="A29" i="1"/>
  <c r="A28" i="1"/>
  <c r="I27" i="1"/>
  <c r="A27" i="1"/>
  <c r="I26" i="1"/>
  <c r="A26" i="1"/>
  <c r="A25" i="1"/>
  <c r="R23" i="1"/>
  <c r="M23" i="1"/>
  <c r="G23" i="1"/>
  <c r="I22" i="1"/>
  <c r="K22" i="1" s="1"/>
  <c r="P22" i="1" s="1"/>
  <c r="A22" i="1"/>
  <c r="I21" i="1"/>
  <c r="K21" i="1" s="1"/>
  <c r="P21" i="1" s="1"/>
  <c r="A21" i="1"/>
  <c r="A20" i="1"/>
  <c r="I19" i="1"/>
  <c r="A19" i="1"/>
  <c r="I18" i="1"/>
  <c r="K18" i="1" s="1"/>
  <c r="P18" i="1" s="1"/>
  <c r="A18" i="1"/>
  <c r="A17" i="1"/>
  <c r="I16" i="1"/>
  <c r="K16" i="1" s="1"/>
  <c r="P16" i="1" s="1"/>
  <c r="A16" i="1"/>
  <c r="I15" i="1"/>
  <c r="K15" i="1" s="1"/>
  <c r="A15" i="1"/>
  <c r="A14" i="1"/>
  <c r="R12" i="1"/>
  <c r="N12" i="1"/>
  <c r="M12" i="1"/>
  <c r="G12" i="1"/>
  <c r="A11" i="1"/>
  <c r="A10" i="1"/>
  <c r="A9" i="1"/>
  <c r="A8" i="1"/>
  <c r="A7" i="1"/>
  <c r="K19" i="1" l="1"/>
  <c r="P19" i="1" s="1"/>
  <c r="K70" i="1"/>
  <c r="P70" i="1" s="1"/>
  <c r="K114" i="1"/>
  <c r="P114" i="1" s="1"/>
  <c r="K171" i="1"/>
  <c r="P171" i="1" s="1"/>
  <c r="K256" i="1"/>
  <c r="P256" i="1" s="1"/>
  <c r="K310" i="1"/>
  <c r="P310" i="1" s="1"/>
  <c r="K365" i="1"/>
  <c r="P365" i="1" s="1"/>
  <c r="K374" i="1"/>
  <c r="P374" i="1" s="1"/>
  <c r="K406" i="1"/>
  <c r="P406" i="1" s="1"/>
  <c r="K422" i="1"/>
  <c r="P422" i="1" s="1"/>
  <c r="K465" i="1"/>
  <c r="P465" i="1" s="1"/>
  <c r="K472" i="1"/>
  <c r="K632" i="1"/>
  <c r="P632" i="1" s="1"/>
  <c r="K694" i="1"/>
  <c r="P694" i="1" s="1"/>
  <c r="K704" i="1"/>
  <c r="P704" i="1" s="1"/>
  <c r="K755" i="1"/>
  <c r="P755" i="1" s="1"/>
  <c r="K761" i="1"/>
  <c r="P761" i="1" s="1"/>
  <c r="K86" i="1"/>
  <c r="P86" i="1" s="1"/>
  <c r="K144" i="1"/>
  <c r="P144" i="1" s="1"/>
  <c r="K183" i="1"/>
  <c r="P183" i="1" s="1"/>
  <c r="K234" i="1"/>
  <c r="P234" i="1" s="1"/>
  <c r="K347" i="1"/>
  <c r="P347" i="1" s="1"/>
  <c r="K360" i="1"/>
  <c r="P360" i="1" s="1"/>
  <c r="K386" i="1"/>
  <c r="P386" i="1" s="1"/>
  <c r="K430" i="1"/>
  <c r="P430" i="1" s="1"/>
  <c r="K438" i="1"/>
  <c r="P438" i="1" s="1"/>
  <c r="S627" i="1"/>
  <c r="K670" i="1"/>
  <c r="P670" i="1" s="1"/>
  <c r="K687" i="1"/>
  <c r="P687" i="1" s="1"/>
  <c r="K27" i="1"/>
  <c r="P27" i="1" s="1"/>
  <c r="K228" i="1"/>
  <c r="P228" i="1" s="1"/>
  <c r="K257" i="1"/>
  <c r="P257" i="1" s="1"/>
  <c r="K275" i="1"/>
  <c r="P275" i="1" s="1"/>
  <c r="K382" i="1"/>
  <c r="P382" i="1" s="1"/>
  <c r="K505" i="1"/>
  <c r="P505" i="1" s="1"/>
  <c r="K97" i="1"/>
  <c r="P97" i="1" s="1"/>
  <c r="K161" i="1"/>
  <c r="P161" i="1" s="1"/>
  <c r="K387" i="1"/>
  <c r="P387" i="1" s="1"/>
  <c r="K392" i="1"/>
  <c r="P392" i="1" s="1"/>
  <c r="K459" i="1"/>
  <c r="P459" i="1" s="1"/>
  <c r="K92" i="1"/>
  <c r="P92" i="1" s="1"/>
  <c r="K103" i="1"/>
  <c r="P103" i="1" s="1"/>
  <c r="K270" i="1"/>
  <c r="P270" i="1" s="1"/>
  <c r="K82" i="1"/>
  <c r="P82" i="1" s="1"/>
  <c r="K167" i="1"/>
  <c r="P167" i="1" s="1"/>
  <c r="K215" i="1"/>
  <c r="P215" i="1" s="1"/>
  <c r="K222" i="1"/>
  <c r="P222" i="1" s="1"/>
  <c r="K252" i="1"/>
  <c r="P252" i="1" s="1"/>
  <c r="K258" i="1"/>
  <c r="P258" i="1" s="1"/>
  <c r="K264" i="1"/>
  <c r="P264" i="1" s="1"/>
  <c r="K283" i="1"/>
  <c r="P283" i="1" s="1"/>
  <c r="K377" i="1"/>
  <c r="P377" i="1" s="1"/>
  <c r="K425" i="1"/>
  <c r="P425" i="1" s="1"/>
  <c r="K431" i="1"/>
  <c r="P431" i="1" s="1"/>
  <c r="K435" i="1"/>
  <c r="P435" i="1" s="1"/>
  <c r="K443" i="1"/>
  <c r="P443" i="1" s="1"/>
  <c r="K29" i="1"/>
  <c r="P29" i="1" s="1"/>
  <c r="K162" i="1"/>
  <c r="P162" i="1" s="1"/>
  <c r="K383" i="1"/>
  <c r="P383" i="1" s="1"/>
  <c r="K393" i="1"/>
  <c r="P393" i="1" s="1"/>
  <c r="K660" i="1"/>
  <c r="P660" i="1" s="1"/>
  <c r="K701" i="1"/>
  <c r="P701" i="1" s="1"/>
  <c r="K26" i="1"/>
  <c r="P26" i="1" s="1"/>
  <c r="K56" i="1"/>
  <c r="P56" i="1" s="1"/>
  <c r="K83" i="1"/>
  <c r="P83" i="1" s="1"/>
  <c r="K216" i="1"/>
  <c r="P216" i="1" s="1"/>
  <c r="K253" i="1"/>
  <c r="P253" i="1" s="1"/>
  <c r="K259" i="1"/>
  <c r="P259" i="1" s="1"/>
  <c r="K265" i="1"/>
  <c r="P265" i="1" s="1"/>
  <c r="K388" i="1"/>
  <c r="P388" i="1" s="1"/>
  <c r="K104" i="1"/>
  <c r="P104" i="1" s="1"/>
  <c r="K30" i="1"/>
  <c r="P30" i="1" s="1"/>
  <c r="K67" i="1"/>
  <c r="P67" i="1" s="1"/>
  <c r="K152" i="1"/>
  <c r="P152" i="1" s="1"/>
  <c r="K224" i="1"/>
  <c r="P224" i="1" s="1"/>
  <c r="K237" i="1"/>
  <c r="P237" i="1" s="1"/>
  <c r="K363" i="1"/>
  <c r="P363" i="1" s="1"/>
  <c r="K384" i="1"/>
  <c r="P384" i="1" s="1"/>
  <c r="K436" i="1"/>
  <c r="P436" i="1" s="1"/>
  <c r="K570" i="1"/>
  <c r="P570" i="1" s="1"/>
  <c r="K698" i="1"/>
  <c r="P698" i="1" s="1"/>
  <c r="K106" i="1"/>
  <c r="P106" i="1" s="1"/>
  <c r="K163" i="1"/>
  <c r="P163" i="1" s="1"/>
  <c r="K254" i="1"/>
  <c r="P254" i="1" s="1"/>
  <c r="K389" i="1"/>
  <c r="P389" i="1" s="1"/>
  <c r="K394" i="1"/>
  <c r="P394" i="1" s="1"/>
  <c r="K702" i="1"/>
  <c r="P702" i="1" s="1"/>
  <c r="K68" i="1"/>
  <c r="P68" i="1" s="1"/>
  <c r="K267" i="1"/>
  <c r="P267" i="1" s="1"/>
  <c r="K364" i="1"/>
  <c r="P364" i="1" s="1"/>
  <c r="K232" i="1"/>
  <c r="P232" i="1" s="1"/>
  <c r="K502" i="1"/>
  <c r="P502" i="1" s="1"/>
  <c r="K699" i="1"/>
  <c r="P699" i="1" s="1"/>
  <c r="K703" i="1"/>
  <c r="P703" i="1" s="1"/>
  <c r="P15" i="1"/>
  <c r="G792" i="1"/>
  <c r="I9" i="1"/>
  <c r="K9" i="1" s="1"/>
  <c r="P9" i="1" s="1"/>
  <c r="I11" i="1"/>
  <c r="K11" i="1" s="1"/>
  <c r="P11" i="1" s="1"/>
  <c r="I8" i="1"/>
  <c r="K8" i="1" s="1"/>
  <c r="P8" i="1" s="1"/>
  <c r="I7" i="1"/>
  <c r="I10" i="1"/>
  <c r="K10" i="1" s="1"/>
  <c r="P10" i="1" s="1"/>
  <c r="S12" i="1"/>
  <c r="I76" i="1"/>
  <c r="K76" i="1" s="1"/>
  <c r="P76" i="1" s="1"/>
  <c r="I73" i="1"/>
  <c r="I78" i="1"/>
  <c r="K78" i="1" s="1"/>
  <c r="P78" i="1" s="1"/>
  <c r="I75" i="1"/>
  <c r="K75" i="1" s="1"/>
  <c r="P75" i="1" s="1"/>
  <c r="K208" i="1"/>
  <c r="P208" i="1" s="1"/>
  <c r="I212" i="1"/>
  <c r="P411" i="1"/>
  <c r="I591" i="1"/>
  <c r="K591" i="1" s="1"/>
  <c r="P591" i="1" s="1"/>
  <c r="I588" i="1"/>
  <c r="K588" i="1" s="1"/>
  <c r="P588" i="1" s="1"/>
  <c r="I585" i="1"/>
  <c r="K585" i="1" s="1"/>
  <c r="P585" i="1" s="1"/>
  <c r="I593" i="1"/>
  <c r="K593" i="1" s="1"/>
  <c r="P593" i="1" s="1"/>
  <c r="I590" i="1"/>
  <c r="K590" i="1" s="1"/>
  <c r="P590" i="1" s="1"/>
  <c r="I587" i="1"/>
  <c r="K587" i="1" s="1"/>
  <c r="P587" i="1" s="1"/>
  <c r="I584" i="1"/>
  <c r="K584" i="1" s="1"/>
  <c r="I592" i="1"/>
  <c r="K592" i="1" s="1"/>
  <c r="P592" i="1" s="1"/>
  <c r="I589" i="1"/>
  <c r="K589" i="1" s="1"/>
  <c r="P589" i="1" s="1"/>
  <c r="I586" i="1"/>
  <c r="K586" i="1" s="1"/>
  <c r="P586" i="1" s="1"/>
  <c r="I583" i="1"/>
  <c r="S594" i="1"/>
  <c r="S23" i="1"/>
  <c r="K45" i="1"/>
  <c r="P45" i="1" s="1"/>
  <c r="P182" i="1"/>
  <c r="I271" i="1"/>
  <c r="I74" i="1"/>
  <c r="K74" i="1" s="1"/>
  <c r="I62" i="1"/>
  <c r="K62" i="1" s="1"/>
  <c r="I61" i="1"/>
  <c r="I41" i="1"/>
  <c r="K41" i="1" s="1"/>
  <c r="P41" i="1" s="1"/>
  <c r="I35" i="1"/>
  <c r="I38" i="1"/>
  <c r="K38" i="1" s="1"/>
  <c r="P38" i="1" s="1"/>
  <c r="I40" i="1"/>
  <c r="K40" i="1" s="1"/>
  <c r="P40" i="1" s="1"/>
  <c r="I37" i="1"/>
  <c r="K37" i="1" s="1"/>
  <c r="P37" i="1" s="1"/>
  <c r="S63" i="1"/>
  <c r="I36" i="1"/>
  <c r="K36" i="1" s="1"/>
  <c r="I324" i="1"/>
  <c r="K324" i="1" s="1"/>
  <c r="P324" i="1" s="1"/>
  <c r="I325" i="1"/>
  <c r="K325" i="1" s="1"/>
  <c r="P325" i="1" s="1"/>
  <c r="I322" i="1"/>
  <c r="I326" i="1"/>
  <c r="K326" i="1" s="1"/>
  <c r="P326" i="1" s="1"/>
  <c r="I323" i="1"/>
  <c r="K323" i="1" s="1"/>
  <c r="S327" i="1"/>
  <c r="K318" i="1"/>
  <c r="P318" i="1" s="1"/>
  <c r="K48" i="1"/>
  <c r="P48" i="1" s="1"/>
  <c r="M795" i="1"/>
  <c r="I20" i="1"/>
  <c r="K20" i="1" s="1"/>
  <c r="P20" i="1" s="1"/>
  <c r="I17" i="1"/>
  <c r="K17" i="1" s="1"/>
  <c r="P17" i="1" s="1"/>
  <c r="I14" i="1"/>
  <c r="I32" i="1"/>
  <c r="K32" i="1" s="1"/>
  <c r="P32" i="1" s="1"/>
  <c r="I31" i="1"/>
  <c r="K31" i="1" s="1"/>
  <c r="P31" i="1" s="1"/>
  <c r="I28" i="1"/>
  <c r="K28" i="1" s="1"/>
  <c r="P28" i="1" s="1"/>
  <c r="I25" i="1"/>
  <c r="S42" i="1"/>
  <c r="K47" i="1"/>
  <c r="P47" i="1" s="1"/>
  <c r="K69" i="1"/>
  <c r="P69" i="1" s="1"/>
  <c r="I77" i="1"/>
  <c r="K77" i="1" s="1"/>
  <c r="P77" i="1" s="1"/>
  <c r="K91" i="1"/>
  <c r="P91" i="1" s="1"/>
  <c r="K178" i="1"/>
  <c r="P178" i="1" s="1"/>
  <c r="K319" i="1"/>
  <c r="P319" i="1" s="1"/>
  <c r="I452" i="1"/>
  <c r="K452" i="1" s="1"/>
  <c r="P452" i="1" s="1"/>
  <c r="I449" i="1"/>
  <c r="K449" i="1" s="1"/>
  <c r="P449" i="1" s="1"/>
  <c r="I451" i="1"/>
  <c r="K451" i="1" s="1"/>
  <c r="P451" i="1" s="1"/>
  <c r="I448" i="1"/>
  <c r="K448" i="1" s="1"/>
  <c r="I453" i="1"/>
  <c r="K453" i="1" s="1"/>
  <c r="P453" i="1" s="1"/>
  <c r="I450" i="1"/>
  <c r="K450" i="1" s="1"/>
  <c r="P450" i="1" s="1"/>
  <c r="I447" i="1"/>
  <c r="I454" i="1" s="1"/>
  <c r="S454" i="1"/>
  <c r="K153" i="1"/>
  <c r="P153" i="1" s="1"/>
  <c r="I51" i="1"/>
  <c r="I54" i="1"/>
  <c r="K54" i="1" s="1"/>
  <c r="P54" i="1" s="1"/>
  <c r="I57" i="1"/>
  <c r="K57" i="1" s="1"/>
  <c r="P57" i="1" s="1"/>
  <c r="S79" i="1"/>
  <c r="K96" i="1"/>
  <c r="P96" i="1" s="1"/>
  <c r="K124" i="1"/>
  <c r="K150" i="1"/>
  <c r="P150" i="1" s="1"/>
  <c r="K170" i="1"/>
  <c r="P170" i="1" s="1"/>
  <c r="K177" i="1"/>
  <c r="I203" i="1"/>
  <c r="K203" i="1" s="1"/>
  <c r="P203" i="1" s="1"/>
  <c r="I200" i="1"/>
  <c r="K200" i="1" s="1"/>
  <c r="P200" i="1" s="1"/>
  <c r="I202" i="1"/>
  <c r="K202" i="1" s="1"/>
  <c r="P202" i="1" s="1"/>
  <c r="I199" i="1"/>
  <c r="K199" i="1" s="1"/>
  <c r="I204" i="1"/>
  <c r="K204" i="1" s="1"/>
  <c r="P204" i="1" s="1"/>
  <c r="I201" i="1"/>
  <c r="K201" i="1" s="1"/>
  <c r="P201" i="1" s="1"/>
  <c r="I198" i="1"/>
  <c r="I339" i="1"/>
  <c r="K339" i="1" s="1"/>
  <c r="P339" i="1" s="1"/>
  <c r="K530" i="1"/>
  <c r="P530" i="1" s="1"/>
  <c r="I681" i="1"/>
  <c r="K681" i="1" s="1"/>
  <c r="P681" i="1" s="1"/>
  <c r="I678" i="1"/>
  <c r="K678" i="1" s="1"/>
  <c r="P678" i="1" s="1"/>
  <c r="I675" i="1"/>
  <c r="K675" i="1" s="1"/>
  <c r="I680" i="1"/>
  <c r="K680" i="1" s="1"/>
  <c r="P680" i="1" s="1"/>
  <c r="I677" i="1"/>
  <c r="K677" i="1" s="1"/>
  <c r="P677" i="1" s="1"/>
  <c r="I674" i="1"/>
  <c r="I679" i="1"/>
  <c r="K679" i="1" s="1"/>
  <c r="P679" i="1" s="1"/>
  <c r="I676" i="1"/>
  <c r="K676" i="1" s="1"/>
  <c r="P676" i="1" s="1"/>
  <c r="S682" i="1"/>
  <c r="I305" i="1"/>
  <c r="K93" i="1"/>
  <c r="P93" i="1" s="1"/>
  <c r="I105" i="1"/>
  <c r="K105" i="1" s="1"/>
  <c r="P105" i="1" s="1"/>
  <c r="I102" i="1"/>
  <c r="K195" i="1"/>
  <c r="P195" i="1" s="1"/>
  <c r="K238" i="1"/>
  <c r="P238" i="1" s="1"/>
  <c r="I269" i="1"/>
  <c r="K269" i="1" s="1"/>
  <c r="P269" i="1" s="1"/>
  <c r="I266" i="1"/>
  <c r="K266" i="1" s="1"/>
  <c r="P266" i="1" s="1"/>
  <c r="I263" i="1"/>
  <c r="K263" i="1" s="1"/>
  <c r="K297" i="1"/>
  <c r="P297" i="1" s="1"/>
  <c r="S343" i="1"/>
  <c r="I375" i="1"/>
  <c r="K375" i="1" s="1"/>
  <c r="P375" i="1" s="1"/>
  <c r="I372" i="1"/>
  <c r="K372" i="1" s="1"/>
  <c r="P372" i="1" s="1"/>
  <c r="I369" i="1"/>
  <c r="K369" i="1" s="1"/>
  <c r="I376" i="1"/>
  <c r="K376" i="1" s="1"/>
  <c r="P376" i="1" s="1"/>
  <c r="I370" i="1"/>
  <c r="K370" i="1" s="1"/>
  <c r="P370" i="1" s="1"/>
  <c r="I373" i="1"/>
  <c r="K373" i="1" s="1"/>
  <c r="P373" i="1" s="1"/>
  <c r="K617" i="1"/>
  <c r="P617" i="1" s="1"/>
  <c r="I652" i="1"/>
  <c r="I445" i="1"/>
  <c r="K495" i="1"/>
  <c r="P495" i="1" s="1"/>
  <c r="I330" i="1"/>
  <c r="K330" i="1" s="1"/>
  <c r="I333" i="1"/>
  <c r="K333" i="1" s="1"/>
  <c r="P333" i="1" s="1"/>
  <c r="I329" i="1"/>
  <c r="I332" i="1"/>
  <c r="K332" i="1" s="1"/>
  <c r="P332" i="1" s="1"/>
  <c r="K129" i="1"/>
  <c r="P129" i="1" s="1"/>
  <c r="I130" i="1"/>
  <c r="K130" i="1" s="1"/>
  <c r="P130" i="1" s="1"/>
  <c r="I127" i="1"/>
  <c r="I133" i="1" s="1"/>
  <c r="K154" i="1"/>
  <c r="P154" i="1" s="1"/>
  <c r="K192" i="1"/>
  <c r="P192" i="1" s="1"/>
  <c r="K235" i="1"/>
  <c r="P235" i="1" s="1"/>
  <c r="K307" i="1"/>
  <c r="I340" i="1"/>
  <c r="K340" i="1" s="1"/>
  <c r="P340" i="1" s="1"/>
  <c r="K598" i="1"/>
  <c r="P598" i="1" s="1"/>
  <c r="K735" i="1"/>
  <c r="P735" i="1" s="1"/>
  <c r="I783" i="1"/>
  <c r="I246" i="1"/>
  <c r="K246" i="1" s="1"/>
  <c r="P246" i="1" s="1"/>
  <c r="I243" i="1"/>
  <c r="K243" i="1" s="1"/>
  <c r="P243" i="1" s="1"/>
  <c r="I248" i="1"/>
  <c r="K248" i="1" s="1"/>
  <c r="P248" i="1" s="1"/>
  <c r="I245" i="1"/>
  <c r="K245" i="1" s="1"/>
  <c r="P245" i="1" s="1"/>
  <c r="I242" i="1"/>
  <c r="K242" i="1" s="1"/>
  <c r="I247" i="1"/>
  <c r="K247" i="1" s="1"/>
  <c r="P247" i="1" s="1"/>
  <c r="I244" i="1"/>
  <c r="K244" i="1" s="1"/>
  <c r="P244" i="1" s="1"/>
  <c r="I241" i="1"/>
  <c r="I46" i="1"/>
  <c r="K46" i="1" s="1"/>
  <c r="P46" i="1" s="1"/>
  <c r="I52" i="1"/>
  <c r="K52" i="1" s="1"/>
  <c r="P52" i="1" s="1"/>
  <c r="I55" i="1"/>
  <c r="K55" i="1" s="1"/>
  <c r="P55" i="1" s="1"/>
  <c r="I58" i="1"/>
  <c r="K58" i="1" s="1"/>
  <c r="P58" i="1" s="1"/>
  <c r="K81" i="1"/>
  <c r="K151" i="1"/>
  <c r="P151" i="1" s="1"/>
  <c r="K168" i="1"/>
  <c r="I185" i="1"/>
  <c r="S205" i="1"/>
  <c r="I223" i="1"/>
  <c r="K223" i="1" s="1"/>
  <c r="P223" i="1" s="1"/>
  <c r="I220" i="1"/>
  <c r="K220" i="1" s="1"/>
  <c r="P220" i="1" s="1"/>
  <c r="I217" i="1"/>
  <c r="K217" i="1" s="1"/>
  <c r="P217" i="1" s="1"/>
  <c r="I214" i="1"/>
  <c r="I225" i="1" s="1"/>
  <c r="I352" i="1"/>
  <c r="I354" i="1"/>
  <c r="K354" i="1" s="1"/>
  <c r="P354" i="1" s="1"/>
  <c r="I353" i="1"/>
  <c r="K353" i="1" s="1"/>
  <c r="P353" i="1" s="1"/>
  <c r="S355" i="1"/>
  <c r="I366" i="1"/>
  <c r="I424" i="1"/>
  <c r="K424" i="1" s="1"/>
  <c r="P424" i="1" s="1"/>
  <c r="I421" i="1"/>
  <c r="K421" i="1" s="1"/>
  <c r="P421" i="1" s="1"/>
  <c r="I418" i="1"/>
  <c r="K418" i="1" s="1"/>
  <c r="P418" i="1" s="1"/>
  <c r="I415" i="1"/>
  <c r="K415" i="1" s="1"/>
  <c r="P415" i="1" s="1"/>
  <c r="I412" i="1"/>
  <c r="K412" i="1" s="1"/>
  <c r="P412" i="1" s="1"/>
  <c r="I417" i="1"/>
  <c r="K417" i="1" s="1"/>
  <c r="P417" i="1" s="1"/>
  <c r="S426" i="1"/>
  <c r="I419" i="1"/>
  <c r="K419" i="1" s="1"/>
  <c r="P419" i="1" s="1"/>
  <c r="I410" i="1"/>
  <c r="I423" i="1"/>
  <c r="K423" i="1" s="1"/>
  <c r="P423" i="1" s="1"/>
  <c r="I414" i="1"/>
  <c r="K414" i="1" s="1"/>
  <c r="P414" i="1" s="1"/>
  <c r="I624" i="1"/>
  <c r="I690" i="1"/>
  <c r="S334" i="1"/>
  <c r="I499" i="1"/>
  <c r="K630" i="1"/>
  <c r="P630" i="1" s="1"/>
  <c r="I635" i="1"/>
  <c r="K729" i="1"/>
  <c r="K148" i="1"/>
  <c r="P148" i="1" s="1"/>
  <c r="K193" i="1"/>
  <c r="P193" i="1" s="1"/>
  <c r="K236" i="1"/>
  <c r="P236" i="1" s="1"/>
  <c r="I520" i="1"/>
  <c r="K520" i="1" s="1"/>
  <c r="I519" i="1"/>
  <c r="I522" i="1" s="1"/>
  <c r="I521" i="1"/>
  <c r="K521" i="1" s="1"/>
  <c r="P521" i="1" s="1"/>
  <c r="S522" i="1"/>
  <c r="K619" i="1"/>
  <c r="P619" i="1" s="1"/>
  <c r="K155" i="1"/>
  <c r="P155" i="1" s="1"/>
  <c r="K229" i="1"/>
  <c r="P229" i="1" s="1"/>
  <c r="S249" i="1"/>
  <c r="I341" i="1"/>
  <c r="K341" i="1" s="1"/>
  <c r="P341" i="1" s="1"/>
  <c r="I338" i="1"/>
  <c r="K338" i="1" s="1"/>
  <c r="P338" i="1" s="1"/>
  <c r="I337" i="1"/>
  <c r="K337" i="1" s="1"/>
  <c r="I350" i="1"/>
  <c r="I401" i="1"/>
  <c r="K401" i="1" s="1"/>
  <c r="P401" i="1" s="1"/>
  <c r="I398" i="1"/>
  <c r="K398" i="1" s="1"/>
  <c r="I400" i="1"/>
  <c r="K400" i="1" s="1"/>
  <c r="P400" i="1" s="1"/>
  <c r="I397" i="1"/>
  <c r="I399" i="1"/>
  <c r="K399" i="1" s="1"/>
  <c r="P399" i="1" s="1"/>
  <c r="I625" i="1"/>
  <c r="K625" i="1" s="1"/>
  <c r="K651" i="1"/>
  <c r="P651" i="1" s="1"/>
  <c r="I44" i="1"/>
  <c r="I49" i="1" s="1"/>
  <c r="I53" i="1"/>
  <c r="K53" i="1" s="1"/>
  <c r="P53" i="1" s="1"/>
  <c r="K123" i="1"/>
  <c r="P123" i="1" s="1"/>
  <c r="K159" i="1"/>
  <c r="K169" i="1"/>
  <c r="P169" i="1" s="1"/>
  <c r="K346" i="1"/>
  <c r="K348" i="1"/>
  <c r="P348" i="1" s="1"/>
  <c r="I368" i="1"/>
  <c r="K615" i="1"/>
  <c r="P615" i="1" s="1"/>
  <c r="K291" i="1"/>
  <c r="P291" i="1" s="1"/>
  <c r="K299" i="1"/>
  <c r="P299" i="1" s="1"/>
  <c r="K303" i="1"/>
  <c r="P303" i="1" s="1"/>
  <c r="I315" i="1"/>
  <c r="K315" i="1" s="1"/>
  <c r="P315" i="1" s="1"/>
  <c r="K391" i="1"/>
  <c r="P391" i="1" s="1"/>
  <c r="I404" i="1"/>
  <c r="I408" i="1" s="1"/>
  <c r="K404" i="1"/>
  <c r="I475" i="1"/>
  <c r="K497" i="1"/>
  <c r="P497" i="1" s="1"/>
  <c r="K513" i="1"/>
  <c r="P513" i="1" s="1"/>
  <c r="I569" i="1"/>
  <c r="K569" i="1" s="1"/>
  <c r="P569" i="1" s="1"/>
  <c r="I571" i="1"/>
  <c r="K571" i="1" s="1"/>
  <c r="P571" i="1" s="1"/>
  <c r="I568" i="1"/>
  <c r="K568" i="1" s="1"/>
  <c r="I567" i="1"/>
  <c r="I572" i="1" s="1"/>
  <c r="K613" i="1"/>
  <c r="P613" i="1" s="1"/>
  <c r="I626" i="1"/>
  <c r="K626" i="1" s="1"/>
  <c r="P626" i="1" s="1"/>
  <c r="K732" i="1"/>
  <c r="P732" i="1" s="1"/>
  <c r="I111" i="1"/>
  <c r="K111" i="1" s="1"/>
  <c r="I460" i="1"/>
  <c r="K498" i="1"/>
  <c r="P498" i="1" s="1"/>
  <c r="S572" i="1"/>
  <c r="K602" i="1"/>
  <c r="P602" i="1" s="1"/>
  <c r="K618" i="1"/>
  <c r="P618" i="1" s="1"/>
  <c r="K494" i="1"/>
  <c r="P494" i="1" s="1"/>
  <c r="K514" i="1"/>
  <c r="P514" i="1" s="1"/>
  <c r="I554" i="1"/>
  <c r="K554" i="1" s="1"/>
  <c r="P554" i="1" s="1"/>
  <c r="I551" i="1"/>
  <c r="K551" i="1" s="1"/>
  <c r="P551" i="1" s="1"/>
  <c r="I548" i="1"/>
  <c r="K548" i="1" s="1"/>
  <c r="P548" i="1" s="1"/>
  <c r="I545" i="1"/>
  <c r="I556" i="1"/>
  <c r="K556" i="1" s="1"/>
  <c r="P556" i="1" s="1"/>
  <c r="I553" i="1"/>
  <c r="K553" i="1" s="1"/>
  <c r="P553" i="1" s="1"/>
  <c r="I550" i="1"/>
  <c r="K550" i="1" s="1"/>
  <c r="P550" i="1" s="1"/>
  <c r="I547" i="1"/>
  <c r="K547" i="1" s="1"/>
  <c r="P547" i="1" s="1"/>
  <c r="I555" i="1"/>
  <c r="K555" i="1" s="1"/>
  <c r="P555" i="1" s="1"/>
  <c r="I552" i="1"/>
  <c r="K552" i="1" s="1"/>
  <c r="P552" i="1" s="1"/>
  <c r="I549" i="1"/>
  <c r="K549" i="1" s="1"/>
  <c r="P549" i="1" s="1"/>
  <c r="I546" i="1"/>
  <c r="K546" i="1" s="1"/>
  <c r="P546" i="1" s="1"/>
  <c r="S557" i="1"/>
  <c r="K578" i="1"/>
  <c r="P578" i="1" s="1"/>
  <c r="I736" i="1"/>
  <c r="K316" i="1"/>
  <c r="P316" i="1" s="1"/>
  <c r="I317" i="1"/>
  <c r="K317" i="1" s="1"/>
  <c r="P317" i="1" s="1"/>
  <c r="I314" i="1"/>
  <c r="K314" i="1" s="1"/>
  <c r="P314" i="1" s="1"/>
  <c r="I531" i="1"/>
  <c r="I581" i="1"/>
  <c r="I659" i="1"/>
  <c r="K659" i="1" s="1"/>
  <c r="P659" i="1" s="1"/>
  <c r="I656" i="1"/>
  <c r="K656" i="1" s="1"/>
  <c r="P656" i="1" s="1"/>
  <c r="I661" i="1"/>
  <c r="K661" i="1" s="1"/>
  <c r="P661" i="1" s="1"/>
  <c r="I658" i="1"/>
  <c r="K658" i="1" s="1"/>
  <c r="P658" i="1" s="1"/>
  <c r="I655" i="1"/>
  <c r="K655" i="1" s="1"/>
  <c r="I657" i="1"/>
  <c r="K657" i="1" s="1"/>
  <c r="P657" i="1" s="1"/>
  <c r="K718" i="1"/>
  <c r="P718" i="1" s="1"/>
  <c r="K734" i="1"/>
  <c r="P734" i="1" s="1"/>
  <c r="I136" i="1"/>
  <c r="K136" i="1" s="1"/>
  <c r="P136" i="1" s="1"/>
  <c r="I139" i="1"/>
  <c r="K139" i="1" s="1"/>
  <c r="P139" i="1" s="1"/>
  <c r="I187" i="1"/>
  <c r="I196" i="1" s="1"/>
  <c r="I190" i="1"/>
  <c r="K190" i="1" s="1"/>
  <c r="I227" i="1"/>
  <c r="I230" i="1"/>
  <c r="K230" i="1" s="1"/>
  <c r="P230" i="1" s="1"/>
  <c r="I233" i="1"/>
  <c r="K233" i="1" s="1"/>
  <c r="P233" i="1" s="1"/>
  <c r="K280" i="1"/>
  <c r="P280" i="1" s="1"/>
  <c r="I467" i="1"/>
  <c r="K467" i="1" s="1"/>
  <c r="P467" i="1" s="1"/>
  <c r="I464" i="1"/>
  <c r="K464" i="1" s="1"/>
  <c r="P464" i="1" s="1"/>
  <c r="I466" i="1"/>
  <c r="K466" i="1" s="1"/>
  <c r="P466" i="1" s="1"/>
  <c r="I463" i="1"/>
  <c r="K463" i="1" s="1"/>
  <c r="I468" i="1"/>
  <c r="K468" i="1" s="1"/>
  <c r="P468" i="1" s="1"/>
  <c r="K562" i="1"/>
  <c r="P562" i="1" s="1"/>
  <c r="K601" i="1"/>
  <c r="P601" i="1" s="1"/>
  <c r="K650" i="1"/>
  <c r="P650" i="1" s="1"/>
  <c r="I693" i="1"/>
  <c r="K693" i="1" s="1"/>
  <c r="I692" i="1"/>
  <c r="S695" i="1"/>
  <c r="I720" i="1"/>
  <c r="K730" i="1"/>
  <c r="P730" i="1" s="1"/>
  <c r="G795" i="1"/>
  <c r="I789" i="1"/>
  <c r="K789" i="1" s="1"/>
  <c r="P789" i="1" s="1"/>
  <c r="I786" i="1"/>
  <c r="K786" i="1" s="1"/>
  <c r="I788" i="1"/>
  <c r="K788" i="1" s="1"/>
  <c r="P788" i="1" s="1"/>
  <c r="I785" i="1"/>
  <c r="I787" i="1"/>
  <c r="K787" i="1" s="1"/>
  <c r="P787" i="1" s="1"/>
  <c r="S790" i="1"/>
  <c r="I284" i="1"/>
  <c r="K284" i="1" s="1"/>
  <c r="P284" i="1" s="1"/>
  <c r="I281" i="1"/>
  <c r="K281" i="1" s="1"/>
  <c r="P281" i="1" s="1"/>
  <c r="I278" i="1"/>
  <c r="K278" i="1" s="1"/>
  <c r="I285" i="1"/>
  <c r="K285" i="1" s="1"/>
  <c r="P285" i="1" s="1"/>
  <c r="I282" i="1"/>
  <c r="K282" i="1" s="1"/>
  <c r="P282" i="1" s="1"/>
  <c r="I279" i="1"/>
  <c r="K279" i="1" s="1"/>
  <c r="P279" i="1" s="1"/>
  <c r="K390" i="1"/>
  <c r="P390" i="1" s="1"/>
  <c r="K511" i="1"/>
  <c r="P511" i="1" s="1"/>
  <c r="I565" i="1"/>
  <c r="I763" i="1"/>
  <c r="S402" i="1"/>
  <c r="K512" i="1"/>
  <c r="P512" i="1" s="1"/>
  <c r="K526" i="1"/>
  <c r="P526" i="1" s="1"/>
  <c r="I535" i="1"/>
  <c r="K535" i="1" s="1"/>
  <c r="P535" i="1" s="1"/>
  <c r="I534" i="1"/>
  <c r="K534" i="1" s="1"/>
  <c r="S537" i="1"/>
  <c r="I622" i="1"/>
  <c r="K621" i="1"/>
  <c r="K668" i="1"/>
  <c r="P668" i="1" s="1"/>
  <c r="I672" i="1"/>
  <c r="K492" i="1"/>
  <c r="P492" i="1" s="1"/>
  <c r="K496" i="1"/>
  <c r="P496" i="1" s="1"/>
  <c r="K510" i="1"/>
  <c r="P510" i="1" s="1"/>
  <c r="K649" i="1"/>
  <c r="P649" i="1" s="1"/>
  <c r="K667" i="1"/>
  <c r="P667" i="1" s="1"/>
  <c r="I743" i="1"/>
  <c r="K743" i="1" s="1"/>
  <c r="P743" i="1" s="1"/>
  <c r="I740" i="1"/>
  <c r="K740" i="1" s="1"/>
  <c r="P740" i="1" s="1"/>
  <c r="I745" i="1"/>
  <c r="K745" i="1" s="1"/>
  <c r="P745" i="1" s="1"/>
  <c r="I742" i="1"/>
  <c r="K742" i="1" s="1"/>
  <c r="P742" i="1" s="1"/>
  <c r="I739" i="1"/>
  <c r="K739" i="1" s="1"/>
  <c r="I744" i="1"/>
  <c r="K744" i="1" s="1"/>
  <c r="P744" i="1" s="1"/>
  <c r="I741" i="1"/>
  <c r="K741" i="1" s="1"/>
  <c r="P741" i="1" s="1"/>
  <c r="I738" i="1"/>
  <c r="K776" i="1"/>
  <c r="P776" i="1" s="1"/>
  <c r="I307" i="1"/>
  <c r="I311" i="1" s="1"/>
  <c r="I486" i="1"/>
  <c r="K486" i="1" s="1"/>
  <c r="P486" i="1" s="1"/>
  <c r="I483" i="1"/>
  <c r="K483" i="1" s="1"/>
  <c r="P483" i="1" s="1"/>
  <c r="I480" i="1"/>
  <c r="K480" i="1" s="1"/>
  <c r="P480" i="1" s="1"/>
  <c r="I477" i="1"/>
  <c r="I488" i="1"/>
  <c r="K488" i="1" s="1"/>
  <c r="P488" i="1" s="1"/>
  <c r="I485" i="1"/>
  <c r="K485" i="1" s="1"/>
  <c r="P485" i="1" s="1"/>
  <c r="I482" i="1"/>
  <c r="K482" i="1" s="1"/>
  <c r="P482" i="1" s="1"/>
  <c r="I479" i="1"/>
  <c r="K479" i="1" s="1"/>
  <c r="P479" i="1" s="1"/>
  <c r="I487" i="1"/>
  <c r="K487" i="1" s="1"/>
  <c r="P487" i="1" s="1"/>
  <c r="I484" i="1"/>
  <c r="K484" i="1" s="1"/>
  <c r="P484" i="1" s="1"/>
  <c r="I481" i="1"/>
  <c r="K481" i="1" s="1"/>
  <c r="P481" i="1" s="1"/>
  <c r="I478" i="1"/>
  <c r="K478" i="1" s="1"/>
  <c r="I504" i="1"/>
  <c r="K504" i="1" s="1"/>
  <c r="P504" i="1" s="1"/>
  <c r="I501" i="1"/>
  <c r="I507" i="1" s="1"/>
  <c r="I506" i="1"/>
  <c r="K506" i="1" s="1"/>
  <c r="P506" i="1" s="1"/>
  <c r="I503" i="1"/>
  <c r="K503" i="1" s="1"/>
  <c r="K527" i="1"/>
  <c r="P527" i="1" s="1"/>
  <c r="K540" i="1"/>
  <c r="K563" i="1"/>
  <c r="P563" i="1" s="1"/>
  <c r="K580" i="1"/>
  <c r="P580" i="1" s="1"/>
  <c r="I599" i="1"/>
  <c r="K599" i="1" s="1"/>
  <c r="P599" i="1" s="1"/>
  <c r="I603" i="1"/>
  <c r="K603" i="1" s="1"/>
  <c r="P603" i="1" s="1"/>
  <c r="I643" i="1"/>
  <c r="K643" i="1" s="1"/>
  <c r="P643" i="1" s="1"/>
  <c r="I640" i="1"/>
  <c r="K640" i="1" s="1"/>
  <c r="P640" i="1" s="1"/>
  <c r="I637" i="1"/>
  <c r="I642" i="1"/>
  <c r="K642" i="1" s="1"/>
  <c r="P642" i="1" s="1"/>
  <c r="I639" i="1"/>
  <c r="K639" i="1" s="1"/>
  <c r="P639" i="1" s="1"/>
  <c r="I644" i="1"/>
  <c r="K644" i="1" s="1"/>
  <c r="P644" i="1" s="1"/>
  <c r="I641" i="1"/>
  <c r="K641" i="1" s="1"/>
  <c r="P641" i="1" s="1"/>
  <c r="I638" i="1"/>
  <c r="K638" i="1" s="1"/>
  <c r="K715" i="1"/>
  <c r="P715" i="1" s="1"/>
  <c r="K719" i="1"/>
  <c r="P719" i="1" s="1"/>
  <c r="I770" i="1"/>
  <c r="K770" i="1" s="1"/>
  <c r="P770" i="1" s="1"/>
  <c r="I767" i="1"/>
  <c r="K767" i="1" s="1"/>
  <c r="P767" i="1" s="1"/>
  <c r="I772" i="1"/>
  <c r="K772" i="1" s="1"/>
  <c r="P772" i="1" s="1"/>
  <c r="I769" i="1"/>
  <c r="K769" i="1" s="1"/>
  <c r="P769" i="1" s="1"/>
  <c r="I766" i="1"/>
  <c r="K766" i="1" s="1"/>
  <c r="K577" i="1"/>
  <c r="P577" i="1" s="1"/>
  <c r="K620" i="1"/>
  <c r="P620" i="1" s="1"/>
  <c r="I709" i="1"/>
  <c r="K709" i="1" s="1"/>
  <c r="P709" i="1" s="1"/>
  <c r="I711" i="1"/>
  <c r="K711" i="1" s="1"/>
  <c r="P711" i="1" s="1"/>
  <c r="I708" i="1"/>
  <c r="K708" i="1" s="1"/>
  <c r="P708" i="1" s="1"/>
  <c r="I710" i="1"/>
  <c r="K710" i="1" s="1"/>
  <c r="P710" i="1" s="1"/>
  <c r="I707" i="1"/>
  <c r="K733" i="1"/>
  <c r="P733" i="1" s="1"/>
  <c r="K457" i="1"/>
  <c r="P457" i="1" s="1"/>
  <c r="K515" i="1"/>
  <c r="P515" i="1" s="1"/>
  <c r="K528" i="1"/>
  <c r="P528" i="1" s="1"/>
  <c r="K541" i="1"/>
  <c r="P541" i="1" s="1"/>
  <c r="K560" i="1"/>
  <c r="P560" i="1" s="1"/>
  <c r="K564" i="1"/>
  <c r="P564" i="1" s="1"/>
  <c r="I596" i="1"/>
  <c r="I600" i="1"/>
  <c r="K600" i="1" s="1"/>
  <c r="P600" i="1" s="1"/>
  <c r="I609" i="1"/>
  <c r="K609" i="1" s="1"/>
  <c r="P609" i="1" s="1"/>
  <c r="I606" i="1"/>
  <c r="I608" i="1"/>
  <c r="K608" i="1" s="1"/>
  <c r="K665" i="1"/>
  <c r="P665" i="1" s="1"/>
  <c r="K684" i="1"/>
  <c r="K716" i="1"/>
  <c r="P716" i="1" s="1"/>
  <c r="S746" i="1"/>
  <c r="K781" i="1"/>
  <c r="P781" i="1" s="1"/>
  <c r="K444" i="1"/>
  <c r="P444" i="1" s="1"/>
  <c r="K458" i="1"/>
  <c r="P458" i="1" s="1"/>
  <c r="K516" i="1"/>
  <c r="P516" i="1" s="1"/>
  <c r="K525" i="1"/>
  <c r="P525" i="1" s="1"/>
  <c r="K529" i="1"/>
  <c r="P529" i="1" s="1"/>
  <c r="K561" i="1"/>
  <c r="P561" i="1" s="1"/>
  <c r="I597" i="1"/>
  <c r="K597" i="1" s="1"/>
  <c r="P597" i="1" s="1"/>
  <c r="K614" i="1"/>
  <c r="P614" i="1" s="1"/>
  <c r="K717" i="1"/>
  <c r="P717" i="1" s="1"/>
  <c r="I724" i="1"/>
  <c r="K724" i="1" s="1"/>
  <c r="P724" i="1" s="1"/>
  <c r="I726" i="1"/>
  <c r="K726" i="1" s="1"/>
  <c r="P726" i="1" s="1"/>
  <c r="I723" i="1"/>
  <c r="K723" i="1" s="1"/>
  <c r="I765" i="1"/>
  <c r="K782" i="1"/>
  <c r="P782" i="1" s="1"/>
  <c r="P472" i="1" l="1"/>
  <c r="K471" i="1"/>
  <c r="K629" i="1"/>
  <c r="K635" i="1" s="1"/>
  <c r="N635" i="1" s="1"/>
  <c r="K127" i="1"/>
  <c r="P127" i="1" s="1"/>
  <c r="K251" i="1"/>
  <c r="P251" i="1" s="1"/>
  <c r="K181" i="1"/>
  <c r="K357" i="1"/>
  <c r="P357" i="1" s="1"/>
  <c r="K214" i="1"/>
  <c r="K697" i="1"/>
  <c r="K748" i="1"/>
  <c r="K763" i="1" s="1"/>
  <c r="N763" i="1" s="1"/>
  <c r="K352" i="1"/>
  <c r="I402" i="1"/>
  <c r="K596" i="1"/>
  <c r="P62" i="1"/>
  <c r="K61" i="1"/>
  <c r="P214" i="1"/>
  <c r="K225" i="1"/>
  <c r="N225" i="1" s="1"/>
  <c r="I79" i="1"/>
  <c r="I604" i="1"/>
  <c r="P190" i="1"/>
  <c r="K187" i="1"/>
  <c r="K135" i="1"/>
  <c r="I627" i="1"/>
  <c r="K559" i="1"/>
  <c r="I682" i="1"/>
  <c r="K25" i="1"/>
  <c r="I594" i="1"/>
  <c r="P739" i="1"/>
  <c r="K738" i="1"/>
  <c r="P638" i="1"/>
  <c r="K637" i="1"/>
  <c r="I239" i="1"/>
  <c r="K736" i="1"/>
  <c r="N736" i="1" s="1"/>
  <c r="P729" i="1"/>
  <c r="K65" i="1"/>
  <c r="P503" i="1"/>
  <c r="K501" i="1"/>
  <c r="I489" i="1"/>
  <c r="K380" i="1"/>
  <c r="K785" i="1"/>
  <c r="P786" i="1"/>
  <c r="K545" i="1"/>
  <c r="K397" i="1"/>
  <c r="P398" i="1"/>
  <c r="K574" i="1"/>
  <c r="K288" i="1"/>
  <c r="K117" i="1"/>
  <c r="K648" i="1"/>
  <c r="I145" i="1"/>
  <c r="K227" i="1"/>
  <c r="I790" i="1"/>
  <c r="K158" i="1"/>
  <c r="P159" i="1"/>
  <c r="P168" i="1"/>
  <c r="K166" i="1"/>
  <c r="P534" i="1"/>
  <c r="K533" i="1"/>
  <c r="K366" i="1"/>
  <c r="N366" i="1" s="1"/>
  <c r="P568" i="1"/>
  <c r="K567" i="1"/>
  <c r="K133" i="1"/>
  <c r="P263" i="1"/>
  <c r="K262" i="1"/>
  <c r="I205" i="1"/>
  <c r="P448" i="1"/>
  <c r="K447" i="1"/>
  <c r="I33" i="1"/>
  <c r="K51" i="1"/>
  <c r="K90" i="1"/>
  <c r="K313" i="1"/>
  <c r="K705" i="1"/>
  <c r="N705" i="1" s="1"/>
  <c r="P697" i="1"/>
  <c r="P242" i="1"/>
  <c r="K241" i="1"/>
  <c r="I426" i="1"/>
  <c r="K88" i="1"/>
  <c r="P81" i="1"/>
  <c r="K491" i="1"/>
  <c r="P675" i="1"/>
  <c r="K674" i="1"/>
  <c r="I343" i="1"/>
  <c r="I115" i="1"/>
  <c r="K73" i="1"/>
  <c r="P74" i="1"/>
  <c r="K539" i="1"/>
  <c r="P540" i="1"/>
  <c r="K35" i="1"/>
  <c r="P36" i="1"/>
  <c r="P766" i="1"/>
  <c r="K765" i="1"/>
  <c r="K690" i="1"/>
  <c r="N690" i="1" s="1"/>
  <c r="P684" i="1"/>
  <c r="I645" i="1"/>
  <c r="P463" i="1"/>
  <c r="K462" i="1"/>
  <c r="I469" i="1"/>
  <c r="P337" i="1"/>
  <c r="K336" i="1"/>
  <c r="I355" i="1"/>
  <c r="K456" i="1"/>
  <c r="P584" i="1"/>
  <c r="K583" i="1"/>
  <c r="K44" i="1"/>
  <c r="I12" i="1"/>
  <c r="P723" i="1"/>
  <c r="K722" i="1"/>
  <c r="P478" i="1"/>
  <c r="K477" i="1"/>
  <c r="K775" i="1"/>
  <c r="I59" i="1"/>
  <c r="P199" i="1"/>
  <c r="K198" i="1"/>
  <c r="K410" i="1"/>
  <c r="P278" i="1"/>
  <c r="K273" i="1"/>
  <c r="K714" i="1"/>
  <c r="K519" i="1"/>
  <c r="P520" i="1"/>
  <c r="I334" i="1"/>
  <c r="K147" i="1"/>
  <c r="K428" i="1"/>
  <c r="I23" i="1"/>
  <c r="P323" i="1"/>
  <c r="K322" i="1"/>
  <c r="K185" i="1"/>
  <c r="P181" i="1"/>
  <c r="I746" i="1"/>
  <c r="P655" i="1"/>
  <c r="K654" i="1"/>
  <c r="I286" i="1"/>
  <c r="I320" i="1"/>
  <c r="I107" i="1"/>
  <c r="K102" i="1"/>
  <c r="K612" i="1"/>
  <c r="I662" i="1"/>
  <c r="P693" i="1"/>
  <c r="K692" i="1"/>
  <c r="I727" i="1"/>
  <c r="K355" i="1"/>
  <c r="N355" i="1" s="1"/>
  <c r="P352" i="1"/>
  <c r="P608" i="1"/>
  <c r="K606" i="1"/>
  <c r="K109" i="1"/>
  <c r="P111" i="1"/>
  <c r="K345" i="1"/>
  <c r="P346" i="1"/>
  <c r="I249" i="1"/>
  <c r="P330" i="1"/>
  <c r="K329" i="1"/>
  <c r="K707" i="1"/>
  <c r="I327" i="1"/>
  <c r="I42" i="1"/>
  <c r="I378" i="1"/>
  <c r="I712" i="1"/>
  <c r="I557" i="1"/>
  <c r="I773" i="1"/>
  <c r="I610" i="1"/>
  <c r="K664" i="1"/>
  <c r="I695" i="1"/>
  <c r="K408" i="1"/>
  <c r="N408" i="1" s="1"/>
  <c r="P404" i="1"/>
  <c r="K207" i="1"/>
  <c r="K624" i="1"/>
  <c r="P625" i="1"/>
  <c r="K311" i="1"/>
  <c r="N311" i="1" s="1"/>
  <c r="P307" i="1"/>
  <c r="K524" i="1"/>
  <c r="P369" i="1"/>
  <c r="K368" i="1"/>
  <c r="P177" i="1"/>
  <c r="K176" i="1"/>
  <c r="I537" i="1"/>
  <c r="K7" i="1"/>
  <c r="K14" i="1"/>
  <c r="K509" i="1"/>
  <c r="I63" i="1"/>
  <c r="K475" i="1" l="1"/>
  <c r="N475" i="1" s="1"/>
  <c r="P471" i="1"/>
  <c r="P629" i="1"/>
  <c r="P748" i="1"/>
  <c r="K260" i="1"/>
  <c r="N260" i="1" s="1"/>
  <c r="K145" i="1"/>
  <c r="P135" i="1"/>
  <c r="P410" i="1"/>
  <c r="K426" i="1"/>
  <c r="N426" i="1" s="1"/>
  <c r="P533" i="1"/>
  <c r="K537" i="1"/>
  <c r="N537" i="1" s="1"/>
  <c r="K196" i="1"/>
  <c r="N196" i="1" s="1"/>
  <c r="P187" i="1"/>
  <c r="K672" i="1"/>
  <c r="N672" i="1" s="1"/>
  <c r="P664" i="1"/>
  <c r="P612" i="1"/>
  <c r="K622" i="1"/>
  <c r="N622" i="1" s="1"/>
  <c r="K205" i="1"/>
  <c r="N205" i="1" s="1"/>
  <c r="P198" i="1"/>
  <c r="P583" i="1"/>
  <c r="K594" i="1"/>
  <c r="N594" i="1" s="1"/>
  <c r="P765" i="1"/>
  <c r="K773" i="1"/>
  <c r="N773" i="1" s="1"/>
  <c r="K499" i="1"/>
  <c r="N499" i="1" s="1"/>
  <c r="P491" i="1"/>
  <c r="P447" i="1"/>
  <c r="K454" i="1"/>
  <c r="N454" i="1" s="1"/>
  <c r="P51" i="1"/>
  <c r="K59" i="1"/>
  <c r="K179" i="1"/>
  <c r="P176" i="1"/>
  <c r="K581" i="1"/>
  <c r="N581" i="1" s="1"/>
  <c r="P574" i="1"/>
  <c r="P368" i="1"/>
  <c r="K378" i="1"/>
  <c r="N378" i="1" s="1"/>
  <c r="K350" i="1"/>
  <c r="N350" i="1" s="1"/>
  <c r="P345" i="1"/>
  <c r="P102" i="1"/>
  <c r="K100" i="1"/>
  <c r="K429" i="1"/>
  <c r="P429" i="1" s="1"/>
  <c r="P428" i="1"/>
  <c r="K174" i="1"/>
  <c r="P166" i="1"/>
  <c r="K402" i="1"/>
  <c r="N402" i="1" s="1"/>
  <c r="P397" i="1"/>
  <c r="P637" i="1"/>
  <c r="K645" i="1"/>
  <c r="N645" i="1" s="1"/>
  <c r="P674" i="1"/>
  <c r="K682" i="1"/>
  <c r="N682" i="1" s="1"/>
  <c r="K305" i="1"/>
  <c r="N305" i="1" s="1"/>
  <c r="P288" i="1"/>
  <c r="K49" i="1"/>
  <c r="P44" i="1"/>
  <c r="K156" i="1"/>
  <c r="P147" i="1"/>
  <c r="K460" i="1"/>
  <c r="N460" i="1" s="1"/>
  <c r="P456" i="1"/>
  <c r="P88" i="1"/>
  <c r="U88" i="1"/>
  <c r="O88" i="1"/>
  <c r="N88" i="1"/>
  <c r="K557" i="1"/>
  <c r="N557" i="1" s="1"/>
  <c r="P545" i="1"/>
  <c r="K42" i="1"/>
  <c r="P35" i="1"/>
  <c r="P262" i="1"/>
  <c r="K271" i="1"/>
  <c r="N271" i="1" s="1"/>
  <c r="P738" i="1"/>
  <c r="K746" i="1"/>
  <c r="N746" i="1" s="1"/>
  <c r="P606" i="1"/>
  <c r="K610" i="1"/>
  <c r="N610" i="1" s="1"/>
  <c r="P336" i="1"/>
  <c r="K343" i="1"/>
  <c r="N343" i="1" s="1"/>
  <c r="P241" i="1"/>
  <c r="K249" i="1"/>
  <c r="N249" i="1" s="1"/>
  <c r="P158" i="1"/>
  <c r="K164" i="1"/>
  <c r="P785" i="1"/>
  <c r="K790" i="1"/>
  <c r="P519" i="1"/>
  <c r="K522" i="1"/>
  <c r="N522" i="1" s="1"/>
  <c r="K395" i="1"/>
  <c r="N395" i="1" s="1"/>
  <c r="P380" i="1"/>
  <c r="K720" i="1"/>
  <c r="N720" i="1" s="1"/>
  <c r="P714" i="1"/>
  <c r="P477" i="1"/>
  <c r="K489" i="1"/>
  <c r="N489" i="1" s="1"/>
  <c r="U133" i="1"/>
  <c r="N133" i="1"/>
  <c r="K239" i="1"/>
  <c r="N239" i="1" s="1"/>
  <c r="P227" i="1"/>
  <c r="K33" i="1"/>
  <c r="P25" i="1"/>
  <c r="K531" i="1"/>
  <c r="N531" i="1" s="1"/>
  <c r="P524" i="1"/>
  <c r="K783" i="1"/>
  <c r="N783" i="1" s="1"/>
  <c r="P775" i="1"/>
  <c r="K543" i="1"/>
  <c r="N543" i="1" s="1"/>
  <c r="P539" i="1"/>
  <c r="K517" i="1"/>
  <c r="N517" i="1" s="1"/>
  <c r="P509" i="1"/>
  <c r="P624" i="1"/>
  <c r="K627" i="1"/>
  <c r="N627" i="1" s="1"/>
  <c r="K286" i="1"/>
  <c r="N286" i="1" s="1"/>
  <c r="P273" i="1"/>
  <c r="P462" i="1"/>
  <c r="K469" i="1"/>
  <c r="N469" i="1" s="1"/>
  <c r="P73" i="1"/>
  <c r="K79" i="1"/>
  <c r="P567" i="1"/>
  <c r="K572" i="1"/>
  <c r="N572" i="1" s="1"/>
  <c r="P501" i="1"/>
  <c r="K507" i="1"/>
  <c r="N507" i="1" s="1"/>
  <c r="P61" i="1"/>
  <c r="K63" i="1"/>
  <c r="P322" i="1"/>
  <c r="K327" i="1"/>
  <c r="N327" i="1" s="1"/>
  <c r="P109" i="1"/>
  <c r="K115" i="1"/>
  <c r="P654" i="1"/>
  <c r="K662" i="1"/>
  <c r="N662" i="1" s="1"/>
  <c r="P14" i="1"/>
  <c r="K23" i="1"/>
  <c r="K212" i="1"/>
  <c r="N212" i="1" s="1"/>
  <c r="P207" i="1"/>
  <c r="P707" i="1"/>
  <c r="K712" i="1"/>
  <c r="N712" i="1" s="1"/>
  <c r="P722" i="1"/>
  <c r="K727" i="1"/>
  <c r="N727" i="1" s="1"/>
  <c r="K320" i="1"/>
  <c r="N320" i="1" s="1"/>
  <c r="P313" i="1"/>
  <c r="K652" i="1"/>
  <c r="N652" i="1" s="1"/>
  <c r="P648" i="1"/>
  <c r="K565" i="1"/>
  <c r="N565" i="1" s="1"/>
  <c r="P559" i="1"/>
  <c r="P7" i="1"/>
  <c r="K12" i="1"/>
  <c r="P329" i="1"/>
  <c r="K334" i="1"/>
  <c r="N334" i="1" s="1"/>
  <c r="P692" i="1"/>
  <c r="K695" i="1"/>
  <c r="N695" i="1" s="1"/>
  <c r="U185" i="1"/>
  <c r="N185" i="1"/>
  <c r="K98" i="1"/>
  <c r="P90" i="1"/>
  <c r="K125" i="1"/>
  <c r="P117" i="1"/>
  <c r="P65" i="1"/>
  <c r="K71" i="1"/>
  <c r="K604" i="1"/>
  <c r="N604" i="1" s="1"/>
  <c r="P596" i="1"/>
  <c r="N790" i="1" l="1"/>
  <c r="U174" i="1"/>
  <c r="N174" i="1"/>
  <c r="U164" i="1"/>
  <c r="N164" i="1"/>
  <c r="U145" i="1"/>
  <c r="N145" i="1"/>
  <c r="O42" i="1"/>
  <c r="U42" i="1"/>
  <c r="U125" i="1"/>
  <c r="N125" i="1"/>
  <c r="U23" i="1"/>
  <c r="P23" i="1"/>
  <c r="O23" i="1"/>
  <c r="K445" i="1"/>
  <c r="N445" i="1" s="1"/>
  <c r="U12" i="1"/>
  <c r="P12" i="1"/>
  <c r="O12" i="1"/>
  <c r="U179" i="1"/>
  <c r="N179" i="1"/>
  <c r="O49" i="1"/>
  <c r="U49" i="1"/>
  <c r="P100" i="1"/>
  <c r="K107" i="1"/>
  <c r="K792" i="1" s="1"/>
  <c r="U71" i="1"/>
  <c r="P71" i="1"/>
  <c r="O71" i="1"/>
  <c r="U156" i="1"/>
  <c r="N156" i="1"/>
  <c r="U59" i="1"/>
  <c r="O59" i="1"/>
  <c r="U98" i="1"/>
  <c r="P98" i="1"/>
  <c r="N98" i="1"/>
  <c r="U79" i="1"/>
  <c r="O79" i="1"/>
  <c r="P79" i="1"/>
  <c r="N79" i="1"/>
  <c r="U115" i="1"/>
  <c r="N115" i="1"/>
  <c r="U63" i="1"/>
  <c r="O63" i="1"/>
  <c r="N63" i="1"/>
  <c r="U33" i="1"/>
  <c r="O33" i="1"/>
  <c r="K795" i="1" l="1"/>
  <c r="U107" i="1"/>
  <c r="N107" i="1"/>
</calcChain>
</file>

<file path=xl/sharedStrings.xml><?xml version="1.0" encoding="utf-8"?>
<sst xmlns="http://schemas.openxmlformats.org/spreadsheetml/2006/main" count="1883" uniqueCount="607">
  <si>
    <t>State of Indiana Auditor of State</t>
  </si>
  <si>
    <t>Calculation of Riverboat Wagering Tax Revenue Sharing Distribution</t>
  </si>
  <si>
    <t>Population</t>
  </si>
  <si>
    <t xml:space="preserve">County </t>
  </si>
  <si>
    <t>2010 Census</t>
  </si>
  <si>
    <t xml:space="preserve">Percent of </t>
  </si>
  <si>
    <t>Prior</t>
  </si>
  <si>
    <t>Proof to calculation</t>
  </si>
  <si>
    <t xml:space="preserve">Code </t>
  </si>
  <si>
    <t>Type</t>
  </si>
  <si>
    <t>Locality Name</t>
  </si>
  <si>
    <t>Population (1)</t>
  </si>
  <si>
    <t>Total Population</t>
  </si>
  <si>
    <t>Unit Share (2)</t>
  </si>
  <si>
    <t>Proof</t>
  </si>
  <si>
    <t>Year</t>
  </si>
  <si>
    <t>Variance</t>
  </si>
  <si>
    <t>County</t>
  </si>
  <si>
    <t>Adams County</t>
  </si>
  <si>
    <t>City/Town</t>
  </si>
  <si>
    <t>BERNE</t>
  </si>
  <si>
    <t>DECATUR</t>
  </si>
  <si>
    <t>GENEVA</t>
  </si>
  <si>
    <t>MONROE</t>
  </si>
  <si>
    <t xml:space="preserve">Sub-Total </t>
  </si>
  <si>
    <t>ALLEN COUNTY</t>
  </si>
  <si>
    <t/>
  </si>
  <si>
    <t>FORTWAYNE</t>
  </si>
  <si>
    <t>GRABILL</t>
  </si>
  <si>
    <t>HUNTERTOWN</t>
  </si>
  <si>
    <t>LEO-CEDARVILLE</t>
  </si>
  <si>
    <t>MONROEVILLE</t>
  </si>
  <si>
    <t>NEW HAVEN</t>
  </si>
  <si>
    <t>WOODBURN</t>
  </si>
  <si>
    <t>ZANESVILLE</t>
  </si>
  <si>
    <t xml:space="preserve">BARTHOLOMEW </t>
  </si>
  <si>
    <t xml:space="preserve">CLIFFORD </t>
  </si>
  <si>
    <t xml:space="preserve">COLUMBUS </t>
  </si>
  <si>
    <t xml:space="preserve">EDINBURGH </t>
  </si>
  <si>
    <t xml:space="preserve">ELIZABETHTOWN </t>
  </si>
  <si>
    <t xml:space="preserve">HARTSVILLE </t>
  </si>
  <si>
    <t xml:space="preserve">HOPE </t>
  </si>
  <si>
    <t xml:space="preserve">JONESVILLE </t>
  </si>
  <si>
    <t xml:space="preserve"> </t>
  </si>
  <si>
    <t xml:space="preserve">BENTON </t>
  </si>
  <si>
    <t xml:space="preserve">AMBIA </t>
  </si>
  <si>
    <t xml:space="preserve">BOSWELL </t>
  </si>
  <si>
    <t xml:space="preserve">EARL PARK </t>
  </si>
  <si>
    <t xml:space="preserve">FOWLER </t>
  </si>
  <si>
    <t xml:space="preserve">OTTERBEIN </t>
  </si>
  <si>
    <t xml:space="preserve">OXFORD </t>
  </si>
  <si>
    <t xml:space="preserve">BLACKFORD </t>
  </si>
  <si>
    <t xml:space="preserve">DUNKIRK </t>
  </si>
  <si>
    <t xml:space="preserve">HARTFORD </t>
  </si>
  <si>
    <t xml:space="preserve">MONTPELIER </t>
  </si>
  <si>
    <t xml:space="preserve">SHAMROCK LAKES </t>
  </si>
  <si>
    <t xml:space="preserve">BOONE </t>
  </si>
  <si>
    <t xml:space="preserve">ADVANCE </t>
  </si>
  <si>
    <t xml:space="preserve">JAMESTOWN </t>
  </si>
  <si>
    <t xml:space="preserve">LEBANON </t>
  </si>
  <si>
    <t xml:space="preserve">THORNTOWN </t>
  </si>
  <si>
    <t xml:space="preserve">ULEN </t>
  </si>
  <si>
    <t xml:space="preserve">WHITESTOWN </t>
  </si>
  <si>
    <t xml:space="preserve">ZIONSVILLE </t>
  </si>
  <si>
    <t xml:space="preserve">BROWN </t>
  </si>
  <si>
    <t xml:space="preserve">NASHVILLE </t>
  </si>
  <si>
    <t xml:space="preserve">CARROLL </t>
  </si>
  <si>
    <t xml:space="preserve">BURLINGTON </t>
  </si>
  <si>
    <t xml:space="preserve">CAMDEN </t>
  </si>
  <si>
    <t xml:space="preserve">DELPHI </t>
  </si>
  <si>
    <t xml:space="preserve">FLORA </t>
  </si>
  <si>
    <t xml:space="preserve">YEOMAN </t>
  </si>
  <si>
    <t xml:space="preserve">CASS </t>
  </si>
  <si>
    <t xml:space="preserve">GALVESTON </t>
  </si>
  <si>
    <t xml:space="preserve">LOGANSPORT </t>
  </si>
  <si>
    <t xml:space="preserve">ONWARD </t>
  </si>
  <si>
    <t xml:space="preserve">ROYAL CENTER </t>
  </si>
  <si>
    <t xml:space="preserve">WALTON </t>
  </si>
  <si>
    <t xml:space="preserve">CLARK </t>
  </si>
  <si>
    <t xml:space="preserve">CHARLESTOWN </t>
  </si>
  <si>
    <t xml:space="preserve">CLARKSVILLE </t>
  </si>
  <si>
    <t xml:space="preserve">JEFFERSONVILLE </t>
  </si>
  <si>
    <t xml:space="preserve">BORDEN </t>
  </si>
  <si>
    <t xml:space="preserve">SELLERSBURG </t>
  </si>
  <si>
    <t xml:space="preserve">UTICA </t>
  </si>
  <si>
    <t xml:space="preserve">CLAY </t>
  </si>
  <si>
    <t xml:space="preserve">BRAZIL </t>
  </si>
  <si>
    <t xml:space="preserve">CARBON </t>
  </si>
  <si>
    <t xml:space="preserve">CENTER POINT </t>
  </si>
  <si>
    <t xml:space="preserve">HARMONY </t>
  </si>
  <si>
    <t xml:space="preserve">KNIGHTSVILLE </t>
  </si>
  <si>
    <t xml:space="preserve">STAUNTON </t>
  </si>
  <si>
    <t>.</t>
  </si>
  <si>
    <t xml:space="preserve">CLINTON </t>
  </si>
  <si>
    <t xml:space="preserve">COLFAX </t>
  </si>
  <si>
    <t xml:space="preserve">FRANKFORT </t>
  </si>
  <si>
    <t xml:space="preserve">KIRKLIN </t>
  </si>
  <si>
    <t xml:space="preserve">MICHIGANTOWN </t>
  </si>
  <si>
    <t xml:space="preserve">MULBERRY </t>
  </si>
  <si>
    <t xml:space="preserve">ROSSVILLE </t>
  </si>
  <si>
    <t xml:space="preserve">CRAWFORD </t>
  </si>
  <si>
    <t xml:space="preserve">ALTON </t>
  </si>
  <si>
    <t xml:space="preserve">ENGLISH </t>
  </si>
  <si>
    <t xml:space="preserve">LEAVENWORTH </t>
  </si>
  <si>
    <t xml:space="preserve">MARENGO </t>
  </si>
  <si>
    <t xml:space="preserve">MILLTOWN </t>
  </si>
  <si>
    <t xml:space="preserve">DAVIESS </t>
  </si>
  <si>
    <t xml:space="preserve">ALFORDSVILLE </t>
  </si>
  <si>
    <t xml:space="preserve">CANNELBURG </t>
  </si>
  <si>
    <t xml:space="preserve">ELNORA </t>
  </si>
  <si>
    <t xml:space="preserve">MONTGOMERY </t>
  </si>
  <si>
    <t xml:space="preserve">ODON </t>
  </si>
  <si>
    <t xml:space="preserve">PLAINVILLE </t>
  </si>
  <si>
    <t xml:space="preserve">WASHINGTON </t>
  </si>
  <si>
    <t xml:space="preserve">DECATUR </t>
  </si>
  <si>
    <t xml:space="preserve">GREENSBURG </t>
  </si>
  <si>
    <t xml:space="preserve">MILLHOUSEN </t>
  </si>
  <si>
    <t xml:space="preserve">NEWPOINT </t>
  </si>
  <si>
    <t xml:space="preserve">ST. PAUL </t>
  </si>
  <si>
    <t xml:space="preserve">WESTPORT </t>
  </si>
  <si>
    <t xml:space="preserve">DEKALB </t>
  </si>
  <si>
    <t xml:space="preserve">ALTONA </t>
  </si>
  <si>
    <t xml:space="preserve">ASHLEY </t>
  </si>
  <si>
    <t xml:space="preserve">AUBURN </t>
  </si>
  <si>
    <t xml:space="preserve">BUTLER </t>
  </si>
  <si>
    <t xml:space="preserve">CORUNNA </t>
  </si>
  <si>
    <t xml:space="preserve">GARRETT </t>
  </si>
  <si>
    <t xml:space="preserve">HAMILTON </t>
  </si>
  <si>
    <t xml:space="preserve">ST. JOE </t>
  </si>
  <si>
    <t xml:space="preserve">WATERLOO </t>
  </si>
  <si>
    <t xml:space="preserve">DELAWARE </t>
  </si>
  <si>
    <t xml:space="preserve">ALBANY </t>
  </si>
  <si>
    <t xml:space="preserve">CHESTERFIELD </t>
  </si>
  <si>
    <t xml:space="preserve">DALEVILLE </t>
  </si>
  <si>
    <t xml:space="preserve">EATON </t>
  </si>
  <si>
    <t xml:space="preserve">GASTON </t>
  </si>
  <si>
    <t xml:space="preserve">MUNCIE </t>
  </si>
  <si>
    <t xml:space="preserve">SELMA </t>
  </si>
  <si>
    <t xml:space="preserve">YORKTOWN </t>
  </si>
  <si>
    <t xml:space="preserve">DUBOIS </t>
  </si>
  <si>
    <t xml:space="preserve">BIRDSEYE </t>
  </si>
  <si>
    <t xml:space="preserve">FERDINAND </t>
  </si>
  <si>
    <t xml:space="preserve">HOLLAND </t>
  </si>
  <si>
    <t xml:space="preserve">HUNTINGBURG </t>
  </si>
  <si>
    <t xml:space="preserve">JASPER </t>
  </si>
  <si>
    <t xml:space="preserve">ELKHART </t>
  </si>
  <si>
    <t xml:space="preserve">BRISTOL </t>
  </si>
  <si>
    <t xml:space="preserve">GOSHEN </t>
  </si>
  <si>
    <t xml:space="preserve">MIDDLEBURY </t>
  </si>
  <si>
    <t xml:space="preserve">MILLERSBURG </t>
  </si>
  <si>
    <t xml:space="preserve">NAPPANEE </t>
  </si>
  <si>
    <t xml:space="preserve">WAKARUSA </t>
  </si>
  <si>
    <t xml:space="preserve">FAYETTE </t>
  </si>
  <si>
    <t xml:space="preserve">CONNERSVILLE </t>
  </si>
  <si>
    <t>GLENWOOD</t>
  </si>
  <si>
    <t xml:space="preserve">FLOYD </t>
  </si>
  <si>
    <t xml:space="preserve">GEORGETOWN </t>
  </si>
  <si>
    <t xml:space="preserve">GREENVILLE </t>
  </si>
  <si>
    <t xml:space="preserve">NEW ALBANY </t>
  </si>
  <si>
    <t xml:space="preserve">FOUNTAIN </t>
  </si>
  <si>
    <t xml:space="preserve">ATTICA </t>
  </si>
  <si>
    <t>COVINGTON</t>
  </si>
  <si>
    <t xml:space="preserve">HILLSBORO </t>
  </si>
  <si>
    <t xml:space="preserve">KINGMAN </t>
  </si>
  <si>
    <t xml:space="preserve">MELLOTT </t>
  </si>
  <si>
    <t xml:space="preserve">NEWTOWN </t>
  </si>
  <si>
    <t xml:space="preserve">VEEDERSBURG </t>
  </si>
  <si>
    <t xml:space="preserve">WALLACE </t>
  </si>
  <si>
    <t xml:space="preserve">FRANKLIN </t>
  </si>
  <si>
    <t xml:space="preserve">BATESVILLE </t>
  </si>
  <si>
    <t xml:space="preserve">BROOKVILLE </t>
  </si>
  <si>
    <t xml:space="preserve">CEDAR GROVE </t>
  </si>
  <si>
    <t xml:space="preserve">LAUREL </t>
  </si>
  <si>
    <t xml:space="preserve">MOUNT CARMEL </t>
  </si>
  <si>
    <t xml:space="preserve">OLDENBURG </t>
  </si>
  <si>
    <t xml:space="preserve">FULTON </t>
  </si>
  <si>
    <t xml:space="preserve">AKRON </t>
  </si>
  <si>
    <t xml:space="preserve">KEWANNA </t>
  </si>
  <si>
    <t xml:space="preserve">ROCHESTER </t>
  </si>
  <si>
    <t xml:space="preserve">GIBSON </t>
  </si>
  <si>
    <t xml:space="preserve">FORT BRANCH </t>
  </si>
  <si>
    <t xml:space="preserve">FRANCISCO </t>
  </si>
  <si>
    <t xml:space="preserve">HAUBSTADT </t>
  </si>
  <si>
    <t xml:space="preserve">HAZELTON </t>
  </si>
  <si>
    <t xml:space="preserve">MACKEY </t>
  </si>
  <si>
    <t xml:space="preserve">OAKLAND CITY </t>
  </si>
  <si>
    <t xml:space="preserve">OWENSVILLE </t>
  </si>
  <si>
    <t xml:space="preserve">PATOKA </t>
  </si>
  <si>
    <t xml:space="preserve">PRINCETON </t>
  </si>
  <si>
    <t xml:space="preserve">SOMERVILLE </t>
  </si>
  <si>
    <t xml:space="preserve">GRANT </t>
  </si>
  <si>
    <t xml:space="preserve">CONVERSE </t>
  </si>
  <si>
    <t xml:space="preserve">FAIRMOUNT </t>
  </si>
  <si>
    <t xml:space="preserve">FOWLERTON </t>
  </si>
  <si>
    <t xml:space="preserve">GAS CITY </t>
  </si>
  <si>
    <t xml:space="preserve">JONESBORO </t>
  </si>
  <si>
    <t xml:space="preserve">MARION </t>
  </si>
  <si>
    <t xml:space="preserve">MATTHEWS </t>
  </si>
  <si>
    <t xml:space="preserve">SWAYZEE </t>
  </si>
  <si>
    <t xml:space="preserve">SWEETSER </t>
  </si>
  <si>
    <t xml:space="preserve">UPLAND </t>
  </si>
  <si>
    <t xml:space="preserve">VAN BUREN </t>
  </si>
  <si>
    <t xml:space="preserve">GREENE </t>
  </si>
  <si>
    <t xml:space="preserve">BLOOMFIELD </t>
  </si>
  <si>
    <t xml:space="preserve">JASONVILLE </t>
  </si>
  <si>
    <t xml:space="preserve">LINTON </t>
  </si>
  <si>
    <t xml:space="preserve">LYONS </t>
  </si>
  <si>
    <t xml:space="preserve">NEWBERRY </t>
  </si>
  <si>
    <t xml:space="preserve">SWITZ </t>
  </si>
  <si>
    <t xml:space="preserve">WORTHINGTON </t>
  </si>
  <si>
    <t xml:space="preserve">ARCADIA </t>
  </si>
  <si>
    <t xml:space="preserve">ATLANTA </t>
  </si>
  <si>
    <t xml:space="preserve">CARMEL </t>
  </si>
  <si>
    <t xml:space="preserve">CICERO </t>
  </si>
  <si>
    <t xml:space="preserve">FISHERS </t>
  </si>
  <si>
    <t xml:space="preserve">NOBLESVILLE </t>
  </si>
  <si>
    <t xml:space="preserve">SHERIDAN </t>
  </si>
  <si>
    <t xml:space="preserve">WESTFIELD </t>
  </si>
  <si>
    <t xml:space="preserve">HANCOCK </t>
  </si>
  <si>
    <t xml:space="preserve">CUMBERLAND </t>
  </si>
  <si>
    <t xml:space="preserve">FORTVILLE </t>
  </si>
  <si>
    <t xml:space="preserve">GREENFIELD </t>
  </si>
  <si>
    <t xml:space="preserve">MCCORDSVILLE </t>
  </si>
  <si>
    <t xml:space="preserve">NEW PALESTINE </t>
  </si>
  <si>
    <t xml:space="preserve">SHIRLEY </t>
  </si>
  <si>
    <t xml:space="preserve">SPRING LAKE </t>
  </si>
  <si>
    <t xml:space="preserve">WILKINSON </t>
  </si>
  <si>
    <t xml:space="preserve">HENDRICKS </t>
  </si>
  <si>
    <t xml:space="preserve">AMO </t>
  </si>
  <si>
    <t xml:space="preserve">AVON </t>
  </si>
  <si>
    <t xml:space="preserve">BROWNSBURG </t>
  </si>
  <si>
    <t xml:space="preserve">CLAYTON </t>
  </si>
  <si>
    <t xml:space="preserve">COATESVILLE </t>
  </si>
  <si>
    <t xml:space="preserve">DANVILLE </t>
  </si>
  <si>
    <t xml:space="preserve">LIZTON </t>
  </si>
  <si>
    <t xml:space="preserve">NORTH SALEM </t>
  </si>
  <si>
    <t xml:space="preserve">PITTSBORO </t>
  </si>
  <si>
    <t xml:space="preserve">PLAINFIELD </t>
  </si>
  <si>
    <t xml:space="preserve">STILESVILLE </t>
  </si>
  <si>
    <t xml:space="preserve">HENRY </t>
  </si>
  <si>
    <t xml:space="preserve">BLOUNTSVILLE </t>
  </si>
  <si>
    <t xml:space="preserve">CADIZ </t>
  </si>
  <si>
    <t xml:space="preserve">DUNREITH </t>
  </si>
  <si>
    <t xml:space="preserve">GREENSBORO </t>
  </si>
  <si>
    <t xml:space="preserve">KENNARD </t>
  </si>
  <si>
    <t xml:space="preserve">KNIGHTSTOWN </t>
  </si>
  <si>
    <t xml:space="preserve">LEWISVILLE </t>
  </si>
  <si>
    <t xml:space="preserve">MIDDLETOWN </t>
  </si>
  <si>
    <t xml:space="preserve">MOORELAND </t>
  </si>
  <si>
    <t xml:space="preserve">MOUNT SUMMIT </t>
  </si>
  <si>
    <t xml:space="preserve">NEW CASTLE </t>
  </si>
  <si>
    <t xml:space="preserve">SPICELAND </t>
  </si>
  <si>
    <t xml:space="preserve">SPRINGPORT </t>
  </si>
  <si>
    <t xml:space="preserve">STRAUGHN </t>
  </si>
  <si>
    <t xml:space="preserve">SULPHUR SPRINGS </t>
  </si>
  <si>
    <t xml:space="preserve">HOWARD </t>
  </si>
  <si>
    <t xml:space="preserve">GREENTOWN </t>
  </si>
  <si>
    <t xml:space="preserve">KOKOMO </t>
  </si>
  <si>
    <t xml:space="preserve">RUSSIAVILLE </t>
  </si>
  <si>
    <t xml:space="preserve">HUNTINGTON </t>
  </si>
  <si>
    <t xml:space="preserve">ANDREWS </t>
  </si>
  <si>
    <t xml:space="preserve">MARKLE </t>
  </si>
  <si>
    <t xml:space="preserve">MOUNT ETNA </t>
  </si>
  <si>
    <t xml:space="preserve">ROANOKE </t>
  </si>
  <si>
    <t xml:space="preserve">WARREN </t>
  </si>
  <si>
    <t xml:space="preserve">JACKSON </t>
  </si>
  <si>
    <t xml:space="preserve">BROWNSTOWN </t>
  </si>
  <si>
    <t xml:space="preserve">CROTHERSVILLE </t>
  </si>
  <si>
    <t xml:space="preserve">MEDORA </t>
  </si>
  <si>
    <t xml:space="preserve">SEYMOUR </t>
  </si>
  <si>
    <t>DEMOTTE</t>
  </si>
  <si>
    <t xml:space="preserve">REMINGTON </t>
  </si>
  <si>
    <t xml:space="preserve">RENSSELAER </t>
  </si>
  <si>
    <t xml:space="preserve">WHEATFIELD </t>
  </si>
  <si>
    <t xml:space="preserve">JAY </t>
  </si>
  <si>
    <t xml:space="preserve">BRYANT </t>
  </si>
  <si>
    <t xml:space="preserve">PENNVILLE </t>
  </si>
  <si>
    <t xml:space="preserve">PORTLAND </t>
  </si>
  <si>
    <t xml:space="preserve">REDKEY </t>
  </si>
  <si>
    <t xml:space="preserve">SALAMONIA </t>
  </si>
  <si>
    <t xml:space="preserve">JEFFERSON </t>
  </si>
  <si>
    <t xml:space="preserve">BROOKSBURG </t>
  </si>
  <si>
    <t xml:space="preserve">DUPONT </t>
  </si>
  <si>
    <t xml:space="preserve">HANOVER </t>
  </si>
  <si>
    <t xml:space="preserve">MADISON </t>
  </si>
  <si>
    <t xml:space="preserve">JENNINGS </t>
  </si>
  <si>
    <t xml:space="preserve">NORTH VERNON </t>
  </si>
  <si>
    <t xml:space="preserve">VERNON </t>
  </si>
  <si>
    <t xml:space="preserve">JOHNSON </t>
  </si>
  <si>
    <t xml:space="preserve">BARGERSVILLE </t>
  </si>
  <si>
    <t xml:space="preserve">GREENWOOD </t>
  </si>
  <si>
    <t xml:space="preserve">NEW WHITELAND </t>
  </si>
  <si>
    <t xml:space="preserve">PRINCES LAKE </t>
  </si>
  <si>
    <t xml:space="preserve">TRAFALGAR </t>
  </si>
  <si>
    <t xml:space="preserve">WHITELAND </t>
  </si>
  <si>
    <t xml:space="preserve">KNOX </t>
  </si>
  <si>
    <t xml:space="preserve">BICKNELL </t>
  </si>
  <si>
    <t xml:space="preserve">BRUCEVILLE </t>
  </si>
  <si>
    <t xml:space="preserve">DECKER </t>
  </si>
  <si>
    <t xml:space="preserve">EDWARDSPORT </t>
  </si>
  <si>
    <t xml:space="preserve">MONROE </t>
  </si>
  <si>
    <t xml:space="preserve">OAKTOWN </t>
  </si>
  <si>
    <t xml:space="preserve">SANDBORN </t>
  </si>
  <si>
    <t xml:space="preserve">VINCENNES </t>
  </si>
  <si>
    <t xml:space="preserve">WHEATLAND </t>
  </si>
  <si>
    <t xml:space="preserve">KOSCIUSKO </t>
  </si>
  <si>
    <t xml:space="preserve">BURKET </t>
  </si>
  <si>
    <t xml:space="preserve">CLAYPOOL </t>
  </si>
  <si>
    <t xml:space="preserve">ETNA GREEN </t>
  </si>
  <si>
    <t xml:space="preserve">LEESBURG </t>
  </si>
  <si>
    <t xml:space="preserve">MENTONE </t>
  </si>
  <si>
    <t xml:space="preserve">MILFORD </t>
  </si>
  <si>
    <t xml:space="preserve">NORTH WEBSTER </t>
  </si>
  <si>
    <t xml:space="preserve">PIERCETON </t>
  </si>
  <si>
    <t xml:space="preserve">SIDNEY </t>
  </si>
  <si>
    <t xml:space="preserve">SILVER LAKE </t>
  </si>
  <si>
    <t xml:space="preserve">SYRACUSE </t>
  </si>
  <si>
    <t xml:space="preserve">WARSAW </t>
  </si>
  <si>
    <t xml:space="preserve">WINONA LAKE </t>
  </si>
  <si>
    <t xml:space="preserve">LAGRANGE </t>
  </si>
  <si>
    <t xml:space="preserve">SHIPSHEWANA </t>
  </si>
  <si>
    <t xml:space="preserve">TOPEKA </t>
  </si>
  <si>
    <t xml:space="preserve">WOLCOTTVILE </t>
  </si>
  <si>
    <t xml:space="preserve">LAWRENCE </t>
  </si>
  <si>
    <t xml:space="preserve">BEDFORD </t>
  </si>
  <si>
    <t xml:space="preserve">MITCHELL </t>
  </si>
  <si>
    <t xml:space="preserve">OOLITIC </t>
  </si>
  <si>
    <t xml:space="preserve">ALEXANDRIA </t>
  </si>
  <si>
    <t xml:space="preserve">ANDERSON </t>
  </si>
  <si>
    <t xml:space="preserve">COUNTRY CLUB HTS </t>
  </si>
  <si>
    <t xml:space="preserve">EDGEWOOD </t>
  </si>
  <si>
    <t>ELWOOD</t>
  </si>
  <si>
    <t xml:space="preserve">FRANKTON </t>
  </si>
  <si>
    <t xml:space="preserve">INGALLS </t>
  </si>
  <si>
    <t xml:space="preserve">LAPEL </t>
  </si>
  <si>
    <t xml:space="preserve">MARKLEVILLE </t>
  </si>
  <si>
    <t xml:space="preserve">ORESTES </t>
  </si>
  <si>
    <t xml:space="preserve">PENDLETON </t>
  </si>
  <si>
    <t>RIVER FORREST R</t>
  </si>
  <si>
    <t xml:space="preserve">SUMMITVILLE </t>
  </si>
  <si>
    <t>WOODLAWN HEIGHTS AS</t>
  </si>
  <si>
    <t>Con City</t>
  </si>
  <si>
    <t xml:space="preserve">INDIANAPOLIS </t>
  </si>
  <si>
    <t xml:space="preserve">BEECH GROVE </t>
  </si>
  <si>
    <t xml:space="preserve">CLERMONT </t>
  </si>
  <si>
    <t xml:space="preserve">CROWS NEST </t>
  </si>
  <si>
    <t xml:space="preserve">HOMECROFT </t>
  </si>
  <si>
    <t xml:space="preserve">MERIDIAN HILLS </t>
  </si>
  <si>
    <t xml:space="preserve">NORTH CROWS NEST </t>
  </si>
  <si>
    <t xml:space="preserve">ROCKY RIPPLE </t>
  </si>
  <si>
    <t xml:space="preserve">SOUTHPORT </t>
  </si>
  <si>
    <t xml:space="preserve">SPEEDWAY </t>
  </si>
  <si>
    <t xml:space="preserve">SPRING HILL </t>
  </si>
  <si>
    <t xml:space="preserve">WARREN PARK </t>
  </si>
  <si>
    <t>WILLIAMS CREEK R</t>
  </si>
  <si>
    <t xml:space="preserve">WYNNEDALE </t>
  </si>
  <si>
    <t xml:space="preserve">MARSHALL </t>
  </si>
  <si>
    <t xml:space="preserve">ARGOS </t>
  </si>
  <si>
    <t xml:space="preserve">BOURBON </t>
  </si>
  <si>
    <t>BREMAN</t>
  </si>
  <si>
    <t xml:space="preserve">CULVER </t>
  </si>
  <si>
    <t xml:space="preserve">LAPAZ </t>
  </si>
  <si>
    <t xml:space="preserve">PLYMOUTH </t>
  </si>
  <si>
    <t xml:space="preserve">MARTIN </t>
  </si>
  <si>
    <t xml:space="preserve">CRANE </t>
  </si>
  <si>
    <t xml:space="preserve">LOOGOOTEE </t>
  </si>
  <si>
    <t xml:space="preserve">SHOALS </t>
  </si>
  <si>
    <t xml:space="preserve">MIAMI </t>
  </si>
  <si>
    <t xml:space="preserve">AMBOY </t>
  </si>
  <si>
    <t xml:space="preserve">BUNKER HILL </t>
  </si>
  <si>
    <t xml:space="preserve">DENVER </t>
  </si>
  <si>
    <t xml:space="preserve">MACY </t>
  </si>
  <si>
    <t xml:space="preserve">PERU </t>
  </si>
  <si>
    <t xml:space="preserve">BLOOMINGTON </t>
  </si>
  <si>
    <t xml:space="preserve">ELLETTSVILLE </t>
  </si>
  <si>
    <t xml:space="preserve">STINESVILLE </t>
  </si>
  <si>
    <t xml:space="preserve">ALAMO </t>
  </si>
  <si>
    <t xml:space="preserve">CRAWFORDSVILLE </t>
  </si>
  <si>
    <t xml:space="preserve">DARLINGTON </t>
  </si>
  <si>
    <t xml:space="preserve">LADOGA </t>
  </si>
  <si>
    <t xml:space="preserve">LINDEN </t>
  </si>
  <si>
    <t xml:space="preserve">NEW MARKET </t>
  </si>
  <si>
    <t xml:space="preserve">NEW RICHMOND </t>
  </si>
  <si>
    <t xml:space="preserve">NEW ROSS </t>
  </si>
  <si>
    <t xml:space="preserve">WAVELAND </t>
  </si>
  <si>
    <t xml:space="preserve">WAYNETOWN </t>
  </si>
  <si>
    <t xml:space="preserve">WINGATE </t>
  </si>
  <si>
    <t xml:space="preserve">MORGAN </t>
  </si>
  <si>
    <t xml:space="preserve">BETHANY </t>
  </si>
  <si>
    <t xml:space="preserve">BROOKLYN </t>
  </si>
  <si>
    <t xml:space="preserve">MARTINSVILLE </t>
  </si>
  <si>
    <t xml:space="preserve">MONROVIA </t>
  </si>
  <si>
    <t xml:space="preserve">MOORESVILLE </t>
  </si>
  <si>
    <t xml:space="preserve">MORGANTOWN </t>
  </si>
  <si>
    <t xml:space="preserve">PARAGON </t>
  </si>
  <si>
    <t xml:space="preserve">NEWTON </t>
  </si>
  <si>
    <t xml:space="preserve">BROOK </t>
  </si>
  <si>
    <t xml:space="preserve">GOODLAND </t>
  </si>
  <si>
    <t xml:space="preserve">KENTLAND </t>
  </si>
  <si>
    <t xml:space="preserve">MOROCCO </t>
  </si>
  <si>
    <t xml:space="preserve">MOUNT AYR </t>
  </si>
  <si>
    <t xml:space="preserve">NOBLE </t>
  </si>
  <si>
    <t xml:space="preserve">ALBION </t>
  </si>
  <si>
    <t xml:space="preserve">AVILLA </t>
  </si>
  <si>
    <t xml:space="preserve">CROMWELL </t>
  </si>
  <si>
    <t xml:space="preserve">KENDALLVILLE </t>
  </si>
  <si>
    <t xml:space="preserve">LIGONIER </t>
  </si>
  <si>
    <t xml:space="preserve">ROME </t>
  </si>
  <si>
    <t xml:space="preserve">WOLCOTTVILLE </t>
  </si>
  <si>
    <t xml:space="preserve">OWEN </t>
  </si>
  <si>
    <t xml:space="preserve">GOSPORT </t>
  </si>
  <si>
    <t xml:space="preserve">SPENCER </t>
  </si>
  <si>
    <t>PARKE</t>
  </si>
  <si>
    <t>BLOOMINGDALE</t>
  </si>
  <si>
    <t>MARSHALL</t>
  </si>
  <si>
    <t xml:space="preserve">MECCA </t>
  </si>
  <si>
    <t xml:space="preserve">MONTEZUMA </t>
  </si>
  <si>
    <t xml:space="preserve">ROCKVILLE </t>
  </si>
  <si>
    <t xml:space="preserve">ROSEDALE </t>
  </si>
  <si>
    <t xml:space="preserve">PERRY </t>
  </si>
  <si>
    <t xml:space="preserve">CANNELTON </t>
  </si>
  <si>
    <t xml:space="preserve">TELL </t>
  </si>
  <si>
    <t xml:space="preserve">TROY </t>
  </si>
  <si>
    <t xml:space="preserve">PIKE </t>
  </si>
  <si>
    <t xml:space="preserve">PETERSBURG </t>
  </si>
  <si>
    <t xml:space="preserve">SPURGEON </t>
  </si>
  <si>
    <t xml:space="preserve">WINSLOW </t>
  </si>
  <si>
    <t xml:space="preserve">PORTER </t>
  </si>
  <si>
    <t xml:space="preserve">BEVERLY SHORES </t>
  </si>
  <si>
    <t xml:space="preserve">BURNS HARBOR </t>
  </si>
  <si>
    <t xml:space="preserve">CHESTERTON </t>
  </si>
  <si>
    <t xml:space="preserve">DUNE ACRES </t>
  </si>
  <si>
    <t xml:space="preserve">HEBRON </t>
  </si>
  <si>
    <t xml:space="preserve">KOUTS </t>
  </si>
  <si>
    <t xml:space="preserve">OGDEN DUNES </t>
  </si>
  <si>
    <t xml:space="preserve">PORTAGE </t>
  </si>
  <si>
    <t xml:space="preserve">PINES </t>
  </si>
  <si>
    <t xml:space="preserve">VALPARAISO </t>
  </si>
  <si>
    <t xml:space="preserve">POSEY </t>
  </si>
  <si>
    <t xml:space="preserve">CYNTHIANA </t>
  </si>
  <si>
    <t xml:space="preserve">GRIFFIN </t>
  </si>
  <si>
    <t xml:space="preserve">MOUNT VERNON </t>
  </si>
  <si>
    <t xml:space="preserve">NEW HARMONY </t>
  </si>
  <si>
    <t xml:space="preserve">POSEYVILLE </t>
  </si>
  <si>
    <t xml:space="preserve">PULASKI </t>
  </si>
  <si>
    <t xml:space="preserve">FRANCESVILLE </t>
  </si>
  <si>
    <t xml:space="preserve">MEDARYVILLE </t>
  </si>
  <si>
    <t xml:space="preserve">MONTEREY </t>
  </si>
  <si>
    <t xml:space="preserve">WINAMAC </t>
  </si>
  <si>
    <t xml:space="preserve">PUTNAM </t>
  </si>
  <si>
    <t xml:space="preserve">BAINBRIDGE </t>
  </si>
  <si>
    <t xml:space="preserve">CLOVERDALE </t>
  </si>
  <si>
    <t xml:space="preserve">FILLMORE </t>
  </si>
  <si>
    <t xml:space="preserve">GREENCASTLE </t>
  </si>
  <si>
    <t xml:space="preserve">ROACHDALE </t>
  </si>
  <si>
    <t xml:space="preserve">RUSSELVILLE </t>
  </si>
  <si>
    <t xml:space="preserve">RANDOLPH </t>
  </si>
  <si>
    <t xml:space="preserve">FARMLAND </t>
  </si>
  <si>
    <t xml:space="preserve">LOSANTVILLE </t>
  </si>
  <si>
    <t xml:space="preserve">LYNN </t>
  </si>
  <si>
    <t xml:space="preserve">MODOC </t>
  </si>
  <si>
    <t xml:space="preserve">PARKER CITY </t>
  </si>
  <si>
    <t xml:space="preserve">RIDGEVILLE </t>
  </si>
  <si>
    <t xml:space="preserve">SARATOGA </t>
  </si>
  <si>
    <t xml:space="preserve">UNION CITY </t>
  </si>
  <si>
    <t xml:space="preserve">WINCHESTER </t>
  </si>
  <si>
    <t xml:space="preserve">RIPLEY </t>
  </si>
  <si>
    <t xml:space="preserve">HOLTON </t>
  </si>
  <si>
    <t xml:space="preserve">MILAN </t>
  </si>
  <si>
    <t xml:space="preserve">NAPOLEON </t>
  </si>
  <si>
    <t xml:space="preserve">OSGOOD </t>
  </si>
  <si>
    <t xml:space="preserve">SUNMAN </t>
  </si>
  <si>
    <t xml:space="preserve">VERSAILLES </t>
  </si>
  <si>
    <t xml:space="preserve">RUSH </t>
  </si>
  <si>
    <t xml:space="preserve">CARTHAGE </t>
  </si>
  <si>
    <t xml:space="preserve">GLENWOOD </t>
  </si>
  <si>
    <t xml:space="preserve">RUSHVILLE </t>
  </si>
  <si>
    <t xml:space="preserve">ST. JOSEPH </t>
  </si>
  <si>
    <t xml:space="preserve">INDIAN VILLAGE </t>
  </si>
  <si>
    <t xml:space="preserve">LAKEVILLE </t>
  </si>
  <si>
    <t xml:space="preserve">MISHAWAKA </t>
  </si>
  <si>
    <t xml:space="preserve">NEW CARLISLE </t>
  </si>
  <si>
    <t xml:space="preserve">NORTH LIBERTY </t>
  </si>
  <si>
    <t xml:space="preserve">OSCEOLA </t>
  </si>
  <si>
    <t xml:space="preserve">ROSELAND </t>
  </si>
  <si>
    <t xml:space="preserve">SOUTH BEND </t>
  </si>
  <si>
    <t>(1)</t>
  </si>
  <si>
    <t xml:space="preserve">WALKERTON </t>
  </si>
  <si>
    <t xml:space="preserve">SCOTT </t>
  </si>
  <si>
    <t xml:space="preserve">AUSTIN </t>
  </si>
  <si>
    <t xml:space="preserve">SCOTTSBURG </t>
  </si>
  <si>
    <t xml:space="preserve">SHELBY </t>
  </si>
  <si>
    <t>FAIRLAND</t>
  </si>
  <si>
    <t xml:space="preserve">MORRISTOWN </t>
  </si>
  <si>
    <t xml:space="preserve">ST PAUL </t>
  </si>
  <si>
    <t xml:space="preserve">SHELBYVILLE </t>
  </si>
  <si>
    <t xml:space="preserve">CHRISNEY </t>
  </si>
  <si>
    <t xml:space="preserve">DALE </t>
  </si>
  <si>
    <t xml:space="preserve">GENTRYVILLE </t>
  </si>
  <si>
    <t xml:space="preserve">GRANDVIEW </t>
  </si>
  <si>
    <t>RICHLAND</t>
  </si>
  <si>
    <t xml:space="preserve">ROCKPORT </t>
  </si>
  <si>
    <t xml:space="preserve">SANTA CLAUS </t>
  </si>
  <si>
    <t xml:space="preserve">STARKE </t>
  </si>
  <si>
    <t xml:space="preserve">HAMLET </t>
  </si>
  <si>
    <t xml:space="preserve">NORTH JUDSON </t>
  </si>
  <si>
    <t xml:space="preserve">STEUBEN </t>
  </si>
  <si>
    <t xml:space="preserve">ANGOLA </t>
  </si>
  <si>
    <t xml:space="preserve">CLEAR LAKE </t>
  </si>
  <si>
    <t xml:space="preserve">FREMONT </t>
  </si>
  <si>
    <t xml:space="preserve">HUDSON </t>
  </si>
  <si>
    <t xml:space="preserve">ORLAND </t>
  </si>
  <si>
    <t xml:space="preserve">SULLIVAN </t>
  </si>
  <si>
    <t xml:space="preserve">CARLISLE </t>
  </si>
  <si>
    <t xml:space="preserve">DUGGER </t>
  </si>
  <si>
    <t xml:space="preserve">FARMERSBURG </t>
  </si>
  <si>
    <t xml:space="preserve">HYMERA </t>
  </si>
  <si>
    <t xml:space="preserve">MEROM </t>
  </si>
  <si>
    <t xml:space="preserve">SHELBURN </t>
  </si>
  <si>
    <t xml:space="preserve">TIPPECANOE </t>
  </si>
  <si>
    <t xml:space="preserve">BATTLE GROUND </t>
  </si>
  <si>
    <t xml:space="preserve">CLARKS HILL </t>
  </si>
  <si>
    <t xml:space="preserve">DAYTON </t>
  </si>
  <si>
    <t xml:space="preserve">LAFAYETTE </t>
  </si>
  <si>
    <t xml:space="preserve">SHADELAND </t>
  </si>
  <si>
    <t xml:space="preserve">WEST LAFAYETTE </t>
  </si>
  <si>
    <t xml:space="preserve">TIPTON </t>
  </si>
  <si>
    <t xml:space="preserve">ELWOOD </t>
  </si>
  <si>
    <t xml:space="preserve">KEMPTON </t>
  </si>
  <si>
    <t xml:space="preserve">SHARPSVILLE </t>
  </si>
  <si>
    <t xml:space="preserve">WINDFALL </t>
  </si>
  <si>
    <t xml:space="preserve">UNION </t>
  </si>
  <si>
    <t xml:space="preserve">LIBERTY </t>
  </si>
  <si>
    <t>W. COLLEGE CORNER</t>
  </si>
  <si>
    <t xml:space="preserve">VERMILLION </t>
  </si>
  <si>
    <t xml:space="preserve">CAYUGA </t>
  </si>
  <si>
    <t xml:space="preserve">DANA </t>
  </si>
  <si>
    <t xml:space="preserve">FAIRVIEW PARK </t>
  </si>
  <si>
    <t xml:space="preserve">NEWPORT </t>
  </si>
  <si>
    <t xml:space="preserve">PERRYSVILLE </t>
  </si>
  <si>
    <t xml:space="preserve">UNIVERSIAL </t>
  </si>
  <si>
    <t xml:space="preserve">VIGO </t>
  </si>
  <si>
    <t xml:space="preserve">RILEY </t>
  </si>
  <si>
    <t xml:space="preserve">SEELYVILLE </t>
  </si>
  <si>
    <t xml:space="preserve">TERRE HAUTE </t>
  </si>
  <si>
    <t xml:space="preserve">WEST TERRE HAUTE </t>
  </si>
  <si>
    <t xml:space="preserve">WABASH </t>
  </si>
  <si>
    <t xml:space="preserve">LA FONTAINE </t>
  </si>
  <si>
    <t xml:space="preserve">LAGRO </t>
  </si>
  <si>
    <t xml:space="preserve">NORTH MANCHESTER </t>
  </si>
  <si>
    <t xml:space="preserve">ROANN </t>
  </si>
  <si>
    <t xml:space="preserve">PINE VILLAGE </t>
  </si>
  <si>
    <t xml:space="preserve">STATE LINE </t>
  </si>
  <si>
    <t xml:space="preserve">WEST LEBANON </t>
  </si>
  <si>
    <t xml:space="preserve">WILLIAMSPORT </t>
  </si>
  <si>
    <t xml:space="preserve">WARRICK </t>
  </si>
  <si>
    <t xml:space="preserve">BOONVILLE </t>
  </si>
  <si>
    <t xml:space="preserve">CHANDLER </t>
  </si>
  <si>
    <t xml:space="preserve">ELBERFELD </t>
  </si>
  <si>
    <t xml:space="preserve">LYNNVILLE </t>
  </si>
  <si>
    <t xml:space="preserve">NEWBURGH </t>
  </si>
  <si>
    <t xml:space="preserve">TENNYSON </t>
  </si>
  <si>
    <t xml:space="preserve">CAMPBELLSBURG </t>
  </si>
  <si>
    <t xml:space="preserve">HARDINSBURG </t>
  </si>
  <si>
    <t xml:space="preserve">LITTLE YORK </t>
  </si>
  <si>
    <t xml:space="preserve">LIVONIA </t>
  </si>
  <si>
    <t xml:space="preserve">NEW PEKIN </t>
  </si>
  <si>
    <t xml:space="preserve">SALEM </t>
  </si>
  <si>
    <t xml:space="preserve">SALTILLO </t>
  </si>
  <si>
    <t xml:space="preserve">WAYNE </t>
  </si>
  <si>
    <t xml:space="preserve">BOSTON </t>
  </si>
  <si>
    <t xml:space="preserve">CAMBRIDGE </t>
  </si>
  <si>
    <t xml:space="preserve">CENTERVILLE </t>
  </si>
  <si>
    <t xml:space="preserve">DUBLIN </t>
  </si>
  <si>
    <t>EAST GERMAN</t>
  </si>
  <si>
    <t xml:space="preserve">ECONOMY </t>
  </si>
  <si>
    <t xml:space="preserve">GREENSFORK </t>
  </si>
  <si>
    <t xml:space="preserve">HAGERSTOWN </t>
  </si>
  <si>
    <t xml:space="preserve">MILTON </t>
  </si>
  <si>
    <t xml:space="preserve">MOUNT AUBURN </t>
  </si>
  <si>
    <t xml:space="preserve">RICHMOND </t>
  </si>
  <si>
    <t xml:space="preserve">SPRING GROVE </t>
  </si>
  <si>
    <t xml:space="preserve">WHITEWATER </t>
  </si>
  <si>
    <t xml:space="preserve">WELLS </t>
  </si>
  <si>
    <t xml:space="preserve">BLUFFTON </t>
  </si>
  <si>
    <t xml:space="preserve">OSSIAN </t>
  </si>
  <si>
    <t xml:space="preserve">PONETO </t>
  </si>
  <si>
    <t xml:space="preserve">UNIONDALE </t>
  </si>
  <si>
    <t xml:space="preserve">VERA CRUZ </t>
  </si>
  <si>
    <t xml:space="preserve">ZANESVILLE </t>
  </si>
  <si>
    <t xml:space="preserve">WHITE </t>
  </si>
  <si>
    <t xml:space="preserve">BROOKSTON </t>
  </si>
  <si>
    <t xml:space="preserve">BURNETTSVILLE </t>
  </si>
  <si>
    <t xml:space="preserve">CHALMERS </t>
  </si>
  <si>
    <t xml:space="preserve">MONON </t>
  </si>
  <si>
    <t xml:space="preserve">MONTICELLO </t>
  </si>
  <si>
    <t xml:space="preserve">REYNOLDS </t>
  </si>
  <si>
    <t xml:space="preserve">WOLCOTT </t>
  </si>
  <si>
    <t xml:space="preserve">WHITLEY </t>
  </si>
  <si>
    <t xml:space="preserve">CHURUBUSCO </t>
  </si>
  <si>
    <t xml:space="preserve">COLUMBIA CITY </t>
  </si>
  <si>
    <t xml:space="preserve">LARWILL </t>
  </si>
  <si>
    <t xml:space="preserve">SOUTH WHITLEY </t>
  </si>
  <si>
    <t xml:space="preserve">GRAND TOTAL </t>
  </si>
  <si>
    <t>(1) Per IC 4-33-13-5(l) the amount that would otherwise be distributed to South Bend shall be withheld and deposited in the state general fund</t>
  </si>
  <si>
    <t>PROOF</t>
  </si>
  <si>
    <t>May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</si>
</sst>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2" applyFont="1"/>
    <xf numFmtId="43" fontId="2" fillId="0" borderId="0" xfId="2" quotePrefix="1" applyNumberFormat="1" applyFont="1"/>
    <xf numFmtId="15" fontId="2" fillId="0" borderId="0" xfId="2" applyNumberFormat="1" applyFont="1"/>
    <xf numFmtId="0" fontId="2" fillId="0" borderId="0" xfId="2" applyFont="1" applyAlignment="1">
      <alignment horizontal="center"/>
    </xf>
    <xf numFmtId="164" fontId="2" fillId="0" borderId="0" xfId="3" applyNumberFormat="1" applyFont="1" applyBorder="1"/>
    <xf numFmtId="164" fontId="2" fillId="0" borderId="0" xfId="3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0" fontId="2" fillId="0" borderId="2" xfId="2" applyFont="1" applyBorder="1"/>
    <xf numFmtId="0" fontId="1" fillId="0" borderId="0" xfId="2"/>
    <xf numFmtId="165" fontId="4" fillId="0" borderId="0" xfId="4" applyNumberFormat="1" applyFont="1" applyBorder="1"/>
    <xf numFmtId="166" fontId="4" fillId="0" borderId="0" xfId="5" applyNumberFormat="1" applyFont="1" applyBorder="1"/>
    <xf numFmtId="7" fontId="4" fillId="0" borderId="0" xfId="4" applyNumberFormat="1" applyFont="1" applyBorder="1"/>
    <xf numFmtId="7" fontId="1" fillId="0" borderId="0" xfId="2" applyNumberFormat="1"/>
    <xf numFmtId="165" fontId="0" fillId="0" borderId="0" xfId="4" applyNumberFormat="1" applyFont="1"/>
    <xf numFmtId="165" fontId="2" fillId="0" borderId="0" xfId="2" applyNumberFormat="1" applyFont="1"/>
    <xf numFmtId="39" fontId="4" fillId="0" borderId="0" xfId="4" applyNumberFormat="1" applyFont="1" applyBorder="1"/>
    <xf numFmtId="39" fontId="1" fillId="0" borderId="0" xfId="2" applyNumberFormat="1"/>
    <xf numFmtId="0" fontId="0" fillId="0" borderId="0" xfId="2" applyFont="1" applyAlignment="1">
      <alignment horizontal="right"/>
    </xf>
    <xf numFmtId="165" fontId="4" fillId="0" borderId="3" xfId="4" applyNumberFormat="1" applyFont="1" applyBorder="1"/>
    <xf numFmtId="166" fontId="4" fillId="0" borderId="3" xfId="5" applyNumberFormat="1" applyFont="1" applyBorder="1"/>
    <xf numFmtId="7" fontId="4" fillId="0" borderId="3" xfId="4" applyNumberFormat="1" applyFont="1" applyBorder="1"/>
    <xf numFmtId="43" fontId="2" fillId="0" borderId="0" xfId="3" applyFont="1" applyBorder="1"/>
    <xf numFmtId="43" fontId="2" fillId="0" borderId="0" xfId="2" applyNumberFormat="1" applyFont="1"/>
    <xf numFmtId="43" fontId="4" fillId="0" borderId="0" xfId="4" applyFont="1" applyBorder="1"/>
    <xf numFmtId="165" fontId="4" fillId="0" borderId="0" xfId="4" applyNumberFormat="1" applyFont="1" applyFill="1" applyBorder="1"/>
    <xf numFmtId="166" fontId="4" fillId="0" borderId="0" xfId="5" applyNumberFormat="1" applyFont="1" applyFill="1" applyBorder="1"/>
    <xf numFmtId="43" fontId="4" fillId="0" borderId="0" xfId="4" applyFont="1" applyFill="1" applyBorder="1"/>
    <xf numFmtId="164" fontId="2" fillId="0" borderId="0" xfId="3" applyNumberFormat="1" applyFont="1" applyFill="1" applyBorder="1"/>
    <xf numFmtId="44" fontId="2" fillId="0" borderId="0" xfId="1" applyFont="1" applyBorder="1" applyAlignment="1">
      <alignment horizontal="center"/>
    </xf>
    <xf numFmtId="43" fontId="4" fillId="0" borderId="3" xfId="4" applyFont="1" applyBorder="1"/>
    <xf numFmtId="164" fontId="2" fillId="0" borderId="0" xfId="3" quotePrefix="1" applyNumberFormat="1" applyFont="1" applyBorder="1"/>
    <xf numFmtId="7" fontId="2" fillId="0" borderId="3" xfId="2" applyNumberFormat="1" applyFont="1" applyBorder="1"/>
    <xf numFmtId="7" fontId="2" fillId="0" borderId="0" xfId="2" applyNumberFormat="1" applyFont="1"/>
    <xf numFmtId="164" fontId="4" fillId="0" borderId="0" xfId="4" applyNumberFormat="1" applyFont="1" applyBorder="1"/>
    <xf numFmtId="0" fontId="2" fillId="0" borderId="0" xfId="2" applyFont="1" applyAlignment="1">
      <alignment horizontal="center"/>
    </xf>
    <xf numFmtId="15" fontId="2" fillId="0" borderId="0" xfId="2" quotePrefix="1" applyNumberFormat="1" applyFont="1" applyAlignment="1">
      <alignment horizontal="center"/>
    </xf>
    <xf numFmtId="0" fontId="2" fillId="0" borderId="1" xfId="2" applyFont="1" applyBorder="1" applyAlignment="1">
      <alignment horizontal="center"/>
    </xf>
  </cellXfs>
  <cellStyles count="6">
    <cellStyle name="Comma 4 2" xfId="4" xr:uid="{6CE3CF5F-BB10-4A62-9F78-4A7A208D07AE}"/>
    <cellStyle name="Comma 5" xfId="3" xr:uid="{3D9DF7F1-A347-4DF6-AE42-8E3D8F422BCC}"/>
    <cellStyle name="Currency" xfId="1" builtinId="4"/>
    <cellStyle name="Normal" xfId="0" builtinId="0"/>
    <cellStyle name="Normal 3 2" xfId="2" xr:uid="{FD541F25-3FCE-48AF-9949-CBDB610FCBE4}"/>
    <cellStyle name="Percent 2 2" xfId="5" xr:uid="{255402CE-3650-42D7-9D64-9678E5BA03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ov.sharepoint.com/sites/AOSPortal/Settlements%20Documents/Distributions/Riverboat%20Revenue%20Sharing/Website/2018%20$33%20Million%20Riverboat%20Revenue%20Sharing%20VB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$33%20Million%20Riverboat%20Revenue%20Sharing%20-3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istribution Factors"/>
      <sheetName val="Criteria"/>
      <sheetName val="Local"/>
      <sheetName val="County"/>
      <sheetName val="Support"/>
      <sheetName val="DLGF"/>
      <sheetName val="Main"/>
      <sheetName val="Voucher Build"/>
    </sheetNames>
    <sheetDataSet>
      <sheetData sheetId="0" refreshError="1"/>
      <sheetData sheetId="1" refreshError="1">
        <row r="2">
          <cell r="F2">
            <v>1</v>
          </cell>
        </row>
        <row r="3">
          <cell r="F3">
            <v>1</v>
          </cell>
        </row>
        <row r="4">
          <cell r="F4">
            <v>1</v>
          </cell>
        </row>
        <row r="5">
          <cell r="F5">
            <v>1</v>
          </cell>
        </row>
        <row r="6">
          <cell r="F6">
            <v>1</v>
          </cell>
        </row>
        <row r="7">
          <cell r="F7">
            <v>2</v>
          </cell>
        </row>
        <row r="8">
          <cell r="F8">
            <v>2</v>
          </cell>
        </row>
        <row r="9">
          <cell r="F9">
            <v>2</v>
          </cell>
        </row>
        <row r="10">
          <cell r="F10">
            <v>2</v>
          </cell>
        </row>
        <row r="11">
          <cell r="F11">
            <v>2</v>
          </cell>
        </row>
        <row r="12">
          <cell r="F12">
            <v>2</v>
          </cell>
        </row>
        <row r="13">
          <cell r="F13">
            <v>2</v>
          </cell>
        </row>
        <row r="14">
          <cell r="F14">
            <v>2</v>
          </cell>
        </row>
        <row r="15">
          <cell r="F15">
            <v>2</v>
          </cell>
        </row>
        <row r="16">
          <cell r="F16">
            <v>3</v>
          </cell>
        </row>
        <row r="17">
          <cell r="F17">
            <v>3</v>
          </cell>
        </row>
        <row r="18">
          <cell r="F18">
            <v>3</v>
          </cell>
        </row>
        <row r="19">
          <cell r="F19">
            <v>3</v>
          </cell>
        </row>
        <row r="20">
          <cell r="F20">
            <v>3</v>
          </cell>
        </row>
        <row r="21">
          <cell r="F21">
            <v>3</v>
          </cell>
        </row>
        <row r="22">
          <cell r="F22">
            <v>3</v>
          </cell>
        </row>
        <row r="23">
          <cell r="F23">
            <v>3</v>
          </cell>
        </row>
        <row r="24">
          <cell r="F24">
            <v>4</v>
          </cell>
        </row>
        <row r="25">
          <cell r="F25">
            <v>4</v>
          </cell>
        </row>
        <row r="26">
          <cell r="F26">
            <v>4</v>
          </cell>
        </row>
        <row r="27">
          <cell r="F27">
            <v>4</v>
          </cell>
        </row>
        <row r="28">
          <cell r="F28">
            <v>4</v>
          </cell>
        </row>
        <row r="29">
          <cell r="F29">
            <v>4</v>
          </cell>
        </row>
        <row r="30">
          <cell r="F30">
            <v>4</v>
          </cell>
        </row>
        <row r="31">
          <cell r="F31">
            <v>5</v>
          </cell>
        </row>
        <row r="32">
          <cell r="F32">
            <v>5</v>
          </cell>
        </row>
        <row r="33">
          <cell r="F33">
            <v>5</v>
          </cell>
        </row>
        <row r="34">
          <cell r="F34">
            <v>5</v>
          </cell>
        </row>
        <row r="35">
          <cell r="F35">
            <v>5</v>
          </cell>
        </row>
        <row r="36">
          <cell r="F36">
            <v>6</v>
          </cell>
        </row>
        <row r="37">
          <cell r="F37">
            <v>6</v>
          </cell>
        </row>
        <row r="38">
          <cell r="F38">
            <v>6</v>
          </cell>
        </row>
        <row r="39">
          <cell r="F39">
            <v>6</v>
          </cell>
        </row>
        <row r="40">
          <cell r="F40">
            <v>6</v>
          </cell>
        </row>
        <row r="41">
          <cell r="F41">
            <v>6</v>
          </cell>
        </row>
        <row r="42">
          <cell r="F42">
            <v>6</v>
          </cell>
        </row>
        <row r="43">
          <cell r="F43">
            <v>6</v>
          </cell>
        </row>
        <row r="44">
          <cell r="F44">
            <v>7</v>
          </cell>
        </row>
        <row r="45">
          <cell r="F45">
            <v>7</v>
          </cell>
        </row>
        <row r="46">
          <cell r="F46">
            <v>8</v>
          </cell>
        </row>
        <row r="47">
          <cell r="F47">
            <v>8</v>
          </cell>
        </row>
        <row r="48">
          <cell r="F48">
            <v>8</v>
          </cell>
        </row>
        <row r="49">
          <cell r="F49">
            <v>8</v>
          </cell>
        </row>
        <row r="50">
          <cell r="F50">
            <v>8</v>
          </cell>
        </row>
        <row r="51">
          <cell r="F51">
            <v>8</v>
          </cell>
        </row>
        <row r="52">
          <cell r="F52">
            <v>9</v>
          </cell>
        </row>
        <row r="53">
          <cell r="F53">
            <v>9</v>
          </cell>
        </row>
        <row r="54">
          <cell r="F54">
            <v>9</v>
          </cell>
        </row>
        <row r="55">
          <cell r="F55">
            <v>9</v>
          </cell>
        </row>
        <row r="56">
          <cell r="F56">
            <v>9</v>
          </cell>
        </row>
        <row r="57">
          <cell r="F57">
            <v>9</v>
          </cell>
        </row>
        <row r="58">
          <cell r="F58">
            <v>10</v>
          </cell>
        </row>
        <row r="59">
          <cell r="F59">
            <v>10</v>
          </cell>
        </row>
        <row r="60">
          <cell r="F60">
            <v>10</v>
          </cell>
        </row>
        <row r="61">
          <cell r="F61">
            <v>10</v>
          </cell>
        </row>
        <row r="62">
          <cell r="F62">
            <v>10</v>
          </cell>
        </row>
        <row r="63">
          <cell r="F63">
            <v>10</v>
          </cell>
        </row>
        <row r="64">
          <cell r="F64">
            <v>10</v>
          </cell>
        </row>
        <row r="65">
          <cell r="F65">
            <v>11</v>
          </cell>
        </row>
        <row r="66">
          <cell r="F66">
            <v>11</v>
          </cell>
        </row>
        <row r="67">
          <cell r="F67">
            <v>11</v>
          </cell>
        </row>
        <row r="68">
          <cell r="F68">
            <v>11</v>
          </cell>
        </row>
        <row r="69">
          <cell r="F69">
            <v>11</v>
          </cell>
        </row>
        <row r="70">
          <cell r="F70">
            <v>11</v>
          </cell>
        </row>
        <row r="71">
          <cell r="F71">
            <v>11</v>
          </cell>
        </row>
        <row r="72">
          <cell r="F72">
            <v>11</v>
          </cell>
        </row>
        <row r="73">
          <cell r="F73">
            <v>12</v>
          </cell>
        </row>
        <row r="74">
          <cell r="F74">
            <v>12</v>
          </cell>
        </row>
        <row r="75">
          <cell r="F75">
            <v>12</v>
          </cell>
        </row>
        <row r="76">
          <cell r="F76">
            <v>12</v>
          </cell>
        </row>
        <row r="77">
          <cell r="F77">
            <v>12</v>
          </cell>
        </row>
        <row r="78">
          <cell r="F78">
            <v>12</v>
          </cell>
        </row>
        <row r="79">
          <cell r="F79">
            <v>12</v>
          </cell>
        </row>
        <row r="80">
          <cell r="F80">
            <v>13</v>
          </cell>
        </row>
        <row r="81">
          <cell r="F81">
            <v>13</v>
          </cell>
        </row>
        <row r="82">
          <cell r="F82">
            <v>13</v>
          </cell>
        </row>
        <row r="83">
          <cell r="F83">
            <v>13</v>
          </cell>
        </row>
        <row r="84">
          <cell r="F84">
            <v>13</v>
          </cell>
        </row>
        <row r="85">
          <cell r="F85">
            <v>13</v>
          </cell>
        </row>
        <row r="86">
          <cell r="F86">
            <v>14</v>
          </cell>
        </row>
        <row r="87">
          <cell r="F87">
            <v>14</v>
          </cell>
        </row>
        <row r="88">
          <cell r="F88">
            <v>14</v>
          </cell>
        </row>
        <row r="89">
          <cell r="F89">
            <v>14</v>
          </cell>
        </row>
        <row r="90">
          <cell r="F90">
            <v>14</v>
          </cell>
        </row>
        <row r="91">
          <cell r="F91">
            <v>14</v>
          </cell>
        </row>
        <row r="92">
          <cell r="F92">
            <v>14</v>
          </cell>
        </row>
        <row r="93">
          <cell r="F93">
            <v>14</v>
          </cell>
        </row>
        <row r="94">
          <cell r="F94">
            <v>16</v>
          </cell>
        </row>
        <row r="95">
          <cell r="F95">
            <v>16</v>
          </cell>
        </row>
        <row r="96">
          <cell r="F96">
            <v>16</v>
          </cell>
        </row>
        <row r="97">
          <cell r="F97">
            <v>16</v>
          </cell>
        </row>
        <row r="98">
          <cell r="F98">
            <v>16</v>
          </cell>
        </row>
        <row r="99">
          <cell r="F99">
            <v>16</v>
          </cell>
        </row>
        <row r="100">
          <cell r="F100">
            <v>17</v>
          </cell>
        </row>
        <row r="101">
          <cell r="F101">
            <v>17</v>
          </cell>
        </row>
        <row r="102">
          <cell r="F102">
            <v>17</v>
          </cell>
        </row>
        <row r="103">
          <cell r="F103">
            <v>17</v>
          </cell>
        </row>
        <row r="104">
          <cell r="F104">
            <v>17</v>
          </cell>
        </row>
        <row r="105">
          <cell r="F105">
            <v>17</v>
          </cell>
        </row>
        <row r="106">
          <cell r="F106">
            <v>17</v>
          </cell>
        </row>
        <row r="107">
          <cell r="F107">
            <v>17</v>
          </cell>
        </row>
        <row r="108">
          <cell r="F108">
            <v>17</v>
          </cell>
        </row>
        <row r="109">
          <cell r="F109">
            <v>17</v>
          </cell>
        </row>
        <row r="110">
          <cell r="F110">
            <v>18</v>
          </cell>
        </row>
        <row r="111">
          <cell r="F111">
            <v>18</v>
          </cell>
        </row>
        <row r="112">
          <cell r="F112">
            <v>18</v>
          </cell>
        </row>
        <row r="113">
          <cell r="F113">
            <v>18</v>
          </cell>
        </row>
        <row r="114">
          <cell r="F114">
            <v>18</v>
          </cell>
        </row>
        <row r="115">
          <cell r="F115">
            <v>18</v>
          </cell>
        </row>
        <row r="116">
          <cell r="F116">
            <v>18</v>
          </cell>
        </row>
        <row r="117">
          <cell r="F117">
            <v>18</v>
          </cell>
        </row>
        <row r="118">
          <cell r="F118">
            <v>18</v>
          </cell>
        </row>
        <row r="119">
          <cell r="F119">
            <v>19</v>
          </cell>
        </row>
        <row r="120">
          <cell r="F120">
            <v>19</v>
          </cell>
        </row>
        <row r="121">
          <cell r="F121">
            <v>19</v>
          </cell>
        </row>
        <row r="122">
          <cell r="F122">
            <v>19</v>
          </cell>
        </row>
        <row r="123">
          <cell r="F123">
            <v>19</v>
          </cell>
        </row>
        <row r="124">
          <cell r="F124">
            <v>19</v>
          </cell>
        </row>
        <row r="125">
          <cell r="F125">
            <v>20</v>
          </cell>
        </row>
        <row r="126">
          <cell r="F126">
            <v>20</v>
          </cell>
        </row>
        <row r="127">
          <cell r="F127">
            <v>20</v>
          </cell>
        </row>
        <row r="128">
          <cell r="F128">
            <v>20</v>
          </cell>
        </row>
        <row r="129">
          <cell r="F129">
            <v>20</v>
          </cell>
        </row>
        <row r="130">
          <cell r="F130">
            <v>20</v>
          </cell>
        </row>
        <row r="131">
          <cell r="F131">
            <v>20</v>
          </cell>
        </row>
        <row r="132">
          <cell r="F132">
            <v>20</v>
          </cell>
        </row>
        <row r="133">
          <cell r="F133">
            <v>21</v>
          </cell>
        </row>
        <row r="134">
          <cell r="F134">
            <v>21</v>
          </cell>
        </row>
        <row r="135">
          <cell r="F135">
            <v>21</v>
          </cell>
        </row>
        <row r="136">
          <cell r="F136">
            <v>22</v>
          </cell>
        </row>
        <row r="137">
          <cell r="F137">
            <v>22</v>
          </cell>
        </row>
        <row r="138">
          <cell r="F138">
            <v>22</v>
          </cell>
        </row>
        <row r="139">
          <cell r="F139">
            <v>22</v>
          </cell>
        </row>
        <row r="140">
          <cell r="F140">
            <v>23</v>
          </cell>
        </row>
        <row r="141">
          <cell r="F141">
            <v>23</v>
          </cell>
        </row>
        <row r="142">
          <cell r="F142">
            <v>23</v>
          </cell>
        </row>
        <row r="143">
          <cell r="F143">
            <v>23</v>
          </cell>
        </row>
        <row r="144">
          <cell r="F144">
            <v>23</v>
          </cell>
        </row>
        <row r="145">
          <cell r="F145">
            <v>23</v>
          </cell>
        </row>
        <row r="146">
          <cell r="F146">
            <v>23</v>
          </cell>
        </row>
        <row r="147">
          <cell r="F147">
            <v>23</v>
          </cell>
        </row>
        <row r="148">
          <cell r="F148">
            <v>23</v>
          </cell>
        </row>
        <row r="149">
          <cell r="F149">
            <v>24</v>
          </cell>
        </row>
        <row r="150">
          <cell r="F150">
            <v>24</v>
          </cell>
        </row>
        <row r="151">
          <cell r="F151">
            <v>24</v>
          </cell>
        </row>
        <row r="152">
          <cell r="F152">
            <v>24</v>
          </cell>
        </row>
        <row r="153">
          <cell r="F153">
            <v>24</v>
          </cell>
        </row>
        <row r="154">
          <cell r="F154">
            <v>24</v>
          </cell>
        </row>
        <row r="155">
          <cell r="F155">
            <v>24</v>
          </cell>
        </row>
        <row r="156">
          <cell r="F156">
            <v>25</v>
          </cell>
        </row>
        <row r="157">
          <cell r="F157">
            <v>25</v>
          </cell>
        </row>
        <row r="158">
          <cell r="F158">
            <v>25</v>
          </cell>
        </row>
        <row r="159">
          <cell r="F159">
            <v>25</v>
          </cell>
        </row>
        <row r="160">
          <cell r="F160">
            <v>25</v>
          </cell>
        </row>
        <row r="161">
          <cell r="F161">
            <v>26</v>
          </cell>
        </row>
        <row r="162">
          <cell r="F162">
            <v>26</v>
          </cell>
        </row>
        <row r="163">
          <cell r="F163">
            <v>26</v>
          </cell>
        </row>
        <row r="164">
          <cell r="F164">
            <v>26</v>
          </cell>
        </row>
        <row r="165">
          <cell r="F165">
            <v>26</v>
          </cell>
        </row>
        <row r="166">
          <cell r="F166">
            <v>26</v>
          </cell>
        </row>
        <row r="167">
          <cell r="F167">
            <v>26</v>
          </cell>
        </row>
        <row r="168">
          <cell r="F168">
            <v>26</v>
          </cell>
        </row>
        <row r="169">
          <cell r="F169">
            <v>26</v>
          </cell>
        </row>
        <row r="170">
          <cell r="F170">
            <v>26</v>
          </cell>
        </row>
        <row r="171">
          <cell r="F171">
            <v>26</v>
          </cell>
        </row>
        <row r="172">
          <cell r="F172">
            <v>27</v>
          </cell>
        </row>
        <row r="173">
          <cell r="F173">
            <v>27</v>
          </cell>
        </row>
        <row r="174">
          <cell r="F174">
            <v>27</v>
          </cell>
        </row>
        <row r="175">
          <cell r="F175">
            <v>27</v>
          </cell>
        </row>
        <row r="176">
          <cell r="F176">
            <v>27</v>
          </cell>
        </row>
        <row r="177">
          <cell r="F177">
            <v>27</v>
          </cell>
        </row>
        <row r="178">
          <cell r="F178">
            <v>27</v>
          </cell>
        </row>
        <row r="179">
          <cell r="F179">
            <v>27</v>
          </cell>
        </row>
        <row r="180">
          <cell r="F180">
            <v>27</v>
          </cell>
        </row>
        <row r="181">
          <cell r="F181">
            <v>27</v>
          </cell>
        </row>
        <row r="182">
          <cell r="F182">
            <v>27</v>
          </cell>
        </row>
        <row r="183">
          <cell r="F183">
            <v>27</v>
          </cell>
        </row>
        <row r="184">
          <cell r="F184">
            <v>28</v>
          </cell>
        </row>
        <row r="185">
          <cell r="F185">
            <v>28</v>
          </cell>
        </row>
        <row r="186">
          <cell r="F186">
            <v>28</v>
          </cell>
        </row>
        <row r="187">
          <cell r="F187">
            <v>28</v>
          </cell>
        </row>
        <row r="188">
          <cell r="F188">
            <v>28</v>
          </cell>
        </row>
        <row r="189">
          <cell r="F189">
            <v>28</v>
          </cell>
        </row>
        <row r="190">
          <cell r="F190">
            <v>28</v>
          </cell>
        </row>
        <row r="191">
          <cell r="F191">
            <v>28</v>
          </cell>
        </row>
        <row r="192">
          <cell r="F192">
            <v>29</v>
          </cell>
        </row>
        <row r="193">
          <cell r="F193">
            <v>29</v>
          </cell>
        </row>
        <row r="194">
          <cell r="F194">
            <v>29</v>
          </cell>
        </row>
        <row r="195">
          <cell r="F195">
            <v>29</v>
          </cell>
        </row>
        <row r="196">
          <cell r="F196">
            <v>29</v>
          </cell>
        </row>
        <row r="197">
          <cell r="F197">
            <v>29</v>
          </cell>
        </row>
        <row r="198">
          <cell r="F198">
            <v>29</v>
          </cell>
        </row>
        <row r="199">
          <cell r="F199">
            <v>29</v>
          </cell>
        </row>
        <row r="200">
          <cell r="F200">
            <v>29</v>
          </cell>
        </row>
        <row r="201">
          <cell r="F201">
            <v>30</v>
          </cell>
        </row>
        <row r="202">
          <cell r="F202">
            <v>30</v>
          </cell>
        </row>
        <row r="203">
          <cell r="F203">
            <v>30</v>
          </cell>
        </row>
        <row r="204">
          <cell r="F204">
            <v>30</v>
          </cell>
        </row>
        <row r="205">
          <cell r="F205">
            <v>30</v>
          </cell>
        </row>
        <row r="206">
          <cell r="F206">
            <v>30</v>
          </cell>
        </row>
        <row r="207">
          <cell r="F207">
            <v>30</v>
          </cell>
        </row>
        <row r="208">
          <cell r="F208">
            <v>30</v>
          </cell>
        </row>
        <row r="209">
          <cell r="F209">
            <v>30</v>
          </cell>
        </row>
        <row r="210">
          <cell r="F210">
            <v>32</v>
          </cell>
        </row>
        <row r="211">
          <cell r="F211">
            <v>32</v>
          </cell>
        </row>
        <row r="212">
          <cell r="F212">
            <v>32</v>
          </cell>
        </row>
        <row r="213">
          <cell r="F213">
            <v>32</v>
          </cell>
        </row>
        <row r="214">
          <cell r="F214">
            <v>32</v>
          </cell>
        </row>
        <row r="215">
          <cell r="F215">
            <v>32</v>
          </cell>
        </row>
        <row r="216">
          <cell r="F216">
            <v>32</v>
          </cell>
        </row>
        <row r="217">
          <cell r="F217">
            <v>32</v>
          </cell>
        </row>
        <row r="218">
          <cell r="F218">
            <v>32</v>
          </cell>
        </row>
        <row r="219">
          <cell r="F219">
            <v>32</v>
          </cell>
        </row>
        <row r="220">
          <cell r="F220">
            <v>32</v>
          </cell>
        </row>
        <row r="221">
          <cell r="F221">
            <v>32</v>
          </cell>
        </row>
        <row r="222">
          <cell r="F222">
            <v>32</v>
          </cell>
        </row>
        <row r="223">
          <cell r="F223">
            <v>33</v>
          </cell>
        </row>
        <row r="224">
          <cell r="F224">
            <v>33</v>
          </cell>
        </row>
        <row r="225">
          <cell r="F225">
            <v>33</v>
          </cell>
        </row>
        <row r="226">
          <cell r="F226">
            <v>33</v>
          </cell>
        </row>
        <row r="227">
          <cell r="F227">
            <v>33</v>
          </cell>
        </row>
        <row r="228">
          <cell r="F228">
            <v>33</v>
          </cell>
        </row>
        <row r="229">
          <cell r="F229">
            <v>33</v>
          </cell>
        </row>
        <row r="230">
          <cell r="F230">
            <v>33</v>
          </cell>
        </row>
        <row r="231">
          <cell r="F231">
            <v>33</v>
          </cell>
        </row>
        <row r="232">
          <cell r="F232">
            <v>33</v>
          </cell>
        </row>
        <row r="233">
          <cell r="F233">
            <v>33</v>
          </cell>
        </row>
        <row r="234">
          <cell r="F234">
            <v>33</v>
          </cell>
        </row>
        <row r="235">
          <cell r="F235">
            <v>33</v>
          </cell>
        </row>
        <row r="236">
          <cell r="F236">
            <v>33</v>
          </cell>
        </row>
        <row r="237">
          <cell r="F237">
            <v>33</v>
          </cell>
        </row>
        <row r="238">
          <cell r="F238">
            <v>33</v>
          </cell>
        </row>
        <row r="239">
          <cell r="F239">
            <v>33</v>
          </cell>
        </row>
        <row r="240">
          <cell r="F240">
            <v>34</v>
          </cell>
        </row>
        <row r="241">
          <cell r="F241">
            <v>34</v>
          </cell>
        </row>
        <row r="242">
          <cell r="F242">
            <v>34</v>
          </cell>
        </row>
        <row r="243">
          <cell r="F243">
            <v>34</v>
          </cell>
        </row>
        <row r="244">
          <cell r="F244">
            <v>35</v>
          </cell>
        </row>
        <row r="245">
          <cell r="F245">
            <v>35</v>
          </cell>
        </row>
        <row r="246">
          <cell r="F246">
            <v>35</v>
          </cell>
        </row>
        <row r="247">
          <cell r="F247">
            <v>35</v>
          </cell>
        </row>
        <row r="248">
          <cell r="F248">
            <v>35</v>
          </cell>
        </row>
        <row r="249">
          <cell r="F249">
            <v>35</v>
          </cell>
        </row>
        <row r="250">
          <cell r="F250">
            <v>35</v>
          </cell>
        </row>
        <row r="251">
          <cell r="F251">
            <v>36</v>
          </cell>
        </row>
        <row r="252">
          <cell r="F252">
            <v>36</v>
          </cell>
        </row>
        <row r="253">
          <cell r="F253">
            <v>36</v>
          </cell>
        </row>
        <row r="254">
          <cell r="F254">
            <v>36</v>
          </cell>
        </row>
        <row r="255">
          <cell r="F255">
            <v>36</v>
          </cell>
        </row>
        <row r="256">
          <cell r="F256">
            <v>37</v>
          </cell>
        </row>
        <row r="257">
          <cell r="F257">
            <v>37</v>
          </cell>
        </row>
        <row r="258">
          <cell r="F258">
            <v>37</v>
          </cell>
        </row>
        <row r="259">
          <cell r="F259">
            <v>37</v>
          </cell>
        </row>
        <row r="260">
          <cell r="F260">
            <v>37</v>
          </cell>
        </row>
        <row r="261">
          <cell r="F261">
            <v>38</v>
          </cell>
        </row>
        <row r="262">
          <cell r="F262">
            <v>38</v>
          </cell>
        </row>
        <row r="263">
          <cell r="F263">
            <v>38</v>
          </cell>
        </row>
        <row r="264">
          <cell r="F264">
            <v>38</v>
          </cell>
        </row>
        <row r="265">
          <cell r="F265">
            <v>38</v>
          </cell>
        </row>
        <row r="266">
          <cell r="F266">
            <v>38</v>
          </cell>
        </row>
        <row r="267">
          <cell r="F267">
            <v>38</v>
          </cell>
        </row>
        <row r="268">
          <cell r="F268">
            <v>39</v>
          </cell>
        </row>
        <row r="269">
          <cell r="F269">
            <v>39</v>
          </cell>
        </row>
        <row r="270">
          <cell r="F270">
            <v>39</v>
          </cell>
        </row>
        <row r="271">
          <cell r="F271">
            <v>39</v>
          </cell>
        </row>
        <row r="272">
          <cell r="F272">
            <v>39</v>
          </cell>
        </row>
        <row r="273">
          <cell r="F273">
            <v>40</v>
          </cell>
        </row>
        <row r="274">
          <cell r="F274">
            <v>40</v>
          </cell>
        </row>
        <row r="275">
          <cell r="F275">
            <v>40</v>
          </cell>
        </row>
        <row r="276">
          <cell r="F276">
            <v>41</v>
          </cell>
        </row>
        <row r="277">
          <cell r="F277">
            <v>41</v>
          </cell>
        </row>
        <row r="278">
          <cell r="F278">
            <v>41</v>
          </cell>
        </row>
        <row r="279">
          <cell r="F279">
            <v>41</v>
          </cell>
        </row>
        <row r="280">
          <cell r="F280">
            <v>41</v>
          </cell>
        </row>
        <row r="281">
          <cell r="F281">
            <v>41</v>
          </cell>
        </row>
        <row r="282">
          <cell r="F282">
            <v>41</v>
          </cell>
        </row>
        <row r="283">
          <cell r="F283">
            <v>41</v>
          </cell>
        </row>
        <row r="284">
          <cell r="F284">
            <v>41</v>
          </cell>
        </row>
        <row r="285">
          <cell r="F285">
            <v>42</v>
          </cell>
        </row>
        <row r="286">
          <cell r="F286">
            <v>42</v>
          </cell>
        </row>
        <row r="287">
          <cell r="F287">
            <v>42</v>
          </cell>
        </row>
        <row r="288">
          <cell r="F288">
            <v>42</v>
          </cell>
        </row>
        <row r="289">
          <cell r="F289">
            <v>42</v>
          </cell>
        </row>
        <row r="290">
          <cell r="F290">
            <v>42</v>
          </cell>
        </row>
        <row r="291">
          <cell r="F291">
            <v>42</v>
          </cell>
        </row>
        <row r="292">
          <cell r="F292">
            <v>42</v>
          </cell>
        </row>
        <row r="293">
          <cell r="F293">
            <v>42</v>
          </cell>
        </row>
        <row r="294">
          <cell r="F294">
            <v>42</v>
          </cell>
        </row>
        <row r="295">
          <cell r="F295">
            <v>43</v>
          </cell>
        </row>
        <row r="296">
          <cell r="F296">
            <v>43</v>
          </cell>
        </row>
        <row r="297">
          <cell r="F297">
            <v>43</v>
          </cell>
        </row>
        <row r="298">
          <cell r="F298">
            <v>43</v>
          </cell>
        </row>
        <row r="299">
          <cell r="F299">
            <v>43</v>
          </cell>
        </row>
        <row r="300">
          <cell r="F300">
            <v>43</v>
          </cell>
        </row>
        <row r="301">
          <cell r="F301">
            <v>43</v>
          </cell>
        </row>
        <row r="302">
          <cell r="F302">
            <v>43</v>
          </cell>
        </row>
        <row r="303">
          <cell r="F303">
            <v>43</v>
          </cell>
        </row>
        <row r="304">
          <cell r="F304">
            <v>43</v>
          </cell>
        </row>
        <row r="305">
          <cell r="F305">
            <v>43</v>
          </cell>
        </row>
        <row r="306">
          <cell r="F306">
            <v>43</v>
          </cell>
        </row>
        <row r="307">
          <cell r="F307">
            <v>43</v>
          </cell>
        </row>
        <row r="308">
          <cell r="F308">
            <v>43</v>
          </cell>
        </row>
        <row r="309">
          <cell r="F309">
            <v>43</v>
          </cell>
        </row>
        <row r="310">
          <cell r="F310">
            <v>44</v>
          </cell>
        </row>
        <row r="311">
          <cell r="F311">
            <v>44</v>
          </cell>
        </row>
        <row r="312">
          <cell r="F312">
            <v>44</v>
          </cell>
        </row>
        <row r="313">
          <cell r="F313">
            <v>44</v>
          </cell>
        </row>
        <row r="314">
          <cell r="F314">
            <v>44</v>
          </cell>
        </row>
        <row r="315">
          <cell r="F315">
            <v>47</v>
          </cell>
        </row>
        <row r="316">
          <cell r="F316">
            <v>47</v>
          </cell>
        </row>
        <row r="317">
          <cell r="F317">
            <v>47</v>
          </cell>
        </row>
        <row r="318">
          <cell r="F318">
            <v>47</v>
          </cell>
        </row>
        <row r="319">
          <cell r="F319">
            <v>48</v>
          </cell>
        </row>
        <row r="320">
          <cell r="F320">
            <v>48</v>
          </cell>
        </row>
        <row r="321">
          <cell r="F321">
            <v>48</v>
          </cell>
        </row>
        <row r="322">
          <cell r="F322">
            <v>48</v>
          </cell>
        </row>
        <row r="323">
          <cell r="F323">
            <v>48</v>
          </cell>
        </row>
        <row r="324">
          <cell r="F324">
            <v>48</v>
          </cell>
        </row>
        <row r="325">
          <cell r="F325">
            <v>48</v>
          </cell>
        </row>
        <row r="326">
          <cell r="F326">
            <v>48</v>
          </cell>
        </row>
        <row r="327">
          <cell r="F327">
            <v>48</v>
          </cell>
        </row>
        <row r="328">
          <cell r="F328">
            <v>48</v>
          </cell>
        </row>
        <row r="329">
          <cell r="F329">
            <v>48</v>
          </cell>
        </row>
        <row r="330">
          <cell r="F330">
            <v>48</v>
          </cell>
        </row>
        <row r="331">
          <cell r="F331">
            <v>48</v>
          </cell>
        </row>
        <row r="332">
          <cell r="F332">
            <v>48</v>
          </cell>
        </row>
        <row r="333">
          <cell r="F333">
            <v>48</v>
          </cell>
        </row>
        <row r="334">
          <cell r="F334">
            <v>48</v>
          </cell>
        </row>
        <row r="335">
          <cell r="F335">
            <v>49</v>
          </cell>
        </row>
        <row r="336">
          <cell r="F336">
            <v>49</v>
          </cell>
        </row>
        <row r="337">
          <cell r="F337">
            <v>49</v>
          </cell>
        </row>
        <row r="338">
          <cell r="F338">
            <v>49</v>
          </cell>
        </row>
        <row r="339">
          <cell r="F339">
            <v>49</v>
          </cell>
        </row>
        <row r="340">
          <cell r="F340">
            <v>49</v>
          </cell>
        </row>
        <row r="341">
          <cell r="F341">
            <v>49</v>
          </cell>
        </row>
        <row r="342">
          <cell r="F342">
            <v>49</v>
          </cell>
        </row>
        <row r="343">
          <cell r="F343">
            <v>49</v>
          </cell>
        </row>
        <row r="344">
          <cell r="F344">
            <v>49</v>
          </cell>
        </row>
        <row r="345">
          <cell r="F345">
            <v>49</v>
          </cell>
        </row>
        <row r="346">
          <cell r="F346">
            <v>49</v>
          </cell>
        </row>
        <row r="347">
          <cell r="F347">
            <v>49</v>
          </cell>
        </row>
        <row r="348">
          <cell r="F348">
            <v>49</v>
          </cell>
        </row>
        <row r="349">
          <cell r="F349">
            <v>49</v>
          </cell>
        </row>
        <row r="350">
          <cell r="F350">
            <v>49</v>
          </cell>
        </row>
        <row r="351">
          <cell r="F351">
            <v>49</v>
          </cell>
        </row>
        <row r="352">
          <cell r="F352">
            <v>50</v>
          </cell>
        </row>
        <row r="353">
          <cell r="F353">
            <v>50</v>
          </cell>
        </row>
        <row r="354">
          <cell r="F354">
            <v>50</v>
          </cell>
        </row>
        <row r="355">
          <cell r="F355">
            <v>50</v>
          </cell>
        </row>
        <row r="356">
          <cell r="F356">
            <v>50</v>
          </cell>
        </row>
        <row r="357">
          <cell r="F357">
            <v>50</v>
          </cell>
        </row>
        <row r="358">
          <cell r="F358">
            <v>50</v>
          </cell>
        </row>
        <row r="359">
          <cell r="F359">
            <v>51</v>
          </cell>
        </row>
        <row r="360">
          <cell r="F360">
            <v>51</v>
          </cell>
        </row>
        <row r="361">
          <cell r="F361">
            <v>51</v>
          </cell>
        </row>
        <row r="362">
          <cell r="F362">
            <v>51</v>
          </cell>
        </row>
        <row r="363">
          <cell r="F363">
            <v>52</v>
          </cell>
        </row>
        <row r="364">
          <cell r="F364">
            <v>52</v>
          </cell>
        </row>
        <row r="365">
          <cell r="F365">
            <v>52</v>
          </cell>
        </row>
        <row r="366">
          <cell r="F366">
            <v>52</v>
          </cell>
        </row>
        <row r="367">
          <cell r="F367">
            <v>52</v>
          </cell>
        </row>
        <row r="368">
          <cell r="F368">
            <v>52</v>
          </cell>
        </row>
        <row r="369">
          <cell r="F369">
            <v>52</v>
          </cell>
        </row>
        <row r="370">
          <cell r="F370">
            <v>53</v>
          </cell>
        </row>
        <row r="371">
          <cell r="F371">
            <v>53</v>
          </cell>
        </row>
        <row r="372">
          <cell r="F372">
            <v>53</v>
          </cell>
        </row>
        <row r="373">
          <cell r="F373">
            <v>53</v>
          </cell>
        </row>
        <row r="374">
          <cell r="F374">
            <v>54</v>
          </cell>
        </row>
        <row r="375">
          <cell r="F375">
            <v>54</v>
          </cell>
        </row>
        <row r="376">
          <cell r="F376">
            <v>54</v>
          </cell>
        </row>
        <row r="377">
          <cell r="F377">
            <v>54</v>
          </cell>
        </row>
        <row r="378">
          <cell r="F378">
            <v>54</v>
          </cell>
        </row>
        <row r="379">
          <cell r="F379">
            <v>54</v>
          </cell>
        </row>
        <row r="380">
          <cell r="F380">
            <v>54</v>
          </cell>
        </row>
        <row r="381">
          <cell r="F381">
            <v>54</v>
          </cell>
        </row>
        <row r="382">
          <cell r="F382">
            <v>54</v>
          </cell>
        </row>
        <row r="383">
          <cell r="F383">
            <v>54</v>
          </cell>
        </row>
        <row r="384">
          <cell r="F384">
            <v>54</v>
          </cell>
        </row>
        <row r="385">
          <cell r="F385">
            <v>54</v>
          </cell>
        </row>
        <row r="386">
          <cell r="F386">
            <v>55</v>
          </cell>
        </row>
        <row r="387">
          <cell r="F387">
            <v>55</v>
          </cell>
        </row>
        <row r="388">
          <cell r="F388">
            <v>55</v>
          </cell>
        </row>
        <row r="389">
          <cell r="F389">
            <v>55</v>
          </cell>
        </row>
        <row r="390">
          <cell r="F390">
            <v>55</v>
          </cell>
        </row>
        <row r="391">
          <cell r="F391">
            <v>55</v>
          </cell>
        </row>
        <row r="392">
          <cell r="F392">
            <v>55</v>
          </cell>
        </row>
        <row r="393">
          <cell r="F393">
            <v>55</v>
          </cell>
        </row>
        <row r="394">
          <cell r="F394">
            <v>56</v>
          </cell>
        </row>
        <row r="395">
          <cell r="F395">
            <v>56</v>
          </cell>
        </row>
        <row r="396">
          <cell r="F396">
            <v>56</v>
          </cell>
        </row>
        <row r="397">
          <cell r="F397">
            <v>56</v>
          </cell>
        </row>
        <row r="398">
          <cell r="F398">
            <v>56</v>
          </cell>
        </row>
        <row r="399">
          <cell r="F399">
            <v>56</v>
          </cell>
        </row>
        <row r="400">
          <cell r="F400">
            <v>57</v>
          </cell>
        </row>
        <row r="401">
          <cell r="F401">
            <v>57</v>
          </cell>
        </row>
        <row r="402">
          <cell r="F402">
            <v>57</v>
          </cell>
        </row>
        <row r="403">
          <cell r="F403">
            <v>57</v>
          </cell>
        </row>
        <row r="404">
          <cell r="F404">
            <v>57</v>
          </cell>
        </row>
        <row r="405">
          <cell r="F405">
            <v>57</v>
          </cell>
        </row>
        <row r="406">
          <cell r="F406">
            <v>57</v>
          </cell>
        </row>
        <row r="407">
          <cell r="F407">
            <v>57</v>
          </cell>
        </row>
        <row r="408">
          <cell r="F408">
            <v>60</v>
          </cell>
        </row>
        <row r="409">
          <cell r="F409">
            <v>60</v>
          </cell>
        </row>
        <row r="410">
          <cell r="F410">
            <v>60</v>
          </cell>
        </row>
        <row r="411">
          <cell r="F411">
            <v>61</v>
          </cell>
        </row>
        <row r="412">
          <cell r="F412">
            <v>61</v>
          </cell>
        </row>
        <row r="413">
          <cell r="F413">
            <v>61</v>
          </cell>
        </row>
        <row r="414">
          <cell r="F414">
            <v>61</v>
          </cell>
        </row>
        <row r="415">
          <cell r="F415">
            <v>61</v>
          </cell>
        </row>
        <row r="416">
          <cell r="F416">
            <v>61</v>
          </cell>
        </row>
        <row r="417">
          <cell r="F417">
            <v>61</v>
          </cell>
        </row>
        <row r="418">
          <cell r="F418">
            <v>62</v>
          </cell>
        </row>
        <row r="419">
          <cell r="F419">
            <v>62</v>
          </cell>
        </row>
        <row r="420">
          <cell r="F420">
            <v>62</v>
          </cell>
        </row>
        <row r="421">
          <cell r="F421">
            <v>62</v>
          </cell>
        </row>
        <row r="422">
          <cell r="F422">
            <v>63</v>
          </cell>
        </row>
        <row r="423">
          <cell r="F423">
            <v>63</v>
          </cell>
        </row>
        <row r="424">
          <cell r="F424">
            <v>63</v>
          </cell>
        </row>
        <row r="425">
          <cell r="F425">
            <v>63</v>
          </cell>
        </row>
        <row r="426">
          <cell r="F426">
            <v>64</v>
          </cell>
        </row>
        <row r="427">
          <cell r="F427">
            <v>64</v>
          </cell>
        </row>
        <row r="428">
          <cell r="F428">
            <v>64</v>
          </cell>
        </row>
        <row r="429">
          <cell r="F429">
            <v>64</v>
          </cell>
        </row>
        <row r="430">
          <cell r="F430">
            <v>64</v>
          </cell>
        </row>
        <row r="431">
          <cell r="F431">
            <v>64</v>
          </cell>
        </row>
        <row r="432">
          <cell r="F432">
            <v>64</v>
          </cell>
        </row>
        <row r="433">
          <cell r="F433">
            <v>64</v>
          </cell>
        </row>
        <row r="434">
          <cell r="F434">
            <v>64</v>
          </cell>
        </row>
        <row r="435">
          <cell r="F435">
            <v>64</v>
          </cell>
        </row>
        <row r="436">
          <cell r="F436">
            <v>64</v>
          </cell>
        </row>
        <row r="437">
          <cell r="F437">
            <v>64</v>
          </cell>
        </row>
        <row r="438">
          <cell r="F438">
            <v>65</v>
          </cell>
        </row>
        <row r="439">
          <cell r="F439">
            <v>65</v>
          </cell>
        </row>
        <row r="440">
          <cell r="F440">
            <v>65</v>
          </cell>
        </row>
        <row r="441">
          <cell r="F441">
            <v>65</v>
          </cell>
        </row>
        <row r="442">
          <cell r="F442">
            <v>65</v>
          </cell>
        </row>
        <row r="443">
          <cell r="F443">
            <v>65</v>
          </cell>
        </row>
        <row r="444">
          <cell r="F444">
            <v>66</v>
          </cell>
        </row>
        <row r="445">
          <cell r="F445">
            <v>66</v>
          </cell>
        </row>
        <row r="446">
          <cell r="F446">
            <v>66</v>
          </cell>
        </row>
        <row r="447">
          <cell r="F447">
            <v>66</v>
          </cell>
        </row>
        <row r="448">
          <cell r="F448">
            <v>66</v>
          </cell>
        </row>
        <row r="449">
          <cell r="F449">
            <v>67</v>
          </cell>
        </row>
        <row r="450">
          <cell r="F450">
            <v>67</v>
          </cell>
        </row>
        <row r="451">
          <cell r="F451">
            <v>67</v>
          </cell>
        </row>
        <row r="452">
          <cell r="F452">
            <v>67</v>
          </cell>
        </row>
        <row r="453">
          <cell r="F453">
            <v>67</v>
          </cell>
        </row>
        <row r="454">
          <cell r="F454">
            <v>67</v>
          </cell>
        </row>
        <row r="455">
          <cell r="F455">
            <v>67</v>
          </cell>
        </row>
        <row r="456">
          <cell r="F456">
            <v>68</v>
          </cell>
        </row>
        <row r="457">
          <cell r="F457">
            <v>68</v>
          </cell>
        </row>
        <row r="458">
          <cell r="F458">
            <v>68</v>
          </cell>
        </row>
        <row r="459">
          <cell r="F459">
            <v>68</v>
          </cell>
        </row>
        <row r="460">
          <cell r="F460">
            <v>68</v>
          </cell>
        </row>
        <row r="461">
          <cell r="F461">
            <v>68</v>
          </cell>
        </row>
        <row r="462">
          <cell r="F462">
            <v>68</v>
          </cell>
        </row>
        <row r="463">
          <cell r="F463">
            <v>68</v>
          </cell>
        </row>
        <row r="464">
          <cell r="F464">
            <v>68</v>
          </cell>
        </row>
        <row r="465">
          <cell r="F465">
            <v>68</v>
          </cell>
        </row>
        <row r="466">
          <cell r="F466">
            <v>68</v>
          </cell>
        </row>
        <row r="467">
          <cell r="F467">
            <v>69</v>
          </cell>
        </row>
        <row r="468">
          <cell r="F468">
            <v>69</v>
          </cell>
        </row>
        <row r="469">
          <cell r="F469">
            <v>69</v>
          </cell>
        </row>
        <row r="470">
          <cell r="F470">
            <v>69</v>
          </cell>
        </row>
        <row r="471">
          <cell r="F471">
            <v>69</v>
          </cell>
        </row>
        <row r="472">
          <cell r="F472">
            <v>69</v>
          </cell>
        </row>
        <row r="473">
          <cell r="F473">
            <v>69</v>
          </cell>
        </row>
        <row r="474">
          <cell r="F474">
            <v>69</v>
          </cell>
        </row>
        <row r="475">
          <cell r="F475">
            <v>70</v>
          </cell>
        </row>
        <row r="476">
          <cell r="F476">
            <v>70</v>
          </cell>
        </row>
        <row r="477">
          <cell r="F477">
            <v>70</v>
          </cell>
        </row>
        <row r="478">
          <cell r="F478">
            <v>70</v>
          </cell>
        </row>
        <row r="479">
          <cell r="F479">
            <v>71</v>
          </cell>
        </row>
        <row r="480">
          <cell r="F480">
            <v>71</v>
          </cell>
        </row>
        <row r="481">
          <cell r="F481">
            <v>71</v>
          </cell>
        </row>
        <row r="482">
          <cell r="F482">
            <v>71</v>
          </cell>
        </row>
        <row r="483">
          <cell r="F483">
            <v>71</v>
          </cell>
        </row>
        <row r="484">
          <cell r="F484">
            <v>71</v>
          </cell>
        </row>
        <row r="485">
          <cell r="F485">
            <v>71</v>
          </cell>
        </row>
        <row r="486">
          <cell r="F486">
            <v>71</v>
          </cell>
        </row>
        <row r="487">
          <cell r="F487">
            <v>71</v>
          </cell>
        </row>
        <row r="488">
          <cell r="F488">
            <v>71</v>
          </cell>
        </row>
        <row r="489">
          <cell r="F489">
            <v>72</v>
          </cell>
          <cell r="I489">
            <v>13139</v>
          </cell>
        </row>
        <row r="490">
          <cell r="F490">
            <v>72</v>
          </cell>
          <cell r="I490">
            <v>4295</v>
          </cell>
        </row>
        <row r="491">
          <cell r="F491">
            <v>72</v>
          </cell>
          <cell r="I491">
            <v>6747</v>
          </cell>
        </row>
        <row r="492">
          <cell r="F492">
            <v>73</v>
          </cell>
        </row>
        <row r="493">
          <cell r="F493">
            <v>73</v>
          </cell>
        </row>
        <row r="494">
          <cell r="F494">
            <v>73</v>
          </cell>
        </row>
        <row r="495">
          <cell r="F495">
            <v>73</v>
          </cell>
        </row>
        <row r="496">
          <cell r="F496">
            <v>73</v>
          </cell>
        </row>
        <row r="497">
          <cell r="F497">
            <v>73</v>
          </cell>
        </row>
        <row r="498">
          <cell r="F498">
            <v>74</v>
          </cell>
        </row>
        <row r="499">
          <cell r="F499">
            <v>74</v>
          </cell>
        </row>
        <row r="500">
          <cell r="F500">
            <v>74</v>
          </cell>
        </row>
        <row r="501">
          <cell r="F501">
            <v>74</v>
          </cell>
        </row>
        <row r="502">
          <cell r="F502">
            <v>74</v>
          </cell>
        </row>
        <row r="503">
          <cell r="F503">
            <v>74</v>
          </cell>
        </row>
        <row r="504">
          <cell r="F504">
            <v>74</v>
          </cell>
        </row>
        <row r="505">
          <cell r="F505">
            <v>74</v>
          </cell>
        </row>
        <row r="506">
          <cell r="F506">
            <v>75</v>
          </cell>
        </row>
        <row r="507">
          <cell r="F507">
            <v>75</v>
          </cell>
        </row>
        <row r="508">
          <cell r="F508">
            <v>75</v>
          </cell>
        </row>
        <row r="509">
          <cell r="F509">
            <v>75</v>
          </cell>
        </row>
        <row r="510">
          <cell r="F510">
            <v>76</v>
          </cell>
        </row>
        <row r="511">
          <cell r="F511">
            <v>76</v>
          </cell>
        </row>
        <row r="512">
          <cell r="F512">
            <v>76</v>
          </cell>
        </row>
        <row r="513">
          <cell r="F513">
            <v>76</v>
          </cell>
        </row>
        <row r="514">
          <cell r="F514">
            <v>76</v>
          </cell>
        </row>
        <row r="515">
          <cell r="F515">
            <v>76</v>
          </cell>
        </row>
        <row r="516">
          <cell r="F516">
            <v>76</v>
          </cell>
        </row>
        <row r="517">
          <cell r="F517">
            <v>76</v>
          </cell>
        </row>
        <row r="518">
          <cell r="F518">
            <v>77</v>
          </cell>
        </row>
        <row r="519">
          <cell r="F519">
            <v>77</v>
          </cell>
        </row>
        <row r="520">
          <cell r="F520">
            <v>77</v>
          </cell>
        </row>
        <row r="521">
          <cell r="F521">
            <v>77</v>
          </cell>
        </row>
        <row r="522">
          <cell r="F522">
            <v>77</v>
          </cell>
        </row>
        <row r="523">
          <cell r="F523">
            <v>77</v>
          </cell>
        </row>
        <row r="524">
          <cell r="F524">
            <v>77</v>
          </cell>
        </row>
        <row r="525">
          <cell r="F525">
            <v>77</v>
          </cell>
        </row>
        <row r="526">
          <cell r="F526">
            <v>79</v>
          </cell>
        </row>
        <row r="527">
          <cell r="F527">
            <v>79</v>
          </cell>
        </row>
        <row r="528">
          <cell r="F528">
            <v>79</v>
          </cell>
        </row>
        <row r="529">
          <cell r="F529">
            <v>79</v>
          </cell>
        </row>
        <row r="530">
          <cell r="F530">
            <v>79</v>
          </cell>
        </row>
        <row r="531">
          <cell r="F531">
            <v>79</v>
          </cell>
        </row>
        <row r="532">
          <cell r="F532">
            <v>79</v>
          </cell>
        </row>
        <row r="533">
          <cell r="F533">
            <v>79</v>
          </cell>
        </row>
        <row r="534">
          <cell r="F534">
            <v>80</v>
          </cell>
        </row>
        <row r="535">
          <cell r="F535">
            <v>80</v>
          </cell>
        </row>
        <row r="536">
          <cell r="F536">
            <v>80</v>
          </cell>
        </row>
        <row r="537">
          <cell r="F537">
            <v>80</v>
          </cell>
        </row>
        <row r="538">
          <cell r="F538">
            <v>80</v>
          </cell>
        </row>
        <row r="539">
          <cell r="F539">
            <v>80</v>
          </cell>
        </row>
        <row r="540">
          <cell r="F540">
            <v>81</v>
          </cell>
        </row>
        <row r="541">
          <cell r="F541">
            <v>81</v>
          </cell>
        </row>
        <row r="542">
          <cell r="F542">
            <v>81</v>
          </cell>
        </row>
        <row r="543">
          <cell r="F543">
            <v>83</v>
          </cell>
        </row>
        <row r="544">
          <cell r="F544">
            <v>83</v>
          </cell>
        </row>
        <row r="545">
          <cell r="F545">
            <v>83</v>
          </cell>
        </row>
        <row r="546">
          <cell r="F546">
            <v>83</v>
          </cell>
        </row>
        <row r="547">
          <cell r="F547">
            <v>83</v>
          </cell>
        </row>
        <row r="548">
          <cell r="F548">
            <v>83</v>
          </cell>
        </row>
        <row r="549">
          <cell r="F549">
            <v>83</v>
          </cell>
        </row>
        <row r="550">
          <cell r="F550">
            <v>83</v>
          </cell>
        </row>
        <row r="551">
          <cell r="F551">
            <v>84</v>
          </cell>
        </row>
        <row r="552">
          <cell r="F552">
            <v>84</v>
          </cell>
        </row>
        <row r="553">
          <cell r="F553">
            <v>84</v>
          </cell>
        </row>
        <row r="554">
          <cell r="F554">
            <v>84</v>
          </cell>
        </row>
        <row r="555">
          <cell r="F555">
            <v>84</v>
          </cell>
        </row>
        <row r="556">
          <cell r="F556">
            <v>85</v>
          </cell>
        </row>
        <row r="557">
          <cell r="F557">
            <v>85</v>
          </cell>
        </row>
        <row r="558">
          <cell r="F558">
            <v>85</v>
          </cell>
        </row>
        <row r="559">
          <cell r="F559">
            <v>85</v>
          </cell>
        </row>
        <row r="560">
          <cell r="F560">
            <v>85</v>
          </cell>
        </row>
        <row r="561">
          <cell r="F561">
            <v>85</v>
          </cell>
        </row>
        <row r="562">
          <cell r="F562">
            <v>86</v>
          </cell>
        </row>
        <row r="563">
          <cell r="F563">
            <v>86</v>
          </cell>
        </row>
        <row r="564">
          <cell r="F564">
            <v>86</v>
          </cell>
        </row>
        <row r="565">
          <cell r="F565">
            <v>86</v>
          </cell>
        </row>
        <row r="566">
          <cell r="F566">
            <v>86</v>
          </cell>
        </row>
        <row r="567">
          <cell r="F567">
            <v>87</v>
          </cell>
        </row>
        <row r="568">
          <cell r="F568">
            <v>87</v>
          </cell>
        </row>
        <row r="569">
          <cell r="F569">
            <v>87</v>
          </cell>
        </row>
        <row r="570">
          <cell r="F570">
            <v>87</v>
          </cell>
        </row>
        <row r="571">
          <cell r="F571">
            <v>87</v>
          </cell>
        </row>
        <row r="572">
          <cell r="F572">
            <v>87</v>
          </cell>
        </row>
        <row r="573">
          <cell r="F573">
            <v>87</v>
          </cell>
        </row>
        <row r="574">
          <cell r="F574">
            <v>88</v>
          </cell>
        </row>
        <row r="575">
          <cell r="F575">
            <v>88</v>
          </cell>
        </row>
        <row r="576">
          <cell r="F576">
            <v>88</v>
          </cell>
        </row>
        <row r="577">
          <cell r="F577">
            <v>88</v>
          </cell>
        </row>
        <row r="578">
          <cell r="F578">
            <v>88</v>
          </cell>
        </row>
        <row r="579">
          <cell r="F579">
            <v>88</v>
          </cell>
        </row>
        <row r="580">
          <cell r="F580">
            <v>88</v>
          </cell>
        </row>
        <row r="581">
          <cell r="F581">
            <v>88</v>
          </cell>
        </row>
        <row r="582">
          <cell r="F582">
            <v>89</v>
          </cell>
        </row>
        <row r="583">
          <cell r="F583">
            <v>89</v>
          </cell>
        </row>
        <row r="584">
          <cell r="F584">
            <v>89</v>
          </cell>
        </row>
        <row r="585">
          <cell r="F585">
            <v>89</v>
          </cell>
        </row>
        <row r="586">
          <cell r="F586">
            <v>89</v>
          </cell>
        </row>
        <row r="587">
          <cell r="F587">
            <v>89</v>
          </cell>
        </row>
        <row r="588">
          <cell r="F588">
            <v>89</v>
          </cell>
        </row>
        <row r="589">
          <cell r="F589">
            <v>89</v>
          </cell>
        </row>
        <row r="590">
          <cell r="F590">
            <v>89</v>
          </cell>
        </row>
        <row r="591">
          <cell r="F591">
            <v>89</v>
          </cell>
        </row>
        <row r="592">
          <cell r="F592">
            <v>89</v>
          </cell>
        </row>
        <row r="593">
          <cell r="F593">
            <v>89</v>
          </cell>
        </row>
        <row r="594">
          <cell r="F594">
            <v>89</v>
          </cell>
        </row>
        <row r="595">
          <cell r="F595">
            <v>89</v>
          </cell>
        </row>
        <row r="596">
          <cell r="F596">
            <v>89</v>
          </cell>
        </row>
        <row r="597">
          <cell r="F597">
            <v>90</v>
          </cell>
        </row>
        <row r="598">
          <cell r="F598">
            <v>90</v>
          </cell>
        </row>
        <row r="599">
          <cell r="F599">
            <v>90</v>
          </cell>
        </row>
        <row r="600">
          <cell r="F600">
            <v>90</v>
          </cell>
        </row>
        <row r="601">
          <cell r="F601">
            <v>90</v>
          </cell>
        </row>
        <row r="602">
          <cell r="F602">
            <v>90</v>
          </cell>
        </row>
        <row r="603">
          <cell r="F603">
            <v>90</v>
          </cell>
        </row>
        <row r="604">
          <cell r="F604">
            <v>90</v>
          </cell>
        </row>
        <row r="605">
          <cell r="F605">
            <v>91</v>
          </cell>
        </row>
        <row r="606">
          <cell r="F606">
            <v>91</v>
          </cell>
        </row>
        <row r="607">
          <cell r="F607">
            <v>91</v>
          </cell>
        </row>
        <row r="608">
          <cell r="F608">
            <v>91</v>
          </cell>
        </row>
        <row r="609">
          <cell r="F609">
            <v>91</v>
          </cell>
        </row>
        <row r="610">
          <cell r="F610">
            <v>91</v>
          </cell>
        </row>
        <row r="611">
          <cell r="F611">
            <v>91</v>
          </cell>
        </row>
        <row r="612">
          <cell r="F612">
            <v>91</v>
          </cell>
        </row>
        <row r="613">
          <cell r="F613">
            <v>92</v>
          </cell>
        </row>
        <row r="614">
          <cell r="F614">
            <v>92</v>
          </cell>
        </row>
        <row r="615">
          <cell r="F615">
            <v>92</v>
          </cell>
        </row>
        <row r="616">
          <cell r="F616">
            <v>92</v>
          </cell>
        </row>
        <row r="617">
          <cell r="F617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"/>
      <sheetName val="Website Report"/>
      <sheetName val="Calculation"/>
      <sheetName val="Main"/>
      <sheetName val="Voucher Build"/>
      <sheetName val="South Bend JE"/>
      <sheetName val="County Population"/>
      <sheetName val="City-Town Population"/>
      <sheetName val="Review"/>
    </sheetNames>
    <sheetDataSet>
      <sheetData sheetId="0"/>
      <sheetData sheetId="1"/>
      <sheetData sheetId="2">
        <row r="8">
          <cell r="E8">
            <v>34387</v>
          </cell>
          <cell r="N8">
            <v>240.10999999998603</v>
          </cell>
        </row>
        <row r="9">
          <cell r="E9">
            <v>355329</v>
          </cell>
          <cell r="N9">
            <v>2481.1899999998277</v>
          </cell>
        </row>
        <row r="10">
          <cell r="E10">
            <v>76794</v>
          </cell>
          <cell r="N10">
            <v>536.24000000001979</v>
          </cell>
        </row>
        <row r="11">
          <cell r="E11">
            <v>8854</v>
          </cell>
          <cell r="N11">
            <v>61.819999999999709</v>
          </cell>
        </row>
        <row r="12">
          <cell r="E12">
            <v>12766</v>
          </cell>
          <cell r="N12">
            <v>89.140000000006694</v>
          </cell>
        </row>
        <row r="13">
          <cell r="E13">
            <v>56640</v>
          </cell>
          <cell r="N13">
            <v>395.5</v>
          </cell>
        </row>
        <row r="14">
          <cell r="E14">
            <v>15242</v>
          </cell>
          <cell r="N14">
            <v>106.43999999999141</v>
          </cell>
        </row>
        <row r="15">
          <cell r="E15">
            <v>20155</v>
          </cell>
          <cell r="N15">
            <v>140.73999999999069</v>
          </cell>
        </row>
        <row r="16">
          <cell r="E16">
            <v>38966</v>
          </cell>
          <cell r="N16">
            <v>272.08999999999651</v>
          </cell>
        </row>
        <row r="17">
          <cell r="E17">
            <v>110232</v>
          </cell>
          <cell r="N17">
            <v>769.72000000003027</v>
          </cell>
        </row>
        <row r="18">
          <cell r="E18">
            <v>26890</v>
          </cell>
          <cell r="N18">
            <v>187.77000000001135</v>
          </cell>
        </row>
        <row r="19">
          <cell r="E19">
            <v>33224</v>
          </cell>
          <cell r="N19">
            <v>232</v>
          </cell>
        </row>
        <row r="20">
          <cell r="E20">
            <v>10713</v>
          </cell>
          <cell r="N20">
            <v>74.799999999999272</v>
          </cell>
        </row>
        <row r="21">
          <cell r="E21">
            <v>31648</v>
          </cell>
          <cell r="N21">
            <v>220.98999999999069</v>
          </cell>
        </row>
        <row r="23">
          <cell r="E23">
            <v>25740</v>
          </cell>
          <cell r="N23">
            <v>179.73999999999796</v>
          </cell>
        </row>
        <row r="24">
          <cell r="E24">
            <v>42223</v>
          </cell>
          <cell r="N24">
            <v>294.8300000000163</v>
          </cell>
        </row>
        <row r="25">
          <cell r="E25">
            <v>117671</v>
          </cell>
          <cell r="N25">
            <v>821.67000000004191</v>
          </cell>
        </row>
        <row r="26">
          <cell r="E26">
            <v>41889</v>
          </cell>
          <cell r="N26">
            <v>292.48999999999069</v>
          </cell>
        </row>
        <row r="27">
          <cell r="E27">
            <v>197559</v>
          </cell>
          <cell r="N27">
            <v>1379.5100000000675</v>
          </cell>
        </row>
        <row r="28">
          <cell r="E28">
            <v>24277</v>
          </cell>
          <cell r="N28">
            <v>169.5199999999968</v>
          </cell>
        </row>
        <row r="29">
          <cell r="E29">
            <v>74578</v>
          </cell>
          <cell r="N29">
            <v>520.75999999998021</v>
          </cell>
        </row>
        <row r="30">
          <cell r="E30">
            <v>17240</v>
          </cell>
          <cell r="N30">
            <v>120.38000000000466</v>
          </cell>
        </row>
        <row r="31">
          <cell r="E31">
            <v>23087</v>
          </cell>
          <cell r="N31">
            <v>161.21999999999389</v>
          </cell>
        </row>
        <row r="32">
          <cell r="E32">
            <v>20836</v>
          </cell>
          <cell r="N32">
            <v>145.48999999999796</v>
          </cell>
        </row>
        <row r="33">
          <cell r="E33">
            <v>33503</v>
          </cell>
          <cell r="N33">
            <v>233.94999999999709</v>
          </cell>
        </row>
        <row r="34">
          <cell r="E34">
            <v>70061</v>
          </cell>
          <cell r="N34">
            <v>489.22000000000116</v>
          </cell>
        </row>
        <row r="35">
          <cell r="E35">
            <v>33165</v>
          </cell>
          <cell r="N35">
            <v>231.57999999999447</v>
          </cell>
        </row>
        <row r="36">
          <cell r="E36">
            <v>274569</v>
          </cell>
          <cell r="N36">
            <v>1917.25</v>
          </cell>
        </row>
        <row r="37">
          <cell r="E37">
            <v>70002</v>
          </cell>
          <cell r="N37">
            <v>488.81000000002678</v>
          </cell>
        </row>
        <row r="39">
          <cell r="E39">
            <v>145448</v>
          </cell>
          <cell r="N39">
            <v>1015.6300000000629</v>
          </cell>
        </row>
        <row r="40">
          <cell r="E40">
            <v>49462</v>
          </cell>
          <cell r="N40">
            <v>345.38999999998487</v>
          </cell>
        </row>
        <row r="41">
          <cell r="E41">
            <v>82752</v>
          </cell>
          <cell r="N41">
            <v>577.83999999999651</v>
          </cell>
        </row>
        <row r="42">
          <cell r="E42">
            <v>37124</v>
          </cell>
          <cell r="N42">
            <v>259.22000000000116</v>
          </cell>
        </row>
        <row r="43">
          <cell r="E43">
            <v>42376</v>
          </cell>
          <cell r="N43">
            <v>295.89999999997963</v>
          </cell>
        </row>
        <row r="44">
          <cell r="E44">
            <v>33478</v>
          </cell>
          <cell r="N44">
            <v>233.77999999998428</v>
          </cell>
        </row>
        <row r="45">
          <cell r="E45">
            <v>21253</v>
          </cell>
          <cell r="N45">
            <v>148.40999999999622</v>
          </cell>
        </row>
        <row r="46">
          <cell r="E46">
            <v>32428</v>
          </cell>
          <cell r="N46">
            <v>226.43000000000029</v>
          </cell>
        </row>
        <row r="47">
          <cell r="E47">
            <v>28525</v>
          </cell>
          <cell r="N47">
            <v>199.18000000000029</v>
          </cell>
        </row>
        <row r="48">
          <cell r="E48">
            <v>139654</v>
          </cell>
          <cell r="N48">
            <v>975.17000000004191</v>
          </cell>
        </row>
        <row r="49">
          <cell r="E49">
            <v>38440</v>
          </cell>
          <cell r="N49">
            <v>268.42000000001281</v>
          </cell>
        </row>
        <row r="50">
          <cell r="E50">
            <v>77358</v>
          </cell>
          <cell r="N50">
            <v>540.17999999999302</v>
          </cell>
        </row>
        <row r="51">
          <cell r="E51">
            <v>37128</v>
          </cell>
          <cell r="N51">
            <v>259.25999999998021</v>
          </cell>
        </row>
        <row r="54">
          <cell r="E54">
            <v>46134</v>
          </cell>
          <cell r="N54">
            <v>322.14999999996508</v>
          </cell>
        </row>
        <row r="55">
          <cell r="E55">
            <v>131636</v>
          </cell>
          <cell r="N55">
            <v>919.18999999997322</v>
          </cell>
        </row>
        <row r="56">
          <cell r="E56">
            <v>903393</v>
          </cell>
          <cell r="N56">
            <v>6308.190000000177</v>
          </cell>
        </row>
        <row r="57">
          <cell r="E57">
            <v>47051</v>
          </cell>
          <cell r="N57">
            <v>328.5400000000227</v>
          </cell>
        </row>
        <row r="58">
          <cell r="E58">
            <v>10334</v>
          </cell>
          <cell r="N58">
            <v>72.17000000000553</v>
          </cell>
        </row>
        <row r="59">
          <cell r="E59">
            <v>36903</v>
          </cell>
          <cell r="N59">
            <v>257.69000000001688</v>
          </cell>
        </row>
        <row r="60">
          <cell r="E60">
            <v>137974</v>
          </cell>
          <cell r="N60">
            <v>963.44000000006054</v>
          </cell>
        </row>
        <row r="61">
          <cell r="E61">
            <v>38124</v>
          </cell>
          <cell r="N61">
            <v>266.19999999999709</v>
          </cell>
        </row>
        <row r="62">
          <cell r="E62">
            <v>68894</v>
          </cell>
          <cell r="N62">
            <v>481.06000000002678</v>
          </cell>
        </row>
        <row r="63">
          <cell r="E63">
            <v>14244</v>
          </cell>
          <cell r="N63">
            <v>99.470000000001164</v>
          </cell>
        </row>
        <row r="64">
          <cell r="E64">
            <v>47536</v>
          </cell>
          <cell r="N64">
            <v>331.9199999999837</v>
          </cell>
        </row>
        <row r="67">
          <cell r="E67">
            <v>21575</v>
          </cell>
          <cell r="N67">
            <v>150.6499999999869</v>
          </cell>
        </row>
        <row r="68">
          <cell r="E68">
            <v>17339</v>
          </cell>
          <cell r="N68">
            <v>121.06999999999243</v>
          </cell>
        </row>
        <row r="69">
          <cell r="E69">
            <v>19338</v>
          </cell>
          <cell r="N69">
            <v>135.04000000000087</v>
          </cell>
        </row>
        <row r="70">
          <cell r="E70">
            <v>12845</v>
          </cell>
          <cell r="N70">
            <v>89.69999999999709</v>
          </cell>
        </row>
        <row r="71">
          <cell r="E71">
            <v>164343</v>
          </cell>
          <cell r="N71">
            <v>1147.570000000007</v>
          </cell>
        </row>
        <row r="72">
          <cell r="E72">
            <v>25910</v>
          </cell>
          <cell r="N72">
            <v>180.92000000000553</v>
          </cell>
        </row>
        <row r="73">
          <cell r="E73">
            <v>13402</v>
          </cell>
          <cell r="N73">
            <v>93.579999999998108</v>
          </cell>
        </row>
        <row r="74">
          <cell r="E74">
            <v>37963</v>
          </cell>
          <cell r="N74">
            <v>265.07999999998719</v>
          </cell>
        </row>
        <row r="75">
          <cell r="E75">
            <v>26171</v>
          </cell>
          <cell r="N75">
            <v>182.73999999999069</v>
          </cell>
        </row>
        <row r="76">
          <cell r="E76">
            <v>28818</v>
          </cell>
          <cell r="N76">
            <v>201.22999999998865</v>
          </cell>
        </row>
        <row r="77">
          <cell r="E77">
            <v>17392</v>
          </cell>
          <cell r="N77">
            <v>121.44999999999709</v>
          </cell>
        </row>
        <row r="78">
          <cell r="E78">
            <v>266931</v>
          </cell>
          <cell r="N78">
            <v>1863.929999999993</v>
          </cell>
        </row>
        <row r="79">
          <cell r="E79">
            <v>24181</v>
          </cell>
          <cell r="N79">
            <v>168.85999999999331</v>
          </cell>
        </row>
        <row r="80">
          <cell r="E80">
            <v>44436</v>
          </cell>
          <cell r="N80">
            <v>310.29000000003725</v>
          </cell>
        </row>
        <row r="81">
          <cell r="E81">
            <v>20952</v>
          </cell>
          <cell r="N81">
            <v>146.31000000000495</v>
          </cell>
        </row>
        <row r="82">
          <cell r="E82">
            <v>23363</v>
          </cell>
          <cell r="N82">
            <v>163.13999999999214</v>
          </cell>
        </row>
        <row r="83">
          <cell r="E83">
            <v>34185</v>
          </cell>
          <cell r="N83">
            <v>238.7100000000064</v>
          </cell>
        </row>
        <row r="84">
          <cell r="E84">
            <v>21475</v>
          </cell>
          <cell r="N84">
            <v>149.95999999999913</v>
          </cell>
        </row>
        <row r="86">
          <cell r="E86">
            <v>172780</v>
          </cell>
          <cell r="N86">
            <v>1206.4900000000489</v>
          </cell>
        </row>
        <row r="87">
          <cell r="E87">
            <v>15936</v>
          </cell>
          <cell r="N87">
            <v>111.27000000000771</v>
          </cell>
        </row>
        <row r="88">
          <cell r="E88">
            <v>7516</v>
          </cell>
          <cell r="N88">
            <v>52.49000000000342</v>
          </cell>
        </row>
        <row r="90">
          <cell r="E90">
            <v>16212</v>
          </cell>
          <cell r="N90">
            <v>113.20000000000437</v>
          </cell>
        </row>
        <row r="91">
          <cell r="E91">
            <v>107848</v>
          </cell>
          <cell r="N91">
            <v>753.0800000000163</v>
          </cell>
        </row>
        <row r="92">
          <cell r="E92">
            <v>32888</v>
          </cell>
          <cell r="N92">
            <v>229.64999999999418</v>
          </cell>
        </row>
        <row r="93">
          <cell r="E93">
            <v>8508</v>
          </cell>
          <cell r="N93">
            <v>59.409999999999854</v>
          </cell>
        </row>
        <row r="94">
          <cell r="E94">
            <v>59689</v>
          </cell>
          <cell r="N94">
            <v>416.79000000000815</v>
          </cell>
        </row>
        <row r="95">
          <cell r="E95">
            <v>28262</v>
          </cell>
          <cell r="N95">
            <v>197.35000000000582</v>
          </cell>
        </row>
        <row r="96">
          <cell r="E96">
            <v>68917</v>
          </cell>
          <cell r="N96">
            <v>481.23000000003958</v>
          </cell>
        </row>
        <row r="97">
          <cell r="E97">
            <v>27636</v>
          </cell>
          <cell r="N97">
            <v>192.97999999999593</v>
          </cell>
        </row>
        <row r="98">
          <cell r="E98">
            <v>24643</v>
          </cell>
          <cell r="N98">
            <v>172.07999999999447</v>
          </cell>
        </row>
        <row r="99">
          <cell r="E99">
            <v>33292</v>
          </cell>
          <cell r="N99">
            <v>232.45000000002619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FF90-DCCD-49E6-9A64-35B52E27E0B6}">
  <dimension ref="A1:U836"/>
  <sheetViews>
    <sheetView tabSelected="1" zoomScaleNormal="100" workbookViewId="0">
      <selection activeCell="Z22" sqref="Z22"/>
    </sheetView>
  </sheetViews>
  <sheetFormatPr defaultRowHeight="14.25" x14ac:dyDescent="0.2"/>
  <cols>
    <col min="1" max="1" width="10.5703125" style="1" bestFit="1" customWidth="1"/>
    <col min="2" max="2" width="1.140625" style="1" customWidth="1"/>
    <col min="3" max="3" width="11.140625" style="1" customWidth="1"/>
    <col min="4" max="4" width="1.140625" style="1" customWidth="1"/>
    <col min="5" max="5" width="19" style="1" customWidth="1"/>
    <col min="6" max="6" width="1.140625" style="1" customWidth="1"/>
    <col min="7" max="7" width="15.28515625" style="1" bestFit="1" customWidth="1"/>
    <col min="8" max="8" width="1.140625" style="1" customWidth="1"/>
    <col min="9" max="9" width="16" style="1" bestFit="1" customWidth="1"/>
    <col min="10" max="10" width="1.140625" style="1" customWidth="1"/>
    <col min="11" max="11" width="17.28515625" style="1" bestFit="1" customWidth="1"/>
    <col min="12" max="12" width="1.140625" style="1" customWidth="1"/>
    <col min="13" max="13" width="18.140625" style="5" hidden="1" customWidth="1"/>
    <col min="14" max="14" width="12.140625" style="1" hidden="1" customWidth="1"/>
    <col min="15" max="16" width="14.5703125" style="1" hidden="1" customWidth="1"/>
    <col min="17" max="17" width="9.140625" style="1" hidden="1" customWidth="1"/>
    <col min="18" max="19" width="12.7109375" style="1" hidden="1" customWidth="1"/>
    <col min="20" max="20" width="9.140625" style="1" hidden="1" customWidth="1"/>
    <col min="21" max="21" width="0" style="1" hidden="1" customWidth="1"/>
    <col min="22" max="16384" width="9.140625" style="1"/>
  </cols>
  <sheetData>
    <row r="1" spans="1:21" ht="12.7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M1" s="1"/>
      <c r="N1" s="2"/>
    </row>
    <row r="2" spans="1:21" ht="1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M2" s="1"/>
    </row>
    <row r="3" spans="1:21" ht="15" customHeight="1" x14ac:dyDescent="0.2">
      <c r="A3" s="37" t="s">
        <v>606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"/>
      <c r="M3" s="3"/>
    </row>
    <row r="4" spans="1:2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36" t="s">
        <v>2</v>
      </c>
      <c r="S4" s="36"/>
    </row>
    <row r="5" spans="1:21" ht="15" customHeight="1" x14ac:dyDescent="0.2">
      <c r="A5" s="4" t="s">
        <v>3</v>
      </c>
      <c r="B5" s="4"/>
      <c r="D5" s="4"/>
      <c r="E5" s="4"/>
      <c r="F5" s="4"/>
      <c r="G5" s="4" t="s">
        <v>4</v>
      </c>
      <c r="H5" s="4"/>
      <c r="I5" s="4" t="s">
        <v>5</v>
      </c>
      <c r="J5" s="4"/>
      <c r="K5" s="4"/>
      <c r="L5" s="4"/>
      <c r="M5" s="6"/>
      <c r="N5" s="1" t="s">
        <v>6</v>
      </c>
      <c r="R5" s="38" t="s">
        <v>7</v>
      </c>
      <c r="S5" s="38"/>
    </row>
    <row r="6" spans="1:21" x14ac:dyDescent="0.2">
      <c r="A6" s="7" t="s">
        <v>8</v>
      </c>
      <c r="B6" s="4"/>
      <c r="C6" s="7" t="s">
        <v>9</v>
      </c>
      <c r="D6" s="4"/>
      <c r="E6" s="7" t="s">
        <v>10</v>
      </c>
      <c r="F6" s="4"/>
      <c r="G6" s="7" t="s">
        <v>11</v>
      </c>
      <c r="H6" s="4"/>
      <c r="I6" s="7" t="s">
        <v>12</v>
      </c>
      <c r="J6" s="4"/>
      <c r="K6" s="7" t="s">
        <v>13</v>
      </c>
      <c r="L6" s="4"/>
      <c r="M6" s="8" t="s">
        <v>14</v>
      </c>
      <c r="N6" s="1" t="s">
        <v>15</v>
      </c>
      <c r="R6" s="9" t="s">
        <v>2</v>
      </c>
      <c r="S6" s="9" t="s">
        <v>16</v>
      </c>
    </row>
    <row r="7" spans="1:21" ht="15" x14ac:dyDescent="0.25">
      <c r="A7" s="4">
        <f>'[1]Distribution Factors'!F2</f>
        <v>1</v>
      </c>
      <c r="B7" s="4"/>
      <c r="C7" s="4" t="s">
        <v>17</v>
      </c>
      <c r="D7" s="4"/>
      <c r="E7" s="10" t="s">
        <v>18</v>
      </c>
      <c r="F7" s="4"/>
      <c r="G7" s="11">
        <v>18848</v>
      </c>
      <c r="H7" s="4"/>
      <c r="I7" s="12">
        <f>+G7/$G$12</f>
        <v>0.54811411289149969</v>
      </c>
      <c r="J7" s="4"/>
      <c r="K7" s="13">
        <f>M12-SUM(K8:K11)</f>
        <v>131.60999999998603</v>
      </c>
      <c r="L7" s="4"/>
      <c r="N7" s="1">
        <v>111654.06</v>
      </c>
      <c r="O7" s="10"/>
      <c r="P7" s="14">
        <f t="shared" ref="P7:P12" si="0">K7-N7</f>
        <v>-111522.45000000001</v>
      </c>
      <c r="Q7" s="15"/>
      <c r="R7" s="16"/>
    </row>
    <row r="8" spans="1:21" ht="15" x14ac:dyDescent="0.25">
      <c r="A8" s="4">
        <f>'[1]Distribution Factors'!F3</f>
        <v>1</v>
      </c>
      <c r="B8" s="4"/>
      <c r="C8" s="4" t="s">
        <v>19</v>
      </c>
      <c r="D8" s="4"/>
      <c r="E8" s="10" t="s">
        <v>20</v>
      </c>
      <c r="F8" s="4"/>
      <c r="G8" s="11">
        <v>3999</v>
      </c>
      <c r="H8" s="4"/>
      <c r="I8" s="12">
        <f>+G8/$G$12</f>
        <v>0.11629394829441358</v>
      </c>
      <c r="J8" s="4"/>
      <c r="K8" s="17">
        <f>ROUND(I8*$M$12,2)</f>
        <v>27.92</v>
      </c>
      <c r="L8" s="4"/>
      <c r="N8" s="1">
        <v>23689.759999999998</v>
      </c>
      <c r="O8" s="10"/>
      <c r="P8" s="18">
        <f t="shared" si="0"/>
        <v>-23661.84</v>
      </c>
      <c r="Q8" s="15"/>
      <c r="R8" s="16"/>
    </row>
    <row r="9" spans="1:21" ht="15" x14ac:dyDescent="0.25">
      <c r="A9" s="4">
        <f>'[1]Distribution Factors'!F4</f>
        <v>1</v>
      </c>
      <c r="B9" s="4"/>
      <c r="C9" s="4" t="s">
        <v>19</v>
      </c>
      <c r="D9" s="4"/>
      <c r="E9" s="10" t="s">
        <v>21</v>
      </c>
      <c r="F9" s="4"/>
      <c r="G9" s="11">
        <v>9405</v>
      </c>
      <c r="H9" s="4"/>
      <c r="I9" s="12">
        <f>+G9/$G$12</f>
        <v>0.27350452205775438</v>
      </c>
      <c r="J9" s="4"/>
      <c r="K9" s="17">
        <f>ROUND(I9*$M$12,2)</f>
        <v>65.67</v>
      </c>
      <c r="L9" s="4"/>
      <c r="N9" s="1">
        <v>55714.47</v>
      </c>
      <c r="O9" s="10"/>
      <c r="P9" s="18">
        <f t="shared" si="0"/>
        <v>-55648.800000000003</v>
      </c>
      <c r="Q9" s="15"/>
      <c r="R9" s="16"/>
    </row>
    <row r="10" spans="1:21" ht="15" x14ac:dyDescent="0.25">
      <c r="A10" s="4">
        <f>'[1]Distribution Factors'!F5</f>
        <v>1</v>
      </c>
      <c r="B10" s="4"/>
      <c r="C10" s="4" t="s">
        <v>19</v>
      </c>
      <c r="D10" s="4"/>
      <c r="E10" s="10" t="s">
        <v>22</v>
      </c>
      <c r="F10" s="4"/>
      <c r="G10" s="11">
        <v>1293</v>
      </c>
      <c r="H10" s="4"/>
      <c r="I10" s="12">
        <f>+G10/$G$12</f>
        <v>3.7601419140954433E-2</v>
      </c>
      <c r="J10" s="4"/>
      <c r="K10" s="17">
        <f>ROUND(I10*$M$12,2)</f>
        <v>9.0299999999999994</v>
      </c>
      <c r="L10" s="4"/>
      <c r="N10" s="1">
        <v>7659.63</v>
      </c>
      <c r="O10" s="10"/>
      <c r="P10" s="18">
        <f t="shared" si="0"/>
        <v>-7650.6</v>
      </c>
      <c r="Q10" s="15"/>
      <c r="R10" s="16"/>
    </row>
    <row r="11" spans="1:21" ht="15" x14ac:dyDescent="0.25">
      <c r="A11" s="4">
        <f>'[1]Distribution Factors'!F6</f>
        <v>1</v>
      </c>
      <c r="B11" s="4"/>
      <c r="C11" s="4" t="s">
        <v>19</v>
      </c>
      <c r="D11" s="4"/>
      <c r="E11" s="10" t="s">
        <v>23</v>
      </c>
      <c r="F11" s="4"/>
      <c r="G11" s="11">
        <v>842</v>
      </c>
      <c r="H11" s="4"/>
      <c r="I11" s="12">
        <f>+G11/$G$12</f>
        <v>2.4485997615377904E-2</v>
      </c>
      <c r="J11" s="4"/>
      <c r="K11" s="17">
        <f>ROUND(I11*$M$12,2)</f>
        <v>5.88</v>
      </c>
      <c r="L11" s="4"/>
      <c r="N11" s="1">
        <v>4987.9399999999996</v>
      </c>
      <c r="O11" s="10"/>
      <c r="P11" s="18">
        <f t="shared" si="0"/>
        <v>-4982.0599999999995</v>
      </c>
      <c r="Q11" s="15"/>
      <c r="R11" s="16"/>
    </row>
    <row r="12" spans="1:21" ht="15.75" thickBot="1" x14ac:dyDescent="0.3">
      <c r="A12" s="4"/>
      <c r="B12" s="4"/>
      <c r="C12" s="4"/>
      <c r="D12" s="4"/>
      <c r="E12" s="19" t="s">
        <v>24</v>
      </c>
      <c r="F12" s="4"/>
      <c r="G12" s="20">
        <f>SUM(G7:G11)</f>
        <v>34387</v>
      </c>
      <c r="H12" s="4"/>
      <c r="I12" s="21">
        <f>SUM(I7:I11)</f>
        <v>1</v>
      </c>
      <c r="J12" s="4"/>
      <c r="K12" s="22">
        <f>SUM(K7:K11)</f>
        <v>240.10999999998606</v>
      </c>
      <c r="L12" s="4"/>
      <c r="M12" s="5">
        <f>[2]Calculation!N8</f>
        <v>240.10999999998603</v>
      </c>
      <c r="N12" s="1">
        <f>SUM(N7:N11)</f>
        <v>203705.86000000002</v>
      </c>
      <c r="O12" s="10" t="b">
        <f>K12=M12</f>
        <v>1</v>
      </c>
      <c r="P12" s="18">
        <f t="shared" si="0"/>
        <v>-203465.75000000003</v>
      </c>
      <c r="Q12" s="15"/>
      <c r="R12" s="23">
        <f>[2]Calculation!E8</f>
        <v>34387</v>
      </c>
      <c r="S12" s="24">
        <f>R12-G12</f>
        <v>0</v>
      </c>
      <c r="U12" s="1" t="b">
        <f>K12=M12</f>
        <v>1</v>
      </c>
    </row>
    <row r="13" spans="1:21" ht="15.75" thickTop="1" x14ac:dyDescent="0.25">
      <c r="A13" s="4"/>
      <c r="B13" s="4"/>
      <c r="C13" s="4"/>
      <c r="D13" s="4"/>
      <c r="E13" s="10"/>
      <c r="F13" s="4"/>
      <c r="G13" s="11"/>
      <c r="H13" s="4"/>
      <c r="I13" s="12"/>
      <c r="J13" s="4"/>
      <c r="K13" s="25"/>
      <c r="L13" s="4"/>
      <c r="O13" s="10"/>
      <c r="P13" s="10"/>
      <c r="Q13" s="15"/>
      <c r="R13" s="16"/>
    </row>
    <row r="14" spans="1:21" ht="15" x14ac:dyDescent="0.25">
      <c r="A14" s="4">
        <f>'[1]Distribution Factors'!F7</f>
        <v>2</v>
      </c>
      <c r="B14" s="4"/>
      <c r="C14" s="4" t="s">
        <v>17</v>
      </c>
      <c r="D14" s="4"/>
      <c r="E14" s="10" t="s">
        <v>25</v>
      </c>
      <c r="F14" s="4"/>
      <c r="G14" s="11">
        <v>74496</v>
      </c>
      <c r="H14" s="4"/>
      <c r="I14" s="12">
        <f>+G14/$G$23</f>
        <v>0.20965476870600883</v>
      </c>
      <c r="J14" s="4"/>
      <c r="K14" s="13">
        <f>M23-SUM(K15:K22)</f>
        <v>520.19999999982792</v>
      </c>
      <c r="L14" s="4"/>
      <c r="M14" s="5" t="s">
        <v>26</v>
      </c>
      <c r="N14" s="1">
        <v>441308.4</v>
      </c>
      <c r="O14" s="10"/>
      <c r="P14" s="18">
        <f t="shared" ref="P14:P23" si="1">K14-N14</f>
        <v>-440788.20000000019</v>
      </c>
      <c r="Q14" s="15"/>
      <c r="R14" s="16"/>
      <c r="S14" s="23"/>
    </row>
    <row r="15" spans="1:21" ht="15" x14ac:dyDescent="0.25">
      <c r="A15" s="4">
        <f>'[1]Distribution Factors'!F8</f>
        <v>2</v>
      </c>
      <c r="B15" s="4"/>
      <c r="C15" s="4" t="s">
        <v>19</v>
      </c>
      <c r="D15" s="4"/>
      <c r="E15" s="10" t="s">
        <v>27</v>
      </c>
      <c r="F15" s="4"/>
      <c r="G15" s="11">
        <v>253689</v>
      </c>
      <c r="H15" s="4"/>
      <c r="I15" s="12">
        <f t="shared" ref="I15:I22" si="2">+G15/$G$23</f>
        <v>0.71395925443324038</v>
      </c>
      <c r="J15" s="4"/>
      <c r="K15" s="17">
        <f t="shared" ref="K15:K22" si="3">ROUND(I15*$M$23,2)</f>
        <v>1771.47</v>
      </c>
      <c r="L15" s="4"/>
      <c r="M15" s="5" t="s">
        <v>26</v>
      </c>
      <c r="N15" s="1">
        <v>1502833.52</v>
      </c>
      <c r="O15" s="10"/>
      <c r="P15" s="18">
        <f t="shared" si="1"/>
        <v>-1501062.05</v>
      </c>
      <c r="Q15" s="15"/>
      <c r="R15" s="16"/>
      <c r="S15" s="23"/>
    </row>
    <row r="16" spans="1:21" ht="15" x14ac:dyDescent="0.25">
      <c r="A16" s="4">
        <f>'[1]Distribution Factors'!F9</f>
        <v>2</v>
      </c>
      <c r="B16" s="4"/>
      <c r="C16" s="4" t="s">
        <v>19</v>
      </c>
      <c r="D16" s="4"/>
      <c r="E16" s="10" t="s">
        <v>28</v>
      </c>
      <c r="F16" s="4"/>
      <c r="G16" s="11">
        <v>1053</v>
      </c>
      <c r="H16" s="4"/>
      <c r="I16" s="12">
        <f t="shared" si="2"/>
        <v>2.9634674539227245E-3</v>
      </c>
      <c r="J16" s="4"/>
      <c r="K16" s="17">
        <f t="shared" si="3"/>
        <v>7.35</v>
      </c>
      <c r="L16" s="4"/>
      <c r="M16" s="5" t="s">
        <v>26</v>
      </c>
      <c r="N16" s="1">
        <v>6237.89</v>
      </c>
      <c r="O16" s="10"/>
      <c r="P16" s="18">
        <f t="shared" si="1"/>
        <v>-6230.54</v>
      </c>
      <c r="Q16" s="15"/>
      <c r="R16" s="16"/>
      <c r="S16" s="23"/>
    </row>
    <row r="17" spans="1:21" ht="15" x14ac:dyDescent="0.25">
      <c r="A17" s="4">
        <f>'[1]Distribution Factors'!F10</f>
        <v>2</v>
      </c>
      <c r="B17" s="4"/>
      <c r="C17" s="4" t="s">
        <v>19</v>
      </c>
      <c r="D17" s="4"/>
      <c r="E17" s="10" t="s">
        <v>29</v>
      </c>
      <c r="F17" s="4"/>
      <c r="G17" s="11">
        <v>4810</v>
      </c>
      <c r="H17" s="4"/>
      <c r="I17" s="12">
        <f t="shared" si="2"/>
        <v>1.3536826641375409E-2</v>
      </c>
      <c r="J17" s="4"/>
      <c r="K17" s="17">
        <f t="shared" si="3"/>
        <v>33.590000000000003</v>
      </c>
      <c r="L17" s="4"/>
      <c r="M17" s="5" t="s">
        <v>26</v>
      </c>
      <c r="N17" s="1">
        <v>28494.06</v>
      </c>
      <c r="O17" s="10"/>
      <c r="P17" s="18">
        <f t="shared" si="1"/>
        <v>-28460.47</v>
      </c>
      <c r="Q17" s="15"/>
      <c r="R17" s="16"/>
      <c r="S17" s="23"/>
    </row>
    <row r="18" spans="1:21" ht="15" x14ac:dyDescent="0.25">
      <c r="A18" s="4">
        <f>'[1]Distribution Factors'!F11</f>
        <v>2</v>
      </c>
      <c r="B18" s="4"/>
      <c r="C18" s="4" t="s">
        <v>19</v>
      </c>
      <c r="D18" s="4"/>
      <c r="E18" s="10" t="s">
        <v>30</v>
      </c>
      <c r="F18" s="4"/>
      <c r="G18" s="11">
        <v>3603</v>
      </c>
      <c r="H18" s="4"/>
      <c r="I18" s="12">
        <f t="shared" si="2"/>
        <v>1.0139955590202827E-2</v>
      </c>
      <c r="J18" s="4"/>
      <c r="K18" s="17">
        <f t="shared" si="3"/>
        <v>25.16</v>
      </c>
      <c r="L18" s="4"/>
      <c r="M18" s="5" t="s">
        <v>26</v>
      </c>
      <c r="N18" s="1">
        <v>21343.89</v>
      </c>
      <c r="O18" s="10"/>
      <c r="P18" s="18">
        <f t="shared" si="1"/>
        <v>-21318.73</v>
      </c>
      <c r="Q18" s="15"/>
      <c r="R18" s="16"/>
      <c r="S18" s="23"/>
    </row>
    <row r="19" spans="1:21" ht="15" x14ac:dyDescent="0.25">
      <c r="A19" s="4">
        <f>'[1]Distribution Factors'!F12</f>
        <v>2</v>
      </c>
      <c r="B19" s="4"/>
      <c r="C19" s="4" t="s">
        <v>19</v>
      </c>
      <c r="D19" s="4"/>
      <c r="E19" s="10" t="s">
        <v>31</v>
      </c>
      <c r="F19" s="4"/>
      <c r="G19" s="11">
        <v>1235</v>
      </c>
      <c r="H19" s="4"/>
      <c r="I19" s="12">
        <f>+G19/$G$23</f>
        <v>3.4756717052180103E-3</v>
      </c>
      <c r="J19" s="4"/>
      <c r="K19" s="17">
        <f t="shared" si="3"/>
        <v>8.6199999999999992</v>
      </c>
      <c r="L19" s="4"/>
      <c r="M19" s="5" t="s">
        <v>26</v>
      </c>
      <c r="N19" s="1">
        <v>7316.04</v>
      </c>
      <c r="O19" s="10"/>
      <c r="P19" s="18">
        <f t="shared" si="1"/>
        <v>-7307.42</v>
      </c>
      <c r="Q19" s="15"/>
      <c r="R19" s="16"/>
      <c r="S19" s="23"/>
    </row>
    <row r="20" spans="1:21" ht="15" x14ac:dyDescent="0.25">
      <c r="A20" s="4">
        <f>'[1]Distribution Factors'!F13</f>
        <v>2</v>
      </c>
      <c r="B20" s="4"/>
      <c r="C20" s="4" t="s">
        <v>19</v>
      </c>
      <c r="D20" s="4"/>
      <c r="E20" s="10" t="s">
        <v>32</v>
      </c>
      <c r="F20" s="4"/>
      <c r="G20" s="11">
        <v>14794</v>
      </c>
      <c r="H20" s="4"/>
      <c r="I20" s="12">
        <f t="shared" si="2"/>
        <v>4.1634888426716796E-2</v>
      </c>
      <c r="J20" s="4"/>
      <c r="K20" s="17">
        <f t="shared" si="3"/>
        <v>103.3</v>
      </c>
      <c r="L20" s="4"/>
      <c r="M20" s="5" t="s">
        <v>26</v>
      </c>
      <c r="N20" s="1">
        <v>87638.48</v>
      </c>
      <c r="O20" s="10"/>
      <c r="P20" s="18">
        <f t="shared" si="1"/>
        <v>-87535.18</v>
      </c>
      <c r="Q20" s="15"/>
      <c r="R20" s="16"/>
      <c r="S20" s="23"/>
    </row>
    <row r="21" spans="1:21" ht="15" x14ac:dyDescent="0.25">
      <c r="A21" s="4">
        <f>'[1]Distribution Factors'!F14</f>
        <v>2</v>
      </c>
      <c r="B21" s="4"/>
      <c r="C21" s="4" t="s">
        <v>19</v>
      </c>
      <c r="D21" s="4"/>
      <c r="E21" s="10" t="s">
        <v>33</v>
      </c>
      <c r="F21" s="4"/>
      <c r="G21" s="11">
        <v>1520</v>
      </c>
      <c r="H21" s="4"/>
      <c r="I21" s="12">
        <f>+G21/$G$23</f>
        <v>4.2777497910375514E-3</v>
      </c>
      <c r="J21" s="4"/>
      <c r="K21" s="17">
        <f t="shared" si="3"/>
        <v>10.61</v>
      </c>
      <c r="L21" s="4"/>
      <c r="N21" s="1">
        <v>9004.36</v>
      </c>
      <c r="O21" s="10"/>
      <c r="P21" s="18">
        <f t="shared" si="1"/>
        <v>-8993.75</v>
      </c>
      <c r="Q21" s="15"/>
      <c r="R21" s="16"/>
      <c r="S21" s="23"/>
    </row>
    <row r="22" spans="1:21" ht="15" x14ac:dyDescent="0.25">
      <c r="A22" s="4">
        <f>'[1]Distribution Factors'!F15</f>
        <v>2</v>
      </c>
      <c r="B22" s="4"/>
      <c r="C22" s="4" t="s">
        <v>19</v>
      </c>
      <c r="D22" s="4"/>
      <c r="E22" s="10" t="s">
        <v>34</v>
      </c>
      <c r="F22" s="4"/>
      <c r="G22" s="11">
        <v>127</v>
      </c>
      <c r="H22" s="4"/>
      <c r="I22" s="12">
        <f t="shared" si="2"/>
        <v>3.5741725227747962E-4</v>
      </c>
      <c r="J22" s="4"/>
      <c r="K22" s="17">
        <f t="shared" si="3"/>
        <v>0.89</v>
      </c>
      <c r="L22" s="4"/>
      <c r="N22" s="1">
        <v>752.34</v>
      </c>
      <c r="O22" s="10"/>
      <c r="P22" s="18">
        <f t="shared" si="1"/>
        <v>-751.45</v>
      </c>
      <c r="R22" s="16"/>
      <c r="S22" s="24"/>
    </row>
    <row r="23" spans="1:21" ht="15.75" thickBot="1" x14ac:dyDescent="0.3">
      <c r="A23" s="4"/>
      <c r="B23" s="4"/>
      <c r="C23" s="4"/>
      <c r="D23" s="4"/>
      <c r="E23" s="19" t="s">
        <v>24</v>
      </c>
      <c r="F23" s="4"/>
      <c r="G23" s="20">
        <f>SUM(G14:G22)</f>
        <v>355327</v>
      </c>
      <c r="H23" s="4"/>
      <c r="I23" s="21">
        <f>SUM(I14:I22)</f>
        <v>1.0000000000000002</v>
      </c>
      <c r="J23" s="4"/>
      <c r="K23" s="22">
        <f>SUM(K14:K22)</f>
        <v>2481.1899999998282</v>
      </c>
      <c r="L23" s="4"/>
      <c r="M23" s="5">
        <f>[2]Calculation!N9</f>
        <v>2481.1899999998277</v>
      </c>
      <c r="O23" s="10" t="b">
        <f>K23=M23</f>
        <v>1</v>
      </c>
      <c r="P23" s="18">
        <f t="shared" si="1"/>
        <v>2481.1899999998282</v>
      </c>
      <c r="Q23" s="15"/>
      <c r="R23" s="23">
        <f>[2]Calculation!E9</f>
        <v>355329</v>
      </c>
      <c r="S23" s="24">
        <f>R23-G23</f>
        <v>2</v>
      </c>
      <c r="U23" s="1" t="b">
        <f>K23=M23</f>
        <v>1</v>
      </c>
    </row>
    <row r="24" spans="1:21" ht="15.75" thickTop="1" x14ac:dyDescent="0.25">
      <c r="A24" s="4"/>
      <c r="B24" s="4"/>
      <c r="C24" s="4"/>
      <c r="D24" s="4"/>
      <c r="E24" s="10"/>
      <c r="F24" s="4"/>
      <c r="G24" s="11"/>
      <c r="H24" s="4"/>
      <c r="I24" s="12"/>
      <c r="J24" s="4"/>
      <c r="K24" s="25"/>
      <c r="L24" s="4"/>
      <c r="O24" s="10"/>
      <c r="P24" s="10"/>
      <c r="R24" s="16"/>
    </row>
    <row r="25" spans="1:21" ht="15" x14ac:dyDescent="0.25">
      <c r="A25" s="4">
        <f>'[1]Distribution Factors'!F16</f>
        <v>3</v>
      </c>
      <c r="B25" s="4"/>
      <c r="C25" s="4" t="s">
        <v>17</v>
      </c>
      <c r="D25" s="4"/>
      <c r="E25" s="10" t="s">
        <v>35</v>
      </c>
      <c r="F25" s="4"/>
      <c r="G25" s="11">
        <v>28979</v>
      </c>
      <c r="H25" s="4"/>
      <c r="I25" s="12">
        <f>G25/$G$33</f>
        <v>0.37736021043310675</v>
      </c>
      <c r="J25" s="4"/>
      <c r="K25" s="13">
        <f>M33-SUM(K26:K32)</f>
        <v>202.34000000001981</v>
      </c>
      <c r="L25" s="4"/>
      <c r="M25" s="5" t="s">
        <v>26</v>
      </c>
      <c r="N25" s="1">
        <v>171669.3</v>
      </c>
      <c r="O25" s="10"/>
      <c r="P25" s="18">
        <f t="shared" ref="P25:P32" si="4">K25-N25</f>
        <v>-171466.95999999996</v>
      </c>
      <c r="Q25" s="15"/>
      <c r="R25" s="16"/>
    </row>
    <row r="26" spans="1:21" ht="15" x14ac:dyDescent="0.25">
      <c r="A26" s="4">
        <f>'[1]Distribution Factors'!F17</f>
        <v>3</v>
      </c>
      <c r="B26" s="4"/>
      <c r="C26" s="4" t="s">
        <v>19</v>
      </c>
      <c r="D26" s="4"/>
      <c r="E26" s="10" t="s">
        <v>36</v>
      </c>
      <c r="F26" s="4"/>
      <c r="G26" s="11">
        <v>233</v>
      </c>
      <c r="H26" s="4"/>
      <c r="I26" s="12">
        <f t="shared" ref="I26:I32" si="5">G26/$G$33</f>
        <v>3.0340912050420606E-3</v>
      </c>
      <c r="J26" s="4"/>
      <c r="K26" s="25">
        <f t="shared" ref="K26:K32" si="6">ROUND(I26*$M$33,2)</f>
        <v>1.63</v>
      </c>
      <c r="L26" s="4"/>
      <c r="M26" s="5" t="s">
        <v>26</v>
      </c>
      <c r="N26" s="1">
        <v>1380.27</v>
      </c>
      <c r="O26" s="10"/>
      <c r="P26" s="18">
        <f t="shared" si="4"/>
        <v>-1378.6399999999999</v>
      </c>
      <c r="Q26" s="15"/>
      <c r="R26" s="16"/>
    </row>
    <row r="27" spans="1:21" ht="15" x14ac:dyDescent="0.25">
      <c r="A27" s="4">
        <f>'[1]Distribution Factors'!F18</f>
        <v>3</v>
      </c>
      <c r="B27" s="4"/>
      <c r="C27" s="4" t="s">
        <v>19</v>
      </c>
      <c r="D27" s="4"/>
      <c r="E27" s="10" t="s">
        <v>37</v>
      </c>
      <c r="F27" s="4"/>
      <c r="G27" s="11">
        <v>44061</v>
      </c>
      <c r="H27" s="4"/>
      <c r="I27" s="12">
        <f t="shared" si="5"/>
        <v>0.57375576216891944</v>
      </c>
      <c r="J27" s="4"/>
      <c r="K27" s="25">
        <f t="shared" si="6"/>
        <v>307.67</v>
      </c>
      <c r="L27" s="4"/>
      <c r="M27" s="5" t="s">
        <v>26</v>
      </c>
      <c r="N27" s="1">
        <v>261013.87</v>
      </c>
      <c r="O27" s="10"/>
      <c r="P27" s="18">
        <f t="shared" si="4"/>
        <v>-260706.19999999998</v>
      </c>
      <c r="Q27" s="15"/>
      <c r="R27" s="16"/>
    </row>
    <row r="28" spans="1:21" ht="15" x14ac:dyDescent="0.25">
      <c r="A28" s="4">
        <f>'[1]Distribution Factors'!F19</f>
        <v>3</v>
      </c>
      <c r="B28" s="4"/>
      <c r="C28" s="4" t="s">
        <v>19</v>
      </c>
      <c r="D28" s="4"/>
      <c r="E28" s="10" t="s">
        <v>38</v>
      </c>
      <c r="F28" s="4"/>
      <c r="G28" s="11">
        <v>376</v>
      </c>
      <c r="H28" s="4"/>
      <c r="I28" s="12">
        <f t="shared" si="5"/>
        <v>4.8962158501966299E-3</v>
      </c>
      <c r="J28" s="4"/>
      <c r="K28" s="25">
        <f t="shared" si="6"/>
        <v>2.63</v>
      </c>
      <c r="L28" s="4"/>
      <c r="M28" s="5" t="s">
        <v>26</v>
      </c>
      <c r="N28" s="1">
        <v>2227.39</v>
      </c>
      <c r="O28" s="10"/>
      <c r="P28" s="18">
        <f t="shared" si="4"/>
        <v>-2224.7599999999998</v>
      </c>
      <c r="R28" s="16"/>
    </row>
    <row r="29" spans="1:21" ht="15" x14ac:dyDescent="0.25">
      <c r="A29" s="4">
        <f>'[1]Distribution Factors'!F20</f>
        <v>3</v>
      </c>
      <c r="B29" s="4"/>
      <c r="C29" s="4" t="s">
        <v>19</v>
      </c>
      <c r="D29" s="4"/>
      <c r="E29" s="10" t="s">
        <v>39</v>
      </c>
      <c r="F29" s="4"/>
      <c r="G29" s="11">
        <v>504</v>
      </c>
      <c r="H29" s="4"/>
      <c r="I29" s="12">
        <f t="shared" si="5"/>
        <v>6.5630127353699507E-3</v>
      </c>
      <c r="J29" s="4"/>
      <c r="K29" s="25">
        <f t="shared" si="6"/>
        <v>3.52</v>
      </c>
      <c r="L29" s="4"/>
      <c r="M29" s="5" t="s">
        <v>26</v>
      </c>
      <c r="N29" s="1">
        <v>2985.66</v>
      </c>
      <c r="O29" s="10"/>
      <c r="P29" s="18">
        <f t="shared" si="4"/>
        <v>-2982.14</v>
      </c>
      <c r="Q29" s="15"/>
      <c r="R29" s="16"/>
    </row>
    <row r="30" spans="1:21" ht="15" x14ac:dyDescent="0.25">
      <c r="A30" s="4">
        <f>'[1]Distribution Factors'!F21</f>
        <v>3</v>
      </c>
      <c r="B30" s="4"/>
      <c r="C30" s="4" t="s">
        <v>19</v>
      </c>
      <c r="D30" s="4"/>
      <c r="E30" s="10" t="s">
        <v>40</v>
      </c>
      <c r="F30" s="4"/>
      <c r="G30" s="11">
        <v>362</v>
      </c>
      <c r="H30" s="4"/>
      <c r="I30" s="12">
        <f t="shared" si="5"/>
        <v>4.7139099408807983E-3</v>
      </c>
      <c r="J30" s="4"/>
      <c r="K30" s="25">
        <f t="shared" si="6"/>
        <v>2.5299999999999998</v>
      </c>
      <c r="L30" s="4"/>
      <c r="M30" s="5" t="s">
        <v>26</v>
      </c>
      <c r="N30" s="1">
        <v>2144.46</v>
      </c>
      <c r="O30" s="10"/>
      <c r="P30" s="18">
        <f t="shared" si="4"/>
        <v>-2141.9299999999998</v>
      </c>
      <c r="Q30" s="15"/>
      <c r="R30" s="16"/>
    </row>
    <row r="31" spans="1:21" ht="15" x14ac:dyDescent="0.25">
      <c r="A31" s="4">
        <f>'[1]Distribution Factors'!F22</f>
        <v>3</v>
      </c>
      <c r="B31" s="4"/>
      <c r="C31" s="4" t="s">
        <v>19</v>
      </c>
      <c r="D31" s="4"/>
      <c r="E31" s="10" t="s">
        <v>41</v>
      </c>
      <c r="F31" s="4"/>
      <c r="G31" s="11">
        <v>2102</v>
      </c>
      <c r="H31" s="4"/>
      <c r="I31" s="12">
        <f t="shared" si="5"/>
        <v>2.737193009870563E-2</v>
      </c>
      <c r="J31" s="4"/>
      <c r="K31" s="25">
        <f t="shared" si="6"/>
        <v>14.68</v>
      </c>
      <c r="L31" s="4"/>
      <c r="M31" s="5" t="s">
        <v>26</v>
      </c>
      <c r="N31" s="1">
        <v>12452.08</v>
      </c>
      <c r="O31" s="10"/>
      <c r="P31" s="18">
        <f t="shared" si="4"/>
        <v>-12437.4</v>
      </c>
      <c r="Q31" s="15"/>
      <c r="R31" s="16"/>
    </row>
    <row r="32" spans="1:21" ht="15" x14ac:dyDescent="0.25">
      <c r="A32" s="4">
        <f>'[1]Distribution Factors'!F23</f>
        <v>3</v>
      </c>
      <c r="B32" s="4"/>
      <c r="C32" s="4" t="s">
        <v>19</v>
      </c>
      <c r="D32" s="4"/>
      <c r="E32" s="10" t="s">
        <v>42</v>
      </c>
      <c r="F32" s="4"/>
      <c r="G32" s="11">
        <v>177</v>
      </c>
      <c r="H32" s="4"/>
      <c r="I32" s="12">
        <f t="shared" si="5"/>
        <v>2.3048675677787328E-3</v>
      </c>
      <c r="J32" s="4"/>
      <c r="K32" s="25">
        <f t="shared" si="6"/>
        <v>1.24</v>
      </c>
      <c r="L32" s="4"/>
      <c r="N32" s="1">
        <v>1048.53</v>
      </c>
      <c r="O32" s="10"/>
      <c r="P32" s="18">
        <f t="shared" si="4"/>
        <v>-1047.29</v>
      </c>
      <c r="Q32" s="15"/>
      <c r="R32" s="16"/>
    </row>
    <row r="33" spans="1:21" ht="15.75" thickBot="1" x14ac:dyDescent="0.3">
      <c r="A33" s="4"/>
      <c r="B33" s="4"/>
      <c r="C33" s="4" t="s">
        <v>43</v>
      </c>
      <c r="D33" s="4"/>
      <c r="E33" s="19" t="s">
        <v>24</v>
      </c>
      <c r="F33" s="4"/>
      <c r="G33" s="20">
        <f>SUM(G25:G32)</f>
        <v>76794</v>
      </c>
      <c r="H33" s="4"/>
      <c r="I33" s="21">
        <f>SUM(I24:I32)</f>
        <v>1</v>
      </c>
      <c r="J33" s="4"/>
      <c r="K33" s="22">
        <f>SUM(K25:K32)</f>
        <v>536.24000000001979</v>
      </c>
      <c r="L33" s="4"/>
      <c r="M33" s="5">
        <f>[2]Calculation!N10</f>
        <v>536.24000000001979</v>
      </c>
      <c r="O33" s="10" t="b">
        <f>K33=M33</f>
        <v>1</v>
      </c>
      <c r="P33" s="10"/>
      <c r="Q33" s="15"/>
      <c r="R33" s="23">
        <f>[2]Calculation!E10</f>
        <v>76794</v>
      </c>
      <c r="S33" s="24">
        <f>R33-G33</f>
        <v>0</v>
      </c>
      <c r="U33" s="1" t="b">
        <f>K33=M33</f>
        <v>1</v>
      </c>
    </row>
    <row r="34" spans="1:21" ht="15.75" thickTop="1" x14ac:dyDescent="0.25">
      <c r="A34" s="4"/>
      <c r="B34" s="4"/>
      <c r="C34" s="4"/>
      <c r="D34" s="4"/>
      <c r="E34" s="10"/>
      <c r="F34" s="4"/>
      <c r="G34" s="11"/>
      <c r="H34" s="4"/>
      <c r="I34" s="12"/>
      <c r="J34" s="4"/>
      <c r="K34" s="25"/>
      <c r="L34" s="4"/>
      <c r="O34" s="10"/>
      <c r="P34" s="10"/>
      <c r="Q34" s="15"/>
      <c r="R34" s="16"/>
    </row>
    <row r="35" spans="1:21" ht="15" x14ac:dyDescent="0.25">
      <c r="A35" s="4">
        <f>'[1]Distribution Factors'!F24</f>
        <v>4</v>
      </c>
      <c r="B35" s="4"/>
      <c r="C35" s="4" t="s">
        <v>17</v>
      </c>
      <c r="D35" s="4"/>
      <c r="E35" s="10" t="s">
        <v>44</v>
      </c>
      <c r="F35" s="4"/>
      <c r="G35" s="11">
        <v>3115</v>
      </c>
      <c r="H35" s="4"/>
      <c r="I35" s="12">
        <f>+G35/$G$42</f>
        <v>0.35181838716964087</v>
      </c>
      <c r="J35" s="4"/>
      <c r="K35" s="13">
        <f>M42-SUM(K36:K41)</f>
        <v>21.749999999999709</v>
      </c>
      <c r="L35" s="4"/>
      <c r="M35" s="5" t="s">
        <v>26</v>
      </c>
      <c r="N35" s="1">
        <v>18453.009999999998</v>
      </c>
      <c r="O35" s="10"/>
      <c r="P35" s="18">
        <f t="shared" ref="P35:P41" si="7">K35-N35</f>
        <v>-18431.259999999998</v>
      </c>
      <c r="Q35" s="15"/>
      <c r="R35" s="16"/>
    </row>
    <row r="36" spans="1:21" ht="15" x14ac:dyDescent="0.25">
      <c r="A36" s="4">
        <f>'[1]Distribution Factors'!F25</f>
        <v>4</v>
      </c>
      <c r="B36" s="4"/>
      <c r="C36" s="4" t="s">
        <v>19</v>
      </c>
      <c r="D36" s="4"/>
      <c r="E36" s="10" t="s">
        <v>45</v>
      </c>
      <c r="F36" s="4"/>
      <c r="G36" s="11">
        <v>239</v>
      </c>
      <c r="H36" s="4"/>
      <c r="I36" s="12">
        <f t="shared" ref="I36:I41" si="8">+G36/$G$42</f>
        <v>2.6993449288457195E-2</v>
      </c>
      <c r="J36" s="4"/>
      <c r="K36" s="25">
        <f>ROUND(I36*$M$42,2)</f>
        <v>1.67</v>
      </c>
      <c r="L36" s="4"/>
      <c r="M36" s="5" t="s">
        <v>26</v>
      </c>
      <c r="N36" s="1">
        <v>1415.82</v>
      </c>
      <c r="O36" s="10"/>
      <c r="P36" s="18">
        <f t="shared" si="7"/>
        <v>-1414.1499999999999</v>
      </c>
      <c r="Q36" s="15"/>
      <c r="R36" s="16"/>
    </row>
    <row r="37" spans="1:21" ht="15" x14ac:dyDescent="0.25">
      <c r="A37" s="4">
        <f>'[1]Distribution Factors'!F26</f>
        <v>4</v>
      </c>
      <c r="B37" s="4"/>
      <c r="C37" s="4" t="s">
        <v>19</v>
      </c>
      <c r="D37" s="4"/>
      <c r="E37" s="10" t="s">
        <v>46</v>
      </c>
      <c r="F37" s="4"/>
      <c r="G37" s="11">
        <v>778</v>
      </c>
      <c r="H37" s="4"/>
      <c r="I37" s="12">
        <f t="shared" si="8"/>
        <v>8.7869889315563582E-2</v>
      </c>
      <c r="J37" s="4"/>
      <c r="K37" s="25">
        <f t="shared" ref="K37:K41" si="9">ROUND(I37*$M$42,2)</f>
        <v>5.43</v>
      </c>
      <c r="L37" s="4"/>
      <c r="M37" s="5" t="s">
        <v>26</v>
      </c>
      <c r="N37" s="1">
        <v>4608.8100000000004</v>
      </c>
      <c r="O37" s="10"/>
      <c r="P37" s="18">
        <f t="shared" si="7"/>
        <v>-4603.38</v>
      </c>
      <c r="Q37" s="15"/>
      <c r="R37" s="16"/>
    </row>
    <row r="38" spans="1:21" ht="15" x14ac:dyDescent="0.25">
      <c r="A38" s="4">
        <f>'[1]Distribution Factors'!F27</f>
        <v>4</v>
      </c>
      <c r="B38" s="4"/>
      <c r="C38" s="4" t="s">
        <v>19</v>
      </c>
      <c r="D38" s="4"/>
      <c r="E38" s="10" t="s">
        <v>47</v>
      </c>
      <c r="F38" s="4"/>
      <c r="G38" s="11">
        <v>348</v>
      </c>
      <c r="H38" s="4"/>
      <c r="I38" s="12">
        <f t="shared" si="8"/>
        <v>3.9304269256833071E-2</v>
      </c>
      <c r="J38" s="4"/>
      <c r="K38" s="25">
        <f t="shared" si="9"/>
        <v>2.4300000000000002</v>
      </c>
      <c r="L38" s="4"/>
      <c r="M38" s="5" t="s">
        <v>26</v>
      </c>
      <c r="N38" s="1">
        <v>2061.52</v>
      </c>
      <c r="O38" s="10"/>
      <c r="P38" s="18">
        <f t="shared" si="7"/>
        <v>-2059.09</v>
      </c>
      <c r="Q38" s="15"/>
      <c r="R38" s="16"/>
    </row>
    <row r="39" spans="1:21" ht="15" x14ac:dyDescent="0.25">
      <c r="A39" s="4">
        <f>'[1]Distribution Factors'!F28</f>
        <v>4</v>
      </c>
      <c r="B39" s="4"/>
      <c r="C39" s="4" t="s">
        <v>19</v>
      </c>
      <c r="D39" s="4"/>
      <c r="E39" s="10" t="s">
        <v>48</v>
      </c>
      <c r="F39" s="4"/>
      <c r="G39" s="11">
        <v>2317</v>
      </c>
      <c r="H39" s="4"/>
      <c r="I39" s="12">
        <f t="shared" si="8"/>
        <v>0.26168963180483396</v>
      </c>
      <c r="J39" s="4"/>
      <c r="K39" s="25">
        <f t="shared" si="9"/>
        <v>16.18</v>
      </c>
      <c r="L39" s="4"/>
      <c r="M39" s="5" t="s">
        <v>26</v>
      </c>
      <c r="N39" s="1">
        <v>13725.72</v>
      </c>
      <c r="O39" s="10"/>
      <c r="P39" s="18">
        <f t="shared" si="7"/>
        <v>-13709.539999999999</v>
      </c>
      <c r="Q39" s="15"/>
      <c r="R39" s="16"/>
    </row>
    <row r="40" spans="1:21" ht="15" x14ac:dyDescent="0.25">
      <c r="A40" s="4">
        <f>'[1]Distribution Factors'!F29</f>
        <v>4</v>
      </c>
      <c r="B40" s="4"/>
      <c r="C40" s="4" t="s">
        <v>19</v>
      </c>
      <c r="D40" s="4"/>
      <c r="E40" s="10" t="s">
        <v>49</v>
      </c>
      <c r="F40" s="4"/>
      <c r="G40" s="11">
        <v>895</v>
      </c>
      <c r="H40" s="4"/>
      <c r="I40" s="12">
        <f t="shared" si="8"/>
        <v>0.10108425570363677</v>
      </c>
      <c r="J40" s="4"/>
      <c r="K40" s="25">
        <f t="shared" si="9"/>
        <v>6.25</v>
      </c>
      <c r="L40" s="4"/>
      <c r="M40" s="5" t="s">
        <v>26</v>
      </c>
      <c r="N40" s="1">
        <v>5301.91</v>
      </c>
      <c r="O40" s="10"/>
      <c r="P40" s="18">
        <f t="shared" si="7"/>
        <v>-5295.66</v>
      </c>
      <c r="Q40" s="15"/>
      <c r="R40" s="16"/>
    </row>
    <row r="41" spans="1:21" ht="15" x14ac:dyDescent="0.25">
      <c r="A41" s="4">
        <f>'[1]Distribution Factors'!F30</f>
        <v>4</v>
      </c>
      <c r="B41" s="4"/>
      <c r="C41" s="4" t="s">
        <v>19</v>
      </c>
      <c r="D41" s="4"/>
      <c r="E41" s="10" t="s">
        <v>50</v>
      </c>
      <c r="F41" s="4"/>
      <c r="G41" s="11">
        <v>1162</v>
      </c>
      <c r="H41" s="4"/>
      <c r="I41" s="12">
        <f t="shared" si="8"/>
        <v>0.13124011746103456</v>
      </c>
      <c r="J41" s="4"/>
      <c r="K41" s="25">
        <f t="shared" si="9"/>
        <v>8.11</v>
      </c>
      <c r="L41" s="4"/>
      <c r="N41" s="1">
        <v>6883.6</v>
      </c>
      <c r="O41" s="10"/>
      <c r="P41" s="18">
        <f t="shared" si="7"/>
        <v>-6875.4900000000007</v>
      </c>
      <c r="Q41" s="15"/>
      <c r="R41" s="16"/>
    </row>
    <row r="42" spans="1:21" ht="15.75" thickBot="1" x14ac:dyDescent="0.3">
      <c r="A42" s="4"/>
      <c r="B42" s="4"/>
      <c r="C42" s="4" t="s">
        <v>43</v>
      </c>
      <c r="D42" s="4"/>
      <c r="E42" s="19" t="s">
        <v>24</v>
      </c>
      <c r="F42" s="4"/>
      <c r="G42" s="20">
        <f>SUM(G35:G41)</f>
        <v>8854</v>
      </c>
      <c r="H42" s="4"/>
      <c r="I42" s="21">
        <f>SUM(I35:I41)</f>
        <v>1</v>
      </c>
      <c r="J42" s="4"/>
      <c r="K42" s="22">
        <f>SUM(K35:K41)</f>
        <v>61.819999999999709</v>
      </c>
      <c r="L42" s="4"/>
      <c r="M42" s="5">
        <f>[2]Calculation!N11</f>
        <v>61.819999999999709</v>
      </c>
      <c r="O42" s="10" t="b">
        <f>K42=M42</f>
        <v>1</v>
      </c>
      <c r="P42" s="10"/>
      <c r="Q42" s="15"/>
      <c r="R42" s="23">
        <f>[2]Calculation!E11</f>
        <v>8854</v>
      </c>
      <c r="S42" s="24">
        <f>R42-G42</f>
        <v>0</v>
      </c>
      <c r="U42" s="1" t="b">
        <f>K42=M42</f>
        <v>1</v>
      </c>
    </row>
    <row r="43" spans="1:21" ht="15.75" thickTop="1" x14ac:dyDescent="0.25">
      <c r="A43" s="4"/>
      <c r="B43" s="4"/>
      <c r="C43" s="4"/>
      <c r="D43" s="4"/>
      <c r="E43" s="10"/>
      <c r="F43" s="4"/>
      <c r="G43" s="11"/>
      <c r="H43" s="4"/>
      <c r="I43" s="12"/>
      <c r="J43" s="4"/>
      <c r="K43" s="25"/>
      <c r="L43" s="4"/>
      <c r="O43" s="10"/>
      <c r="P43" s="10"/>
      <c r="Q43" s="15"/>
      <c r="R43" s="16"/>
    </row>
    <row r="44" spans="1:21" ht="15" x14ac:dyDescent="0.25">
      <c r="A44" s="4">
        <f>'[1]Distribution Factors'!F31</f>
        <v>5</v>
      </c>
      <c r="B44" s="4"/>
      <c r="C44" s="4" t="s">
        <v>17</v>
      </c>
      <c r="D44" s="4"/>
      <c r="E44" s="10" t="s">
        <v>51</v>
      </c>
      <c r="F44" s="4"/>
      <c r="G44" s="11">
        <v>4365</v>
      </c>
      <c r="H44" s="4"/>
      <c r="I44" s="12">
        <f>+G44/$G$49</f>
        <v>0.34192386025379917</v>
      </c>
      <c r="J44" s="4"/>
      <c r="K44" s="13">
        <f>M49-SUM(K45:K48)</f>
        <v>30.490000000006695</v>
      </c>
      <c r="L44" s="4"/>
      <c r="M44" s="5" t="s">
        <v>26</v>
      </c>
      <c r="N44" s="1">
        <v>25857.91</v>
      </c>
      <c r="O44" s="10"/>
      <c r="P44" s="18">
        <f t="shared" ref="P44:P48" si="10">K44-N44</f>
        <v>-25827.419999999995</v>
      </c>
      <c r="Q44" s="15"/>
      <c r="R44" s="16"/>
    </row>
    <row r="45" spans="1:21" ht="15" x14ac:dyDescent="0.25">
      <c r="A45" s="4">
        <f>'[1]Distribution Factors'!F32</f>
        <v>5</v>
      </c>
      <c r="B45" s="4"/>
      <c r="C45" s="4" t="s">
        <v>19</v>
      </c>
      <c r="D45" s="4"/>
      <c r="E45" s="10" t="s">
        <v>52</v>
      </c>
      <c r="F45" s="4"/>
      <c r="G45" s="11">
        <v>145</v>
      </c>
      <c r="H45" s="4"/>
      <c r="I45" s="12">
        <f t="shared" ref="I45:I48" si="11">+G45/$G$49</f>
        <v>1.1358295472348425E-2</v>
      </c>
      <c r="J45" s="4"/>
      <c r="K45" s="25">
        <f>ROUND(I45*$M$49,2)</f>
        <v>1.01</v>
      </c>
      <c r="L45" s="4"/>
      <c r="M45" s="5" t="s">
        <v>26</v>
      </c>
      <c r="N45" s="1">
        <v>858.97</v>
      </c>
      <c r="O45" s="10"/>
      <c r="P45" s="18">
        <f t="shared" si="10"/>
        <v>-857.96</v>
      </c>
      <c r="R45" s="16"/>
    </row>
    <row r="46" spans="1:21" ht="15" x14ac:dyDescent="0.25">
      <c r="A46" s="4">
        <f>'[1]Distribution Factors'!F33</f>
        <v>5</v>
      </c>
      <c r="B46" s="4"/>
      <c r="C46" s="4" t="s">
        <v>19</v>
      </c>
      <c r="D46" s="4"/>
      <c r="E46" s="10" t="s">
        <v>53</v>
      </c>
      <c r="F46" s="4"/>
      <c r="G46" s="11">
        <v>6220</v>
      </c>
      <c r="H46" s="4"/>
      <c r="I46" s="12">
        <f t="shared" si="11"/>
        <v>0.48723170922763592</v>
      </c>
      <c r="J46" s="4"/>
      <c r="K46" s="25">
        <f>ROUND(I46*$M$49,2)</f>
        <v>43.43</v>
      </c>
      <c r="L46" s="4"/>
      <c r="M46" s="5" t="s">
        <v>26</v>
      </c>
      <c r="N46" s="1">
        <v>36846.79</v>
      </c>
      <c r="O46" s="10"/>
      <c r="P46" s="18">
        <f t="shared" si="10"/>
        <v>-36803.360000000001</v>
      </c>
      <c r="Q46" s="15"/>
      <c r="R46" s="16"/>
    </row>
    <row r="47" spans="1:21" ht="15" x14ac:dyDescent="0.25">
      <c r="A47" s="4">
        <f>'[1]Distribution Factors'!F34</f>
        <v>5</v>
      </c>
      <c r="B47" s="4"/>
      <c r="C47" s="4" t="s">
        <v>19</v>
      </c>
      <c r="D47" s="4"/>
      <c r="E47" s="10" t="s">
        <v>54</v>
      </c>
      <c r="F47" s="4"/>
      <c r="G47" s="11">
        <v>1805</v>
      </c>
      <c r="H47" s="4"/>
      <c r="I47" s="12">
        <f t="shared" si="11"/>
        <v>0.14139119536268213</v>
      </c>
      <c r="J47" s="4"/>
      <c r="K47" s="25">
        <f>ROUND(I47*$M$49,2)</f>
        <v>12.6</v>
      </c>
      <c r="L47" s="4"/>
      <c r="M47" s="5" t="s">
        <v>26</v>
      </c>
      <c r="N47" s="1">
        <v>10692.68</v>
      </c>
      <c r="O47" s="10"/>
      <c r="P47" s="18">
        <f t="shared" si="10"/>
        <v>-10680.08</v>
      </c>
      <c r="Q47" s="15"/>
      <c r="R47" s="16"/>
    </row>
    <row r="48" spans="1:21" ht="15" x14ac:dyDescent="0.25">
      <c r="A48" s="4">
        <f>'[1]Distribution Factors'!F35</f>
        <v>5</v>
      </c>
      <c r="B48" s="4"/>
      <c r="C48" s="4" t="s">
        <v>19</v>
      </c>
      <c r="D48" s="4"/>
      <c r="E48" s="10" t="s">
        <v>55</v>
      </c>
      <c r="F48" s="4"/>
      <c r="G48" s="11">
        <v>231</v>
      </c>
      <c r="H48" s="4"/>
      <c r="I48" s="12">
        <f t="shared" si="11"/>
        <v>1.809493968353439E-2</v>
      </c>
      <c r="J48" s="4"/>
      <c r="K48" s="25">
        <f>ROUND(I48*$M$49,2)</f>
        <v>1.61</v>
      </c>
      <c r="L48" s="4"/>
      <c r="N48" s="1">
        <v>1368.43</v>
      </c>
      <c r="O48" s="10"/>
      <c r="P48" s="18">
        <f t="shared" si="10"/>
        <v>-1366.8200000000002</v>
      </c>
      <c r="Q48" s="15"/>
      <c r="R48" s="16"/>
    </row>
    <row r="49" spans="1:21" ht="15.75" thickBot="1" x14ac:dyDescent="0.3">
      <c r="A49" s="4"/>
      <c r="B49" s="4"/>
      <c r="C49" s="4"/>
      <c r="D49" s="4"/>
      <c r="E49" s="19" t="s">
        <v>24</v>
      </c>
      <c r="F49" s="4"/>
      <c r="G49" s="20">
        <f>SUM(G44:G48)</f>
        <v>12766</v>
      </c>
      <c r="H49" s="4"/>
      <c r="I49" s="21">
        <f>SUM(I44:I48)</f>
        <v>1</v>
      </c>
      <c r="J49" s="4"/>
      <c r="K49" s="22">
        <f>SUM(K44:K48)</f>
        <v>89.140000000006694</v>
      </c>
      <c r="L49" s="4"/>
      <c r="M49" s="5">
        <f>[2]Calculation!N12</f>
        <v>89.140000000006694</v>
      </c>
      <c r="O49" s="10" t="b">
        <f>K49=M49</f>
        <v>1</v>
      </c>
      <c r="P49" s="10"/>
      <c r="Q49" s="15"/>
      <c r="R49" s="23">
        <f>[2]Calculation!E12</f>
        <v>12766</v>
      </c>
      <c r="S49" s="24">
        <f>R49-G49</f>
        <v>0</v>
      </c>
      <c r="U49" s="1" t="b">
        <f>K49=M49</f>
        <v>1</v>
      </c>
    </row>
    <row r="50" spans="1:21" ht="15.75" thickTop="1" x14ac:dyDescent="0.25">
      <c r="A50" s="4"/>
      <c r="B50" s="4"/>
      <c r="C50" s="4"/>
      <c r="D50" s="4"/>
      <c r="E50" s="10"/>
      <c r="F50" s="4"/>
      <c r="G50" s="11"/>
      <c r="H50" s="4"/>
      <c r="I50" s="12"/>
      <c r="J50" s="4"/>
      <c r="K50" s="25"/>
      <c r="L50" s="4"/>
      <c r="O50" s="10"/>
      <c r="P50" s="18">
        <f t="shared" ref="P50:P58" si="12">K50-N50</f>
        <v>0</v>
      </c>
      <c r="Q50" s="15"/>
      <c r="R50" s="16"/>
    </row>
    <row r="51" spans="1:21" ht="14.25" customHeight="1" x14ac:dyDescent="0.25">
      <c r="A51" s="4">
        <f>'[1]Distribution Factors'!F36</f>
        <v>6</v>
      </c>
      <c r="B51" s="4"/>
      <c r="C51" s="4" t="s">
        <v>17</v>
      </c>
      <c r="D51" s="4"/>
      <c r="E51" s="10" t="s">
        <v>56</v>
      </c>
      <c r="F51" s="4"/>
      <c r="G51" s="11">
        <v>20774</v>
      </c>
      <c r="H51" s="4"/>
      <c r="I51" s="12">
        <f>+G51/$G$59</f>
        <v>0.36677259887005648</v>
      </c>
      <c r="J51" s="4"/>
      <c r="K51" s="13">
        <f>M59-SUM(K52:K58)</f>
        <v>145.06</v>
      </c>
      <c r="L51" s="4"/>
      <c r="M51" s="5" t="s">
        <v>26</v>
      </c>
      <c r="N51" s="1">
        <v>123063.53</v>
      </c>
      <c r="O51" s="10"/>
      <c r="P51" s="18">
        <f t="shared" si="12"/>
        <v>-122918.47</v>
      </c>
      <c r="Q51" s="15"/>
      <c r="R51" s="16"/>
    </row>
    <row r="52" spans="1:21" ht="15" x14ac:dyDescent="0.25">
      <c r="A52" s="4">
        <f>'[1]Distribution Factors'!F37</f>
        <v>6</v>
      </c>
      <c r="B52" s="4"/>
      <c r="C52" s="4" t="s">
        <v>19</v>
      </c>
      <c r="D52" s="4"/>
      <c r="E52" s="10" t="s">
        <v>57</v>
      </c>
      <c r="F52" s="4"/>
      <c r="G52" s="11">
        <v>477</v>
      </c>
      <c r="H52" s="4"/>
      <c r="I52" s="12">
        <f t="shared" ref="I52:I58" si="13">+G52/$G$59</f>
        <v>8.4216101694915262E-3</v>
      </c>
      <c r="J52" s="4"/>
      <c r="K52" s="25">
        <f>ROUND(I52*$M$59,2)</f>
        <v>3.33</v>
      </c>
      <c r="L52" s="4"/>
      <c r="M52" s="5" t="s">
        <v>26</v>
      </c>
      <c r="N52" s="1">
        <v>2825.71</v>
      </c>
      <c r="O52" s="10"/>
      <c r="P52" s="18">
        <f t="shared" si="12"/>
        <v>-2822.38</v>
      </c>
      <c r="Q52" s="15"/>
      <c r="R52" s="16"/>
    </row>
    <row r="53" spans="1:21" ht="15" x14ac:dyDescent="0.25">
      <c r="A53" s="4">
        <f>'[1]Distribution Factors'!F38</f>
        <v>6</v>
      </c>
      <c r="B53" s="4"/>
      <c r="C53" s="4" t="s">
        <v>19</v>
      </c>
      <c r="D53" s="4"/>
      <c r="E53" s="10" t="s">
        <v>58</v>
      </c>
      <c r="F53" s="4"/>
      <c r="G53" s="11">
        <v>933</v>
      </c>
      <c r="H53" s="4"/>
      <c r="I53" s="12">
        <f t="shared" si="13"/>
        <v>1.6472457627118645E-2</v>
      </c>
      <c r="J53" s="4"/>
      <c r="K53" s="25">
        <f t="shared" ref="K53:K57" si="14">ROUND(I53*$M$59,2)</f>
        <v>6.51</v>
      </c>
      <c r="L53" s="4"/>
      <c r="M53" s="5" t="s">
        <v>26</v>
      </c>
      <c r="N53" s="1">
        <v>5527.02</v>
      </c>
      <c r="O53" s="10"/>
      <c r="P53" s="18">
        <f t="shared" si="12"/>
        <v>-5520.51</v>
      </c>
      <c r="Q53" s="15"/>
      <c r="R53" s="16"/>
    </row>
    <row r="54" spans="1:21" ht="15" x14ac:dyDescent="0.25">
      <c r="A54" s="4">
        <f>'[1]Distribution Factors'!F39</f>
        <v>6</v>
      </c>
      <c r="B54" s="4"/>
      <c r="C54" s="4" t="s">
        <v>19</v>
      </c>
      <c r="D54" s="4"/>
      <c r="E54" s="10" t="s">
        <v>59</v>
      </c>
      <c r="F54" s="4"/>
      <c r="G54" s="11">
        <v>15792</v>
      </c>
      <c r="H54" s="4"/>
      <c r="I54" s="12">
        <f t="shared" si="13"/>
        <v>0.27881355932203389</v>
      </c>
      <c r="J54" s="4"/>
      <c r="K54" s="25">
        <f t="shared" si="14"/>
        <v>110.27</v>
      </c>
      <c r="L54" s="4"/>
      <c r="M54" s="5" t="s">
        <v>26</v>
      </c>
      <c r="N54" s="1">
        <v>93550.56</v>
      </c>
      <c r="O54" s="10"/>
      <c r="P54" s="18">
        <f t="shared" si="12"/>
        <v>-93440.29</v>
      </c>
      <c r="Q54" s="15"/>
      <c r="R54" s="16"/>
    </row>
    <row r="55" spans="1:21" ht="15" x14ac:dyDescent="0.25">
      <c r="A55" s="4">
        <f>'[1]Distribution Factors'!F40</f>
        <v>6</v>
      </c>
      <c r="B55" s="4"/>
      <c r="C55" s="4" t="s">
        <v>19</v>
      </c>
      <c r="D55" s="4"/>
      <c r="E55" s="10" t="s">
        <v>60</v>
      </c>
      <c r="F55" s="4"/>
      <c r="G55" s="11">
        <v>1520</v>
      </c>
      <c r="H55" s="4"/>
      <c r="I55" s="12">
        <f t="shared" si="13"/>
        <v>2.6836158192090395E-2</v>
      </c>
      <c r="J55" s="4"/>
      <c r="K55" s="25">
        <f t="shared" si="14"/>
        <v>10.61</v>
      </c>
      <c r="L55" s="4"/>
      <c r="M55" s="5" t="s">
        <v>26</v>
      </c>
      <c r="N55" s="1">
        <v>9004.36</v>
      </c>
      <c r="O55" s="10"/>
      <c r="P55" s="18">
        <f t="shared" si="12"/>
        <v>-8993.75</v>
      </c>
      <c r="Q55" s="15"/>
      <c r="R55" s="16"/>
    </row>
    <row r="56" spans="1:21" ht="15" x14ac:dyDescent="0.25">
      <c r="A56" s="4">
        <f>'[1]Distribution Factors'!F41</f>
        <v>6</v>
      </c>
      <c r="B56" s="4"/>
      <c r="C56" s="4" t="s">
        <v>19</v>
      </c>
      <c r="D56" s="4"/>
      <c r="E56" s="10" t="s">
        <v>61</v>
      </c>
      <c r="F56" s="4"/>
      <c r="G56" s="11">
        <v>117</v>
      </c>
      <c r="H56" s="4"/>
      <c r="I56" s="12">
        <f t="shared" si="13"/>
        <v>2.0656779661016949E-3</v>
      </c>
      <c r="J56" s="4"/>
      <c r="K56" s="25">
        <f t="shared" si="14"/>
        <v>0.82</v>
      </c>
      <c r="L56" s="4"/>
      <c r="M56" s="5" t="s">
        <v>26</v>
      </c>
      <c r="N56" s="1">
        <v>693.1</v>
      </c>
      <c r="O56" s="10"/>
      <c r="P56" s="18">
        <f t="shared" si="12"/>
        <v>-692.28</v>
      </c>
      <c r="Q56" s="15"/>
      <c r="R56" s="16"/>
    </row>
    <row r="57" spans="1:21" ht="15" x14ac:dyDescent="0.25">
      <c r="A57" s="4">
        <f>'[1]Distribution Factors'!F42</f>
        <v>6</v>
      </c>
      <c r="B57" s="4"/>
      <c r="C57" s="4" t="s">
        <v>19</v>
      </c>
      <c r="D57" s="4"/>
      <c r="E57" s="10" t="s">
        <v>62</v>
      </c>
      <c r="F57" s="4"/>
      <c r="G57" s="11">
        <v>2867</v>
      </c>
      <c r="H57" s="4"/>
      <c r="I57" s="12">
        <f t="shared" si="13"/>
        <v>5.0617937853107343E-2</v>
      </c>
      <c r="J57" s="4"/>
      <c r="K57" s="25">
        <f t="shared" si="14"/>
        <v>20.02</v>
      </c>
      <c r="L57" s="4"/>
      <c r="M57" s="5" t="s">
        <v>26</v>
      </c>
      <c r="N57" s="1">
        <v>16983.88</v>
      </c>
      <c r="O57" s="10"/>
      <c r="P57" s="18">
        <f t="shared" si="12"/>
        <v>-16963.86</v>
      </c>
      <c r="Q57" s="15"/>
      <c r="R57" s="16"/>
    </row>
    <row r="58" spans="1:21" ht="15" x14ac:dyDescent="0.25">
      <c r="A58" s="4">
        <f>'[1]Distribution Factors'!F43</f>
        <v>6</v>
      </c>
      <c r="B58" s="4"/>
      <c r="C58" s="4" t="s">
        <v>19</v>
      </c>
      <c r="D58" s="4"/>
      <c r="E58" s="10" t="s">
        <v>63</v>
      </c>
      <c r="F58" s="4"/>
      <c r="G58" s="11">
        <v>14160</v>
      </c>
      <c r="H58" s="4"/>
      <c r="I58" s="12">
        <f t="shared" si="13"/>
        <v>0.25</v>
      </c>
      <c r="J58" s="4"/>
      <c r="K58" s="25">
        <f>ROUND(I58*$M$59,2)</f>
        <v>98.88</v>
      </c>
      <c r="L58" s="4"/>
      <c r="M58" s="5" t="s">
        <v>43</v>
      </c>
      <c r="N58" s="1">
        <v>83882.720000000001</v>
      </c>
      <c r="O58" s="10"/>
      <c r="P58" s="18">
        <f t="shared" si="12"/>
        <v>-83783.839999999997</v>
      </c>
      <c r="Q58" s="15"/>
      <c r="R58" s="16"/>
    </row>
    <row r="59" spans="1:21" ht="15.75" thickBot="1" x14ac:dyDescent="0.3">
      <c r="A59" s="4"/>
      <c r="B59" s="4"/>
      <c r="C59" s="4"/>
      <c r="D59" s="4"/>
      <c r="E59" s="19" t="s">
        <v>24</v>
      </c>
      <c r="F59" s="4"/>
      <c r="G59" s="20">
        <f>SUM(G51:G58)</f>
        <v>56640</v>
      </c>
      <c r="H59" s="4"/>
      <c r="I59" s="21">
        <f>SUM(I51:I58)</f>
        <v>0.99999999999999989</v>
      </c>
      <c r="J59" s="4"/>
      <c r="K59" s="22">
        <f>SUM(K51:K58)</f>
        <v>395.5</v>
      </c>
      <c r="L59" s="4"/>
      <c r="M59" s="5">
        <f>[2]Calculation!N13</f>
        <v>395.5</v>
      </c>
      <c r="O59" s="10" t="b">
        <f>K59=M59</f>
        <v>1</v>
      </c>
      <c r="P59" s="10"/>
      <c r="Q59" s="15"/>
      <c r="R59" s="23">
        <f>[2]Calculation!E13</f>
        <v>56640</v>
      </c>
      <c r="S59" s="24">
        <f>R59-G59</f>
        <v>0</v>
      </c>
      <c r="U59" s="1" t="b">
        <f>K59=M59</f>
        <v>1</v>
      </c>
    </row>
    <row r="60" spans="1:21" ht="15" customHeight="1" thickTop="1" x14ac:dyDescent="0.25">
      <c r="A60" s="4"/>
      <c r="B60" s="4"/>
      <c r="C60" s="4"/>
      <c r="D60" s="4"/>
      <c r="E60" s="10"/>
      <c r="F60" s="4"/>
      <c r="G60" s="11"/>
      <c r="H60" s="4"/>
      <c r="I60" s="12"/>
      <c r="J60" s="4"/>
      <c r="K60" s="25"/>
      <c r="L60" s="4"/>
      <c r="O60" s="10"/>
      <c r="P60" s="10"/>
      <c r="Q60" s="15"/>
      <c r="R60" s="16"/>
    </row>
    <row r="61" spans="1:21" ht="15" x14ac:dyDescent="0.25">
      <c r="A61" s="4">
        <f>'[1]Distribution Factors'!F44</f>
        <v>7</v>
      </c>
      <c r="B61" s="4"/>
      <c r="C61" s="4" t="s">
        <v>17</v>
      </c>
      <c r="D61" s="4"/>
      <c r="E61" s="10" t="s">
        <v>64</v>
      </c>
      <c r="F61" s="4"/>
      <c r="G61" s="11">
        <v>14439</v>
      </c>
      <c r="H61" s="4"/>
      <c r="I61" s="12">
        <f>+G61/$G$63</f>
        <v>0.94731662511481429</v>
      </c>
      <c r="J61" s="4"/>
      <c r="K61" s="13">
        <f>M63-SUM(K62)</f>
        <v>100.82999999999141</v>
      </c>
      <c r="L61" s="4"/>
      <c r="M61" s="5" t="s">
        <v>26</v>
      </c>
      <c r="N61" s="1">
        <v>85535.49</v>
      </c>
      <c r="O61" s="10"/>
      <c r="P61" s="18">
        <f t="shared" ref="P61:P62" si="15">K61-N61</f>
        <v>-85434.660000000018</v>
      </c>
      <c r="Q61" s="15"/>
      <c r="R61" s="16"/>
    </row>
    <row r="62" spans="1:21" ht="15" x14ac:dyDescent="0.25">
      <c r="A62" s="4">
        <f>'[1]Distribution Factors'!F45</f>
        <v>7</v>
      </c>
      <c r="B62" s="4"/>
      <c r="C62" s="4" t="s">
        <v>19</v>
      </c>
      <c r="D62" s="4"/>
      <c r="E62" s="10" t="s">
        <v>65</v>
      </c>
      <c r="F62" s="4"/>
      <c r="G62" s="11">
        <v>803</v>
      </c>
      <c r="H62" s="4"/>
      <c r="I62" s="12">
        <f>+G62/$G$63</f>
        <v>5.2683374885185673E-2</v>
      </c>
      <c r="J62" s="4"/>
      <c r="K62" s="25">
        <f>ROUND(I62*$M$63,2)</f>
        <v>5.61</v>
      </c>
      <c r="L62" s="4"/>
      <c r="M62" s="5" t="s">
        <v>43</v>
      </c>
      <c r="N62" s="1">
        <v>4756.91</v>
      </c>
      <c r="O62" s="10"/>
      <c r="P62" s="18">
        <f t="shared" si="15"/>
        <v>-4751.3</v>
      </c>
      <c r="Q62" s="15"/>
      <c r="R62" s="16"/>
    </row>
    <row r="63" spans="1:21" ht="15.75" thickBot="1" x14ac:dyDescent="0.3">
      <c r="A63" s="4"/>
      <c r="B63" s="4"/>
      <c r="C63" s="4"/>
      <c r="D63" s="4"/>
      <c r="E63" s="19" t="s">
        <v>24</v>
      </c>
      <c r="F63" s="4"/>
      <c r="G63" s="20">
        <f>SUM(G61:G62)</f>
        <v>15242</v>
      </c>
      <c r="H63" s="4"/>
      <c r="I63" s="21">
        <f>SUM(I61:I62)</f>
        <v>1</v>
      </c>
      <c r="J63" s="4"/>
      <c r="K63" s="22">
        <f>SUM(K61:K62)</f>
        <v>106.43999999999141</v>
      </c>
      <c r="L63" s="4"/>
      <c r="M63" s="5">
        <f>[2]Calculation!N14</f>
        <v>106.43999999999141</v>
      </c>
      <c r="N63" s="24">
        <f>M63-K63</f>
        <v>0</v>
      </c>
      <c r="O63" s="10" t="b">
        <f>K63=M63</f>
        <v>1</v>
      </c>
      <c r="P63" s="10"/>
      <c r="Q63" s="15"/>
      <c r="R63" s="23">
        <f>[2]Calculation!E14</f>
        <v>15242</v>
      </c>
      <c r="S63" s="24">
        <f>R63-G63</f>
        <v>0</v>
      </c>
      <c r="U63" s="1" t="b">
        <f>K63=M63</f>
        <v>1</v>
      </c>
    </row>
    <row r="64" spans="1:21" ht="15.75" thickTop="1" x14ac:dyDescent="0.25">
      <c r="A64" s="4"/>
      <c r="B64" s="4"/>
      <c r="C64" s="4"/>
      <c r="D64" s="4"/>
      <c r="E64" s="10"/>
      <c r="F64" s="4"/>
      <c r="G64" s="11"/>
      <c r="H64" s="4"/>
      <c r="I64" s="12"/>
      <c r="J64" s="4"/>
      <c r="K64" s="25"/>
      <c r="L64" s="4"/>
      <c r="O64" s="10"/>
      <c r="P64" s="10"/>
      <c r="Q64" s="15"/>
      <c r="R64" s="16"/>
    </row>
    <row r="65" spans="1:21" ht="15" x14ac:dyDescent="0.25">
      <c r="A65" s="4">
        <f>'[1]Distribution Factors'!F46</f>
        <v>8</v>
      </c>
      <c r="B65" s="4"/>
      <c r="C65" s="4" t="s">
        <v>17</v>
      </c>
      <c r="D65" s="4"/>
      <c r="E65" s="10" t="s">
        <v>66</v>
      </c>
      <c r="F65" s="4"/>
      <c r="G65" s="11">
        <v>13873</v>
      </c>
      <c r="H65" s="4"/>
      <c r="I65" s="12">
        <f>+G65/$G$71</f>
        <v>0.68831555445298931</v>
      </c>
      <c r="J65" s="4"/>
      <c r="K65" s="13">
        <f>M71-SUM(K66:K70)</f>
        <v>96.869999999990682</v>
      </c>
      <c r="L65" s="4"/>
      <c r="M65" s="5" t="s">
        <v>26</v>
      </c>
      <c r="N65" s="1">
        <v>82182.55</v>
      </c>
      <c r="O65" s="10"/>
      <c r="P65" s="18">
        <f t="shared" ref="P65:P70" si="16">K65-N65</f>
        <v>-82085.680000000008</v>
      </c>
      <c r="Q65" s="15"/>
      <c r="R65" s="16"/>
    </row>
    <row r="66" spans="1:21" ht="15" x14ac:dyDescent="0.25">
      <c r="A66" s="4">
        <f>'[1]Distribution Factors'!F47</f>
        <v>8</v>
      </c>
      <c r="B66" s="4"/>
      <c r="C66" s="4" t="s">
        <v>19</v>
      </c>
      <c r="D66" s="4"/>
      <c r="E66" s="10" t="s">
        <v>67</v>
      </c>
      <c r="F66" s="4"/>
      <c r="G66" s="11">
        <v>603</v>
      </c>
      <c r="H66" s="4"/>
      <c r="I66" s="12">
        <f t="shared" ref="I66:I70" si="17">+G66/$G$71</f>
        <v>2.9918134457950881E-2</v>
      </c>
      <c r="J66" s="4"/>
      <c r="K66" s="25">
        <f>ROUND(I66*$M$71,2)</f>
        <v>4.21</v>
      </c>
      <c r="L66" s="4"/>
      <c r="M66" s="5" t="s">
        <v>26</v>
      </c>
      <c r="N66" s="1">
        <v>3572.12</v>
      </c>
      <c r="O66" s="10"/>
      <c r="P66" s="18">
        <f t="shared" si="16"/>
        <v>-3567.91</v>
      </c>
      <c r="Q66" s="15"/>
      <c r="R66" s="16"/>
    </row>
    <row r="67" spans="1:21" ht="15" x14ac:dyDescent="0.25">
      <c r="A67" s="4">
        <f>'[1]Distribution Factors'!F48</f>
        <v>8</v>
      </c>
      <c r="B67" s="4"/>
      <c r="C67" s="4" t="s">
        <v>19</v>
      </c>
      <c r="D67" s="4"/>
      <c r="E67" s="10" t="s">
        <v>68</v>
      </c>
      <c r="F67" s="4"/>
      <c r="G67" s="11">
        <v>611</v>
      </c>
      <c r="H67" s="4"/>
      <c r="I67" s="12">
        <f t="shared" si="17"/>
        <v>3.0315058298189035E-2</v>
      </c>
      <c r="J67" s="4"/>
      <c r="K67" s="25">
        <f t="shared" ref="K67:K70" si="18">ROUND(I67*$M$71,2)</f>
        <v>4.2699999999999996</v>
      </c>
      <c r="L67" s="4"/>
      <c r="M67" s="5" t="s">
        <v>26</v>
      </c>
      <c r="N67" s="1">
        <v>3619.52</v>
      </c>
      <c r="O67" s="10"/>
      <c r="P67" s="18">
        <f t="shared" si="16"/>
        <v>-3615.25</v>
      </c>
      <c r="Q67" s="15"/>
      <c r="R67" s="16"/>
    </row>
    <row r="68" spans="1:21" ht="15" x14ac:dyDescent="0.25">
      <c r="A68" s="4">
        <f>'[1]Distribution Factors'!F49</f>
        <v>8</v>
      </c>
      <c r="B68" s="4"/>
      <c r="C68" s="4" t="s">
        <v>19</v>
      </c>
      <c r="D68" s="4"/>
      <c r="E68" s="10" t="s">
        <v>69</v>
      </c>
      <c r="F68" s="4"/>
      <c r="G68" s="11">
        <v>2893</v>
      </c>
      <c r="H68" s="4"/>
      <c r="I68" s="12">
        <f t="shared" si="17"/>
        <v>0.14353758372612255</v>
      </c>
      <c r="J68" s="4"/>
      <c r="K68" s="25">
        <f t="shared" si="18"/>
        <v>20.2</v>
      </c>
      <c r="L68" s="4"/>
      <c r="M68" s="5" t="s">
        <v>26</v>
      </c>
      <c r="N68" s="1">
        <v>17137.900000000001</v>
      </c>
      <c r="O68" s="10"/>
      <c r="P68" s="18">
        <f t="shared" si="16"/>
        <v>-17117.7</v>
      </c>
      <c r="Q68" s="15"/>
      <c r="R68" s="16"/>
    </row>
    <row r="69" spans="1:21" ht="15" x14ac:dyDescent="0.25">
      <c r="A69" s="4">
        <f>'[1]Distribution Factors'!F50</f>
        <v>8</v>
      </c>
      <c r="B69" s="4"/>
      <c r="C69" s="4" t="s">
        <v>19</v>
      </c>
      <c r="D69" s="4"/>
      <c r="E69" s="10" t="s">
        <v>70</v>
      </c>
      <c r="F69" s="4"/>
      <c r="G69" s="11">
        <v>2036</v>
      </c>
      <c r="H69" s="4"/>
      <c r="I69" s="12">
        <f t="shared" si="17"/>
        <v>0.10101711734061027</v>
      </c>
      <c r="J69" s="4"/>
      <c r="K69" s="25">
        <f t="shared" si="18"/>
        <v>14.22</v>
      </c>
      <c r="L69" s="4"/>
      <c r="M69" s="5" t="s">
        <v>26</v>
      </c>
      <c r="N69" s="1">
        <v>12061.1</v>
      </c>
      <c r="O69" s="10"/>
      <c r="P69" s="18">
        <f t="shared" si="16"/>
        <v>-12046.880000000001</v>
      </c>
      <c r="Q69" s="15"/>
      <c r="R69" s="16"/>
    </row>
    <row r="70" spans="1:21" ht="15" x14ac:dyDescent="0.25">
      <c r="A70" s="4">
        <f>'[1]Distribution Factors'!F51</f>
        <v>8</v>
      </c>
      <c r="B70" s="4"/>
      <c r="C70" s="4" t="s">
        <v>19</v>
      </c>
      <c r="D70" s="4"/>
      <c r="E70" s="10" t="s">
        <v>71</v>
      </c>
      <c r="F70" s="4"/>
      <c r="G70" s="11">
        <v>139</v>
      </c>
      <c r="H70" s="4"/>
      <c r="I70" s="12">
        <f t="shared" si="17"/>
        <v>6.8965517241379309E-3</v>
      </c>
      <c r="J70" s="4"/>
      <c r="K70" s="25">
        <f t="shared" si="18"/>
        <v>0.97</v>
      </c>
      <c r="L70" s="4"/>
      <c r="M70" s="5" t="s">
        <v>43</v>
      </c>
      <c r="N70" s="1">
        <v>823.42</v>
      </c>
      <c r="O70" s="10"/>
      <c r="P70" s="18">
        <f t="shared" si="16"/>
        <v>-822.44999999999993</v>
      </c>
      <c r="Q70" s="15"/>
      <c r="R70" s="16"/>
    </row>
    <row r="71" spans="1:21" ht="15.75" thickBot="1" x14ac:dyDescent="0.3">
      <c r="A71" s="4"/>
      <c r="B71" s="4"/>
      <c r="C71" s="4"/>
      <c r="D71" s="4"/>
      <c r="E71" s="19" t="s">
        <v>24</v>
      </c>
      <c r="F71" s="4"/>
      <c r="G71" s="20">
        <f>SUM(G65:G70)</f>
        <v>20155</v>
      </c>
      <c r="H71" s="4"/>
      <c r="I71" s="21">
        <f>SUM(I65:I70)</f>
        <v>1</v>
      </c>
      <c r="J71" s="4"/>
      <c r="K71" s="22">
        <f>SUM(K65:K70)</f>
        <v>140.73999999999069</v>
      </c>
      <c r="L71" s="4"/>
      <c r="M71" s="5">
        <f>[2]Calculation!N15</f>
        <v>140.73999999999069</v>
      </c>
      <c r="O71" s="10" t="b">
        <f>K71=M71</f>
        <v>1</v>
      </c>
      <c r="P71" s="18">
        <f>K71-M71</f>
        <v>0</v>
      </c>
      <c r="Q71" s="15"/>
      <c r="R71" s="23">
        <f>[2]Calculation!E15</f>
        <v>20155</v>
      </c>
      <c r="S71" s="24">
        <f>R71-G71</f>
        <v>0</v>
      </c>
      <c r="U71" s="1" t="b">
        <f>K71=M71</f>
        <v>1</v>
      </c>
    </row>
    <row r="72" spans="1:21" ht="15.75" thickTop="1" x14ac:dyDescent="0.25">
      <c r="A72" s="4"/>
      <c r="B72" s="4"/>
      <c r="C72" s="4"/>
      <c r="D72" s="4"/>
      <c r="E72" s="10"/>
      <c r="F72" s="4"/>
      <c r="G72" s="11"/>
      <c r="H72" s="4"/>
      <c r="I72" s="12"/>
      <c r="J72" s="4"/>
      <c r="K72" s="25"/>
      <c r="L72" s="4"/>
      <c r="O72" s="10"/>
      <c r="P72" s="10"/>
      <c r="Q72" s="15"/>
    </row>
    <row r="73" spans="1:21" ht="15" x14ac:dyDescent="0.25">
      <c r="A73" s="4">
        <f>'[1]Distribution Factors'!F52</f>
        <v>9</v>
      </c>
      <c r="B73" s="4"/>
      <c r="C73" s="4" t="s">
        <v>17</v>
      </c>
      <c r="D73" s="4"/>
      <c r="E73" s="10" t="s">
        <v>72</v>
      </c>
      <c r="F73" s="4"/>
      <c r="G73" s="11">
        <v>17379</v>
      </c>
      <c r="H73" s="4"/>
      <c r="I73" s="12">
        <f>+G73/$G$79</f>
        <v>0.44600420879741315</v>
      </c>
      <c r="J73" s="4"/>
      <c r="K73" s="13">
        <f>M79-SUM(K74:K78)</f>
        <v>121.35999999999655</v>
      </c>
      <c r="L73" s="4"/>
      <c r="M73" s="5" t="s">
        <v>26</v>
      </c>
      <c r="N73" s="1">
        <v>102951.82</v>
      </c>
      <c r="O73" s="10"/>
      <c r="P73" s="18">
        <f t="shared" ref="P73:P78" si="19">K73-N73</f>
        <v>-102830.46</v>
      </c>
      <c r="Q73" s="15"/>
      <c r="R73" s="16"/>
    </row>
    <row r="74" spans="1:21" ht="15" x14ac:dyDescent="0.25">
      <c r="A74" s="4">
        <f>'[1]Distribution Factors'!F53</f>
        <v>9</v>
      </c>
      <c r="B74" s="4"/>
      <c r="C74" s="4" t="s">
        <v>19</v>
      </c>
      <c r="D74" s="4"/>
      <c r="E74" s="10" t="s">
        <v>73</v>
      </c>
      <c r="F74" s="4"/>
      <c r="G74" s="11">
        <v>1311</v>
      </c>
      <c r="H74" s="4"/>
      <c r="I74" s="12">
        <f>+G74/$G$79</f>
        <v>3.3644715906174613E-2</v>
      </c>
      <c r="J74" s="4"/>
      <c r="K74" s="25">
        <f>ROUND(I74*$M$79,2)</f>
        <v>9.15</v>
      </c>
      <c r="L74" s="4"/>
      <c r="M74" s="5" t="s">
        <v>26</v>
      </c>
      <c r="N74" s="1">
        <v>7766.26</v>
      </c>
      <c r="O74" s="10"/>
      <c r="P74" s="18">
        <f t="shared" si="19"/>
        <v>-7757.1100000000006</v>
      </c>
      <c r="Q74" s="15"/>
      <c r="R74" s="16"/>
    </row>
    <row r="75" spans="1:21" ht="15" x14ac:dyDescent="0.25">
      <c r="A75" s="4">
        <f>'[1]Distribution Factors'!F54</f>
        <v>9</v>
      </c>
      <c r="B75" s="4"/>
      <c r="C75" s="4" t="s">
        <v>19</v>
      </c>
      <c r="D75" s="4"/>
      <c r="E75" s="10" t="s">
        <v>74</v>
      </c>
      <c r="F75" s="4"/>
      <c r="G75" s="11">
        <v>18266</v>
      </c>
      <c r="H75" s="4"/>
      <c r="I75" s="12">
        <f t="shared" ref="I75:I78" si="20">+G75/$G$79</f>
        <v>0.46876764358671663</v>
      </c>
      <c r="J75" s="4"/>
      <c r="K75" s="25">
        <f t="shared" ref="K75:K78" si="21">ROUND(I75*$M$79,2)</f>
        <v>127.55</v>
      </c>
      <c r="L75" s="4"/>
      <c r="M75" s="5" t="s">
        <v>26</v>
      </c>
      <c r="N75" s="1">
        <v>108206.34</v>
      </c>
      <c r="O75" s="10"/>
      <c r="P75" s="18">
        <f t="shared" si="19"/>
        <v>-108078.79</v>
      </c>
      <c r="Q75" s="15"/>
      <c r="R75" s="16"/>
    </row>
    <row r="76" spans="1:21" ht="15" x14ac:dyDescent="0.25">
      <c r="A76" s="4">
        <f>'[1]Distribution Factors'!F55</f>
        <v>9</v>
      </c>
      <c r="B76" s="4"/>
      <c r="C76" s="4" t="s">
        <v>19</v>
      </c>
      <c r="D76" s="4"/>
      <c r="E76" s="10" t="s">
        <v>75</v>
      </c>
      <c r="F76" s="4"/>
      <c r="G76" s="11">
        <v>100</v>
      </c>
      <c r="H76" s="4"/>
      <c r="I76" s="12">
        <f t="shared" si="20"/>
        <v>2.5663398860545092E-3</v>
      </c>
      <c r="J76" s="4"/>
      <c r="K76" s="25">
        <f t="shared" si="21"/>
        <v>0.7</v>
      </c>
      <c r="L76" s="4"/>
      <c r="M76" s="5" t="s">
        <v>26</v>
      </c>
      <c r="N76" s="1">
        <v>592.39</v>
      </c>
      <c r="O76" s="10"/>
      <c r="P76" s="18">
        <f t="shared" si="19"/>
        <v>-591.68999999999994</v>
      </c>
      <c r="Q76" s="15"/>
      <c r="R76" s="16"/>
    </row>
    <row r="77" spans="1:21" ht="15" x14ac:dyDescent="0.25">
      <c r="A77" s="4">
        <f>'[1]Distribution Factors'!F56</f>
        <v>9</v>
      </c>
      <c r="B77" s="4"/>
      <c r="C77" s="4" t="s">
        <v>19</v>
      </c>
      <c r="D77" s="4"/>
      <c r="E77" s="10" t="s">
        <v>76</v>
      </c>
      <c r="F77" s="4"/>
      <c r="G77" s="11">
        <v>861</v>
      </c>
      <c r="H77" s="4"/>
      <c r="I77" s="12">
        <f t="shared" si="20"/>
        <v>2.2096186418929322E-2</v>
      </c>
      <c r="J77" s="4"/>
      <c r="K77" s="25">
        <f t="shared" si="21"/>
        <v>6.01</v>
      </c>
      <c r="L77" s="4"/>
      <c r="M77" s="5" t="s">
        <v>26</v>
      </c>
      <c r="N77" s="1">
        <v>5100.5</v>
      </c>
      <c r="O77" s="10"/>
      <c r="P77" s="18">
        <f t="shared" si="19"/>
        <v>-5094.49</v>
      </c>
      <c r="Q77" s="15"/>
      <c r="R77" s="16"/>
    </row>
    <row r="78" spans="1:21" ht="15" x14ac:dyDescent="0.25">
      <c r="A78" s="4">
        <f>'[1]Distribution Factors'!F57</f>
        <v>9</v>
      </c>
      <c r="B78" s="4"/>
      <c r="C78" s="4" t="s">
        <v>19</v>
      </c>
      <c r="D78" s="4"/>
      <c r="E78" s="10" t="s">
        <v>77</v>
      </c>
      <c r="F78" s="4"/>
      <c r="G78" s="11">
        <v>1049</v>
      </c>
      <c r="H78" s="4"/>
      <c r="I78" s="12">
        <f t="shared" si="20"/>
        <v>2.6920905404711801E-2</v>
      </c>
      <c r="J78" s="4"/>
      <c r="K78" s="25">
        <f t="shared" si="21"/>
        <v>7.32</v>
      </c>
      <c r="L78" s="4"/>
      <c r="M78" s="5" t="s">
        <v>43</v>
      </c>
      <c r="N78" s="1">
        <v>6214.19</v>
      </c>
      <c r="O78" s="10"/>
      <c r="P78" s="18">
        <f t="shared" si="19"/>
        <v>-6206.87</v>
      </c>
      <c r="Q78" s="15"/>
      <c r="R78" s="16"/>
    </row>
    <row r="79" spans="1:21" ht="15.75" thickBot="1" x14ac:dyDescent="0.3">
      <c r="A79" s="4"/>
      <c r="B79" s="4"/>
      <c r="C79" s="4"/>
      <c r="D79" s="4"/>
      <c r="E79" s="19" t="s">
        <v>24</v>
      </c>
      <c r="F79" s="4"/>
      <c r="G79" s="20">
        <f>SUM(G73:G78)</f>
        <v>38966</v>
      </c>
      <c r="H79" s="4"/>
      <c r="I79" s="21">
        <f>SUM(I73:I78)</f>
        <v>1</v>
      </c>
      <c r="J79" s="4"/>
      <c r="K79" s="22">
        <f>SUM(K73:K78)</f>
        <v>272.08999999999651</v>
      </c>
      <c r="L79" s="4"/>
      <c r="M79" s="5">
        <f>[2]Calculation!N16</f>
        <v>272.08999999999651</v>
      </c>
      <c r="N79" s="24">
        <f>M79-K79</f>
        <v>0</v>
      </c>
      <c r="O79" s="10" t="b">
        <f>K79=M79</f>
        <v>1</v>
      </c>
      <c r="P79" s="18">
        <f>K79-M79</f>
        <v>0</v>
      </c>
      <c r="Q79" s="15"/>
      <c r="R79" s="23">
        <f>[2]Calculation!E16</f>
        <v>38966</v>
      </c>
      <c r="S79" s="24">
        <f>R79-G79</f>
        <v>0</v>
      </c>
      <c r="U79" s="1" t="b">
        <f>K79=M79</f>
        <v>1</v>
      </c>
    </row>
    <row r="80" spans="1:21" ht="15.75" thickTop="1" x14ac:dyDescent="0.25">
      <c r="A80" s="4"/>
      <c r="B80" s="4"/>
      <c r="C80" s="4"/>
      <c r="D80" s="4"/>
      <c r="E80" s="10"/>
      <c r="F80" s="4"/>
      <c r="G80" s="11"/>
      <c r="H80" s="4"/>
      <c r="I80" s="12"/>
      <c r="J80" s="4"/>
      <c r="K80" s="25"/>
      <c r="L80" s="4"/>
      <c r="O80" s="10"/>
      <c r="P80" s="10"/>
      <c r="Q80" s="15"/>
      <c r="R80" s="16"/>
    </row>
    <row r="81" spans="1:21" ht="15" x14ac:dyDescent="0.25">
      <c r="A81" s="4">
        <f>'[1]Distribution Factors'!F58</f>
        <v>10</v>
      </c>
      <c r="B81" s="4"/>
      <c r="C81" s="4" t="s">
        <v>17</v>
      </c>
      <c r="D81" s="4"/>
      <c r="E81" s="10" t="s">
        <v>78</v>
      </c>
      <c r="F81" s="4"/>
      <c r="G81" s="11">
        <v>28258</v>
      </c>
      <c r="H81" s="4"/>
      <c r="I81" s="12">
        <f>+G81/$G$88</f>
        <v>0.25635024312359389</v>
      </c>
      <c r="J81" s="4"/>
      <c r="K81" s="13">
        <f>M88-SUM(K82:K87)</f>
        <v>197.3300000000304</v>
      </c>
      <c r="L81" s="4"/>
      <c r="M81" s="5" t="s">
        <v>26</v>
      </c>
      <c r="N81" s="1">
        <v>167398.15</v>
      </c>
      <c r="O81" s="10"/>
      <c r="P81" s="18">
        <f t="shared" ref="P81:P87" si="22">K81-N81</f>
        <v>-167200.81999999998</v>
      </c>
      <c r="Q81" s="15"/>
      <c r="R81" s="16"/>
    </row>
    <row r="82" spans="1:21" ht="15" x14ac:dyDescent="0.25">
      <c r="A82" s="4">
        <f>'[1]Distribution Factors'!F59</f>
        <v>10</v>
      </c>
      <c r="B82" s="4"/>
      <c r="C82" s="4" t="s">
        <v>19</v>
      </c>
      <c r="D82" s="4"/>
      <c r="E82" s="10" t="s">
        <v>79</v>
      </c>
      <c r="F82" s="4"/>
      <c r="G82" s="11">
        <v>7585</v>
      </c>
      <c r="H82" s="4"/>
      <c r="I82" s="12">
        <f t="shared" ref="I82:I87" si="23">+G82/$G$88</f>
        <v>6.8809420132085061E-2</v>
      </c>
      <c r="J82" s="4"/>
      <c r="K82" s="25">
        <f t="shared" ref="K82:K87" si="24">ROUND(I82*$M$88,2)</f>
        <v>52.96</v>
      </c>
      <c r="L82" s="4"/>
      <c r="M82" s="5" t="s">
        <v>26</v>
      </c>
      <c r="N82" s="1">
        <v>44932.94</v>
      </c>
      <c r="O82" s="10"/>
      <c r="P82" s="18">
        <f t="shared" si="22"/>
        <v>-44879.98</v>
      </c>
      <c r="Q82" s="15"/>
      <c r="R82" s="16"/>
    </row>
    <row r="83" spans="1:21" ht="15" x14ac:dyDescent="0.25">
      <c r="A83" s="4">
        <f>'[1]Distribution Factors'!F60</f>
        <v>10</v>
      </c>
      <c r="B83" s="4"/>
      <c r="C83" s="4" t="s">
        <v>19</v>
      </c>
      <c r="D83" s="4"/>
      <c r="E83" s="10" t="s">
        <v>80</v>
      </c>
      <c r="F83" s="4"/>
      <c r="G83" s="11">
        <v>21724</v>
      </c>
      <c r="H83" s="4"/>
      <c r="I83" s="12">
        <f t="shared" si="23"/>
        <v>0.19707525945279047</v>
      </c>
      <c r="J83" s="4"/>
      <c r="K83" s="25">
        <f t="shared" si="24"/>
        <v>151.69</v>
      </c>
      <c r="L83" s="4"/>
      <c r="M83" s="5" t="s">
        <v>26</v>
      </c>
      <c r="N83" s="1">
        <v>128691.25</v>
      </c>
      <c r="O83" s="10"/>
      <c r="P83" s="18">
        <f t="shared" si="22"/>
        <v>-128539.56</v>
      </c>
      <c r="Q83" s="15"/>
      <c r="R83" s="16"/>
    </row>
    <row r="84" spans="1:21" ht="15" x14ac:dyDescent="0.25">
      <c r="A84" s="4">
        <f>'[1]Distribution Factors'!F61</f>
        <v>10</v>
      </c>
      <c r="B84" s="4"/>
      <c r="C84" s="4" t="s">
        <v>19</v>
      </c>
      <c r="D84" s="4"/>
      <c r="E84" s="10" t="s">
        <v>81</v>
      </c>
      <c r="F84" s="4"/>
      <c r="G84" s="11">
        <v>44953</v>
      </c>
      <c r="H84" s="4"/>
      <c r="I84" s="12">
        <f t="shared" si="23"/>
        <v>0.40780354162130777</v>
      </c>
      <c r="J84" s="4"/>
      <c r="K84" s="25">
        <f t="shared" si="24"/>
        <v>313.89</v>
      </c>
      <c r="L84" s="4"/>
      <c r="M84" s="5" t="s">
        <v>26</v>
      </c>
      <c r="N84" s="1">
        <v>266298.01</v>
      </c>
      <c r="O84" s="10"/>
      <c r="P84" s="18">
        <f t="shared" si="22"/>
        <v>-265984.12</v>
      </c>
      <c r="Q84" s="15"/>
      <c r="R84" s="16"/>
    </row>
    <row r="85" spans="1:21" ht="15" x14ac:dyDescent="0.25">
      <c r="A85" s="4">
        <f>'[1]Distribution Factors'!F62</f>
        <v>10</v>
      </c>
      <c r="B85" s="4"/>
      <c r="C85" s="4" t="s">
        <v>19</v>
      </c>
      <c r="D85" s="4"/>
      <c r="E85" s="10" t="s">
        <v>82</v>
      </c>
      <c r="F85" s="4"/>
      <c r="G85" s="11">
        <v>808</v>
      </c>
      <c r="H85" s="4"/>
      <c r="I85" s="12">
        <f t="shared" si="23"/>
        <v>7.3299949198055011E-3</v>
      </c>
      <c r="J85" s="4"/>
      <c r="K85" s="25">
        <f t="shared" si="24"/>
        <v>5.64</v>
      </c>
      <c r="L85" s="4"/>
      <c r="M85" s="5" t="s">
        <v>26</v>
      </c>
      <c r="N85" s="1">
        <v>4786.53</v>
      </c>
      <c r="O85" s="10"/>
      <c r="P85" s="18">
        <f t="shared" si="22"/>
        <v>-4780.8899999999994</v>
      </c>
      <c r="Q85" s="15"/>
      <c r="R85" s="16"/>
    </row>
    <row r="86" spans="1:21" ht="15" x14ac:dyDescent="0.25">
      <c r="A86" s="4">
        <f>'[1]Distribution Factors'!F63</f>
        <v>10</v>
      </c>
      <c r="B86" s="4"/>
      <c r="C86" s="4" t="s">
        <v>19</v>
      </c>
      <c r="D86" s="4"/>
      <c r="E86" s="10" t="s">
        <v>83</v>
      </c>
      <c r="F86" s="4"/>
      <c r="G86" s="11">
        <v>6128</v>
      </c>
      <c r="H86" s="4"/>
      <c r="I86" s="12">
        <f t="shared" si="23"/>
        <v>5.5591842659118949E-2</v>
      </c>
      <c r="J86" s="4"/>
      <c r="K86" s="25">
        <f t="shared" si="24"/>
        <v>42.79</v>
      </c>
      <c r="L86" s="4"/>
      <c r="M86" s="5" t="s">
        <v>26</v>
      </c>
      <c r="N86" s="1">
        <v>36301.79</v>
      </c>
      <c r="O86" s="10"/>
      <c r="P86" s="18">
        <f t="shared" si="22"/>
        <v>-36259</v>
      </c>
      <c r="Q86" s="15"/>
      <c r="R86" s="16"/>
    </row>
    <row r="87" spans="1:21" ht="15" x14ac:dyDescent="0.25">
      <c r="A87" s="4">
        <f>'[1]Distribution Factors'!F64</f>
        <v>10</v>
      </c>
      <c r="B87" s="4"/>
      <c r="C87" s="4" t="s">
        <v>19</v>
      </c>
      <c r="D87" s="4"/>
      <c r="E87" s="10" t="s">
        <v>84</v>
      </c>
      <c r="F87" s="4"/>
      <c r="G87" s="11">
        <v>776</v>
      </c>
      <c r="H87" s="4"/>
      <c r="I87" s="12">
        <f t="shared" si="23"/>
        <v>7.0396980912983522E-3</v>
      </c>
      <c r="J87" s="4"/>
      <c r="K87" s="25">
        <f t="shared" si="24"/>
        <v>5.42</v>
      </c>
      <c r="L87" s="4"/>
      <c r="N87" s="1">
        <v>4596.96</v>
      </c>
      <c r="O87" s="10"/>
      <c r="P87" s="18">
        <f t="shared" si="22"/>
        <v>-4591.54</v>
      </c>
      <c r="Q87" s="15"/>
      <c r="R87" s="16"/>
    </row>
    <row r="88" spans="1:21" ht="15.75" thickBot="1" x14ac:dyDescent="0.3">
      <c r="A88" s="4"/>
      <c r="B88" s="4"/>
      <c r="C88" s="4"/>
      <c r="D88" s="4"/>
      <c r="E88" s="19" t="s">
        <v>24</v>
      </c>
      <c r="F88" s="4"/>
      <c r="G88" s="20">
        <f>SUM(G81:G87)</f>
        <v>110232</v>
      </c>
      <c r="H88" s="4"/>
      <c r="I88" s="21">
        <f>SUM(I81:I87)</f>
        <v>1</v>
      </c>
      <c r="J88" s="4"/>
      <c r="K88" s="22">
        <f>SUM(K81:K87)</f>
        <v>769.72000000003027</v>
      </c>
      <c r="L88" s="4"/>
      <c r="M88" s="5">
        <f>[2]Calculation!N17</f>
        <v>769.72000000003027</v>
      </c>
      <c r="N88" s="24">
        <f>M88-K88</f>
        <v>0</v>
      </c>
      <c r="O88" s="10" t="b">
        <f>K88=M88</f>
        <v>1</v>
      </c>
      <c r="P88" s="18">
        <f>K88-M88</f>
        <v>0</v>
      </c>
      <c r="Q88" s="15"/>
      <c r="R88" s="23">
        <f>[2]Calculation!E17</f>
        <v>110232</v>
      </c>
      <c r="S88" s="24">
        <f>R88-G88</f>
        <v>0</v>
      </c>
      <c r="U88" s="1" t="b">
        <f>K88=M88</f>
        <v>1</v>
      </c>
    </row>
    <row r="89" spans="1:21" ht="15.75" thickTop="1" x14ac:dyDescent="0.25">
      <c r="A89" s="4"/>
      <c r="B89" s="4"/>
      <c r="C89" s="4"/>
      <c r="D89" s="4"/>
      <c r="E89" s="10"/>
      <c r="F89" s="4"/>
      <c r="G89" s="11"/>
      <c r="H89" s="4"/>
      <c r="I89" s="12"/>
      <c r="J89" s="4"/>
      <c r="K89" s="25"/>
      <c r="L89" s="4"/>
      <c r="O89" s="10"/>
      <c r="P89" s="10"/>
      <c r="Q89" s="15"/>
      <c r="R89" s="16"/>
    </row>
    <row r="90" spans="1:21" ht="15" x14ac:dyDescent="0.25">
      <c r="A90" s="4">
        <f>'[1]Distribution Factors'!F65</f>
        <v>11</v>
      </c>
      <c r="B90" s="4"/>
      <c r="C90" s="4" t="s">
        <v>17</v>
      </c>
      <c r="D90" s="4"/>
      <c r="E90" s="10" t="s">
        <v>85</v>
      </c>
      <c r="F90" s="4"/>
      <c r="G90" s="11">
        <v>15416</v>
      </c>
      <c r="H90" s="4"/>
      <c r="I90" s="12">
        <f>+G90/$G$98</f>
        <v>0.57329862402380072</v>
      </c>
      <c r="J90" s="4"/>
      <c r="K90" s="13">
        <f>M98-SUM(K91:K97)</f>
        <v>107.65000000001135</v>
      </c>
      <c r="L90" s="4"/>
      <c r="M90" s="5" t="s">
        <v>26</v>
      </c>
      <c r="N90" s="1">
        <v>91323.16</v>
      </c>
      <c r="O90" s="10"/>
      <c r="P90" s="18">
        <f t="shared" ref="P90:P97" si="25">K90-N90</f>
        <v>-91215.51</v>
      </c>
      <c r="Q90" s="15"/>
      <c r="R90" s="16"/>
    </row>
    <row r="91" spans="1:21" ht="15" x14ac:dyDescent="0.25">
      <c r="A91" s="4">
        <f>'[1]Distribution Factors'!F66</f>
        <v>11</v>
      </c>
      <c r="B91" s="4"/>
      <c r="C91" s="4" t="s">
        <v>19</v>
      </c>
      <c r="D91" s="4"/>
      <c r="E91" s="10" t="s">
        <v>86</v>
      </c>
      <c r="F91" s="4"/>
      <c r="G91" s="11">
        <v>7912</v>
      </c>
      <c r="H91" s="4"/>
      <c r="I91" s="12">
        <f t="shared" ref="I91:I97" si="26">+G91/$G$98</f>
        <v>0.29423577538118262</v>
      </c>
      <c r="J91" s="4"/>
      <c r="K91" s="25">
        <f>ROUND(I91*$M$98,2)</f>
        <v>55.25</v>
      </c>
      <c r="L91" s="4"/>
      <c r="M91" s="5" t="s">
        <v>26</v>
      </c>
      <c r="N91" s="1">
        <v>46870.06</v>
      </c>
      <c r="O91" s="10"/>
      <c r="P91" s="18">
        <f t="shared" si="25"/>
        <v>-46814.81</v>
      </c>
      <c r="Q91" s="15"/>
      <c r="R91" s="16"/>
    </row>
    <row r="92" spans="1:21" ht="15" x14ac:dyDescent="0.25">
      <c r="A92" s="4">
        <f>'[1]Distribution Factors'!F67</f>
        <v>11</v>
      </c>
      <c r="B92" s="4"/>
      <c r="C92" s="4" t="s">
        <v>19</v>
      </c>
      <c r="D92" s="4"/>
      <c r="E92" s="10" t="s">
        <v>87</v>
      </c>
      <c r="F92" s="4"/>
      <c r="G92" s="11">
        <v>397</v>
      </c>
      <c r="H92" s="4"/>
      <c r="I92" s="12">
        <f t="shared" si="26"/>
        <v>1.4763852733358125E-2</v>
      </c>
      <c r="J92" s="4"/>
      <c r="K92" s="25">
        <f t="shared" ref="K92:K97" si="27">ROUND(I92*$M$98,2)</f>
        <v>2.77</v>
      </c>
      <c r="L92" s="4"/>
      <c r="M92" s="5" t="s">
        <v>26</v>
      </c>
      <c r="N92" s="1">
        <v>2351.8000000000002</v>
      </c>
      <c r="O92" s="10"/>
      <c r="P92" s="18">
        <f t="shared" si="25"/>
        <v>-2349.0300000000002</v>
      </c>
      <c r="Q92" s="15"/>
      <c r="R92" s="16"/>
    </row>
    <row r="93" spans="1:21" ht="15" x14ac:dyDescent="0.25">
      <c r="A93" s="4">
        <f>'[1]Distribution Factors'!F68</f>
        <v>11</v>
      </c>
      <c r="B93" s="4"/>
      <c r="C93" s="4" t="s">
        <v>19</v>
      </c>
      <c r="D93" s="4"/>
      <c r="E93" s="10" t="s">
        <v>88</v>
      </c>
      <c r="F93" s="4"/>
      <c r="G93" s="11">
        <v>242</v>
      </c>
      <c r="H93" s="4"/>
      <c r="I93" s="12">
        <f t="shared" si="26"/>
        <v>8.9996281145407215E-3</v>
      </c>
      <c r="J93" s="4"/>
      <c r="K93" s="25">
        <f t="shared" si="27"/>
        <v>1.69</v>
      </c>
      <c r="L93" s="4"/>
      <c r="M93" s="5" t="s">
        <v>26</v>
      </c>
      <c r="N93" s="1">
        <v>1433.59</v>
      </c>
      <c r="O93" s="10"/>
      <c r="P93" s="18">
        <f t="shared" si="25"/>
        <v>-1431.8999999999999</v>
      </c>
      <c r="Q93" s="15"/>
      <c r="R93" s="16"/>
    </row>
    <row r="94" spans="1:21" ht="15" x14ac:dyDescent="0.25">
      <c r="A94" s="4">
        <f>'[1]Distribution Factors'!F69</f>
        <v>11</v>
      </c>
      <c r="B94" s="4"/>
      <c r="C94" s="4" t="s">
        <v>19</v>
      </c>
      <c r="D94" s="4"/>
      <c r="E94" s="10" t="s">
        <v>85</v>
      </c>
      <c r="F94" s="4"/>
      <c r="G94" s="11">
        <v>861</v>
      </c>
      <c r="H94" s="4"/>
      <c r="I94" s="12">
        <f t="shared" si="26"/>
        <v>3.2019338043882482E-2</v>
      </c>
      <c r="J94" s="4"/>
      <c r="K94" s="25">
        <f t="shared" si="27"/>
        <v>6.01</v>
      </c>
      <c r="L94" s="4"/>
      <c r="M94" s="5" t="s">
        <v>26</v>
      </c>
      <c r="N94" s="1">
        <v>5100.5</v>
      </c>
      <c r="O94" s="10"/>
      <c r="P94" s="18">
        <f t="shared" si="25"/>
        <v>-5094.49</v>
      </c>
      <c r="Q94" s="15"/>
      <c r="R94" s="16"/>
    </row>
    <row r="95" spans="1:21" ht="15" x14ac:dyDescent="0.25">
      <c r="A95" s="4">
        <f>'[1]Distribution Factors'!F70</f>
        <v>11</v>
      </c>
      <c r="B95" s="4"/>
      <c r="C95" s="4" t="s">
        <v>19</v>
      </c>
      <c r="D95" s="4"/>
      <c r="E95" s="10" t="s">
        <v>89</v>
      </c>
      <c r="F95" s="4"/>
      <c r="G95" s="11">
        <v>656</v>
      </c>
      <c r="H95" s="4"/>
      <c r="I95" s="12">
        <f t="shared" si="26"/>
        <v>2.4395686128672368E-2</v>
      </c>
      <c r="J95" s="4"/>
      <c r="K95" s="25">
        <f t="shared" si="27"/>
        <v>4.58</v>
      </c>
      <c r="L95" s="4"/>
      <c r="M95" s="5" t="s">
        <v>26</v>
      </c>
      <c r="N95" s="1">
        <v>3886.09</v>
      </c>
      <c r="O95" s="10"/>
      <c r="P95" s="18">
        <f t="shared" si="25"/>
        <v>-3881.51</v>
      </c>
      <c r="Q95" s="15"/>
      <c r="R95" s="16"/>
    </row>
    <row r="96" spans="1:21" ht="15" x14ac:dyDescent="0.25">
      <c r="A96" s="4">
        <f>'[1]Distribution Factors'!F71</f>
        <v>11</v>
      </c>
      <c r="B96" s="4"/>
      <c r="C96" s="4" t="s">
        <v>19</v>
      </c>
      <c r="D96" s="4"/>
      <c r="E96" s="10" t="s">
        <v>90</v>
      </c>
      <c r="F96" s="4"/>
      <c r="G96" s="11">
        <v>872</v>
      </c>
      <c r="H96" s="4"/>
      <c r="I96" s="12">
        <f t="shared" si="26"/>
        <v>3.2428412049088882E-2</v>
      </c>
      <c r="J96" s="4"/>
      <c r="K96" s="25">
        <f t="shared" si="27"/>
        <v>6.09</v>
      </c>
      <c r="L96" s="4"/>
      <c r="M96" s="5" t="s">
        <v>26</v>
      </c>
      <c r="N96" s="1">
        <v>5165.66</v>
      </c>
      <c r="O96" s="10"/>
      <c r="P96" s="18">
        <f t="shared" si="25"/>
        <v>-5159.57</v>
      </c>
      <c r="Q96" s="15"/>
      <c r="R96" s="16"/>
    </row>
    <row r="97" spans="1:21" ht="15" x14ac:dyDescent="0.25">
      <c r="A97" s="4">
        <f>'[1]Distribution Factors'!F72</f>
        <v>11</v>
      </c>
      <c r="B97" s="4"/>
      <c r="C97" s="4" t="s">
        <v>19</v>
      </c>
      <c r="D97" s="4"/>
      <c r="E97" s="10" t="s">
        <v>91</v>
      </c>
      <c r="F97" s="4"/>
      <c r="G97" s="11">
        <v>534</v>
      </c>
      <c r="H97" s="4"/>
      <c r="I97" s="12">
        <f t="shared" si="26"/>
        <v>1.9858683525474152E-2</v>
      </c>
      <c r="J97" s="4"/>
      <c r="K97" s="25">
        <f t="shared" si="27"/>
        <v>3.73</v>
      </c>
      <c r="L97" s="4"/>
      <c r="M97" s="5" t="s">
        <v>43</v>
      </c>
      <c r="N97" s="1">
        <v>3163.37</v>
      </c>
      <c r="O97" s="10"/>
      <c r="P97" s="18">
        <f t="shared" si="25"/>
        <v>-3159.64</v>
      </c>
      <c r="Q97" s="15"/>
      <c r="R97" s="16"/>
    </row>
    <row r="98" spans="1:21" ht="15.75" thickBot="1" x14ac:dyDescent="0.3">
      <c r="A98" s="4"/>
      <c r="B98" s="4"/>
      <c r="C98" s="4"/>
      <c r="D98" s="4"/>
      <c r="E98" s="19" t="s">
        <v>24</v>
      </c>
      <c r="F98" s="4"/>
      <c r="G98" s="20">
        <f>SUM(G90:G97)</f>
        <v>26890</v>
      </c>
      <c r="H98" s="4"/>
      <c r="I98" s="21">
        <f>SUM(I90:I97)</f>
        <v>1</v>
      </c>
      <c r="J98" s="4"/>
      <c r="K98" s="22">
        <f>SUM(K90:K97)</f>
        <v>187.77000000001135</v>
      </c>
      <c r="L98" s="4"/>
      <c r="M98" s="5">
        <f>[2]Calculation!N18</f>
        <v>187.77000000001135</v>
      </c>
      <c r="N98" s="24">
        <f>M98-K98</f>
        <v>0</v>
      </c>
      <c r="O98" s="10"/>
      <c r="P98" s="18">
        <f>K98-M98</f>
        <v>0</v>
      </c>
      <c r="Q98" s="15"/>
      <c r="R98" s="23">
        <f>[2]Calculation!E18</f>
        <v>26890</v>
      </c>
      <c r="S98" s="24">
        <f>R98-G98</f>
        <v>0</v>
      </c>
      <c r="U98" s="1" t="b">
        <f>K98=M98</f>
        <v>1</v>
      </c>
    </row>
    <row r="99" spans="1:21" ht="15.75" thickTop="1" x14ac:dyDescent="0.25">
      <c r="A99" s="4"/>
      <c r="B99" s="4"/>
      <c r="C99" s="4"/>
      <c r="D99" s="4"/>
      <c r="E99" s="10"/>
      <c r="F99" s="4"/>
      <c r="G99" s="11" t="s">
        <v>92</v>
      </c>
      <c r="H99" s="4"/>
      <c r="I99" s="12"/>
      <c r="J99" s="4"/>
      <c r="K99" s="25"/>
      <c r="L99" s="4"/>
      <c r="O99" s="10"/>
      <c r="P99" s="10"/>
      <c r="Q99" s="15"/>
      <c r="R99" s="16"/>
    </row>
    <row r="100" spans="1:21" ht="15" x14ac:dyDescent="0.25">
      <c r="A100" s="4">
        <f>'[1]Distribution Factors'!F73</f>
        <v>12</v>
      </c>
      <c r="B100" s="4"/>
      <c r="C100" s="4" t="s">
        <v>17</v>
      </c>
      <c r="D100" s="4"/>
      <c r="E100" s="10" t="s">
        <v>93</v>
      </c>
      <c r="F100" s="4"/>
      <c r="G100" s="11">
        <v>11949</v>
      </c>
      <c r="H100" s="4"/>
      <c r="I100" s="12">
        <f>+G100/$G$107</f>
        <v>0.35964965085480377</v>
      </c>
      <c r="J100" s="4"/>
      <c r="K100" s="13">
        <f>M107-SUM(K101:K106)</f>
        <v>83.440000000000026</v>
      </c>
      <c r="L100" s="4"/>
      <c r="M100" s="5" t="s">
        <v>26</v>
      </c>
      <c r="N100" s="1">
        <v>70784.929999999993</v>
      </c>
      <c r="O100" s="10"/>
      <c r="P100" s="18">
        <f t="shared" ref="P100:P106" si="28">K100-N100</f>
        <v>-70701.489999999991</v>
      </c>
      <c r="Q100" s="15"/>
      <c r="R100" s="16"/>
    </row>
    <row r="101" spans="1:21" ht="15" x14ac:dyDescent="0.25">
      <c r="A101" s="4">
        <f>'[1]Distribution Factors'!F74</f>
        <v>12</v>
      </c>
      <c r="B101" s="4"/>
      <c r="C101" s="4" t="s">
        <v>19</v>
      </c>
      <c r="D101" s="4"/>
      <c r="E101" s="10" t="s">
        <v>94</v>
      </c>
      <c r="F101" s="4"/>
      <c r="G101" s="11">
        <v>691</v>
      </c>
      <c r="H101" s="4"/>
      <c r="I101" s="12">
        <f t="shared" ref="I101:I106" si="29">+G101/$G$107</f>
        <v>2.0798218155550205E-2</v>
      </c>
      <c r="J101" s="4"/>
      <c r="K101" s="25">
        <f>ROUND(I101*$M$107,2)</f>
        <v>4.83</v>
      </c>
      <c r="L101" s="4"/>
      <c r="M101" s="5" t="s">
        <v>26</v>
      </c>
      <c r="N101" s="1">
        <v>4093.43</v>
      </c>
      <c r="O101" s="10"/>
      <c r="P101" s="18">
        <f t="shared" si="28"/>
        <v>-4088.6</v>
      </c>
      <c r="Q101" s="15"/>
      <c r="R101" s="16"/>
    </row>
    <row r="102" spans="1:21" ht="15" x14ac:dyDescent="0.25">
      <c r="A102" s="4">
        <f>'[1]Distribution Factors'!F75</f>
        <v>12</v>
      </c>
      <c r="B102" s="4"/>
      <c r="C102" s="4" t="s">
        <v>19</v>
      </c>
      <c r="D102" s="4"/>
      <c r="E102" s="10" t="s">
        <v>95</v>
      </c>
      <c r="F102" s="4"/>
      <c r="G102" s="11">
        <v>16422</v>
      </c>
      <c r="H102" s="4"/>
      <c r="I102" s="12">
        <f t="shared" si="29"/>
        <v>0.49428124247531907</v>
      </c>
      <c r="J102" s="4"/>
      <c r="K102" s="25">
        <f>ROUND(I102*$M$107,2)</f>
        <v>114.67</v>
      </c>
      <c r="L102" s="4"/>
      <c r="M102" s="5" t="s">
        <v>26</v>
      </c>
      <c r="N102" s="1">
        <v>97282.63</v>
      </c>
      <c r="O102" s="10"/>
      <c r="P102" s="18">
        <f t="shared" si="28"/>
        <v>-97167.96</v>
      </c>
      <c r="Q102" s="15"/>
      <c r="R102" s="16"/>
    </row>
    <row r="103" spans="1:21" ht="15" x14ac:dyDescent="0.25">
      <c r="A103" s="4">
        <f>'[1]Distribution Factors'!F76</f>
        <v>12</v>
      </c>
      <c r="B103" s="4"/>
      <c r="C103" s="4" t="s">
        <v>19</v>
      </c>
      <c r="D103" s="4"/>
      <c r="E103" s="10" t="s">
        <v>96</v>
      </c>
      <c r="F103" s="4"/>
      <c r="G103" s="11">
        <v>788</v>
      </c>
      <c r="H103" s="4"/>
      <c r="I103" s="12">
        <f t="shared" si="29"/>
        <v>2.3717794365518904E-2</v>
      </c>
      <c r="J103" s="4"/>
      <c r="K103" s="25">
        <f t="shared" ref="K103:K106" si="30">ROUND(I103*$M$107,2)</f>
        <v>5.5</v>
      </c>
      <c r="L103" s="4"/>
      <c r="M103" s="5" t="s">
        <v>26</v>
      </c>
      <c r="N103" s="1">
        <v>4668.05</v>
      </c>
      <c r="O103" s="10"/>
      <c r="P103" s="18">
        <f t="shared" si="28"/>
        <v>-4662.55</v>
      </c>
      <c r="Q103" s="15"/>
      <c r="R103" s="16"/>
    </row>
    <row r="104" spans="1:21" ht="15" x14ac:dyDescent="0.25">
      <c r="A104" s="4">
        <f>'[1]Distribution Factors'!F77</f>
        <v>12</v>
      </c>
      <c r="B104" s="4"/>
      <c r="C104" s="4" t="s">
        <v>19</v>
      </c>
      <c r="D104" s="4"/>
      <c r="E104" s="10" t="s">
        <v>97</v>
      </c>
      <c r="F104" s="4"/>
      <c r="G104" s="11">
        <v>467</v>
      </c>
      <c r="H104" s="4"/>
      <c r="I104" s="12">
        <f t="shared" si="29"/>
        <v>1.4056104021189501E-2</v>
      </c>
      <c r="J104" s="4"/>
      <c r="K104" s="25">
        <f t="shared" si="30"/>
        <v>3.26</v>
      </c>
      <c r="L104" s="4"/>
      <c r="M104" s="5" t="s">
        <v>26</v>
      </c>
      <c r="N104" s="1">
        <v>2766.47</v>
      </c>
      <c r="O104" s="10"/>
      <c r="P104" s="18">
        <f t="shared" si="28"/>
        <v>-2763.2099999999996</v>
      </c>
      <c r="Q104" s="15"/>
      <c r="R104" s="16"/>
    </row>
    <row r="105" spans="1:21" ht="15" x14ac:dyDescent="0.25">
      <c r="A105" s="4">
        <f>'[1]Distribution Factors'!F78</f>
        <v>12</v>
      </c>
      <c r="B105" s="4"/>
      <c r="C105" s="4" t="s">
        <v>19</v>
      </c>
      <c r="D105" s="4"/>
      <c r="E105" s="10" t="s">
        <v>98</v>
      </c>
      <c r="F105" s="4"/>
      <c r="G105" s="11">
        <v>1254</v>
      </c>
      <c r="H105" s="4"/>
      <c r="I105" s="12">
        <f t="shared" si="29"/>
        <v>3.7743799662894296E-2</v>
      </c>
      <c r="J105" s="4"/>
      <c r="K105" s="25">
        <f t="shared" si="30"/>
        <v>8.76</v>
      </c>
      <c r="L105" s="4"/>
      <c r="M105" s="5" t="s">
        <v>26</v>
      </c>
      <c r="N105" s="1">
        <v>7428.6</v>
      </c>
      <c r="O105" s="10"/>
      <c r="P105" s="18">
        <f t="shared" si="28"/>
        <v>-7419.84</v>
      </c>
      <c r="Q105" s="15"/>
      <c r="R105" s="16"/>
    </row>
    <row r="106" spans="1:21" ht="15" x14ac:dyDescent="0.25">
      <c r="A106" s="4">
        <f>'[1]Distribution Factors'!F79</f>
        <v>12</v>
      </c>
      <c r="B106" s="4"/>
      <c r="C106" s="4" t="s">
        <v>19</v>
      </c>
      <c r="D106" s="4"/>
      <c r="E106" s="10" t="s">
        <v>99</v>
      </c>
      <c r="F106" s="4"/>
      <c r="G106" s="11">
        <v>1653</v>
      </c>
      <c r="H106" s="4"/>
      <c r="I106" s="12">
        <f t="shared" si="29"/>
        <v>4.9753190464724296E-2</v>
      </c>
      <c r="J106" s="4"/>
      <c r="K106" s="25">
        <f t="shared" si="30"/>
        <v>11.54</v>
      </c>
      <c r="L106" s="4"/>
      <c r="M106" s="5" t="s">
        <v>43</v>
      </c>
      <c r="N106" s="1">
        <v>9792.24</v>
      </c>
      <c r="O106" s="10"/>
      <c r="P106" s="18">
        <f t="shared" si="28"/>
        <v>-9780.6999999999989</v>
      </c>
      <c r="Q106" s="15"/>
    </row>
    <row r="107" spans="1:21" ht="15.75" thickBot="1" x14ac:dyDescent="0.3">
      <c r="A107" s="4"/>
      <c r="B107" s="4"/>
      <c r="C107" s="4"/>
      <c r="D107" s="4"/>
      <c r="E107" s="19" t="s">
        <v>24</v>
      </c>
      <c r="F107" s="4"/>
      <c r="G107" s="20">
        <f>SUM(G100:G106)</f>
        <v>33224</v>
      </c>
      <c r="H107" s="4"/>
      <c r="I107" s="21">
        <f>SUM(I100:I106)</f>
        <v>1</v>
      </c>
      <c r="J107" s="4"/>
      <c r="K107" s="22">
        <f>SUM(K100:K106)</f>
        <v>232</v>
      </c>
      <c r="L107" s="4"/>
      <c r="M107" s="5">
        <f>[2]Calculation!N19</f>
        <v>232</v>
      </c>
      <c r="N107" s="24">
        <f>M107-K107</f>
        <v>0</v>
      </c>
      <c r="O107" s="18"/>
      <c r="P107" s="18"/>
      <c r="Q107" s="15"/>
      <c r="R107" s="23">
        <f>[2]Calculation!E19</f>
        <v>33224</v>
      </c>
      <c r="S107" s="24">
        <f>R107-G107</f>
        <v>0</v>
      </c>
      <c r="U107" s="1" t="b">
        <f>K107=M107</f>
        <v>1</v>
      </c>
    </row>
    <row r="108" spans="1:21" ht="15.75" thickTop="1" x14ac:dyDescent="0.25">
      <c r="A108" s="4"/>
      <c r="B108" s="4"/>
      <c r="C108" s="4"/>
      <c r="D108" s="4"/>
      <c r="E108" s="10"/>
      <c r="F108" s="4"/>
      <c r="G108" s="11"/>
      <c r="H108" s="4"/>
      <c r="I108" s="12"/>
      <c r="J108" s="4"/>
      <c r="K108" s="25"/>
      <c r="L108" s="4"/>
      <c r="O108" s="10"/>
      <c r="P108" s="18"/>
      <c r="Q108" s="15"/>
      <c r="R108" s="16"/>
    </row>
    <row r="109" spans="1:21" ht="15" x14ac:dyDescent="0.25">
      <c r="A109" s="4">
        <f>'[1]Distribution Factors'!F80</f>
        <v>13</v>
      </c>
      <c r="B109" s="4"/>
      <c r="C109" s="4" t="s">
        <v>17</v>
      </c>
      <c r="D109" s="4"/>
      <c r="E109" s="10" t="s">
        <v>100</v>
      </c>
      <c r="F109" s="4"/>
      <c r="G109" s="11">
        <v>8502</v>
      </c>
      <c r="H109" s="4"/>
      <c r="I109" s="12">
        <f t="shared" ref="I109:I114" si="31">+G109/$G$115</f>
        <v>0.79361523382805932</v>
      </c>
      <c r="J109" s="4"/>
      <c r="K109" s="13">
        <f>M115-SUM(K110:K114)</f>
        <v>59.369999999999273</v>
      </c>
      <c r="L109" s="4"/>
      <c r="M109" s="5" t="s">
        <v>26</v>
      </c>
      <c r="N109" s="1">
        <v>50365.17</v>
      </c>
      <c r="O109" s="10"/>
      <c r="P109" s="18">
        <f t="shared" ref="P109:P114" si="32">K109-N109</f>
        <v>-50305.799999999996</v>
      </c>
      <c r="Q109" s="15"/>
      <c r="R109" s="16"/>
    </row>
    <row r="110" spans="1:21" ht="15" x14ac:dyDescent="0.25">
      <c r="A110" s="4">
        <f>'[1]Distribution Factors'!F81</f>
        <v>13</v>
      </c>
      <c r="B110" s="4"/>
      <c r="C110" s="4" t="s">
        <v>19</v>
      </c>
      <c r="D110" s="4"/>
      <c r="E110" s="10" t="s">
        <v>101</v>
      </c>
      <c r="F110" s="4"/>
      <c r="G110" s="11">
        <v>55</v>
      </c>
      <c r="H110" s="4"/>
      <c r="I110" s="12">
        <f t="shared" si="31"/>
        <v>5.1339494072622045E-3</v>
      </c>
      <c r="J110" s="4"/>
      <c r="K110" s="25">
        <f>ROUND(I110*$M$115,2)</f>
        <v>0.38</v>
      </c>
      <c r="L110" s="4"/>
      <c r="M110" s="5" t="s">
        <v>26</v>
      </c>
      <c r="N110" s="1">
        <v>325.82</v>
      </c>
      <c r="O110" s="10"/>
      <c r="P110" s="18">
        <f t="shared" si="32"/>
        <v>-325.44</v>
      </c>
      <c r="Q110" s="15"/>
      <c r="R110" s="16"/>
    </row>
    <row r="111" spans="1:21" ht="15" x14ac:dyDescent="0.25">
      <c r="A111" s="4">
        <f>'[1]Distribution Factors'!F82</f>
        <v>13</v>
      </c>
      <c r="B111" s="4"/>
      <c r="C111" s="4" t="s">
        <v>19</v>
      </c>
      <c r="D111" s="4"/>
      <c r="E111" s="10" t="s">
        <v>102</v>
      </c>
      <c r="F111" s="4"/>
      <c r="G111" s="11">
        <v>645</v>
      </c>
      <c r="H111" s="4"/>
      <c r="I111" s="12">
        <f t="shared" si="31"/>
        <v>6.0207224866984037E-2</v>
      </c>
      <c r="J111" s="4"/>
      <c r="K111" s="25">
        <f>ROUND(I111*$M$115,2)</f>
        <v>4.5</v>
      </c>
      <c r="L111" s="4"/>
      <c r="M111" s="5" t="s">
        <v>26</v>
      </c>
      <c r="N111" s="1">
        <v>3820.93</v>
      </c>
      <c r="O111" s="10"/>
      <c r="P111" s="18">
        <f t="shared" si="32"/>
        <v>-3816.43</v>
      </c>
      <c r="Q111" s="15"/>
      <c r="R111" s="16"/>
    </row>
    <row r="112" spans="1:21" ht="15" x14ac:dyDescent="0.25">
      <c r="A112" s="4">
        <f>'[1]Distribution Factors'!F83</f>
        <v>13</v>
      </c>
      <c r="B112" s="4"/>
      <c r="C112" s="4" t="s">
        <v>19</v>
      </c>
      <c r="D112" s="4"/>
      <c r="E112" s="10" t="s">
        <v>103</v>
      </c>
      <c r="F112" s="4"/>
      <c r="G112" s="11">
        <v>238</v>
      </c>
      <c r="H112" s="4"/>
      <c r="I112" s="12">
        <f t="shared" si="31"/>
        <v>2.2215999253243721E-2</v>
      </c>
      <c r="J112" s="4"/>
      <c r="K112" s="25">
        <f>ROUND(I112*$M$115,2)</f>
        <v>1.66</v>
      </c>
      <c r="L112" s="4"/>
      <c r="M112" s="5" t="s">
        <v>26</v>
      </c>
      <c r="N112" s="1">
        <v>1409.89</v>
      </c>
      <c r="O112" s="10"/>
      <c r="P112" s="18">
        <f t="shared" si="32"/>
        <v>-1408.23</v>
      </c>
      <c r="Q112" s="15"/>
      <c r="R112" s="16"/>
    </row>
    <row r="113" spans="1:21" ht="15" x14ac:dyDescent="0.25">
      <c r="A113" s="4">
        <f>'[1]Distribution Factors'!F84</f>
        <v>13</v>
      </c>
      <c r="B113" s="4"/>
      <c r="C113" s="4" t="s">
        <v>19</v>
      </c>
      <c r="D113" s="4"/>
      <c r="E113" s="10" t="s">
        <v>104</v>
      </c>
      <c r="F113" s="4"/>
      <c r="G113" s="11">
        <v>828</v>
      </c>
      <c r="H113" s="4"/>
      <c r="I113" s="12">
        <f t="shared" si="31"/>
        <v>7.7289274712965553E-2</v>
      </c>
      <c r="J113" s="4"/>
      <c r="K113" s="25">
        <f>ROUND(I113*$M$115,2)</f>
        <v>5.78</v>
      </c>
      <c r="L113" s="4"/>
      <c r="M113" s="5" t="s">
        <v>26</v>
      </c>
      <c r="N113" s="1">
        <v>4905.01</v>
      </c>
      <c r="O113" s="10"/>
      <c r="P113" s="18">
        <f t="shared" si="32"/>
        <v>-4899.2300000000005</v>
      </c>
      <c r="Q113" s="15"/>
      <c r="R113" s="16"/>
    </row>
    <row r="114" spans="1:21" ht="15" x14ac:dyDescent="0.25">
      <c r="A114" s="4">
        <f>'[1]Distribution Factors'!F85</f>
        <v>13</v>
      </c>
      <c r="B114" s="4"/>
      <c r="C114" s="4" t="s">
        <v>19</v>
      </c>
      <c r="D114" s="4"/>
      <c r="E114" s="10" t="s">
        <v>105</v>
      </c>
      <c r="F114" s="4"/>
      <c r="G114" s="11">
        <v>445</v>
      </c>
      <c r="H114" s="4"/>
      <c r="I114" s="12">
        <f t="shared" si="31"/>
        <v>4.1538317931485109E-2</v>
      </c>
      <c r="J114" s="4"/>
      <c r="K114" s="25">
        <f>ROUND(I114*$M$115,2)</f>
        <v>3.11</v>
      </c>
      <c r="L114" s="4"/>
      <c r="M114" s="5" t="s">
        <v>43</v>
      </c>
      <c r="N114" s="1">
        <v>2636.14</v>
      </c>
      <c r="O114" s="10"/>
      <c r="P114" s="18">
        <f t="shared" si="32"/>
        <v>-2633.0299999999997</v>
      </c>
      <c r="Q114" s="15"/>
      <c r="R114" s="16"/>
    </row>
    <row r="115" spans="1:21" ht="15.75" thickBot="1" x14ac:dyDescent="0.3">
      <c r="A115" s="4"/>
      <c r="B115" s="4"/>
      <c r="C115" s="4" t="s">
        <v>43</v>
      </c>
      <c r="D115" s="4"/>
      <c r="E115" s="19" t="s">
        <v>24</v>
      </c>
      <c r="F115" s="4"/>
      <c r="G115" s="20">
        <f>SUM(G109:G114)</f>
        <v>10713</v>
      </c>
      <c r="H115" s="4"/>
      <c r="I115" s="21">
        <f>SUM(I108:I114)</f>
        <v>0.99999999999999989</v>
      </c>
      <c r="J115" s="4"/>
      <c r="K115" s="22">
        <f>SUM(K109:K114)</f>
        <v>74.799999999999272</v>
      </c>
      <c r="L115" s="4"/>
      <c r="M115" s="5">
        <f>[2]Calculation!N20</f>
        <v>74.799999999999272</v>
      </c>
      <c r="N115" s="24">
        <f>M115-K115</f>
        <v>0</v>
      </c>
      <c r="O115" s="10"/>
      <c r="P115" s="18"/>
      <c r="Q115" s="15"/>
      <c r="R115" s="23">
        <f>[2]Calculation!E20</f>
        <v>10713</v>
      </c>
      <c r="S115" s="24">
        <f>R115-G115</f>
        <v>0</v>
      </c>
      <c r="U115" s="1" t="b">
        <f>K115=M115</f>
        <v>1</v>
      </c>
    </row>
    <row r="116" spans="1:21" ht="15.75" thickTop="1" x14ac:dyDescent="0.25">
      <c r="A116" s="4"/>
      <c r="B116" s="4"/>
      <c r="C116" s="4"/>
      <c r="D116" s="4"/>
      <c r="E116" s="10"/>
      <c r="F116" s="4"/>
      <c r="G116" s="11"/>
      <c r="H116" s="4"/>
      <c r="I116" s="12"/>
      <c r="J116" s="4"/>
      <c r="K116" s="25"/>
      <c r="L116" s="4"/>
      <c r="O116" s="10"/>
      <c r="P116" s="10"/>
      <c r="Q116" s="15"/>
      <c r="R116" s="16"/>
    </row>
    <row r="117" spans="1:21" ht="15" x14ac:dyDescent="0.25">
      <c r="A117" s="4">
        <f>'[1]Distribution Factors'!F86</f>
        <v>14</v>
      </c>
      <c r="B117" s="4"/>
      <c r="C117" s="4" t="s">
        <v>17</v>
      </c>
      <c r="D117" s="4"/>
      <c r="E117" s="10" t="s">
        <v>106</v>
      </c>
      <c r="F117" s="4"/>
      <c r="G117" s="11">
        <v>17090</v>
      </c>
      <c r="H117" s="4"/>
      <c r="I117" s="12">
        <f>+G117/$G$125</f>
        <v>0.54000252780586455</v>
      </c>
      <c r="J117" s="4"/>
      <c r="K117" s="13">
        <f>M125-SUM(K118:K124)</f>
        <v>119.33999999999068</v>
      </c>
      <c r="L117" s="4"/>
      <c r="M117" s="5" t="s">
        <v>26</v>
      </c>
      <c r="N117" s="1">
        <v>101239.8</v>
      </c>
      <c r="O117" s="10"/>
      <c r="P117" s="18">
        <f t="shared" ref="P117:P123" si="33">K117-N117</f>
        <v>-101120.46</v>
      </c>
      <c r="Q117" s="15"/>
      <c r="R117" s="16"/>
    </row>
    <row r="118" spans="1:21" ht="15" x14ac:dyDescent="0.25">
      <c r="A118" s="4">
        <f>'[1]Distribution Factors'!F87</f>
        <v>14</v>
      </c>
      <c r="B118" s="4"/>
      <c r="C118" s="4" t="s">
        <v>19</v>
      </c>
      <c r="D118" s="4"/>
      <c r="E118" s="10" t="s">
        <v>107</v>
      </c>
      <c r="F118" s="4"/>
      <c r="G118" s="11">
        <v>101</v>
      </c>
      <c r="H118" s="4"/>
      <c r="I118" s="12">
        <f t="shared" ref="I118:I124" si="34">+G118/$G$125</f>
        <v>3.1913549039433772E-3</v>
      </c>
      <c r="J118" s="4"/>
      <c r="K118" s="25">
        <f t="shared" ref="K118:K124" si="35">ROUND(I118*$M$125,2)</f>
        <v>0.71</v>
      </c>
      <c r="L118" s="4"/>
      <c r="M118" s="5" t="s">
        <v>26</v>
      </c>
      <c r="N118" s="1">
        <v>598.32000000000005</v>
      </c>
      <c r="O118" s="10"/>
      <c r="P118" s="18">
        <f t="shared" si="33"/>
        <v>-597.61</v>
      </c>
      <c r="Q118" s="15"/>
      <c r="R118" s="16"/>
    </row>
    <row r="119" spans="1:21" ht="15" x14ac:dyDescent="0.25">
      <c r="A119" s="4">
        <f>'[1]Distribution Factors'!F88</f>
        <v>14</v>
      </c>
      <c r="B119" s="4"/>
      <c r="C119" s="4" t="s">
        <v>19</v>
      </c>
      <c r="D119" s="4"/>
      <c r="E119" s="10" t="s">
        <v>108</v>
      </c>
      <c r="F119" s="4"/>
      <c r="G119" s="11">
        <v>135</v>
      </c>
      <c r="H119" s="4"/>
      <c r="I119" s="12">
        <f t="shared" si="34"/>
        <v>4.2656723963599595E-3</v>
      </c>
      <c r="J119" s="4"/>
      <c r="K119" s="25">
        <f t="shared" si="35"/>
        <v>0.94</v>
      </c>
      <c r="L119" s="4"/>
      <c r="M119" s="5" t="s">
        <v>26</v>
      </c>
      <c r="N119" s="1">
        <v>799.73</v>
      </c>
      <c r="O119" s="10"/>
      <c r="P119" s="18">
        <f t="shared" si="33"/>
        <v>-798.79</v>
      </c>
      <c r="Q119" s="15"/>
      <c r="R119" s="16"/>
    </row>
    <row r="120" spans="1:21" ht="15" x14ac:dyDescent="0.25">
      <c r="A120" s="4">
        <f>'[1]Distribution Factors'!F89</f>
        <v>14</v>
      </c>
      <c r="B120" s="4"/>
      <c r="C120" s="4" t="s">
        <v>19</v>
      </c>
      <c r="D120" s="4"/>
      <c r="E120" s="10" t="s">
        <v>109</v>
      </c>
      <c r="F120" s="4"/>
      <c r="G120" s="11">
        <v>640</v>
      </c>
      <c r="H120" s="4"/>
      <c r="I120" s="12">
        <f t="shared" si="34"/>
        <v>2.0222446916076844E-2</v>
      </c>
      <c r="J120" s="4"/>
      <c r="K120" s="25">
        <f t="shared" si="35"/>
        <v>4.47</v>
      </c>
      <c r="L120" s="4"/>
      <c r="M120" s="5" t="s">
        <v>26</v>
      </c>
      <c r="N120" s="1">
        <v>3791.31</v>
      </c>
      <c r="O120" s="10"/>
      <c r="P120" s="18">
        <f t="shared" si="33"/>
        <v>-3786.84</v>
      </c>
      <c r="Q120" s="15"/>
      <c r="R120" s="16"/>
    </row>
    <row r="121" spans="1:21" ht="15" x14ac:dyDescent="0.25">
      <c r="A121" s="4">
        <f>'[1]Distribution Factors'!F90</f>
        <v>14</v>
      </c>
      <c r="B121" s="4"/>
      <c r="C121" s="4" t="s">
        <v>19</v>
      </c>
      <c r="D121" s="4"/>
      <c r="E121" s="10" t="s">
        <v>110</v>
      </c>
      <c r="F121" s="4"/>
      <c r="G121" s="11">
        <v>343</v>
      </c>
      <c r="H121" s="4"/>
      <c r="I121" s="12">
        <f t="shared" si="34"/>
        <v>1.0837967644084935E-2</v>
      </c>
      <c r="J121" s="4"/>
      <c r="K121" s="25">
        <f t="shared" si="35"/>
        <v>2.4</v>
      </c>
      <c r="L121" s="4"/>
      <c r="M121" s="5" t="s">
        <v>26</v>
      </c>
      <c r="N121" s="1">
        <v>2031.9</v>
      </c>
      <c r="O121" s="10"/>
      <c r="P121" s="18">
        <f t="shared" si="33"/>
        <v>-2029.5</v>
      </c>
      <c r="Q121" s="15"/>
      <c r="R121" s="16"/>
    </row>
    <row r="122" spans="1:21" ht="15" x14ac:dyDescent="0.25">
      <c r="A122" s="4">
        <f>'[1]Distribution Factors'!F91</f>
        <v>14</v>
      </c>
      <c r="B122" s="4"/>
      <c r="C122" s="4" t="s">
        <v>19</v>
      </c>
      <c r="D122" s="4"/>
      <c r="E122" s="10" t="s">
        <v>111</v>
      </c>
      <c r="F122" s="4"/>
      <c r="G122" s="11">
        <v>1354</v>
      </c>
      <c r="H122" s="4"/>
      <c r="I122" s="12">
        <f t="shared" si="34"/>
        <v>4.2783114256825079E-2</v>
      </c>
      <c r="J122" s="4"/>
      <c r="K122" s="25">
        <f t="shared" si="35"/>
        <v>9.4499999999999993</v>
      </c>
      <c r="L122" s="4"/>
      <c r="M122" s="5" t="s">
        <v>26</v>
      </c>
      <c r="N122" s="1">
        <v>8020.99</v>
      </c>
      <c r="O122" s="10"/>
      <c r="P122" s="18">
        <f t="shared" si="33"/>
        <v>-8011.54</v>
      </c>
      <c r="Q122" s="15"/>
      <c r="R122" s="16"/>
    </row>
    <row r="123" spans="1:21" ht="15" x14ac:dyDescent="0.25">
      <c r="A123" s="4">
        <f>'[1]Distribution Factors'!F92</f>
        <v>14</v>
      </c>
      <c r="B123" s="4"/>
      <c r="C123" s="4" t="s">
        <v>19</v>
      </c>
      <c r="D123" s="4"/>
      <c r="E123" s="10" t="s">
        <v>112</v>
      </c>
      <c r="F123" s="4"/>
      <c r="G123" s="11">
        <v>476</v>
      </c>
      <c r="H123" s="4"/>
      <c r="I123" s="12">
        <f t="shared" si="34"/>
        <v>1.5040444893832154E-2</v>
      </c>
      <c r="J123" s="4"/>
      <c r="K123" s="25">
        <f t="shared" si="35"/>
        <v>3.32</v>
      </c>
      <c r="L123" s="4"/>
      <c r="M123" s="5" t="s">
        <v>26</v>
      </c>
      <c r="N123" s="1">
        <v>2819.79</v>
      </c>
      <c r="O123" s="10"/>
      <c r="P123" s="18">
        <f t="shared" si="33"/>
        <v>-2816.47</v>
      </c>
      <c r="Q123" s="15"/>
      <c r="R123" s="16"/>
    </row>
    <row r="124" spans="1:21" ht="15" x14ac:dyDescent="0.25">
      <c r="A124" s="4">
        <f>'[1]Distribution Factors'!F93</f>
        <v>14</v>
      </c>
      <c r="B124" s="4"/>
      <c r="C124" s="4" t="s">
        <v>19</v>
      </c>
      <c r="D124" s="4"/>
      <c r="E124" s="10" t="s">
        <v>113</v>
      </c>
      <c r="F124" s="4"/>
      <c r="G124" s="11">
        <v>11509</v>
      </c>
      <c r="H124" s="4"/>
      <c r="I124" s="12">
        <f t="shared" si="34"/>
        <v>0.36365647118301314</v>
      </c>
      <c r="J124" s="4"/>
      <c r="K124" s="25">
        <f t="shared" si="35"/>
        <v>80.36</v>
      </c>
      <c r="L124" s="4"/>
      <c r="M124" s="5" t="s">
        <v>43</v>
      </c>
      <c r="N124" s="1">
        <v>68178.399999999994</v>
      </c>
      <c r="O124" s="10"/>
      <c r="P124" s="10"/>
      <c r="Q124" s="15"/>
      <c r="R124" s="16"/>
    </row>
    <row r="125" spans="1:21" ht="15.75" thickBot="1" x14ac:dyDescent="0.3">
      <c r="A125" s="4"/>
      <c r="B125" s="4"/>
      <c r="C125" s="4"/>
      <c r="D125" s="4"/>
      <c r="E125" s="19" t="s">
        <v>24</v>
      </c>
      <c r="F125" s="4"/>
      <c r="G125" s="20">
        <f>SUM(G117:G124)</f>
        <v>31648</v>
      </c>
      <c r="H125" s="4"/>
      <c r="I125" s="21">
        <f>SUM(I117:I124)</f>
        <v>1.0000000000000002</v>
      </c>
      <c r="J125" s="4"/>
      <c r="K125" s="22">
        <f>SUM(K117:K124)</f>
        <v>220.98999999999069</v>
      </c>
      <c r="L125" s="4"/>
      <c r="M125" s="5">
        <f>[2]Calculation!N21</f>
        <v>220.98999999999069</v>
      </c>
      <c r="N125" s="24">
        <f>M125-K125</f>
        <v>0</v>
      </c>
      <c r="O125" s="10"/>
      <c r="P125" s="10"/>
      <c r="Q125" s="15"/>
      <c r="R125" s="23">
        <f>[2]Calculation!E21</f>
        <v>31648</v>
      </c>
      <c r="S125" s="24">
        <f>R125-G125</f>
        <v>0</v>
      </c>
      <c r="U125" s="1" t="b">
        <f>K125=M125</f>
        <v>1</v>
      </c>
    </row>
    <row r="126" spans="1:21" ht="15.75" thickTop="1" x14ac:dyDescent="0.25">
      <c r="A126" s="4"/>
      <c r="B126" s="4"/>
      <c r="C126" s="4"/>
      <c r="D126" s="4"/>
      <c r="E126" s="10"/>
      <c r="F126" s="4"/>
      <c r="G126" s="11"/>
      <c r="H126" s="4"/>
      <c r="I126" s="12"/>
      <c r="J126" s="4"/>
      <c r="K126" s="25"/>
      <c r="L126" s="4"/>
      <c r="O126" s="10"/>
      <c r="P126" s="10"/>
      <c r="Q126" s="15"/>
      <c r="R126" s="16"/>
    </row>
    <row r="127" spans="1:21" ht="15" x14ac:dyDescent="0.25">
      <c r="A127" s="4">
        <f>'[1]Distribution Factors'!F94</f>
        <v>16</v>
      </c>
      <c r="B127" s="4"/>
      <c r="C127" s="4" t="s">
        <v>17</v>
      </c>
      <c r="D127" s="4"/>
      <c r="E127" s="10" t="s">
        <v>114</v>
      </c>
      <c r="F127" s="4"/>
      <c r="G127" s="11">
        <v>11796</v>
      </c>
      <c r="H127" s="4"/>
      <c r="I127" s="12">
        <f>+G127/$G$133</f>
        <v>0.45827505827505827</v>
      </c>
      <c r="J127" s="4"/>
      <c r="K127" s="13">
        <f>M133-SUM(K128:K132)</f>
        <v>82.369999999997958</v>
      </c>
      <c r="L127" s="4"/>
      <c r="M127" s="5" t="s">
        <v>26</v>
      </c>
      <c r="N127" s="1">
        <v>69878.570000000007</v>
      </c>
      <c r="O127" s="10"/>
      <c r="P127" s="18">
        <f t="shared" ref="P127:P132" si="36">K127-N127</f>
        <v>-69796.200000000012</v>
      </c>
      <c r="Q127" s="15"/>
      <c r="R127" s="16"/>
    </row>
    <row r="128" spans="1:21" ht="15" x14ac:dyDescent="0.25">
      <c r="A128" s="4">
        <f>'[1]Distribution Factors'!F95</f>
        <v>16</v>
      </c>
      <c r="B128" s="4"/>
      <c r="C128" s="4" t="s">
        <v>19</v>
      </c>
      <c r="D128" s="4"/>
      <c r="E128" s="10" t="s">
        <v>115</v>
      </c>
      <c r="F128" s="4"/>
      <c r="G128" s="11">
        <v>11492</v>
      </c>
      <c r="H128" s="4"/>
      <c r="I128" s="12">
        <f t="shared" ref="I128:I132" si="37">+G128/$G$133</f>
        <v>0.44646464646464645</v>
      </c>
      <c r="J128" s="4"/>
      <c r="K128" s="25">
        <f>ROUND(I128*$M$133,2)</f>
        <v>80.25</v>
      </c>
      <c r="L128" s="4"/>
      <c r="M128" s="5" t="s">
        <v>26</v>
      </c>
      <c r="N128" s="1">
        <v>68077.7</v>
      </c>
      <c r="O128" s="10"/>
      <c r="P128" s="18">
        <f t="shared" si="36"/>
        <v>-67997.45</v>
      </c>
      <c r="Q128" s="15"/>
      <c r="R128" s="16"/>
    </row>
    <row r="129" spans="1:21" ht="15" x14ac:dyDescent="0.25">
      <c r="A129" s="4">
        <f>'[1]Distribution Factors'!F96</f>
        <v>16</v>
      </c>
      <c r="B129" s="4"/>
      <c r="C129" s="4" t="s">
        <v>19</v>
      </c>
      <c r="D129" s="4"/>
      <c r="E129" s="10" t="s">
        <v>116</v>
      </c>
      <c r="F129" s="4"/>
      <c r="G129" s="11">
        <v>127</v>
      </c>
      <c r="H129" s="4"/>
      <c r="I129" s="12">
        <f t="shared" si="37"/>
        <v>4.9339549339549342E-3</v>
      </c>
      <c r="J129" s="4"/>
      <c r="K129" s="25">
        <f>ROUND(I129*$M$133,2)</f>
        <v>0.89</v>
      </c>
      <c r="L129" s="4"/>
      <c r="M129" s="5" t="s">
        <v>26</v>
      </c>
      <c r="N129" s="1">
        <v>752.34</v>
      </c>
      <c r="O129" s="10"/>
      <c r="P129" s="18">
        <f t="shared" si="36"/>
        <v>-751.45</v>
      </c>
      <c r="Q129" s="15"/>
      <c r="R129" s="16"/>
    </row>
    <row r="130" spans="1:21" ht="15" x14ac:dyDescent="0.25">
      <c r="A130" s="4">
        <f>'[1]Distribution Factors'!F97</f>
        <v>16</v>
      </c>
      <c r="B130" s="4"/>
      <c r="C130" s="4" t="s">
        <v>19</v>
      </c>
      <c r="D130" s="4"/>
      <c r="E130" s="10" t="s">
        <v>117</v>
      </c>
      <c r="F130" s="4"/>
      <c r="G130" s="11">
        <v>331</v>
      </c>
      <c r="H130" s="4"/>
      <c r="I130" s="12">
        <f t="shared" si="37"/>
        <v>1.285936285936286E-2</v>
      </c>
      <c r="J130" s="4"/>
      <c r="K130" s="25">
        <f>ROUND(I130*$M$133,2)</f>
        <v>2.31</v>
      </c>
      <c r="L130" s="4"/>
      <c r="M130" s="5" t="s">
        <v>26</v>
      </c>
      <c r="N130" s="1">
        <v>1960.82</v>
      </c>
      <c r="O130" s="10"/>
      <c r="P130" s="18">
        <f t="shared" si="36"/>
        <v>-1958.51</v>
      </c>
      <c r="Q130" s="15"/>
      <c r="R130" s="16"/>
    </row>
    <row r="131" spans="1:21" ht="15" x14ac:dyDescent="0.25">
      <c r="A131" s="4">
        <f>'[1]Distribution Factors'!F98</f>
        <v>16</v>
      </c>
      <c r="B131" s="4"/>
      <c r="C131" s="4" t="s">
        <v>19</v>
      </c>
      <c r="D131" s="4"/>
      <c r="E131" s="10" t="s">
        <v>118</v>
      </c>
      <c r="F131" s="4"/>
      <c r="G131" s="11">
        <v>615</v>
      </c>
      <c r="H131" s="4"/>
      <c r="I131" s="12">
        <f t="shared" si="37"/>
        <v>2.3892773892773892E-2</v>
      </c>
      <c r="J131" s="4"/>
      <c r="K131" s="25">
        <f>ROUND(I131*$M$133,2)</f>
        <v>4.29</v>
      </c>
      <c r="L131" s="4"/>
      <c r="M131" s="5" t="s">
        <v>26</v>
      </c>
      <c r="N131" s="1">
        <v>3643.21</v>
      </c>
      <c r="O131" s="10"/>
      <c r="P131" s="18">
        <f t="shared" si="36"/>
        <v>-3638.92</v>
      </c>
      <c r="Q131" s="15"/>
      <c r="R131" s="16"/>
    </row>
    <row r="132" spans="1:21" ht="15" x14ac:dyDescent="0.25">
      <c r="A132" s="4">
        <f>'[1]Distribution Factors'!F99</f>
        <v>16</v>
      </c>
      <c r="B132" s="4"/>
      <c r="C132" s="4" t="s">
        <v>19</v>
      </c>
      <c r="D132" s="4"/>
      <c r="E132" s="10" t="s">
        <v>119</v>
      </c>
      <c r="F132" s="4"/>
      <c r="G132" s="11">
        <v>1379</v>
      </c>
      <c r="H132" s="4"/>
      <c r="I132" s="12">
        <f t="shared" si="37"/>
        <v>5.3574203574203574E-2</v>
      </c>
      <c r="J132" s="4"/>
      <c r="K132" s="25">
        <f>ROUND(I132*$M$133,2)</f>
        <v>9.6300000000000008</v>
      </c>
      <c r="L132" s="4"/>
      <c r="M132" s="5" t="s">
        <v>43</v>
      </c>
      <c r="N132" s="1">
        <v>8169.09</v>
      </c>
      <c r="O132" s="10"/>
      <c r="P132" s="18">
        <f t="shared" si="36"/>
        <v>-8159.46</v>
      </c>
      <c r="Q132" s="15"/>
      <c r="R132" s="16"/>
    </row>
    <row r="133" spans="1:21" ht="15.75" thickBot="1" x14ac:dyDescent="0.3">
      <c r="A133" s="4"/>
      <c r="B133" s="4"/>
      <c r="C133" s="4"/>
      <c r="D133" s="4"/>
      <c r="E133" s="19" t="s">
        <v>24</v>
      </c>
      <c r="F133" s="4"/>
      <c r="G133" s="20">
        <f>SUM(G127:G132)</f>
        <v>25740</v>
      </c>
      <c r="H133" s="4"/>
      <c r="I133" s="21">
        <f>SUM(I127:I132)</f>
        <v>1</v>
      </c>
      <c r="J133" s="4"/>
      <c r="K133" s="22">
        <f>SUM(K127:K132)</f>
        <v>179.73999999999793</v>
      </c>
      <c r="L133" s="4"/>
      <c r="M133" s="5">
        <f>[2]Calculation!N23</f>
        <v>179.73999999999796</v>
      </c>
      <c r="N133" s="24">
        <f>M133-K133</f>
        <v>0</v>
      </c>
      <c r="O133" s="10"/>
      <c r="P133" s="18"/>
      <c r="Q133" s="15"/>
      <c r="R133" s="23">
        <f>[2]Calculation!E23</f>
        <v>25740</v>
      </c>
      <c r="S133" s="24">
        <f>R133-G133</f>
        <v>0</v>
      </c>
      <c r="U133" s="1" t="b">
        <f>K133=M133</f>
        <v>1</v>
      </c>
    </row>
    <row r="134" spans="1:21" ht="15.75" thickTop="1" x14ac:dyDescent="0.25">
      <c r="A134" s="4"/>
      <c r="B134" s="4"/>
      <c r="C134" s="4"/>
      <c r="D134" s="4"/>
      <c r="E134" s="10"/>
      <c r="F134" s="4"/>
      <c r="G134" s="11"/>
      <c r="H134" s="4"/>
      <c r="I134" s="12"/>
      <c r="J134" s="4"/>
      <c r="K134" s="25"/>
      <c r="L134" s="4"/>
      <c r="O134" s="10"/>
      <c r="P134" s="10"/>
      <c r="Q134" s="15"/>
      <c r="R134" s="16"/>
    </row>
    <row r="135" spans="1:21" ht="15" x14ac:dyDescent="0.25">
      <c r="A135" s="4">
        <f>'[1]Distribution Factors'!F100</f>
        <v>17</v>
      </c>
      <c r="B135" s="4"/>
      <c r="C135" s="4" t="s">
        <v>17</v>
      </c>
      <c r="D135" s="4"/>
      <c r="E135" s="10" t="s">
        <v>120</v>
      </c>
      <c r="F135" s="4"/>
      <c r="G135" s="11">
        <v>16481</v>
      </c>
      <c r="H135" s="4"/>
      <c r="I135" s="12">
        <f>+G135/$G$145</f>
        <v>0.39033228335267506</v>
      </c>
      <c r="J135" s="4"/>
      <c r="K135" s="13">
        <f>M145-SUM(K136:K144)</f>
        <v>115.0800000000163</v>
      </c>
      <c r="L135" s="4"/>
      <c r="M135" s="5" t="s">
        <v>26</v>
      </c>
      <c r="N135" s="1">
        <v>97632.14</v>
      </c>
      <c r="O135" s="10"/>
      <c r="P135" s="18">
        <f t="shared" ref="P135:P144" si="38">K135-N135</f>
        <v>-97517.059999999983</v>
      </c>
      <c r="Q135" s="15"/>
      <c r="R135" s="16"/>
    </row>
    <row r="136" spans="1:21" ht="15" x14ac:dyDescent="0.25">
      <c r="A136" s="4">
        <f>'[1]Distribution Factors'!F101</f>
        <v>17</v>
      </c>
      <c r="B136" s="4"/>
      <c r="C136" s="4" t="s">
        <v>19</v>
      </c>
      <c r="D136" s="4"/>
      <c r="E136" s="10" t="s">
        <v>121</v>
      </c>
      <c r="F136" s="4"/>
      <c r="G136" s="11">
        <v>197</v>
      </c>
      <c r="H136" s="4"/>
      <c r="I136" s="12">
        <f t="shared" ref="I136:I144" si="39">+G136/$G$145</f>
        <v>4.6657035265139854E-3</v>
      </c>
      <c r="J136" s="4"/>
      <c r="K136" s="25">
        <f>ROUND(I136*$M$145,2)</f>
        <v>1.38</v>
      </c>
      <c r="L136" s="4"/>
      <c r="M136" s="5" t="s">
        <v>26</v>
      </c>
      <c r="N136" s="1">
        <v>1167.01</v>
      </c>
      <c r="O136" s="10"/>
      <c r="P136" s="18">
        <f t="shared" si="38"/>
        <v>-1165.6299999999999</v>
      </c>
      <c r="Q136" s="15"/>
      <c r="R136" s="16"/>
    </row>
    <row r="137" spans="1:21" ht="15" x14ac:dyDescent="0.25">
      <c r="A137" s="4">
        <f>'[1]Distribution Factors'!F102</f>
        <v>17</v>
      </c>
      <c r="B137" s="4"/>
      <c r="C137" s="4" t="s">
        <v>19</v>
      </c>
      <c r="D137" s="4"/>
      <c r="E137" s="10" t="s">
        <v>122</v>
      </c>
      <c r="F137" s="4"/>
      <c r="G137" s="11">
        <v>644</v>
      </c>
      <c r="H137" s="4"/>
      <c r="I137" s="12">
        <f t="shared" si="39"/>
        <v>1.5252350614593941E-2</v>
      </c>
      <c r="J137" s="4"/>
      <c r="K137" s="25">
        <f t="shared" ref="K137:K144" si="40">ROUND(I137*$M$145,2)</f>
        <v>4.5</v>
      </c>
      <c r="L137" s="4"/>
      <c r="M137" s="5" t="s">
        <v>26</v>
      </c>
      <c r="N137" s="1">
        <v>3815</v>
      </c>
      <c r="O137" s="10"/>
      <c r="P137" s="18">
        <f t="shared" si="38"/>
        <v>-3810.5</v>
      </c>
      <c r="Q137" s="15"/>
      <c r="R137" s="16"/>
    </row>
    <row r="138" spans="1:21" ht="15" x14ac:dyDescent="0.25">
      <c r="A138" s="4">
        <f>'[1]Distribution Factors'!F103</f>
        <v>17</v>
      </c>
      <c r="B138" s="4"/>
      <c r="C138" s="4" t="s">
        <v>19</v>
      </c>
      <c r="D138" s="4"/>
      <c r="E138" s="10" t="s">
        <v>123</v>
      </c>
      <c r="F138" s="4"/>
      <c r="G138" s="11">
        <v>12731</v>
      </c>
      <c r="H138" s="4"/>
      <c r="I138" s="12">
        <f t="shared" si="39"/>
        <v>0.30151812992918553</v>
      </c>
      <c r="J138" s="4"/>
      <c r="K138" s="25">
        <f t="shared" si="40"/>
        <v>88.9</v>
      </c>
      <c r="L138" s="4"/>
      <c r="M138" s="5" t="s">
        <v>26</v>
      </c>
      <c r="N138" s="1">
        <v>75417.429999999993</v>
      </c>
      <c r="O138" s="10"/>
      <c r="P138" s="18">
        <f t="shared" si="38"/>
        <v>-75328.53</v>
      </c>
      <c r="Q138" s="15"/>
      <c r="R138" s="16"/>
    </row>
    <row r="139" spans="1:21" ht="15" x14ac:dyDescent="0.25">
      <c r="A139" s="4">
        <f>'[1]Distribution Factors'!F104</f>
        <v>17</v>
      </c>
      <c r="B139" s="4"/>
      <c r="C139" s="4" t="s">
        <v>19</v>
      </c>
      <c r="D139" s="4"/>
      <c r="E139" s="10" t="s">
        <v>124</v>
      </c>
      <c r="F139" s="4"/>
      <c r="G139" s="11">
        <v>2684</v>
      </c>
      <c r="H139" s="4"/>
      <c r="I139" s="12">
        <f t="shared" si="39"/>
        <v>6.3567250076972268E-2</v>
      </c>
      <c r="J139" s="4"/>
      <c r="K139" s="25">
        <f t="shared" si="40"/>
        <v>18.739999999999998</v>
      </c>
      <c r="L139" s="4"/>
      <c r="M139" s="5" t="s">
        <v>26</v>
      </c>
      <c r="N139" s="1">
        <v>15899.8</v>
      </c>
      <c r="O139" s="10"/>
      <c r="P139" s="18">
        <f t="shared" si="38"/>
        <v>-15881.06</v>
      </c>
      <c r="Q139" s="15"/>
      <c r="R139" s="16"/>
    </row>
    <row r="140" spans="1:21" ht="15" x14ac:dyDescent="0.25">
      <c r="A140" s="4">
        <f>'[1]Distribution Factors'!F105</f>
        <v>17</v>
      </c>
      <c r="B140" s="4"/>
      <c r="C140" s="4" t="s">
        <v>19</v>
      </c>
      <c r="D140" s="4"/>
      <c r="E140" s="10" t="s">
        <v>125</v>
      </c>
      <c r="F140" s="4"/>
      <c r="G140" s="11">
        <v>254</v>
      </c>
      <c r="H140" s="4"/>
      <c r="I140" s="12">
        <f t="shared" si="39"/>
        <v>6.0156786585510271E-3</v>
      </c>
      <c r="J140" s="4"/>
      <c r="K140" s="25">
        <f t="shared" si="40"/>
        <v>1.77</v>
      </c>
      <c r="L140" s="4"/>
      <c r="M140" s="5" t="s">
        <v>26</v>
      </c>
      <c r="N140" s="1">
        <v>1504.68</v>
      </c>
      <c r="O140" s="10"/>
      <c r="P140" s="18">
        <f t="shared" si="38"/>
        <v>-1502.91</v>
      </c>
      <c r="Q140" s="15"/>
      <c r="R140" s="16"/>
    </row>
    <row r="141" spans="1:21" ht="15" x14ac:dyDescent="0.25">
      <c r="A141" s="4">
        <f>'[1]Distribution Factors'!F106</f>
        <v>17</v>
      </c>
      <c r="B141" s="4"/>
      <c r="C141" s="4" t="s">
        <v>19</v>
      </c>
      <c r="D141" s="4"/>
      <c r="E141" s="10" t="s">
        <v>126</v>
      </c>
      <c r="F141" s="4"/>
      <c r="G141" s="11">
        <v>6286</v>
      </c>
      <c r="H141" s="4"/>
      <c r="I141" s="12">
        <f t="shared" si="39"/>
        <v>0.14887620491201478</v>
      </c>
      <c r="J141" s="4"/>
      <c r="K141" s="25">
        <f t="shared" si="40"/>
        <v>43.89</v>
      </c>
      <c r="L141" s="4"/>
      <c r="M141" s="5" t="s">
        <v>26</v>
      </c>
      <c r="N141" s="1">
        <v>37237.769999999997</v>
      </c>
      <c r="O141" s="10"/>
      <c r="P141" s="18">
        <f t="shared" si="38"/>
        <v>-37193.879999999997</v>
      </c>
      <c r="Q141" s="15"/>
      <c r="R141" s="16"/>
    </row>
    <row r="142" spans="1:21" ht="15" x14ac:dyDescent="0.25">
      <c r="A142" s="4">
        <f>'[1]Distribution Factors'!F107</f>
        <v>17</v>
      </c>
      <c r="B142" s="4"/>
      <c r="C142" s="4" t="s">
        <v>19</v>
      </c>
      <c r="D142" s="4"/>
      <c r="E142" s="10" t="s">
        <v>127</v>
      </c>
      <c r="F142" s="4"/>
      <c r="G142" s="11">
        <v>244</v>
      </c>
      <c r="H142" s="4"/>
      <c r="I142" s="12">
        <f t="shared" si="39"/>
        <v>5.7788409160883878E-3</v>
      </c>
      <c r="J142" s="4"/>
      <c r="K142" s="25">
        <f t="shared" si="40"/>
        <v>1.7</v>
      </c>
      <c r="L142" s="4"/>
      <c r="M142" s="5" t="s">
        <v>26</v>
      </c>
      <c r="N142" s="1">
        <v>1445.44</v>
      </c>
      <c r="O142" s="10"/>
      <c r="P142" s="18">
        <f t="shared" si="38"/>
        <v>-1443.74</v>
      </c>
      <c r="R142" s="16"/>
    </row>
    <row r="143" spans="1:21" ht="15" x14ac:dyDescent="0.25">
      <c r="A143" s="4">
        <f>'[1]Distribution Factors'!F108</f>
        <v>17</v>
      </c>
      <c r="B143" s="4"/>
      <c r="C143" s="4" t="s">
        <v>19</v>
      </c>
      <c r="D143" s="4"/>
      <c r="E143" s="10" t="s">
        <v>128</v>
      </c>
      <c r="F143" s="4"/>
      <c r="G143" s="11">
        <v>460</v>
      </c>
      <c r="H143" s="4"/>
      <c r="I143" s="12">
        <f t="shared" si="39"/>
        <v>1.0894536153281387E-2</v>
      </c>
      <c r="J143" s="4"/>
      <c r="K143" s="25">
        <f t="shared" si="40"/>
        <v>3.21</v>
      </c>
      <c r="L143" s="4"/>
      <c r="M143" s="5" t="s">
        <v>26</v>
      </c>
      <c r="N143" s="1">
        <v>2725</v>
      </c>
      <c r="O143" s="10"/>
      <c r="P143" s="18">
        <f t="shared" si="38"/>
        <v>-2721.79</v>
      </c>
      <c r="Q143" s="15"/>
      <c r="R143" s="16"/>
    </row>
    <row r="144" spans="1:21" ht="15" x14ac:dyDescent="0.25">
      <c r="A144" s="4">
        <f>'[1]Distribution Factors'!F109</f>
        <v>17</v>
      </c>
      <c r="B144" s="4"/>
      <c r="C144" s="4" t="s">
        <v>19</v>
      </c>
      <c r="D144" s="4"/>
      <c r="E144" s="10" t="s">
        <v>129</v>
      </c>
      <c r="F144" s="4"/>
      <c r="G144" s="11">
        <v>2242</v>
      </c>
      <c r="H144" s="4"/>
      <c r="I144" s="12">
        <f t="shared" si="39"/>
        <v>5.3099021860123628E-2</v>
      </c>
      <c r="J144" s="4"/>
      <c r="K144" s="25">
        <f t="shared" si="40"/>
        <v>15.66</v>
      </c>
      <c r="L144" s="4"/>
      <c r="M144" s="5" t="s">
        <v>43</v>
      </c>
      <c r="N144" s="1">
        <v>13281.43</v>
      </c>
      <c r="O144" s="10"/>
      <c r="P144" s="18">
        <f t="shared" si="38"/>
        <v>-13265.77</v>
      </c>
      <c r="Q144" s="15"/>
      <c r="R144" s="16"/>
    </row>
    <row r="145" spans="1:21" ht="15.75" thickBot="1" x14ac:dyDescent="0.3">
      <c r="A145" s="4"/>
      <c r="B145" s="4"/>
      <c r="C145" s="4"/>
      <c r="D145" s="4"/>
      <c r="E145" s="19" t="s">
        <v>24</v>
      </c>
      <c r="F145" s="4"/>
      <c r="G145" s="20">
        <f>SUM(G135:G144)</f>
        <v>42223</v>
      </c>
      <c r="H145" s="4"/>
      <c r="I145" s="21">
        <f>SUM(I135:I144)</f>
        <v>1</v>
      </c>
      <c r="J145" s="4"/>
      <c r="K145" s="22">
        <f>SUM(K135:K144)</f>
        <v>294.8300000000163</v>
      </c>
      <c r="L145" s="4"/>
      <c r="M145" s="5">
        <f>[2]Calculation!N24</f>
        <v>294.8300000000163</v>
      </c>
      <c r="N145" s="24">
        <f>M145-K145</f>
        <v>0</v>
      </c>
      <c r="O145" s="10"/>
      <c r="P145" s="10"/>
      <c r="Q145" s="15"/>
      <c r="R145" s="23">
        <f>[2]Calculation!E24</f>
        <v>42223</v>
      </c>
      <c r="S145" s="24">
        <f>R145-G145</f>
        <v>0</v>
      </c>
      <c r="U145" s="1" t="b">
        <f>K145=M145</f>
        <v>1</v>
      </c>
    </row>
    <row r="146" spans="1:21" ht="15.75" thickTop="1" x14ac:dyDescent="0.25">
      <c r="A146" s="4"/>
      <c r="B146" s="4"/>
      <c r="C146" s="4"/>
      <c r="D146" s="4"/>
      <c r="E146" s="10"/>
      <c r="F146" s="4"/>
      <c r="G146" s="11"/>
      <c r="H146" s="4"/>
      <c r="I146" s="12"/>
      <c r="J146" s="4"/>
      <c r="K146" s="25"/>
      <c r="L146" s="4"/>
      <c r="O146" s="10"/>
      <c r="P146" s="10"/>
      <c r="Q146" s="15"/>
      <c r="R146" s="16"/>
    </row>
    <row r="147" spans="1:21" ht="15" x14ac:dyDescent="0.25">
      <c r="A147" s="4">
        <f>'[1]Distribution Factors'!F110</f>
        <v>18</v>
      </c>
      <c r="B147" s="4"/>
      <c r="C147" s="4" t="s">
        <v>17</v>
      </c>
      <c r="D147" s="4"/>
      <c r="E147" s="10" t="s">
        <v>130</v>
      </c>
      <c r="F147" s="4"/>
      <c r="G147" s="11">
        <v>31030</v>
      </c>
      <c r="H147" s="4"/>
      <c r="I147" s="12">
        <f>+G147/$G$156</f>
        <v>0.2637013367779657</v>
      </c>
      <c r="J147" s="4"/>
      <c r="K147" s="13">
        <f>M156-SUM(K148:K155)</f>
        <v>216.68000000004201</v>
      </c>
      <c r="L147" s="4"/>
      <c r="M147" s="5" t="s">
        <v>26</v>
      </c>
      <c r="N147" s="1">
        <v>183819.26</v>
      </c>
      <c r="O147" s="10"/>
      <c r="P147" s="18">
        <f t="shared" ref="P147:P155" si="41">K147-N147</f>
        <v>-183602.57999999996</v>
      </c>
      <c r="Q147" s="15"/>
      <c r="R147" s="16"/>
    </row>
    <row r="148" spans="1:21" ht="15" x14ac:dyDescent="0.25">
      <c r="A148" s="4">
        <f>'[1]Distribution Factors'!F111</f>
        <v>18</v>
      </c>
      <c r="B148" s="4"/>
      <c r="C148" s="4" t="s">
        <v>19</v>
      </c>
      <c r="D148" s="4"/>
      <c r="E148" s="10" t="s">
        <v>131</v>
      </c>
      <c r="F148" s="4"/>
      <c r="G148" s="11">
        <v>1961</v>
      </c>
      <c r="H148" s="4"/>
      <c r="I148" s="12">
        <f t="shared" ref="I148:I155" si="42">+G148/$G$156</f>
        <v>1.6665108650389646E-2</v>
      </c>
      <c r="J148" s="4"/>
      <c r="K148" s="25">
        <f>ROUND(I148*$M$156,2)</f>
        <v>13.69</v>
      </c>
      <c r="L148" s="4"/>
      <c r="M148" s="5" t="s">
        <v>26</v>
      </c>
      <c r="N148" s="1">
        <v>11616.81</v>
      </c>
      <c r="O148" s="10"/>
      <c r="P148" s="18">
        <f t="shared" si="41"/>
        <v>-11603.119999999999</v>
      </c>
      <c r="Q148" s="15"/>
      <c r="R148" s="16"/>
    </row>
    <row r="149" spans="1:21" ht="15" x14ac:dyDescent="0.25">
      <c r="A149" s="4">
        <f>'[1]Distribution Factors'!F112</f>
        <v>18</v>
      </c>
      <c r="B149" s="4"/>
      <c r="C149" s="4" t="s">
        <v>19</v>
      </c>
      <c r="D149" s="4"/>
      <c r="E149" s="10" t="s">
        <v>132</v>
      </c>
      <c r="F149" s="4"/>
      <c r="G149" s="26">
        <v>1</v>
      </c>
      <c r="H149" s="4"/>
      <c r="I149" s="27">
        <f t="shared" si="42"/>
        <v>8.4982706019325062E-6</v>
      </c>
      <c r="J149" s="4"/>
      <c r="K149" s="28">
        <f t="shared" ref="K149:K155" si="43">ROUND(I149*$M$156,2)</f>
        <v>0.01</v>
      </c>
      <c r="L149" s="4"/>
      <c r="M149" s="29" t="s">
        <v>26</v>
      </c>
      <c r="N149" s="1">
        <v>5.92</v>
      </c>
      <c r="O149" s="10"/>
      <c r="P149" s="18">
        <f t="shared" si="41"/>
        <v>-5.91</v>
      </c>
      <c r="R149" s="16"/>
    </row>
    <row r="150" spans="1:21" ht="15" x14ac:dyDescent="0.25">
      <c r="A150" s="4">
        <f>'[1]Distribution Factors'!F113</f>
        <v>18</v>
      </c>
      <c r="B150" s="4"/>
      <c r="C150" s="4" t="s">
        <v>19</v>
      </c>
      <c r="D150" s="4"/>
      <c r="E150" s="10" t="s">
        <v>133</v>
      </c>
      <c r="F150" s="4"/>
      <c r="G150" s="11">
        <v>1647</v>
      </c>
      <c r="H150" s="4"/>
      <c r="I150" s="12">
        <f t="shared" si="42"/>
        <v>1.3996651681382838E-2</v>
      </c>
      <c r="J150" s="4"/>
      <c r="K150" s="25">
        <f t="shared" si="43"/>
        <v>11.5</v>
      </c>
      <c r="L150" s="4"/>
      <c r="M150" s="5" t="s">
        <v>26</v>
      </c>
      <c r="N150" s="1">
        <v>9756.7000000000007</v>
      </c>
      <c r="O150" s="10"/>
      <c r="P150" s="18">
        <f t="shared" si="41"/>
        <v>-9745.2000000000007</v>
      </c>
      <c r="Q150" s="15"/>
      <c r="R150" s="16"/>
    </row>
    <row r="151" spans="1:21" ht="15" x14ac:dyDescent="0.25">
      <c r="A151" s="4">
        <f>'[1]Distribution Factors'!F114</f>
        <v>18</v>
      </c>
      <c r="B151" s="4"/>
      <c r="C151" s="4" t="s">
        <v>19</v>
      </c>
      <c r="D151" s="4"/>
      <c r="E151" s="10" t="s">
        <v>134</v>
      </c>
      <c r="F151" s="4"/>
      <c r="G151" s="11">
        <v>1805</v>
      </c>
      <c r="H151" s="4"/>
      <c r="I151" s="12">
        <f t="shared" si="42"/>
        <v>1.5339378436488174E-2</v>
      </c>
      <c r="J151" s="4"/>
      <c r="K151" s="25">
        <f t="shared" si="43"/>
        <v>12.6</v>
      </c>
      <c r="L151" s="4"/>
      <c r="M151" s="5" t="s">
        <v>26</v>
      </c>
      <c r="N151" s="1">
        <v>10692.68</v>
      </c>
      <c r="O151" s="10"/>
      <c r="P151" s="18">
        <f t="shared" si="41"/>
        <v>-10680.08</v>
      </c>
      <c r="Q151" s="15"/>
      <c r="R151" s="16"/>
    </row>
    <row r="152" spans="1:21" ht="15" x14ac:dyDescent="0.25">
      <c r="A152" s="4">
        <f>'[1]Distribution Factors'!F115</f>
        <v>18</v>
      </c>
      <c r="B152" s="4"/>
      <c r="C152" s="4" t="s">
        <v>19</v>
      </c>
      <c r="D152" s="4"/>
      <c r="E152" s="10" t="s">
        <v>135</v>
      </c>
      <c r="F152" s="4"/>
      <c r="G152" s="11">
        <v>871</v>
      </c>
      <c r="H152" s="4"/>
      <c r="I152" s="12">
        <f t="shared" si="42"/>
        <v>7.4019936942832133E-3</v>
      </c>
      <c r="J152" s="4"/>
      <c r="K152" s="25">
        <f t="shared" si="43"/>
        <v>6.08</v>
      </c>
      <c r="L152" s="4"/>
      <c r="M152" s="5" t="s">
        <v>26</v>
      </c>
      <c r="N152" s="1">
        <v>5159.7299999999996</v>
      </c>
      <c r="O152" s="10"/>
      <c r="P152" s="18">
        <f t="shared" si="41"/>
        <v>-5153.6499999999996</v>
      </c>
      <c r="Q152" s="15"/>
      <c r="R152" s="16"/>
    </row>
    <row r="153" spans="1:21" ht="15" x14ac:dyDescent="0.25">
      <c r="A153" s="4">
        <f>'[1]Distribution Factors'!F116</f>
        <v>18</v>
      </c>
      <c r="B153" s="4"/>
      <c r="C153" s="4" t="s">
        <v>19</v>
      </c>
      <c r="D153" s="4"/>
      <c r="E153" s="10" t="s">
        <v>136</v>
      </c>
      <c r="F153" s="4"/>
      <c r="G153" s="11">
        <v>70085</v>
      </c>
      <c r="H153" s="4"/>
      <c r="I153" s="12">
        <f t="shared" si="42"/>
        <v>0.59560129513643978</v>
      </c>
      <c r="J153" s="4"/>
      <c r="K153" s="25">
        <f t="shared" si="43"/>
        <v>489.39</v>
      </c>
      <c r="L153" s="4"/>
      <c r="M153" s="5" t="s">
        <v>26</v>
      </c>
      <c r="N153" s="1">
        <v>415177.98</v>
      </c>
      <c r="O153" s="10"/>
      <c r="P153" s="18">
        <f t="shared" si="41"/>
        <v>-414688.58999999997</v>
      </c>
      <c r="Q153" s="15"/>
      <c r="R153" s="16"/>
    </row>
    <row r="154" spans="1:21" ht="15" x14ac:dyDescent="0.25">
      <c r="A154" s="4">
        <f>'[1]Distribution Factors'!F117</f>
        <v>18</v>
      </c>
      <c r="B154" s="4"/>
      <c r="C154" s="4" t="s">
        <v>19</v>
      </c>
      <c r="D154" s="4"/>
      <c r="E154" s="10" t="s">
        <v>137</v>
      </c>
      <c r="F154" s="4"/>
      <c r="G154" s="11">
        <v>866</v>
      </c>
      <c r="H154" s="4"/>
      <c r="I154" s="12">
        <f t="shared" si="42"/>
        <v>7.3595023412735506E-3</v>
      </c>
      <c r="J154" s="4"/>
      <c r="K154" s="25">
        <f t="shared" si="43"/>
        <v>6.05</v>
      </c>
      <c r="L154" s="4"/>
      <c r="M154" s="5" t="s">
        <v>43</v>
      </c>
      <c r="N154" s="1">
        <v>5130.12</v>
      </c>
      <c r="O154" s="10"/>
      <c r="P154" s="18">
        <f t="shared" si="41"/>
        <v>-5124.07</v>
      </c>
      <c r="Q154" s="15"/>
      <c r="R154" s="16"/>
    </row>
    <row r="155" spans="1:21" ht="14.25" customHeight="1" x14ac:dyDescent="0.25">
      <c r="A155" s="4">
        <f>'[1]Distribution Factors'!F118</f>
        <v>18</v>
      </c>
      <c r="B155" s="4"/>
      <c r="C155" s="4" t="s">
        <v>19</v>
      </c>
      <c r="D155" s="4"/>
      <c r="E155" s="10" t="s">
        <v>138</v>
      </c>
      <c r="F155" s="4"/>
      <c r="G155" s="11">
        <v>9405</v>
      </c>
      <c r="H155" s="4"/>
      <c r="I155" s="12">
        <f t="shared" si="42"/>
        <v>7.9926235011175226E-2</v>
      </c>
      <c r="J155" s="4"/>
      <c r="K155" s="25">
        <f t="shared" si="43"/>
        <v>65.67</v>
      </c>
      <c r="L155" s="4"/>
      <c r="M155" s="5" t="s">
        <v>43</v>
      </c>
      <c r="N155" s="1">
        <v>55714.47</v>
      </c>
      <c r="O155" s="10"/>
      <c r="P155" s="18">
        <f t="shared" si="41"/>
        <v>-55648.800000000003</v>
      </c>
      <c r="Q155" s="15"/>
      <c r="R155" s="16"/>
    </row>
    <row r="156" spans="1:21" ht="15.75" thickBot="1" x14ac:dyDescent="0.3">
      <c r="A156" s="4"/>
      <c r="B156" s="4"/>
      <c r="C156" s="4"/>
      <c r="D156" s="4"/>
      <c r="E156" s="19" t="s">
        <v>24</v>
      </c>
      <c r="F156" s="4"/>
      <c r="G156" s="20">
        <f>SUM(G147:G155)</f>
        <v>117671</v>
      </c>
      <c r="H156" s="4"/>
      <c r="I156" s="21">
        <f>SUM(I147:I155)</f>
        <v>1.0000000000000002</v>
      </c>
      <c r="J156" s="4"/>
      <c r="K156" s="22">
        <f>SUM(K147:K155)</f>
        <v>821.67000000004191</v>
      </c>
      <c r="L156" s="4"/>
      <c r="M156" s="5">
        <f>[2]Calculation!N25</f>
        <v>821.67000000004191</v>
      </c>
      <c r="N156" s="24">
        <f>M156-K156</f>
        <v>0</v>
      </c>
      <c r="O156" s="10"/>
      <c r="P156" s="18"/>
      <c r="Q156" s="15"/>
      <c r="R156" s="23">
        <f>[2]Calculation!E25</f>
        <v>117671</v>
      </c>
      <c r="S156" s="24">
        <f>R156-G156</f>
        <v>0</v>
      </c>
      <c r="U156" s="1" t="b">
        <f>K156=M156</f>
        <v>1</v>
      </c>
    </row>
    <row r="157" spans="1:21" ht="15.75" thickTop="1" x14ac:dyDescent="0.25">
      <c r="A157" s="4"/>
      <c r="B157" s="4"/>
      <c r="C157" s="4"/>
      <c r="D157" s="4"/>
      <c r="E157" s="10"/>
      <c r="F157" s="4"/>
      <c r="G157" s="11"/>
      <c r="H157" s="4"/>
      <c r="I157" s="12"/>
      <c r="J157" s="4"/>
      <c r="K157" s="25"/>
      <c r="L157" s="4"/>
      <c r="O157" s="10"/>
      <c r="P157" s="10"/>
      <c r="Q157" s="15"/>
      <c r="R157" s="16"/>
    </row>
    <row r="158" spans="1:21" ht="15" x14ac:dyDescent="0.25">
      <c r="A158" s="4">
        <f>'[1]Distribution Factors'!F119</f>
        <v>19</v>
      </c>
      <c r="B158" s="4"/>
      <c r="C158" s="4" t="s">
        <v>17</v>
      </c>
      <c r="D158" s="4"/>
      <c r="E158" s="10" t="s">
        <v>139</v>
      </c>
      <c r="F158" s="4"/>
      <c r="G158" s="11">
        <v>17595</v>
      </c>
      <c r="H158" s="4"/>
      <c r="I158" s="12">
        <f>+G158/$G$164</f>
        <v>0.42003867363747044</v>
      </c>
      <c r="J158" s="4"/>
      <c r="K158" s="13">
        <f>M164-SUM(K159:K163)</f>
        <v>122.86999999999068</v>
      </c>
      <c r="L158" s="4"/>
      <c r="M158" s="5" t="s">
        <v>26</v>
      </c>
      <c r="N158" s="1">
        <v>104231.38</v>
      </c>
      <c r="O158" s="10"/>
      <c r="P158" s="18">
        <f t="shared" ref="P158:P163" si="44">K158-N158</f>
        <v>-104108.51000000001</v>
      </c>
      <c r="Q158" s="15"/>
      <c r="R158" s="16"/>
    </row>
    <row r="159" spans="1:21" ht="15" x14ac:dyDescent="0.25">
      <c r="A159" s="4">
        <f>'[1]Distribution Factors'!F120</f>
        <v>19</v>
      </c>
      <c r="B159" s="4"/>
      <c r="C159" s="4" t="s">
        <v>19</v>
      </c>
      <c r="D159" s="4"/>
      <c r="E159" s="10" t="s">
        <v>140</v>
      </c>
      <c r="F159" s="4"/>
      <c r="G159" s="11">
        <v>416</v>
      </c>
      <c r="H159" s="4"/>
      <c r="I159" s="12">
        <f t="shared" ref="I159:I163" si="45">+G159/$G$164</f>
        <v>9.9310081405619612E-3</v>
      </c>
      <c r="J159" s="4"/>
      <c r="K159" s="25">
        <f>ROUND(I159*$M$164,2)</f>
        <v>2.9</v>
      </c>
      <c r="L159" s="4"/>
      <c r="M159" s="5" t="s">
        <v>26</v>
      </c>
      <c r="N159" s="1">
        <v>2464.35</v>
      </c>
      <c r="O159" s="10"/>
      <c r="P159" s="18">
        <f t="shared" si="44"/>
        <v>-2461.4499999999998</v>
      </c>
      <c r="Q159" s="15"/>
      <c r="R159" s="16"/>
    </row>
    <row r="160" spans="1:21" ht="15" x14ac:dyDescent="0.25">
      <c r="A160" s="4">
        <f>'[1]Distribution Factors'!F121</f>
        <v>19</v>
      </c>
      <c r="B160" s="4"/>
      <c r="C160" s="4" t="s">
        <v>19</v>
      </c>
      <c r="D160" s="4"/>
      <c r="E160" s="10" t="s">
        <v>141</v>
      </c>
      <c r="F160" s="4"/>
      <c r="G160" s="11">
        <v>2157</v>
      </c>
      <c r="H160" s="4"/>
      <c r="I160" s="12">
        <f t="shared" si="45"/>
        <v>5.1493232113442672E-2</v>
      </c>
      <c r="J160" s="4"/>
      <c r="K160" s="25">
        <f t="shared" ref="K160:K163" si="46">ROUND(I160*$M$164,2)</f>
        <v>15.06</v>
      </c>
      <c r="L160" s="4"/>
      <c r="M160" s="5" t="s">
        <v>26</v>
      </c>
      <c r="N160" s="1">
        <v>12777.9</v>
      </c>
      <c r="O160" s="10"/>
      <c r="P160" s="18">
        <f t="shared" si="44"/>
        <v>-12762.84</v>
      </c>
      <c r="Q160" s="15"/>
      <c r="R160" s="16"/>
    </row>
    <row r="161" spans="1:21" ht="15" x14ac:dyDescent="0.25">
      <c r="A161" s="4">
        <f>'[1]Distribution Factors'!F122</f>
        <v>19</v>
      </c>
      <c r="B161" s="4"/>
      <c r="C161" s="4" t="s">
        <v>19</v>
      </c>
      <c r="D161" s="4"/>
      <c r="E161" s="10" t="s">
        <v>142</v>
      </c>
      <c r="F161" s="4"/>
      <c r="G161" s="11">
        <v>626</v>
      </c>
      <c r="H161" s="4"/>
      <c r="I161" s="12">
        <f t="shared" si="45"/>
        <v>1.4944257442287952E-2</v>
      </c>
      <c r="J161" s="4"/>
      <c r="K161" s="25">
        <f t="shared" si="46"/>
        <v>4.37</v>
      </c>
      <c r="L161" s="4"/>
      <c r="M161" s="5" t="s">
        <v>26</v>
      </c>
      <c r="N161" s="1">
        <v>3708.37</v>
      </c>
      <c r="O161" s="10"/>
      <c r="P161" s="18">
        <f t="shared" si="44"/>
        <v>-3704</v>
      </c>
      <c r="Q161" s="15"/>
      <c r="R161" s="16"/>
    </row>
    <row r="162" spans="1:21" ht="15" x14ac:dyDescent="0.25">
      <c r="A162" s="4">
        <f>'[1]Distribution Factors'!F123</f>
        <v>19</v>
      </c>
      <c r="B162" s="4"/>
      <c r="C162" s="4" t="s">
        <v>19</v>
      </c>
      <c r="D162" s="4"/>
      <c r="E162" s="10" t="s">
        <v>143</v>
      </c>
      <c r="F162" s="4"/>
      <c r="G162" s="11">
        <v>6057</v>
      </c>
      <c r="H162" s="4"/>
      <c r="I162" s="12">
        <f t="shared" si="45"/>
        <v>0.14459643343121106</v>
      </c>
      <c r="J162" s="4"/>
      <c r="K162" s="25">
        <f t="shared" si="46"/>
        <v>42.29</v>
      </c>
      <c r="L162" s="4"/>
      <c r="M162" s="5" t="s">
        <v>26</v>
      </c>
      <c r="N162" s="1">
        <v>35881.19</v>
      </c>
      <c r="O162" s="10"/>
      <c r="P162" s="18">
        <f t="shared" si="44"/>
        <v>-35838.9</v>
      </c>
      <c r="Q162" s="15"/>
      <c r="R162" s="16"/>
    </row>
    <row r="163" spans="1:21" ht="15" x14ac:dyDescent="0.25">
      <c r="A163" s="4">
        <f>'[1]Distribution Factors'!F124</f>
        <v>19</v>
      </c>
      <c r="B163" s="4"/>
      <c r="C163" s="4" t="s">
        <v>19</v>
      </c>
      <c r="D163" s="4"/>
      <c r="E163" s="10" t="s">
        <v>144</v>
      </c>
      <c r="F163" s="4"/>
      <c r="G163" s="11">
        <v>15038</v>
      </c>
      <c r="H163" s="4"/>
      <c r="I163" s="12">
        <f t="shared" si="45"/>
        <v>0.35899639523502591</v>
      </c>
      <c r="J163" s="4"/>
      <c r="K163" s="25">
        <f t="shared" si="46"/>
        <v>105</v>
      </c>
      <c r="L163" s="4"/>
      <c r="M163" s="5" t="s">
        <v>43</v>
      </c>
      <c r="N163" s="1">
        <v>89083.92</v>
      </c>
      <c r="O163" s="10"/>
      <c r="P163" s="18">
        <f t="shared" si="44"/>
        <v>-88978.92</v>
      </c>
      <c r="Q163" s="15"/>
      <c r="R163" s="16"/>
    </row>
    <row r="164" spans="1:21" ht="15.75" thickBot="1" x14ac:dyDescent="0.3">
      <c r="A164" s="4"/>
      <c r="B164" s="4"/>
      <c r="C164" s="4"/>
      <c r="D164" s="4"/>
      <c r="E164" s="19" t="s">
        <v>24</v>
      </c>
      <c r="F164" s="4"/>
      <c r="G164" s="20">
        <f>SUM(G158:G163)</f>
        <v>41889</v>
      </c>
      <c r="H164" s="4"/>
      <c r="I164" s="21">
        <f>SUM(I158:I163)</f>
        <v>1</v>
      </c>
      <c r="J164" s="4"/>
      <c r="K164" s="22">
        <f>SUM(K158:K163)</f>
        <v>292.48999999999069</v>
      </c>
      <c r="L164" s="4"/>
      <c r="M164" s="5">
        <f>[2]Calculation!N26</f>
        <v>292.48999999999069</v>
      </c>
      <c r="N164" s="24">
        <f>M164-K164</f>
        <v>0</v>
      </c>
      <c r="O164" s="10"/>
      <c r="P164" s="18"/>
      <c r="Q164" s="15"/>
      <c r="R164" s="23">
        <f>[2]Calculation!E26</f>
        <v>41889</v>
      </c>
      <c r="S164" s="24">
        <f>R164-G164</f>
        <v>0</v>
      </c>
      <c r="U164" s="1" t="b">
        <f>K164=M164</f>
        <v>1</v>
      </c>
    </row>
    <row r="165" spans="1:21" ht="15.75" thickTop="1" x14ac:dyDescent="0.25">
      <c r="A165" s="4"/>
      <c r="B165" s="4"/>
      <c r="C165" s="4"/>
      <c r="D165" s="4"/>
      <c r="E165" s="10"/>
      <c r="F165" s="4"/>
      <c r="G165" s="11"/>
      <c r="H165" s="4"/>
      <c r="I165" s="12"/>
      <c r="J165" s="4"/>
      <c r="K165" s="25"/>
      <c r="L165" s="4"/>
      <c r="O165" s="10"/>
      <c r="P165" s="10"/>
      <c r="Q165" s="15"/>
      <c r="R165" s="16"/>
    </row>
    <row r="166" spans="1:21" ht="15" x14ac:dyDescent="0.25">
      <c r="A166" s="4">
        <f>'[1]Distribution Factors'!F125</f>
        <v>20</v>
      </c>
      <c r="B166" s="4"/>
      <c r="C166" s="4" t="s">
        <v>17</v>
      </c>
      <c r="D166" s="4"/>
      <c r="E166" s="10" t="s">
        <v>145</v>
      </c>
      <c r="F166" s="4"/>
      <c r="G166" s="11">
        <v>101046</v>
      </c>
      <c r="H166" s="4"/>
      <c r="I166" s="12">
        <f>+G166/$G$174</f>
        <v>0.51147252213262873</v>
      </c>
      <c r="J166" s="4"/>
      <c r="K166" s="13">
        <f>M174-SUM(K167:K173)</f>
        <v>705.56000000006759</v>
      </c>
      <c r="L166" s="4"/>
      <c r="M166" s="5" t="s">
        <v>26</v>
      </c>
      <c r="N166" s="1">
        <v>598588.49</v>
      </c>
      <c r="O166" s="10"/>
      <c r="P166" s="18">
        <f t="shared" ref="P166:P173" si="47">K166-N166</f>
        <v>-597882.92999999993</v>
      </c>
      <c r="Q166" s="15"/>
      <c r="R166" s="16"/>
    </row>
    <row r="167" spans="1:21" ht="15" x14ac:dyDescent="0.25">
      <c r="A167" s="4">
        <f>'[1]Distribution Factors'!F126</f>
        <v>20</v>
      </c>
      <c r="B167" s="4"/>
      <c r="C167" s="4" t="s">
        <v>19</v>
      </c>
      <c r="D167" s="4"/>
      <c r="E167" s="10" t="s">
        <v>146</v>
      </c>
      <c r="F167" s="4"/>
      <c r="G167" s="11">
        <v>1602</v>
      </c>
      <c r="H167" s="4"/>
      <c r="I167" s="12">
        <f t="shared" ref="I167:I173" si="48">+G167/$G$174</f>
        <v>8.1089699785886742E-3</v>
      </c>
      <c r="J167" s="4"/>
      <c r="K167" s="25">
        <f>ROUND(I167*$M$174,2)</f>
        <v>11.19</v>
      </c>
      <c r="L167" s="4"/>
      <c r="M167" s="5" t="s">
        <v>26</v>
      </c>
      <c r="N167" s="1">
        <v>9490.1200000000008</v>
      </c>
      <c r="O167" s="10"/>
      <c r="P167" s="18">
        <f t="shared" si="47"/>
        <v>-9478.93</v>
      </c>
      <c r="Q167" s="15"/>
      <c r="R167" s="16"/>
    </row>
    <row r="168" spans="1:21" ht="15" x14ac:dyDescent="0.25">
      <c r="A168" s="4">
        <f>'[1]Distribution Factors'!F127</f>
        <v>20</v>
      </c>
      <c r="B168" s="4"/>
      <c r="C168" s="4" t="s">
        <v>19</v>
      </c>
      <c r="D168" s="4"/>
      <c r="E168" s="10" t="s">
        <v>145</v>
      </c>
      <c r="F168" s="4"/>
      <c r="G168" s="11">
        <v>50949</v>
      </c>
      <c r="H168" s="4"/>
      <c r="I168" s="12">
        <f t="shared" si="48"/>
        <v>0.25789257892578926</v>
      </c>
      <c r="J168" s="4"/>
      <c r="K168" s="25">
        <f t="shared" ref="K168:K173" si="49">ROUND(I168*$M$174,2)</f>
        <v>355.77</v>
      </c>
      <c r="L168" s="4"/>
      <c r="M168" s="5" t="s">
        <v>26</v>
      </c>
      <c r="N168" s="1">
        <v>301817.84000000003</v>
      </c>
      <c r="O168" s="10"/>
      <c r="P168" s="18">
        <f t="shared" si="47"/>
        <v>-301462.07</v>
      </c>
      <c r="Q168" s="15"/>
      <c r="R168" s="16"/>
    </row>
    <row r="169" spans="1:21" ht="15" x14ac:dyDescent="0.25">
      <c r="A169" s="4">
        <f>'[1]Distribution Factors'!F128</f>
        <v>20</v>
      </c>
      <c r="B169" s="4"/>
      <c r="C169" s="4" t="s">
        <v>19</v>
      </c>
      <c r="D169" s="4"/>
      <c r="E169" s="10" t="s">
        <v>147</v>
      </c>
      <c r="F169" s="4"/>
      <c r="G169" s="11">
        <v>31719</v>
      </c>
      <c r="H169" s="4"/>
      <c r="I169" s="12">
        <f t="shared" si="48"/>
        <v>0.16055456850864805</v>
      </c>
      <c r="J169" s="4"/>
      <c r="K169" s="25">
        <f t="shared" si="49"/>
        <v>221.49</v>
      </c>
      <c r="L169" s="4"/>
      <c r="M169" s="5" t="s">
        <v>26</v>
      </c>
      <c r="N169" s="1">
        <v>187900.84</v>
      </c>
      <c r="O169" s="10"/>
      <c r="P169" s="18">
        <f t="shared" si="47"/>
        <v>-187679.35</v>
      </c>
      <c r="Q169" s="15"/>
      <c r="R169" s="16"/>
    </row>
    <row r="170" spans="1:21" ht="15" x14ac:dyDescent="0.25">
      <c r="A170" s="4">
        <f>'[1]Distribution Factors'!F129</f>
        <v>20</v>
      </c>
      <c r="B170" s="4"/>
      <c r="C170" s="4" t="s">
        <v>19</v>
      </c>
      <c r="D170" s="4"/>
      <c r="E170" s="10" t="s">
        <v>148</v>
      </c>
      <c r="F170" s="4"/>
      <c r="G170" s="11">
        <v>3420</v>
      </c>
      <c r="H170" s="4"/>
      <c r="I170" s="12">
        <f t="shared" si="48"/>
        <v>1.7311284223953352E-2</v>
      </c>
      <c r="J170" s="4"/>
      <c r="K170" s="25">
        <f t="shared" si="49"/>
        <v>23.88</v>
      </c>
      <c r="L170" s="4"/>
      <c r="M170" s="5" t="s">
        <v>26</v>
      </c>
      <c r="N170" s="1">
        <v>20259.810000000001</v>
      </c>
      <c r="O170" s="10"/>
      <c r="P170" s="18">
        <f t="shared" si="47"/>
        <v>-20235.93</v>
      </c>
      <c r="Q170" s="15"/>
      <c r="R170" s="16"/>
    </row>
    <row r="171" spans="1:21" ht="15" x14ac:dyDescent="0.25">
      <c r="A171" s="4">
        <f>'[1]Distribution Factors'!F130</f>
        <v>20</v>
      </c>
      <c r="B171" s="4"/>
      <c r="C171" s="4" t="s">
        <v>19</v>
      </c>
      <c r="D171" s="4"/>
      <c r="E171" s="10" t="s">
        <v>149</v>
      </c>
      <c r="F171" s="4"/>
      <c r="G171" s="11">
        <v>903</v>
      </c>
      <c r="H171" s="4"/>
      <c r="I171" s="12">
        <f t="shared" si="48"/>
        <v>4.570786448605227E-3</v>
      </c>
      <c r="J171" s="4"/>
      <c r="K171" s="25">
        <f t="shared" si="49"/>
        <v>6.31</v>
      </c>
      <c r="L171" s="4"/>
      <c r="M171" s="5" t="s">
        <v>26</v>
      </c>
      <c r="N171" s="1">
        <v>5349.3</v>
      </c>
      <c r="O171" s="10"/>
      <c r="P171" s="18">
        <f t="shared" si="47"/>
        <v>-5342.99</v>
      </c>
      <c r="Q171" s="15"/>
      <c r="R171" s="16"/>
    </row>
    <row r="172" spans="1:21" ht="15" x14ac:dyDescent="0.25">
      <c r="A172" s="4">
        <f>'[1]Distribution Factors'!F131</f>
        <v>20</v>
      </c>
      <c r="B172" s="4"/>
      <c r="C172" s="4" t="s">
        <v>19</v>
      </c>
      <c r="D172" s="4"/>
      <c r="E172" s="10" t="s">
        <v>150</v>
      </c>
      <c r="F172" s="4"/>
      <c r="G172" s="11">
        <v>6162</v>
      </c>
      <c r="H172" s="4"/>
      <c r="I172" s="12">
        <f t="shared" si="48"/>
        <v>3.1190682277193141E-2</v>
      </c>
      <c r="J172" s="4"/>
      <c r="K172" s="25">
        <f t="shared" si="49"/>
        <v>43.03</v>
      </c>
      <c r="L172" s="4"/>
      <c r="M172" s="5" t="s">
        <v>26</v>
      </c>
      <c r="N172" s="1">
        <v>36503.199999999997</v>
      </c>
      <c r="O172" s="10"/>
      <c r="P172" s="18">
        <f t="shared" si="47"/>
        <v>-36460.17</v>
      </c>
      <c r="Q172" s="15"/>
      <c r="R172" s="16"/>
    </row>
    <row r="173" spans="1:21" ht="15" x14ac:dyDescent="0.25">
      <c r="A173" s="4">
        <f>'[1]Distribution Factors'!F132</f>
        <v>20</v>
      </c>
      <c r="B173" s="4"/>
      <c r="C173" s="4" t="s">
        <v>19</v>
      </c>
      <c r="D173" s="4"/>
      <c r="E173" s="10" t="s">
        <v>151</v>
      </c>
      <c r="F173" s="4"/>
      <c r="G173" s="11">
        <v>1758</v>
      </c>
      <c r="H173" s="4"/>
      <c r="I173" s="12">
        <f t="shared" si="48"/>
        <v>8.8986075045935642E-3</v>
      </c>
      <c r="J173" s="4"/>
      <c r="K173" s="25">
        <f t="shared" si="49"/>
        <v>12.28</v>
      </c>
      <c r="L173" s="4"/>
      <c r="N173" s="1">
        <v>10414.25</v>
      </c>
      <c r="O173" s="10"/>
      <c r="P173" s="18">
        <f t="shared" si="47"/>
        <v>-10401.969999999999</v>
      </c>
      <c r="Q173" s="15"/>
      <c r="R173" s="16"/>
    </row>
    <row r="174" spans="1:21" ht="15.75" thickBot="1" x14ac:dyDescent="0.3">
      <c r="A174" s="4"/>
      <c r="B174" s="4"/>
      <c r="C174" s="4"/>
      <c r="D174" s="4"/>
      <c r="E174" s="19" t="s">
        <v>24</v>
      </c>
      <c r="F174" s="4"/>
      <c r="G174" s="20">
        <f>SUM(G166:G173)</f>
        <v>197559</v>
      </c>
      <c r="H174" s="4"/>
      <c r="I174" s="21">
        <f>SUM(I166:I173)</f>
        <v>1</v>
      </c>
      <c r="J174" s="4"/>
      <c r="K174" s="22">
        <f>SUM(K166:K173)</f>
        <v>1379.5100000000677</v>
      </c>
      <c r="L174" s="4"/>
      <c r="M174" s="5">
        <f>[2]Calculation!N27</f>
        <v>1379.5100000000675</v>
      </c>
      <c r="N174" s="24">
        <f>M174-K174</f>
        <v>0</v>
      </c>
      <c r="O174" s="10"/>
      <c r="P174" s="18"/>
      <c r="Q174" s="15"/>
      <c r="R174" s="23">
        <f>[2]Calculation!E27</f>
        <v>197559</v>
      </c>
      <c r="S174" s="24">
        <f>R174-G174</f>
        <v>0</v>
      </c>
      <c r="U174" s="1" t="b">
        <f>K174=M174</f>
        <v>1</v>
      </c>
    </row>
    <row r="175" spans="1:21" ht="15.75" thickTop="1" x14ac:dyDescent="0.25">
      <c r="A175" s="4"/>
      <c r="B175" s="4"/>
      <c r="C175" s="4"/>
      <c r="D175" s="4"/>
      <c r="E175" s="10"/>
      <c r="F175" s="4"/>
      <c r="G175" s="11"/>
      <c r="H175" s="4"/>
      <c r="I175" s="12"/>
      <c r="J175" s="4"/>
      <c r="K175" s="25"/>
      <c r="L175" s="4"/>
      <c r="O175" s="10"/>
      <c r="P175" s="10"/>
      <c r="Q175" s="15"/>
      <c r="R175" s="16"/>
    </row>
    <row r="176" spans="1:21" ht="15" x14ac:dyDescent="0.25">
      <c r="A176" s="4">
        <f>'[1]Distribution Factors'!F133</f>
        <v>21</v>
      </c>
      <c r="B176" s="4"/>
      <c r="C176" s="4" t="s">
        <v>17</v>
      </c>
      <c r="D176" s="4"/>
      <c r="E176" s="10" t="s">
        <v>152</v>
      </c>
      <c r="F176" s="4"/>
      <c r="G176" s="11">
        <v>10720</v>
      </c>
      <c r="H176" s="4"/>
      <c r="I176" s="12">
        <f>+G176/$G$179</f>
        <v>0.4415702104872925</v>
      </c>
      <c r="J176" s="4"/>
      <c r="K176" s="13">
        <f>M179-SUM(K177:K178)</f>
        <v>74.859999999996802</v>
      </c>
      <c r="L176" s="4"/>
      <c r="M176" s="5" t="s">
        <v>26</v>
      </c>
      <c r="N176" s="1">
        <v>63504.43</v>
      </c>
      <c r="O176" s="10"/>
      <c r="P176" s="18">
        <f t="shared" ref="P176:P178" si="50">K176-N176</f>
        <v>-63429.570000000007</v>
      </c>
      <c r="Q176" s="15"/>
      <c r="R176" s="16"/>
    </row>
    <row r="177" spans="1:21" ht="15" x14ac:dyDescent="0.25">
      <c r="A177" s="4">
        <f>'[1]Distribution Factors'!F134</f>
        <v>21</v>
      </c>
      <c r="B177" s="4"/>
      <c r="C177" s="4" t="s">
        <v>19</v>
      </c>
      <c r="D177" s="4"/>
      <c r="E177" s="10" t="s">
        <v>153</v>
      </c>
      <c r="F177" s="4"/>
      <c r="G177" s="11">
        <v>13481</v>
      </c>
      <c r="H177" s="4"/>
      <c r="I177" s="12">
        <f>+G177/$G$179</f>
        <v>0.55529925443835726</v>
      </c>
      <c r="J177" s="4"/>
      <c r="K177" s="25">
        <f>ROUND(I177*$M$179,2)</f>
        <v>94.13</v>
      </c>
      <c r="L177" s="4"/>
      <c r="M177" s="5" t="s">
        <v>26</v>
      </c>
      <c r="N177" s="1">
        <v>79860.37</v>
      </c>
      <c r="O177" s="10"/>
      <c r="P177" s="18">
        <f t="shared" si="50"/>
        <v>-79766.239999999991</v>
      </c>
      <c r="Q177" s="15"/>
      <c r="R177" s="16"/>
    </row>
    <row r="178" spans="1:21" ht="15" x14ac:dyDescent="0.25">
      <c r="A178" s="4">
        <f>'[1]Distribution Factors'!F135</f>
        <v>21</v>
      </c>
      <c r="B178" s="4"/>
      <c r="C178" s="4" t="s">
        <v>19</v>
      </c>
      <c r="D178" s="4"/>
      <c r="E178" s="10" t="s">
        <v>154</v>
      </c>
      <c r="F178" s="4"/>
      <c r="G178" s="11">
        <v>76</v>
      </c>
      <c r="H178" s="4"/>
      <c r="I178" s="12">
        <f>+G178/$G$179</f>
        <v>3.1305350743502081E-3</v>
      </c>
      <c r="J178" s="4"/>
      <c r="K178" s="25">
        <f>ROUND(I178*$M$179,2)</f>
        <v>0.53</v>
      </c>
      <c r="L178" s="4"/>
      <c r="M178" s="5" t="s">
        <v>43</v>
      </c>
      <c r="N178" s="1">
        <v>450.22</v>
      </c>
      <c r="O178" s="10"/>
      <c r="P178" s="18">
        <f t="shared" si="50"/>
        <v>-449.69000000000005</v>
      </c>
      <c r="R178" s="16"/>
    </row>
    <row r="179" spans="1:21" ht="15.75" thickBot="1" x14ac:dyDescent="0.3">
      <c r="A179" s="4"/>
      <c r="B179" s="4"/>
      <c r="C179" s="4"/>
      <c r="D179" s="4"/>
      <c r="E179" s="19" t="s">
        <v>24</v>
      </c>
      <c r="F179" s="4"/>
      <c r="G179" s="20">
        <f>SUM(G176:G178)</f>
        <v>24277</v>
      </c>
      <c r="H179" s="4"/>
      <c r="I179" s="21">
        <f>SUM(I176:I178)</f>
        <v>1</v>
      </c>
      <c r="J179" s="4"/>
      <c r="K179" s="22">
        <f>SUM(K176:K178)</f>
        <v>169.5199999999968</v>
      </c>
      <c r="L179" s="4"/>
      <c r="M179" s="5">
        <f>[2]Calculation!N28</f>
        <v>169.5199999999968</v>
      </c>
      <c r="N179" s="24">
        <f>M179-K179</f>
        <v>0</v>
      </c>
      <c r="O179" s="10"/>
      <c r="P179" s="18"/>
      <c r="Q179" s="15"/>
      <c r="R179" s="23">
        <f>[2]Calculation!E28</f>
        <v>24277</v>
      </c>
      <c r="S179" s="24">
        <f>R179-G179</f>
        <v>0</v>
      </c>
      <c r="U179" s="1" t="b">
        <f>K179=M179</f>
        <v>1</v>
      </c>
    </row>
    <row r="180" spans="1:21" ht="15.75" thickTop="1" x14ac:dyDescent="0.25">
      <c r="A180" s="4"/>
      <c r="B180" s="4"/>
      <c r="C180" s="4"/>
      <c r="D180" s="4"/>
      <c r="E180" s="10"/>
      <c r="F180" s="4"/>
      <c r="G180" s="11"/>
      <c r="H180" s="4"/>
      <c r="I180" s="12"/>
      <c r="J180" s="4"/>
      <c r="K180" s="25"/>
      <c r="L180" s="4"/>
      <c r="O180" s="10"/>
      <c r="R180" s="16"/>
    </row>
    <row r="181" spans="1:21" ht="15" x14ac:dyDescent="0.25">
      <c r="A181" s="4">
        <f>'[1]Distribution Factors'!F136</f>
        <v>22</v>
      </c>
      <c r="B181" s="4"/>
      <c r="C181" s="4" t="s">
        <v>17</v>
      </c>
      <c r="D181" s="4"/>
      <c r="E181" s="10" t="s">
        <v>155</v>
      </c>
      <c r="F181" s="4"/>
      <c r="G181" s="11">
        <v>34735</v>
      </c>
      <c r="H181" s="4"/>
      <c r="I181" s="12">
        <f>+G181/$G$185</f>
        <v>0.46575397570329052</v>
      </c>
      <c r="J181" s="4"/>
      <c r="K181" s="13">
        <f>M185-SUM(K182:K184)</f>
        <v>242.54999999998023</v>
      </c>
      <c r="L181" s="4"/>
      <c r="M181" s="5" t="s">
        <v>26</v>
      </c>
      <c r="N181" s="1">
        <v>205767.39</v>
      </c>
      <c r="O181" s="10"/>
      <c r="P181" s="18">
        <f t="shared" ref="P181:P184" si="51">K181-N181</f>
        <v>-205524.84000000003</v>
      </c>
      <c r="Q181" s="15"/>
      <c r="R181" s="16"/>
    </row>
    <row r="182" spans="1:21" ht="15" x14ac:dyDescent="0.25">
      <c r="A182" s="4">
        <f>'[1]Distribution Factors'!F137</f>
        <v>22</v>
      </c>
      <c r="B182" s="4"/>
      <c r="C182" s="4" t="s">
        <v>19</v>
      </c>
      <c r="D182" s="4"/>
      <c r="E182" s="10" t="s">
        <v>156</v>
      </c>
      <c r="F182" s="4"/>
      <c r="G182" s="11">
        <v>2876</v>
      </c>
      <c r="H182" s="4"/>
      <c r="I182" s="12">
        <f>+G182/$G$185</f>
        <v>3.8563651478988444E-2</v>
      </c>
      <c r="J182" s="4"/>
      <c r="K182" s="25">
        <f>ROUND(I182*$M$185,2)</f>
        <v>20.079999999999998</v>
      </c>
      <c r="L182" s="4"/>
      <c r="M182" s="5" t="s">
        <v>26</v>
      </c>
      <c r="N182" s="1">
        <v>17037.2</v>
      </c>
      <c r="O182" s="10"/>
      <c r="P182" s="18">
        <f t="shared" si="51"/>
        <v>-17017.12</v>
      </c>
      <c r="Q182" s="15"/>
      <c r="R182" s="16"/>
    </row>
    <row r="183" spans="1:21" ht="15" x14ac:dyDescent="0.25">
      <c r="A183" s="4">
        <f>'[1]Distribution Factors'!F138</f>
        <v>22</v>
      </c>
      <c r="B183" s="4"/>
      <c r="C183" s="4" t="s">
        <v>19</v>
      </c>
      <c r="D183" s="4"/>
      <c r="E183" s="10" t="s">
        <v>157</v>
      </c>
      <c r="F183" s="4"/>
      <c r="G183" s="11">
        <v>595</v>
      </c>
      <c r="H183" s="4"/>
      <c r="I183" s="12">
        <f>+G183/$G$185</f>
        <v>7.9782241411676374E-3</v>
      </c>
      <c r="J183" s="4"/>
      <c r="K183" s="25">
        <f>ROUND(I183*$M$185,2)</f>
        <v>4.1500000000000004</v>
      </c>
      <c r="L183" s="4"/>
      <c r="M183" s="5" t="s">
        <v>26</v>
      </c>
      <c r="N183" s="1">
        <v>3524.73</v>
      </c>
      <c r="O183" s="10"/>
      <c r="P183" s="18">
        <f t="shared" si="51"/>
        <v>-3520.58</v>
      </c>
      <c r="Q183" s="15"/>
      <c r="R183" s="16"/>
    </row>
    <row r="184" spans="1:21" ht="15" x14ac:dyDescent="0.25">
      <c r="A184" s="4">
        <f>'[1]Distribution Factors'!F139</f>
        <v>22</v>
      </c>
      <c r="B184" s="4"/>
      <c r="C184" s="4" t="s">
        <v>19</v>
      </c>
      <c r="D184" s="4"/>
      <c r="E184" s="10" t="s">
        <v>158</v>
      </c>
      <c r="F184" s="4"/>
      <c r="G184" s="11">
        <v>36372</v>
      </c>
      <c r="H184" s="4"/>
      <c r="I184" s="12">
        <f>+G184/$G$185</f>
        <v>0.48770414867655343</v>
      </c>
      <c r="J184" s="4"/>
      <c r="K184" s="25">
        <f>ROUND(I184*$M$185,2)</f>
        <v>253.98</v>
      </c>
      <c r="L184" s="4"/>
      <c r="N184" s="1">
        <v>215464.84</v>
      </c>
      <c r="O184" s="10"/>
      <c r="P184" s="18">
        <f t="shared" si="51"/>
        <v>-215210.86</v>
      </c>
      <c r="Q184" s="15"/>
      <c r="R184" s="16"/>
    </row>
    <row r="185" spans="1:21" ht="15.75" thickBot="1" x14ac:dyDescent="0.3">
      <c r="A185" s="4"/>
      <c r="B185" s="4"/>
      <c r="C185" s="4"/>
      <c r="D185" s="4"/>
      <c r="E185" s="19" t="s">
        <v>24</v>
      </c>
      <c r="F185" s="4"/>
      <c r="G185" s="20">
        <f>SUM(G181:G184)</f>
        <v>74578</v>
      </c>
      <c r="H185" s="4"/>
      <c r="I185" s="21">
        <f>SUM(I181:I184)</f>
        <v>1</v>
      </c>
      <c r="J185" s="4"/>
      <c r="K185" s="22">
        <f>SUM(K181:K184)</f>
        <v>520.75999999998021</v>
      </c>
      <c r="L185" s="4"/>
      <c r="M185" s="5">
        <f>[2]Calculation!N29</f>
        <v>520.75999999998021</v>
      </c>
      <c r="N185" s="24">
        <f>M185-K185</f>
        <v>0</v>
      </c>
      <c r="O185" s="10"/>
      <c r="P185" s="18"/>
      <c r="Q185" s="15"/>
      <c r="R185" s="23">
        <f>[2]Calculation!E29</f>
        <v>74578</v>
      </c>
      <c r="S185" s="24">
        <f>R185-G185</f>
        <v>0</v>
      </c>
      <c r="U185" s="1" t="b">
        <f>K185=M185</f>
        <v>1</v>
      </c>
    </row>
    <row r="186" spans="1:21" ht="15.75" thickTop="1" x14ac:dyDescent="0.25">
      <c r="A186" s="4"/>
      <c r="B186" s="4"/>
      <c r="C186" s="4"/>
      <c r="D186" s="4"/>
      <c r="E186" s="10"/>
      <c r="F186" s="4"/>
      <c r="G186" s="11"/>
      <c r="H186" s="4"/>
      <c r="I186" s="12"/>
      <c r="J186" s="4"/>
      <c r="K186" s="25"/>
      <c r="L186" s="4"/>
      <c r="O186" s="10"/>
      <c r="P186" s="10"/>
      <c r="Q186" s="15"/>
      <c r="R186" s="16"/>
    </row>
    <row r="187" spans="1:21" ht="15" x14ac:dyDescent="0.25">
      <c r="A187" s="4">
        <f>'[1]Distribution Factors'!F140</f>
        <v>23</v>
      </c>
      <c r="B187" s="4"/>
      <c r="C187" s="4" t="s">
        <v>17</v>
      </c>
      <c r="D187" s="4"/>
      <c r="E187" s="10" t="s">
        <v>159</v>
      </c>
      <c r="F187" s="4"/>
      <c r="G187" s="11">
        <v>7563</v>
      </c>
      <c r="H187" s="4"/>
      <c r="I187" s="12">
        <f>+G187/$G$196</f>
        <v>0.43868909512761023</v>
      </c>
      <c r="J187" s="4"/>
      <c r="K187" s="13">
        <f>M196-SUM(K188:K195)</f>
        <v>52.800000000004658</v>
      </c>
      <c r="L187" s="4"/>
      <c r="M187" s="5" t="s">
        <v>26</v>
      </c>
      <c r="N187" s="1">
        <v>44802.61</v>
      </c>
      <c r="O187" s="10"/>
      <c r="P187" s="18">
        <f t="shared" ref="P187:P195" si="52">K187-N187</f>
        <v>-44749.81</v>
      </c>
      <c r="Q187" s="15"/>
      <c r="R187" s="16"/>
    </row>
    <row r="188" spans="1:21" ht="15" x14ac:dyDescent="0.25">
      <c r="A188" s="4">
        <f>'[1]Distribution Factors'!F141</f>
        <v>23</v>
      </c>
      <c r="B188" s="4"/>
      <c r="C188" s="4" t="s">
        <v>19</v>
      </c>
      <c r="D188" s="4"/>
      <c r="E188" s="10" t="s">
        <v>160</v>
      </c>
      <c r="F188" s="4"/>
      <c r="G188" s="11">
        <v>3245</v>
      </c>
      <c r="H188" s="4"/>
      <c r="I188" s="12">
        <f t="shared" ref="I188:I195" si="53">+G188/$G$196</f>
        <v>0.18822505800464037</v>
      </c>
      <c r="J188" s="4"/>
      <c r="K188" s="25">
        <f>ROUND(I188*$M$196,2)</f>
        <v>22.66</v>
      </c>
      <c r="L188" s="4"/>
      <c r="M188" s="5" t="s">
        <v>26</v>
      </c>
      <c r="N188" s="1">
        <v>19223.12</v>
      </c>
      <c r="O188" s="10"/>
      <c r="P188" s="18">
        <f t="shared" si="52"/>
        <v>-19200.46</v>
      </c>
      <c r="Q188" s="15"/>
      <c r="R188" s="16"/>
    </row>
    <row r="189" spans="1:21" ht="15" x14ac:dyDescent="0.25">
      <c r="A189" s="4">
        <f>'[1]Distribution Factors'!F142</f>
        <v>23</v>
      </c>
      <c r="B189" s="4"/>
      <c r="C189" s="4" t="s">
        <v>19</v>
      </c>
      <c r="D189" s="4"/>
      <c r="E189" s="10" t="s">
        <v>161</v>
      </c>
      <c r="F189" s="4"/>
      <c r="G189" s="11">
        <v>2645</v>
      </c>
      <c r="H189" s="4"/>
      <c r="I189" s="12">
        <f t="shared" si="53"/>
        <v>0.15342227378190254</v>
      </c>
      <c r="J189" s="4"/>
      <c r="K189" s="25">
        <f t="shared" ref="K189:K195" si="54">ROUND(I189*$M$196,2)</f>
        <v>18.47</v>
      </c>
      <c r="L189" s="4"/>
      <c r="M189" s="5" t="s">
        <v>26</v>
      </c>
      <c r="N189" s="1">
        <v>15668.77</v>
      </c>
      <c r="O189" s="10"/>
      <c r="P189" s="18">
        <f t="shared" si="52"/>
        <v>-15650.300000000001</v>
      </c>
      <c r="Q189" s="15"/>
      <c r="R189" s="16"/>
    </row>
    <row r="190" spans="1:21" ht="15" x14ac:dyDescent="0.25">
      <c r="A190" s="4">
        <f>'[1]Distribution Factors'!F143</f>
        <v>23</v>
      </c>
      <c r="B190" s="4"/>
      <c r="C190" s="4" t="s">
        <v>19</v>
      </c>
      <c r="D190" s="4"/>
      <c r="E190" s="10" t="s">
        <v>162</v>
      </c>
      <c r="F190" s="4"/>
      <c r="G190" s="11">
        <v>538</v>
      </c>
      <c r="H190" s="4"/>
      <c r="I190" s="12">
        <f t="shared" si="53"/>
        <v>3.1206496519721579E-2</v>
      </c>
      <c r="J190" s="4"/>
      <c r="K190" s="25">
        <f t="shared" si="54"/>
        <v>3.76</v>
      </c>
      <c r="L190" s="4"/>
      <c r="M190" s="5" t="s">
        <v>26</v>
      </c>
      <c r="N190" s="1">
        <v>3187.07</v>
      </c>
      <c r="O190" s="10"/>
      <c r="P190" s="18">
        <f t="shared" si="52"/>
        <v>-3183.31</v>
      </c>
      <c r="Q190" s="15"/>
      <c r="R190" s="16"/>
    </row>
    <row r="191" spans="1:21" ht="15" x14ac:dyDescent="0.25">
      <c r="A191" s="4">
        <f>'[1]Distribution Factors'!F144</f>
        <v>23</v>
      </c>
      <c r="B191" s="4"/>
      <c r="C191" s="4" t="s">
        <v>19</v>
      </c>
      <c r="D191" s="4"/>
      <c r="E191" s="10" t="s">
        <v>163</v>
      </c>
      <c r="F191" s="4"/>
      <c r="G191" s="11">
        <v>511</v>
      </c>
      <c r="H191" s="4"/>
      <c r="I191" s="12">
        <f t="shared" si="53"/>
        <v>2.9640371229698377E-2</v>
      </c>
      <c r="J191" s="4"/>
      <c r="K191" s="25">
        <f t="shared" si="54"/>
        <v>3.57</v>
      </c>
      <c r="L191" s="4"/>
      <c r="M191" s="5" t="s">
        <v>26</v>
      </c>
      <c r="N191" s="1">
        <v>3027.12</v>
      </c>
      <c r="O191" s="10"/>
      <c r="P191" s="18">
        <f t="shared" si="52"/>
        <v>-3023.5499999999997</v>
      </c>
      <c r="Q191" s="15"/>
      <c r="R191" s="16"/>
    </row>
    <row r="192" spans="1:21" ht="15" x14ac:dyDescent="0.25">
      <c r="A192" s="4">
        <f>'[1]Distribution Factors'!F145</f>
        <v>23</v>
      </c>
      <c r="B192" s="4"/>
      <c r="C192" s="4" t="s">
        <v>19</v>
      </c>
      <c r="D192" s="4"/>
      <c r="E192" s="10" t="s">
        <v>164</v>
      </c>
      <c r="F192" s="4"/>
      <c r="G192" s="11">
        <v>197</v>
      </c>
      <c r="H192" s="4"/>
      <c r="I192" s="12">
        <f t="shared" si="53"/>
        <v>1.142691415313225E-2</v>
      </c>
      <c r="J192" s="4"/>
      <c r="K192" s="25">
        <f t="shared" si="54"/>
        <v>1.38</v>
      </c>
      <c r="L192" s="4"/>
      <c r="M192" s="5" t="s">
        <v>26</v>
      </c>
      <c r="N192" s="1">
        <v>1167.01</v>
      </c>
      <c r="O192" s="10"/>
      <c r="P192" s="18">
        <f t="shared" si="52"/>
        <v>-1165.6299999999999</v>
      </c>
      <c r="Q192" s="15"/>
      <c r="R192" s="16"/>
    </row>
    <row r="193" spans="1:19" ht="15" x14ac:dyDescent="0.25">
      <c r="A193" s="4">
        <f>'[1]Distribution Factors'!F146</f>
        <v>23</v>
      </c>
      <c r="B193" s="4"/>
      <c r="C193" s="4" t="s">
        <v>19</v>
      </c>
      <c r="D193" s="4"/>
      <c r="E193" s="10" t="s">
        <v>165</v>
      </c>
      <c r="F193" s="4"/>
      <c r="G193" s="11">
        <v>256</v>
      </c>
      <c r="H193" s="4"/>
      <c r="I193" s="12">
        <f t="shared" si="53"/>
        <v>1.4849187935034803E-2</v>
      </c>
      <c r="J193" s="4"/>
      <c r="K193" s="25">
        <f t="shared" si="54"/>
        <v>1.79</v>
      </c>
      <c r="L193" s="4"/>
      <c r="M193" s="5" t="s">
        <v>26</v>
      </c>
      <c r="N193" s="1">
        <v>1516.52</v>
      </c>
      <c r="O193" s="10"/>
      <c r="P193" s="18">
        <f t="shared" si="52"/>
        <v>-1514.73</v>
      </c>
      <c r="Q193" s="15"/>
      <c r="R193" s="16"/>
    </row>
    <row r="194" spans="1:19" ht="15" x14ac:dyDescent="0.25">
      <c r="A194" s="4">
        <f>'[1]Distribution Factors'!F147</f>
        <v>23</v>
      </c>
      <c r="B194" s="4"/>
      <c r="C194" s="4" t="s">
        <v>19</v>
      </c>
      <c r="D194" s="4"/>
      <c r="E194" s="10" t="s">
        <v>166</v>
      </c>
      <c r="F194" s="4"/>
      <c r="G194" s="11">
        <v>2180</v>
      </c>
      <c r="H194" s="4"/>
      <c r="I194" s="12">
        <f t="shared" si="53"/>
        <v>0.12645011600928074</v>
      </c>
      <c r="J194" s="4"/>
      <c r="K194" s="25">
        <f t="shared" si="54"/>
        <v>15.22</v>
      </c>
      <c r="L194" s="4"/>
      <c r="M194" s="5" t="s">
        <v>26</v>
      </c>
      <c r="N194" s="1">
        <v>12914.15</v>
      </c>
      <c r="O194" s="10"/>
      <c r="P194" s="18">
        <f t="shared" si="52"/>
        <v>-12898.93</v>
      </c>
      <c r="Q194" s="15"/>
      <c r="R194" s="16"/>
    </row>
    <row r="195" spans="1:19" ht="15" x14ac:dyDescent="0.25">
      <c r="A195" s="4">
        <f>'[1]Distribution Factors'!F148</f>
        <v>23</v>
      </c>
      <c r="B195" s="4"/>
      <c r="C195" s="4" t="s">
        <v>19</v>
      </c>
      <c r="D195" s="4"/>
      <c r="E195" s="10" t="s">
        <v>167</v>
      </c>
      <c r="F195" s="4"/>
      <c r="G195" s="11">
        <v>105</v>
      </c>
      <c r="H195" s="4"/>
      <c r="I195" s="12">
        <f t="shared" si="53"/>
        <v>6.0904872389791181E-3</v>
      </c>
      <c r="J195" s="4"/>
      <c r="K195" s="25">
        <f t="shared" si="54"/>
        <v>0.73</v>
      </c>
      <c r="L195" s="4"/>
      <c r="N195" s="1">
        <v>622.01</v>
      </c>
      <c r="O195" s="10"/>
      <c r="P195" s="18">
        <f t="shared" si="52"/>
        <v>-621.28</v>
      </c>
      <c r="Q195" s="15"/>
      <c r="R195" s="16"/>
    </row>
    <row r="196" spans="1:19" ht="15.75" thickBot="1" x14ac:dyDescent="0.3">
      <c r="A196" s="4"/>
      <c r="B196" s="4"/>
      <c r="C196" s="4"/>
      <c r="D196" s="4"/>
      <c r="E196" s="19" t="s">
        <v>24</v>
      </c>
      <c r="F196" s="4"/>
      <c r="G196" s="20">
        <f>SUM(G187:G195)</f>
        <v>17240</v>
      </c>
      <c r="H196" s="4"/>
      <c r="I196" s="21">
        <f>SUM(I187:I195)</f>
        <v>1</v>
      </c>
      <c r="J196" s="4"/>
      <c r="K196" s="22">
        <f>SUM(K187:K195)</f>
        <v>120.38000000000466</v>
      </c>
      <c r="L196" s="4"/>
      <c r="M196" s="5">
        <f>[2]Calculation!N30</f>
        <v>120.38000000000466</v>
      </c>
      <c r="N196" s="24">
        <f>M196-K196</f>
        <v>0</v>
      </c>
      <c r="O196" s="10"/>
      <c r="P196" s="18"/>
      <c r="Q196" s="15"/>
      <c r="R196" s="23">
        <f>[2]Calculation!E30</f>
        <v>17240</v>
      </c>
      <c r="S196" s="24">
        <f>R196-G196</f>
        <v>0</v>
      </c>
    </row>
    <row r="197" spans="1:19" ht="15.75" thickTop="1" x14ac:dyDescent="0.25">
      <c r="A197" s="4"/>
      <c r="B197" s="4"/>
      <c r="C197" s="4"/>
      <c r="D197" s="4"/>
      <c r="E197" s="10"/>
      <c r="F197" s="4"/>
      <c r="G197" s="11"/>
      <c r="H197" s="4"/>
      <c r="I197" s="12"/>
      <c r="J197" s="4"/>
      <c r="K197" s="25"/>
      <c r="L197" s="4"/>
      <c r="O197" s="10"/>
      <c r="P197" s="10"/>
      <c r="Q197" s="15"/>
      <c r="R197" s="16"/>
    </row>
    <row r="198" spans="1:19" ht="15" x14ac:dyDescent="0.25">
      <c r="A198" s="4">
        <f>'[1]Distribution Factors'!F149</f>
        <v>24</v>
      </c>
      <c r="B198" s="4"/>
      <c r="C198" s="4" t="s">
        <v>17</v>
      </c>
      <c r="D198" s="4"/>
      <c r="E198" s="10" t="s">
        <v>168</v>
      </c>
      <c r="F198" s="4"/>
      <c r="G198" s="11">
        <v>17424</v>
      </c>
      <c r="H198" s="4"/>
      <c r="I198" s="12">
        <f>+G198/$G$205</f>
        <v>0.75471044310651014</v>
      </c>
      <c r="J198" s="4"/>
      <c r="K198" s="13">
        <f>M205-SUM(K199:K204)</f>
        <v>121.65999999999389</v>
      </c>
      <c r="L198" s="4"/>
      <c r="M198" s="5" t="s">
        <v>26</v>
      </c>
      <c r="N198" s="1">
        <v>103218.39</v>
      </c>
      <c r="O198" s="10"/>
      <c r="P198" s="18">
        <f t="shared" ref="P198:P204" si="55">K198-N198</f>
        <v>-103096.73000000001</v>
      </c>
      <c r="Q198" s="15"/>
      <c r="R198" s="16"/>
    </row>
    <row r="199" spans="1:19" ht="15" x14ac:dyDescent="0.25">
      <c r="A199" s="4">
        <f>'[1]Distribution Factors'!F150</f>
        <v>24</v>
      </c>
      <c r="B199" s="4"/>
      <c r="C199" s="4" t="s">
        <v>19</v>
      </c>
      <c r="D199" s="4"/>
      <c r="E199" s="10" t="s">
        <v>169</v>
      </c>
      <c r="F199" s="4"/>
      <c r="G199" s="11">
        <v>1639</v>
      </c>
      <c r="H199" s="4"/>
      <c r="I199" s="12">
        <f t="shared" ref="I199:I204" si="56">+G199/$G$205</f>
        <v>7.0992333347771469E-2</v>
      </c>
      <c r="J199" s="4"/>
      <c r="K199" s="25">
        <f>ROUND(I199*$M$205,2)</f>
        <v>11.45</v>
      </c>
      <c r="L199" s="4"/>
      <c r="M199" s="5" t="s">
        <v>26</v>
      </c>
      <c r="N199" s="1">
        <v>9709.31</v>
      </c>
      <c r="O199" s="10"/>
      <c r="P199" s="18">
        <f t="shared" si="55"/>
        <v>-9697.8599999999988</v>
      </c>
      <c r="R199" s="16"/>
    </row>
    <row r="200" spans="1:19" ht="15" x14ac:dyDescent="0.25">
      <c r="A200" s="4">
        <f>'[1]Distribution Factors'!F151</f>
        <v>24</v>
      </c>
      <c r="B200" s="4"/>
      <c r="C200" s="4" t="s">
        <v>19</v>
      </c>
      <c r="D200" s="4"/>
      <c r="E200" s="10" t="s">
        <v>170</v>
      </c>
      <c r="F200" s="4"/>
      <c r="G200" s="11">
        <v>2596</v>
      </c>
      <c r="H200" s="4"/>
      <c r="I200" s="12">
        <f t="shared" si="56"/>
        <v>0.11244423268506086</v>
      </c>
      <c r="J200" s="4"/>
      <c r="K200" s="25">
        <f t="shared" ref="K200:K204" si="57">ROUND(I200*$M$205,2)</f>
        <v>18.13</v>
      </c>
      <c r="L200" s="4"/>
      <c r="M200" s="5" t="s">
        <v>26</v>
      </c>
      <c r="N200" s="1">
        <v>15378.5</v>
      </c>
      <c r="O200" s="10"/>
      <c r="P200" s="18">
        <f t="shared" si="55"/>
        <v>-15360.37</v>
      </c>
      <c r="Q200" s="15"/>
      <c r="R200" s="16"/>
    </row>
    <row r="201" spans="1:19" ht="15" x14ac:dyDescent="0.25">
      <c r="A201" s="4">
        <f>'[1]Distribution Factors'!F152</f>
        <v>24</v>
      </c>
      <c r="B201" s="4"/>
      <c r="C201" s="4" t="s">
        <v>19</v>
      </c>
      <c r="D201" s="4"/>
      <c r="E201" s="10" t="s">
        <v>171</v>
      </c>
      <c r="F201" s="4"/>
      <c r="G201" s="11">
        <v>156</v>
      </c>
      <c r="H201" s="4"/>
      <c r="I201" s="12">
        <f t="shared" si="56"/>
        <v>6.7570494217525012E-3</v>
      </c>
      <c r="J201" s="4"/>
      <c r="K201" s="25">
        <f t="shared" si="57"/>
        <v>1.0900000000000001</v>
      </c>
      <c r="L201" s="4"/>
      <c r="M201" s="5" t="s">
        <v>26</v>
      </c>
      <c r="N201" s="1">
        <v>924.13</v>
      </c>
      <c r="O201" s="10"/>
      <c r="P201" s="18">
        <f t="shared" si="55"/>
        <v>-923.04</v>
      </c>
      <c r="Q201" s="15"/>
      <c r="R201" s="16"/>
    </row>
    <row r="202" spans="1:19" ht="15" x14ac:dyDescent="0.25">
      <c r="A202" s="4">
        <f>'[1]Distribution Factors'!F153</f>
        <v>24</v>
      </c>
      <c r="B202" s="4"/>
      <c r="C202" s="4" t="s">
        <v>19</v>
      </c>
      <c r="D202" s="4"/>
      <c r="E202" s="10" t="s">
        <v>172</v>
      </c>
      <c r="F202" s="4"/>
      <c r="G202" s="11">
        <v>512</v>
      </c>
      <c r="H202" s="4"/>
      <c r="I202" s="12">
        <f t="shared" si="56"/>
        <v>2.2176982717546673E-2</v>
      </c>
      <c r="J202" s="4"/>
      <c r="K202" s="25">
        <f t="shared" si="57"/>
        <v>3.58</v>
      </c>
      <c r="L202" s="4"/>
      <c r="M202" s="5" t="s">
        <v>26</v>
      </c>
      <c r="N202" s="1">
        <v>3033.05</v>
      </c>
      <c r="O202" s="10"/>
      <c r="P202" s="18">
        <f t="shared" si="55"/>
        <v>-3029.4700000000003</v>
      </c>
      <c r="Q202" s="15"/>
      <c r="R202" s="16"/>
    </row>
    <row r="203" spans="1:19" ht="15" x14ac:dyDescent="0.25">
      <c r="A203" s="4">
        <f>'[1]Distribution Factors'!F154</f>
        <v>24</v>
      </c>
      <c r="B203" s="4"/>
      <c r="C203" s="4" t="s">
        <v>19</v>
      </c>
      <c r="D203" s="4"/>
      <c r="E203" s="10" t="s">
        <v>173</v>
      </c>
      <c r="F203" s="4"/>
      <c r="G203" s="11">
        <v>86</v>
      </c>
      <c r="H203" s="4"/>
      <c r="I203" s="12">
        <f t="shared" si="56"/>
        <v>3.7250400658379174E-3</v>
      </c>
      <c r="J203" s="4"/>
      <c r="K203" s="25">
        <f t="shared" si="57"/>
        <v>0.6</v>
      </c>
      <c r="L203" s="4"/>
      <c r="M203" s="5" t="s">
        <v>26</v>
      </c>
      <c r="N203" s="1">
        <v>509.46</v>
      </c>
      <c r="O203" s="10"/>
      <c r="P203" s="18">
        <f t="shared" si="55"/>
        <v>-508.85999999999996</v>
      </c>
      <c r="Q203" s="15"/>
      <c r="R203" s="16"/>
    </row>
    <row r="204" spans="1:19" ht="15" x14ac:dyDescent="0.25">
      <c r="A204" s="4">
        <f>'[1]Distribution Factors'!F155</f>
        <v>24</v>
      </c>
      <c r="B204" s="4"/>
      <c r="C204" s="4" t="s">
        <v>19</v>
      </c>
      <c r="D204" s="4"/>
      <c r="E204" s="10" t="s">
        <v>174</v>
      </c>
      <c r="F204" s="4"/>
      <c r="G204" s="11">
        <v>674</v>
      </c>
      <c r="H204" s="4"/>
      <c r="I204" s="12">
        <f t="shared" si="56"/>
        <v>2.9193918655520422E-2</v>
      </c>
      <c r="J204" s="4"/>
      <c r="K204" s="25">
        <f t="shared" si="57"/>
        <v>4.71</v>
      </c>
      <c r="L204" s="4"/>
      <c r="N204" s="1">
        <v>3992.72</v>
      </c>
      <c r="O204" s="10"/>
      <c r="P204" s="18">
        <f t="shared" si="55"/>
        <v>-3988.0099999999998</v>
      </c>
      <c r="Q204" s="15"/>
      <c r="R204" s="16"/>
    </row>
    <row r="205" spans="1:19" ht="15.75" thickBot="1" x14ac:dyDescent="0.3">
      <c r="A205" s="4"/>
      <c r="B205" s="4"/>
      <c r="C205" s="4"/>
      <c r="D205" s="4"/>
      <c r="E205" s="19" t="s">
        <v>24</v>
      </c>
      <c r="F205" s="4"/>
      <c r="G205" s="20">
        <f>SUM(G198:G204)</f>
        <v>23087</v>
      </c>
      <c r="H205" s="4"/>
      <c r="I205" s="21">
        <f>SUM(I198:I204)</f>
        <v>1</v>
      </c>
      <c r="J205" s="4"/>
      <c r="K205" s="22">
        <f>SUM(K198:K204)</f>
        <v>161.21999999999389</v>
      </c>
      <c r="L205" s="4"/>
      <c r="M205" s="5">
        <f>[2]Calculation!N31</f>
        <v>161.21999999999389</v>
      </c>
      <c r="N205" s="24">
        <f>M205-K205</f>
        <v>0</v>
      </c>
      <c r="O205" s="10"/>
      <c r="P205" s="18"/>
      <c r="Q205" s="15"/>
      <c r="R205" s="23">
        <f>[2]Calculation!E31</f>
        <v>23087</v>
      </c>
      <c r="S205" s="24">
        <f>R205-G205</f>
        <v>0</v>
      </c>
    </row>
    <row r="206" spans="1:19" ht="15.75" thickTop="1" x14ac:dyDescent="0.25">
      <c r="A206" s="4"/>
      <c r="B206" s="4"/>
      <c r="C206" s="4"/>
      <c r="D206" s="4"/>
      <c r="E206" s="10"/>
      <c r="F206" s="4"/>
      <c r="G206" s="11"/>
      <c r="H206" s="4"/>
      <c r="I206" s="12"/>
      <c r="J206" s="4"/>
      <c r="K206" s="25"/>
      <c r="L206" s="4"/>
      <c r="O206" s="10"/>
      <c r="P206" s="10"/>
      <c r="Q206" s="15"/>
      <c r="R206" s="16"/>
    </row>
    <row r="207" spans="1:19" ht="15" x14ac:dyDescent="0.25">
      <c r="A207" s="4">
        <f>'[1]Distribution Factors'!F156</f>
        <v>25</v>
      </c>
      <c r="B207" s="4"/>
      <c r="C207" s="4" t="s">
        <v>17</v>
      </c>
      <c r="D207" s="4"/>
      <c r="E207" s="10" t="s">
        <v>175</v>
      </c>
      <c r="F207" s="4"/>
      <c r="G207" s="11">
        <v>12505</v>
      </c>
      <c r="H207" s="4"/>
      <c r="I207" s="12">
        <f>+G207/$G$212</f>
        <v>0.60016317911307349</v>
      </c>
      <c r="J207" s="4"/>
      <c r="K207" s="13">
        <f>M212-SUM(K208:K211)</f>
        <v>87.309999999997956</v>
      </c>
      <c r="L207" s="4"/>
      <c r="M207" s="5" t="s">
        <v>26</v>
      </c>
      <c r="N207" s="1">
        <v>74078.63</v>
      </c>
      <c r="O207" s="10"/>
      <c r="P207" s="18">
        <f t="shared" ref="P207:P211" si="58">K207-N207</f>
        <v>-73991.320000000007</v>
      </c>
      <c r="Q207" s="15"/>
      <c r="R207" s="16"/>
    </row>
    <row r="208" spans="1:19" ht="15" x14ac:dyDescent="0.25">
      <c r="A208" s="4">
        <f>'[1]Distribution Factors'!F157</f>
        <v>25</v>
      </c>
      <c r="B208" s="4"/>
      <c r="C208" s="4" t="s">
        <v>19</v>
      </c>
      <c r="D208" s="4"/>
      <c r="E208" s="10" t="s">
        <v>176</v>
      </c>
      <c r="F208" s="4"/>
      <c r="G208" s="11">
        <v>1167</v>
      </c>
      <c r="H208" s="4"/>
      <c r="I208" s="12">
        <f t="shared" ref="I208:I211" si="59">+G208/$G$212</f>
        <v>5.6008830869648682E-2</v>
      </c>
      <c r="J208" s="4"/>
      <c r="K208" s="25">
        <f>ROUND(I208*$M$212,2)</f>
        <v>8.15</v>
      </c>
      <c r="L208" s="4"/>
      <c r="M208" s="5" t="s">
        <v>26</v>
      </c>
      <c r="N208" s="1">
        <v>6913.22</v>
      </c>
      <c r="O208" s="10"/>
      <c r="P208" s="18">
        <f t="shared" si="58"/>
        <v>-6905.0700000000006</v>
      </c>
      <c r="Q208" s="15"/>
      <c r="R208" s="16"/>
    </row>
    <row r="209" spans="1:19" ht="15" x14ac:dyDescent="0.25">
      <c r="A209" s="4">
        <f>'[1]Distribution Factors'!F158</f>
        <v>25</v>
      </c>
      <c r="B209" s="4"/>
      <c r="C209" s="4" t="s">
        <v>19</v>
      </c>
      <c r="D209" s="4"/>
      <c r="E209" s="10" t="s">
        <v>175</v>
      </c>
      <c r="F209" s="4"/>
      <c r="G209" s="11">
        <v>333</v>
      </c>
      <c r="H209" s="4"/>
      <c r="I209" s="12">
        <f t="shared" si="59"/>
        <v>1.5981954309848341E-2</v>
      </c>
      <c r="J209" s="4"/>
      <c r="K209" s="25">
        <f>ROUND(I209*$M$212,2)</f>
        <v>2.33</v>
      </c>
      <c r="L209" s="4"/>
      <c r="M209" s="5" t="s">
        <v>26</v>
      </c>
      <c r="N209" s="1">
        <v>1972.67</v>
      </c>
      <c r="O209" s="10"/>
      <c r="P209" s="18">
        <f t="shared" si="58"/>
        <v>-1970.3400000000001</v>
      </c>
      <c r="Q209" s="15"/>
      <c r="R209" s="16"/>
    </row>
    <row r="210" spans="1:19" ht="15" x14ac:dyDescent="0.25">
      <c r="A210" s="4">
        <f>'[1]Distribution Factors'!F159</f>
        <v>25</v>
      </c>
      <c r="B210" s="4"/>
      <c r="C210" s="4" t="s">
        <v>19</v>
      </c>
      <c r="D210" s="4"/>
      <c r="E210" s="10" t="s">
        <v>177</v>
      </c>
      <c r="F210" s="4"/>
      <c r="G210" s="11">
        <v>613</v>
      </c>
      <c r="H210" s="4"/>
      <c r="I210" s="12">
        <f t="shared" si="59"/>
        <v>2.9420234210021119E-2</v>
      </c>
      <c r="J210" s="4"/>
      <c r="K210" s="25">
        <f>ROUND(I210*$M$212,2)</f>
        <v>4.28</v>
      </c>
      <c r="L210" s="4"/>
      <c r="N210" s="1">
        <v>3631.36</v>
      </c>
      <c r="O210" s="10"/>
      <c r="P210" s="18">
        <f t="shared" si="58"/>
        <v>-3627.08</v>
      </c>
      <c r="Q210" s="15"/>
      <c r="R210" s="16"/>
    </row>
    <row r="211" spans="1:19" ht="15" x14ac:dyDescent="0.25">
      <c r="A211" s="4">
        <f>'[1]Distribution Factors'!F160</f>
        <v>25</v>
      </c>
      <c r="B211" s="4"/>
      <c r="C211" s="4" t="s">
        <v>19</v>
      </c>
      <c r="D211" s="4"/>
      <c r="E211" s="10" t="s">
        <v>178</v>
      </c>
      <c r="F211" s="4"/>
      <c r="G211" s="11">
        <v>6218</v>
      </c>
      <c r="H211" s="4"/>
      <c r="I211" s="12">
        <f t="shared" si="59"/>
        <v>0.29842580149740833</v>
      </c>
      <c r="J211" s="4"/>
      <c r="K211" s="25">
        <f>ROUND(I211*$M$212,2)</f>
        <v>43.42</v>
      </c>
      <c r="L211" s="4"/>
      <c r="N211" s="1">
        <v>36834.94</v>
      </c>
      <c r="O211" s="10"/>
      <c r="P211" s="18">
        <f t="shared" si="58"/>
        <v>-36791.520000000004</v>
      </c>
      <c r="Q211" s="15"/>
      <c r="R211" s="16"/>
    </row>
    <row r="212" spans="1:19" ht="15.75" thickBot="1" x14ac:dyDescent="0.3">
      <c r="A212" s="4"/>
      <c r="B212" s="4"/>
      <c r="C212" s="4"/>
      <c r="D212" s="4"/>
      <c r="E212" s="19" t="s">
        <v>24</v>
      </c>
      <c r="F212" s="4"/>
      <c r="G212" s="20">
        <f>SUM(G207:G211)</f>
        <v>20836</v>
      </c>
      <c r="H212" s="4"/>
      <c r="I212" s="21">
        <f>SUM(I207:I211)</f>
        <v>1</v>
      </c>
      <c r="J212" s="4"/>
      <c r="K212" s="22">
        <f>SUM(K207:K211)</f>
        <v>145.48999999999796</v>
      </c>
      <c r="L212" s="4"/>
      <c r="M212" s="5">
        <f>[2]Calculation!N32</f>
        <v>145.48999999999796</v>
      </c>
      <c r="N212" s="24">
        <f>M212-K212</f>
        <v>0</v>
      </c>
      <c r="O212" s="10"/>
      <c r="P212" s="18"/>
      <c r="Q212" s="15"/>
      <c r="R212" s="23">
        <f>[2]Calculation!E32</f>
        <v>20836</v>
      </c>
      <c r="S212" s="24">
        <f>R212-G212</f>
        <v>0</v>
      </c>
    </row>
    <row r="213" spans="1:19" ht="15.75" thickTop="1" x14ac:dyDescent="0.25">
      <c r="A213" s="4"/>
      <c r="B213" s="4"/>
      <c r="C213" s="4"/>
      <c r="D213" s="4"/>
      <c r="E213" s="10"/>
      <c r="F213" s="4"/>
      <c r="G213" s="11"/>
      <c r="H213" s="4"/>
      <c r="I213" s="12"/>
      <c r="J213" s="4"/>
      <c r="K213" s="25"/>
      <c r="L213" s="4"/>
      <c r="O213" s="10"/>
      <c r="P213" s="10"/>
      <c r="Q213" s="15"/>
      <c r="R213" s="16"/>
    </row>
    <row r="214" spans="1:19" ht="15" x14ac:dyDescent="0.25">
      <c r="A214" s="4">
        <f>'[1]Distribution Factors'!F161</f>
        <v>26</v>
      </c>
      <c r="B214" s="4"/>
      <c r="C214" s="4" t="s">
        <v>17</v>
      </c>
      <c r="D214" s="4"/>
      <c r="E214" s="10" t="s">
        <v>179</v>
      </c>
      <c r="F214" s="4"/>
      <c r="G214" s="11">
        <v>14932</v>
      </c>
      <c r="H214" s="4"/>
      <c r="I214" s="12">
        <f>+G214/$G$225</f>
        <v>0.44569143061815358</v>
      </c>
      <c r="J214" s="4"/>
      <c r="K214" s="13">
        <f>M225-SUM(K215:K224)</f>
        <v>104.25999999999709</v>
      </c>
      <c r="L214" s="4"/>
      <c r="M214" s="5" t="s">
        <v>26</v>
      </c>
      <c r="N214" s="1">
        <v>88455.98</v>
      </c>
      <c r="O214" s="10"/>
      <c r="P214" s="18">
        <f t="shared" ref="P214:P224" si="60">K214-N214</f>
        <v>-88351.72</v>
      </c>
      <c r="Q214" s="15"/>
      <c r="R214" s="16"/>
    </row>
    <row r="215" spans="1:19" ht="15" x14ac:dyDescent="0.25">
      <c r="A215" s="4">
        <f>'[1]Distribution Factors'!F162</f>
        <v>26</v>
      </c>
      <c r="B215" s="4"/>
      <c r="C215" s="4" t="s">
        <v>19</v>
      </c>
      <c r="D215" s="4"/>
      <c r="E215" s="10" t="s">
        <v>180</v>
      </c>
      <c r="F215" s="4"/>
      <c r="G215" s="11">
        <v>2771</v>
      </c>
      <c r="H215" s="4"/>
      <c r="I215" s="12">
        <f t="shared" ref="I215:I224" si="61">+G215/$G$225</f>
        <v>8.2709011133331345E-2</v>
      </c>
      <c r="J215" s="4"/>
      <c r="K215" s="25">
        <f>ROUND(I215*$M$225,2)</f>
        <v>19.350000000000001</v>
      </c>
      <c r="L215" s="4"/>
      <c r="M215" s="5" t="s">
        <v>26</v>
      </c>
      <c r="N215" s="1">
        <v>16415.18</v>
      </c>
      <c r="O215" s="10"/>
      <c r="P215" s="18">
        <f t="shared" si="60"/>
        <v>-16395.830000000002</v>
      </c>
      <c r="Q215" s="15"/>
      <c r="R215" s="16"/>
    </row>
    <row r="216" spans="1:19" ht="15" x14ac:dyDescent="0.25">
      <c r="A216" s="4">
        <f>'[1]Distribution Factors'!F163</f>
        <v>26</v>
      </c>
      <c r="B216" s="4"/>
      <c r="C216" s="4" t="s">
        <v>19</v>
      </c>
      <c r="D216" s="4"/>
      <c r="E216" s="10" t="s">
        <v>181</v>
      </c>
      <c r="F216" s="4"/>
      <c r="G216" s="11">
        <v>469</v>
      </c>
      <c r="H216" s="4"/>
      <c r="I216" s="12">
        <f t="shared" si="61"/>
        <v>1.3998746380921112E-2</v>
      </c>
      <c r="J216" s="4"/>
      <c r="K216" s="25">
        <f t="shared" ref="K216:K224" si="62">ROUND(I216*$M$225,2)</f>
        <v>3.28</v>
      </c>
      <c r="L216" s="4"/>
      <c r="M216" s="5" t="s">
        <v>26</v>
      </c>
      <c r="N216" s="1">
        <v>2778.32</v>
      </c>
      <c r="O216" s="10"/>
      <c r="P216" s="18">
        <f t="shared" si="60"/>
        <v>-2775.04</v>
      </c>
      <c r="Q216" s="15"/>
      <c r="R216" s="16"/>
    </row>
    <row r="217" spans="1:19" ht="15" x14ac:dyDescent="0.25">
      <c r="A217" s="4">
        <f>'[1]Distribution Factors'!F164</f>
        <v>26</v>
      </c>
      <c r="B217" s="4"/>
      <c r="C217" s="4" t="s">
        <v>19</v>
      </c>
      <c r="D217" s="4"/>
      <c r="E217" s="10" t="s">
        <v>182</v>
      </c>
      <c r="F217" s="4"/>
      <c r="G217" s="11">
        <v>1577</v>
      </c>
      <c r="H217" s="4"/>
      <c r="I217" s="12">
        <f t="shared" si="61"/>
        <v>4.7070411604930903E-2</v>
      </c>
      <c r="J217" s="4"/>
      <c r="K217" s="25">
        <f t="shared" si="62"/>
        <v>11.01</v>
      </c>
      <c r="L217" s="4"/>
      <c r="M217" s="5" t="s">
        <v>26</v>
      </c>
      <c r="N217" s="1">
        <v>9342.02</v>
      </c>
      <c r="O217" s="10"/>
      <c r="P217" s="18">
        <f t="shared" si="60"/>
        <v>-9331.01</v>
      </c>
      <c r="Q217" s="15"/>
      <c r="R217" s="16"/>
    </row>
    <row r="218" spans="1:19" ht="15" x14ac:dyDescent="0.25">
      <c r="A218" s="4">
        <f>'[1]Distribution Factors'!F165</f>
        <v>26</v>
      </c>
      <c r="B218" s="4"/>
      <c r="C218" s="4" t="s">
        <v>19</v>
      </c>
      <c r="D218" s="4"/>
      <c r="E218" s="10" t="s">
        <v>183</v>
      </c>
      <c r="F218" s="4"/>
      <c r="G218" s="11">
        <v>263</v>
      </c>
      <c r="H218" s="4"/>
      <c r="I218" s="12">
        <f t="shared" si="61"/>
        <v>7.8500432797062956E-3</v>
      </c>
      <c r="J218" s="4"/>
      <c r="K218" s="25">
        <f t="shared" si="62"/>
        <v>1.84</v>
      </c>
      <c r="L218" s="4"/>
      <c r="M218" s="5" t="s">
        <v>26</v>
      </c>
      <c r="N218" s="1">
        <v>1557.99</v>
      </c>
      <c r="O218" s="10"/>
      <c r="P218" s="18">
        <f t="shared" si="60"/>
        <v>-1556.15</v>
      </c>
      <c r="Q218" s="15"/>
      <c r="R218" s="16"/>
    </row>
    <row r="219" spans="1:19" ht="15" x14ac:dyDescent="0.25">
      <c r="A219" s="4">
        <f>'[1]Distribution Factors'!F166</f>
        <v>26</v>
      </c>
      <c r="B219" s="4"/>
      <c r="C219" s="4" t="s">
        <v>19</v>
      </c>
      <c r="D219" s="4"/>
      <c r="E219" s="10" t="s">
        <v>184</v>
      </c>
      <c r="F219" s="4"/>
      <c r="G219" s="11">
        <v>106</v>
      </c>
      <c r="H219" s="4"/>
      <c r="I219" s="12">
        <f t="shared" si="61"/>
        <v>3.1638957705280124E-3</v>
      </c>
      <c r="J219" s="4"/>
      <c r="K219" s="25">
        <f t="shared" si="62"/>
        <v>0.74</v>
      </c>
      <c r="L219" s="4"/>
      <c r="M219" s="5" t="s">
        <v>26</v>
      </c>
      <c r="N219" s="1">
        <v>627.94000000000005</v>
      </c>
      <c r="O219" s="10"/>
      <c r="P219" s="18">
        <f t="shared" si="60"/>
        <v>-627.20000000000005</v>
      </c>
      <c r="Q219" s="15"/>
      <c r="R219" s="16"/>
    </row>
    <row r="220" spans="1:19" ht="15" x14ac:dyDescent="0.25">
      <c r="A220" s="4">
        <f>'[1]Distribution Factors'!F167</f>
        <v>26</v>
      </c>
      <c r="B220" s="4"/>
      <c r="C220" s="4" t="s">
        <v>19</v>
      </c>
      <c r="D220" s="4"/>
      <c r="E220" s="10" t="s">
        <v>185</v>
      </c>
      <c r="F220" s="4"/>
      <c r="G220" s="11">
        <v>2429</v>
      </c>
      <c r="H220" s="4"/>
      <c r="I220" s="12">
        <f t="shared" si="61"/>
        <v>7.2500970062382472E-2</v>
      </c>
      <c r="J220" s="4"/>
      <c r="K220" s="25">
        <f t="shared" si="62"/>
        <v>16.96</v>
      </c>
      <c r="L220" s="4"/>
      <c r="M220" s="5" t="s">
        <v>26</v>
      </c>
      <c r="N220" s="1">
        <v>14389.2</v>
      </c>
      <c r="O220" s="10"/>
      <c r="P220" s="18">
        <f t="shared" si="60"/>
        <v>-14372.240000000002</v>
      </c>
      <c r="Q220" s="15"/>
      <c r="R220" s="16"/>
    </row>
    <row r="221" spans="1:19" ht="15" x14ac:dyDescent="0.25">
      <c r="A221" s="4">
        <f>'[1]Distribution Factors'!F168</f>
        <v>26</v>
      </c>
      <c r="B221" s="4"/>
      <c r="C221" s="4" t="s">
        <v>19</v>
      </c>
      <c r="D221" s="4"/>
      <c r="E221" s="10" t="s">
        <v>186</v>
      </c>
      <c r="F221" s="4"/>
      <c r="G221" s="11">
        <v>1284</v>
      </c>
      <c r="H221" s="4"/>
      <c r="I221" s="12">
        <f t="shared" si="61"/>
        <v>3.8324926126018566E-2</v>
      </c>
      <c r="J221" s="4"/>
      <c r="K221" s="25">
        <f t="shared" si="62"/>
        <v>8.9700000000000006</v>
      </c>
      <c r="L221" s="4"/>
      <c r="M221" s="5" t="s">
        <v>26</v>
      </c>
      <c r="N221" s="1">
        <v>7606.31</v>
      </c>
      <c r="O221" s="10"/>
      <c r="P221" s="18">
        <f t="shared" si="60"/>
        <v>-7597.34</v>
      </c>
      <c r="Q221" s="15"/>
      <c r="R221" s="16"/>
    </row>
    <row r="222" spans="1:19" ht="15" x14ac:dyDescent="0.25">
      <c r="A222" s="4">
        <f>'[1]Distribution Factors'!F169</f>
        <v>26</v>
      </c>
      <c r="B222" s="4"/>
      <c r="C222" s="4" t="s">
        <v>19</v>
      </c>
      <c r="D222" s="4"/>
      <c r="E222" s="10" t="s">
        <v>187</v>
      </c>
      <c r="F222" s="4"/>
      <c r="G222" s="11">
        <v>735</v>
      </c>
      <c r="H222" s="4"/>
      <c r="I222" s="12">
        <f t="shared" si="61"/>
        <v>2.193833388054801E-2</v>
      </c>
      <c r="J222" s="4"/>
      <c r="K222" s="25">
        <f t="shared" si="62"/>
        <v>5.13</v>
      </c>
      <c r="L222" s="4"/>
      <c r="M222" s="5" t="s">
        <v>26</v>
      </c>
      <c r="N222" s="1">
        <v>4354.08</v>
      </c>
      <c r="O222" s="10"/>
      <c r="P222" s="18">
        <f t="shared" si="60"/>
        <v>-4348.95</v>
      </c>
      <c r="Q222" s="15"/>
      <c r="R222" s="16"/>
    </row>
    <row r="223" spans="1:19" ht="15" x14ac:dyDescent="0.25">
      <c r="A223" s="4">
        <f>'[1]Distribution Factors'!F170</f>
        <v>26</v>
      </c>
      <c r="B223" s="4"/>
      <c r="C223" s="4" t="s">
        <v>19</v>
      </c>
      <c r="D223" s="4"/>
      <c r="E223" s="10" t="s">
        <v>188</v>
      </c>
      <c r="F223" s="4"/>
      <c r="G223" s="11">
        <v>8644</v>
      </c>
      <c r="H223" s="4"/>
      <c r="I223" s="12">
        <f t="shared" si="61"/>
        <v>0.25800674566456733</v>
      </c>
      <c r="J223" s="4"/>
      <c r="K223" s="25">
        <f t="shared" si="62"/>
        <v>60.36</v>
      </c>
      <c r="L223" s="4"/>
      <c r="M223" s="5" t="s">
        <v>26</v>
      </c>
      <c r="N223" s="1">
        <v>51206.37</v>
      </c>
      <c r="O223" s="10"/>
      <c r="P223" s="18">
        <f t="shared" si="60"/>
        <v>-51146.01</v>
      </c>
      <c r="Q223" s="15"/>
      <c r="R223" s="16"/>
    </row>
    <row r="224" spans="1:19" ht="15" x14ac:dyDescent="0.25">
      <c r="A224" s="4">
        <f>'[1]Distribution Factors'!F171</f>
        <v>26</v>
      </c>
      <c r="B224" s="4"/>
      <c r="C224" s="4" t="s">
        <v>19</v>
      </c>
      <c r="D224" s="4"/>
      <c r="E224" s="10" t="s">
        <v>189</v>
      </c>
      <c r="F224" s="4"/>
      <c r="G224" s="11">
        <v>293</v>
      </c>
      <c r="H224" s="4"/>
      <c r="I224" s="12">
        <f t="shared" si="61"/>
        <v>8.7454854789123359E-3</v>
      </c>
      <c r="J224" s="4"/>
      <c r="K224" s="25">
        <f t="shared" si="62"/>
        <v>2.0499999999999998</v>
      </c>
      <c r="L224" s="4"/>
      <c r="N224" s="1">
        <v>1735.71</v>
      </c>
      <c r="O224" s="10"/>
      <c r="P224" s="18">
        <f t="shared" si="60"/>
        <v>-1733.66</v>
      </c>
      <c r="Q224" s="15"/>
      <c r="R224" s="16"/>
    </row>
    <row r="225" spans="1:19" ht="15.75" thickBot="1" x14ac:dyDescent="0.3">
      <c r="A225" s="4"/>
      <c r="B225" s="4"/>
      <c r="C225" s="4"/>
      <c r="D225" s="4"/>
      <c r="E225" s="19" t="s">
        <v>24</v>
      </c>
      <c r="F225" s="4"/>
      <c r="G225" s="20">
        <f>SUM(G214:G224)</f>
        <v>33503</v>
      </c>
      <c r="H225" s="4"/>
      <c r="I225" s="21">
        <f>SUM(I214:I224)</f>
        <v>0.99999999999999989</v>
      </c>
      <c r="J225" s="4"/>
      <c r="K225" s="22">
        <f>SUM(K214:K224)</f>
        <v>233.94999999999709</v>
      </c>
      <c r="L225" s="4"/>
      <c r="M225" s="5">
        <f>[2]Calculation!N33</f>
        <v>233.94999999999709</v>
      </c>
      <c r="N225" s="24">
        <f>M225-K225</f>
        <v>0</v>
      </c>
      <c r="O225" s="10"/>
      <c r="P225" s="18"/>
      <c r="Q225" s="15"/>
      <c r="R225" s="23">
        <f>[2]Calculation!E33</f>
        <v>33503</v>
      </c>
      <c r="S225" s="24">
        <f>R225-G225</f>
        <v>0</v>
      </c>
    </row>
    <row r="226" spans="1:19" ht="15.75" thickTop="1" x14ac:dyDescent="0.25">
      <c r="A226" s="4"/>
      <c r="B226" s="4"/>
      <c r="C226" s="4"/>
      <c r="D226" s="4"/>
      <c r="E226" s="10"/>
      <c r="F226" s="4"/>
      <c r="G226" s="11"/>
      <c r="H226" s="4"/>
      <c r="I226" s="12"/>
      <c r="J226" s="4"/>
      <c r="K226" s="25"/>
      <c r="L226" s="4"/>
      <c r="O226" s="10"/>
      <c r="P226" s="10"/>
      <c r="Q226" s="15"/>
      <c r="R226" s="16"/>
    </row>
    <row r="227" spans="1:19" ht="15" x14ac:dyDescent="0.25">
      <c r="A227" s="4">
        <f>'[1]Distribution Factors'!F172</f>
        <v>27</v>
      </c>
      <c r="B227" s="4"/>
      <c r="C227" s="4" t="s">
        <v>17</v>
      </c>
      <c r="D227" s="4"/>
      <c r="E227" s="10" t="s">
        <v>190</v>
      </c>
      <c r="F227" s="4"/>
      <c r="G227" s="11">
        <v>21390</v>
      </c>
      <c r="H227" s="4"/>
      <c r="I227" s="12">
        <f>+G227/$G$239</f>
        <v>0.30529666157601015</v>
      </c>
      <c r="J227" s="4"/>
      <c r="K227" s="13">
        <f>M239-SUM(K228:K238)</f>
        <v>149.36000000000115</v>
      </c>
      <c r="L227" s="4"/>
      <c r="M227" s="5" t="s">
        <v>26</v>
      </c>
      <c r="N227" s="1">
        <v>126712.66</v>
      </c>
      <c r="O227" s="10"/>
      <c r="P227" s="18">
        <f t="shared" ref="P227:P238" si="63">K227-N227</f>
        <v>-126563.3</v>
      </c>
      <c r="Q227" s="15"/>
      <c r="R227" s="16"/>
    </row>
    <row r="228" spans="1:19" ht="15" x14ac:dyDescent="0.25">
      <c r="A228" s="4">
        <f>'[1]Distribution Factors'!F173</f>
        <v>27</v>
      </c>
      <c r="B228" s="4"/>
      <c r="C228" s="4" t="s">
        <v>19</v>
      </c>
      <c r="D228" s="4"/>
      <c r="E228" s="10" t="s">
        <v>191</v>
      </c>
      <c r="F228" s="4"/>
      <c r="G228" s="11">
        <v>272</v>
      </c>
      <c r="H228" s="4"/>
      <c r="I228" s="12">
        <f t="shared" ref="I228:I238" si="64">+G228/$G$239</f>
        <v>3.8822202874555759E-3</v>
      </c>
      <c r="J228" s="4"/>
      <c r="K228" s="25">
        <f>ROUND(I228*$M$239,2)</f>
        <v>1.9</v>
      </c>
      <c r="L228" s="4"/>
      <c r="M228" s="5" t="s">
        <v>26</v>
      </c>
      <c r="N228" s="1">
        <v>1611.31</v>
      </c>
      <c r="O228" s="10"/>
      <c r="P228" s="18">
        <f t="shared" si="63"/>
        <v>-1609.4099999999999</v>
      </c>
      <c r="R228" s="16"/>
    </row>
    <row r="229" spans="1:19" ht="15" x14ac:dyDescent="0.25">
      <c r="A229" s="4">
        <f>'[1]Distribution Factors'!F174</f>
        <v>27</v>
      </c>
      <c r="B229" s="4"/>
      <c r="C229" s="4" t="s">
        <v>19</v>
      </c>
      <c r="D229" s="4"/>
      <c r="E229" s="10" t="s">
        <v>192</v>
      </c>
      <c r="F229" s="4"/>
      <c r="G229" s="11">
        <v>2954</v>
      </c>
      <c r="H229" s="4"/>
      <c r="I229" s="12">
        <f t="shared" si="64"/>
        <v>4.216205415126386E-2</v>
      </c>
      <c r="J229" s="4"/>
      <c r="K229" s="25">
        <f t="shared" ref="K229:K238" si="65">ROUND(I229*$M$239,2)</f>
        <v>20.63</v>
      </c>
      <c r="L229" s="4"/>
      <c r="M229" s="5" t="s">
        <v>26</v>
      </c>
      <c r="N229" s="1">
        <v>17499.259999999998</v>
      </c>
      <c r="O229" s="10"/>
      <c r="P229" s="18">
        <f t="shared" si="63"/>
        <v>-17478.629999999997</v>
      </c>
      <c r="Q229" s="15"/>
      <c r="R229" s="16"/>
    </row>
    <row r="230" spans="1:19" ht="15" x14ac:dyDescent="0.25">
      <c r="A230" s="4">
        <f>'[1]Distribution Factors'!F175</f>
        <v>27</v>
      </c>
      <c r="B230" s="4"/>
      <c r="C230" s="4" t="s">
        <v>19</v>
      </c>
      <c r="D230" s="4"/>
      <c r="E230" s="10" t="s">
        <v>193</v>
      </c>
      <c r="F230" s="4"/>
      <c r="G230" s="11">
        <v>261</v>
      </c>
      <c r="H230" s="4"/>
      <c r="I230" s="12">
        <f t="shared" si="64"/>
        <v>3.7252187317128871E-3</v>
      </c>
      <c r="J230" s="4"/>
      <c r="K230" s="25">
        <f t="shared" si="65"/>
        <v>1.82</v>
      </c>
      <c r="L230" s="4"/>
      <c r="M230" s="5" t="s">
        <v>26</v>
      </c>
      <c r="N230" s="1">
        <v>1546.14</v>
      </c>
      <c r="O230" s="10"/>
      <c r="P230" s="18">
        <f t="shared" si="63"/>
        <v>-1544.3200000000002</v>
      </c>
      <c r="Q230" s="15"/>
      <c r="R230" s="16"/>
    </row>
    <row r="231" spans="1:19" ht="15" x14ac:dyDescent="0.25">
      <c r="A231" s="4">
        <f>'[1]Distribution Factors'!F176</f>
        <v>27</v>
      </c>
      <c r="B231" s="4"/>
      <c r="C231" s="4" t="s">
        <v>19</v>
      </c>
      <c r="D231" s="4"/>
      <c r="E231" s="10" t="s">
        <v>194</v>
      </c>
      <c r="F231" s="4"/>
      <c r="G231" s="11">
        <v>5965</v>
      </c>
      <c r="H231" s="4"/>
      <c r="I231" s="12">
        <f t="shared" si="64"/>
        <v>8.513766181864893E-2</v>
      </c>
      <c r="J231" s="4"/>
      <c r="K231" s="25">
        <f t="shared" si="65"/>
        <v>41.65</v>
      </c>
      <c r="L231" s="4"/>
      <c r="M231" s="5" t="s">
        <v>26</v>
      </c>
      <c r="N231" s="1">
        <v>35336.19</v>
      </c>
      <c r="O231" s="10"/>
      <c r="P231" s="18">
        <f t="shared" si="63"/>
        <v>-35294.54</v>
      </c>
      <c r="Q231" s="15"/>
      <c r="R231" s="16"/>
    </row>
    <row r="232" spans="1:19" ht="15" x14ac:dyDescent="0.25">
      <c r="A232" s="4">
        <f>'[1]Distribution Factors'!F177</f>
        <v>27</v>
      </c>
      <c r="B232" s="4"/>
      <c r="C232" s="4" t="s">
        <v>19</v>
      </c>
      <c r="D232" s="4"/>
      <c r="E232" s="10" t="s">
        <v>195</v>
      </c>
      <c r="F232" s="4"/>
      <c r="G232" s="11">
        <v>1756</v>
      </c>
      <c r="H232" s="4"/>
      <c r="I232" s="12">
        <f t="shared" si="64"/>
        <v>2.5063157444014671E-2</v>
      </c>
      <c r="J232" s="4"/>
      <c r="K232" s="25">
        <f t="shared" si="65"/>
        <v>12.26</v>
      </c>
      <c r="L232" s="4"/>
      <c r="M232" s="5" t="s">
        <v>26</v>
      </c>
      <c r="N232" s="1">
        <v>10402.4</v>
      </c>
      <c r="O232" s="10"/>
      <c r="P232" s="18">
        <f t="shared" si="63"/>
        <v>-10390.14</v>
      </c>
      <c r="Q232" s="15"/>
      <c r="R232" s="16"/>
    </row>
    <row r="233" spans="1:19" ht="15" x14ac:dyDescent="0.25">
      <c r="A233" s="4">
        <f>'[1]Distribution Factors'!F178</f>
        <v>27</v>
      </c>
      <c r="B233" s="4"/>
      <c r="C233" s="4" t="s">
        <v>19</v>
      </c>
      <c r="D233" s="4"/>
      <c r="E233" s="10" t="s">
        <v>196</v>
      </c>
      <c r="F233" s="4"/>
      <c r="G233" s="11">
        <v>29950</v>
      </c>
      <c r="H233" s="4"/>
      <c r="I233" s="12">
        <f t="shared" si="64"/>
        <v>0.42747241768122973</v>
      </c>
      <c r="J233" s="4"/>
      <c r="K233" s="25">
        <f t="shared" si="65"/>
        <v>209.13</v>
      </c>
      <c r="L233" s="4"/>
      <c r="M233" s="5" t="s">
        <v>26</v>
      </c>
      <c r="N233" s="1">
        <v>177421.43</v>
      </c>
      <c r="O233" s="10"/>
      <c r="P233" s="18">
        <f t="shared" si="63"/>
        <v>-177212.3</v>
      </c>
      <c r="Q233" s="15"/>
      <c r="R233" s="16"/>
    </row>
    <row r="234" spans="1:19" ht="15" x14ac:dyDescent="0.25">
      <c r="A234" s="4">
        <f>'[1]Distribution Factors'!F179</f>
        <v>27</v>
      </c>
      <c r="B234" s="4"/>
      <c r="C234" s="4" t="s">
        <v>19</v>
      </c>
      <c r="D234" s="4"/>
      <c r="E234" s="10" t="s">
        <v>197</v>
      </c>
      <c r="F234" s="4"/>
      <c r="G234" s="11">
        <v>596</v>
      </c>
      <c r="H234" s="4"/>
      <c r="I234" s="12">
        <f t="shared" si="64"/>
        <v>8.5066297475129525E-3</v>
      </c>
      <c r="J234" s="4"/>
      <c r="K234" s="25">
        <f t="shared" si="65"/>
        <v>4.16</v>
      </c>
      <c r="L234" s="4"/>
      <c r="M234" s="5" t="s">
        <v>26</v>
      </c>
      <c r="N234" s="1">
        <v>3530.66</v>
      </c>
      <c r="O234" s="10"/>
      <c r="P234" s="18">
        <f t="shared" si="63"/>
        <v>-3526.5</v>
      </c>
      <c r="Q234" s="15"/>
      <c r="R234" s="16"/>
    </row>
    <row r="235" spans="1:19" ht="15" x14ac:dyDescent="0.25">
      <c r="A235" s="4">
        <f>'[1]Distribution Factors'!F180</f>
        <v>27</v>
      </c>
      <c r="B235" s="4"/>
      <c r="C235" s="4" t="s">
        <v>19</v>
      </c>
      <c r="D235" s="4"/>
      <c r="E235" s="10" t="s">
        <v>198</v>
      </c>
      <c r="F235" s="4"/>
      <c r="G235" s="11">
        <v>981</v>
      </c>
      <c r="H235" s="4"/>
      <c r="I235" s="12">
        <f t="shared" si="64"/>
        <v>1.4001684198507058E-2</v>
      </c>
      <c r="J235" s="4"/>
      <c r="K235" s="25">
        <f t="shared" si="65"/>
        <v>6.85</v>
      </c>
      <c r="L235" s="4"/>
      <c r="M235" s="5" t="s">
        <v>26</v>
      </c>
      <c r="N235" s="1">
        <v>5811.37</v>
      </c>
      <c r="O235" s="10"/>
      <c r="P235" s="18">
        <f t="shared" si="63"/>
        <v>-5804.5199999999995</v>
      </c>
      <c r="Q235" s="15"/>
      <c r="R235" s="16"/>
    </row>
    <row r="236" spans="1:19" ht="15" x14ac:dyDescent="0.25">
      <c r="A236" s="4">
        <f>'[1]Distribution Factors'!F181</f>
        <v>27</v>
      </c>
      <c r="B236" s="4"/>
      <c r="C236" s="4" t="s">
        <v>19</v>
      </c>
      <c r="D236" s="4"/>
      <c r="E236" s="10" t="s">
        <v>199</v>
      </c>
      <c r="F236" s="4"/>
      <c r="G236" s="11">
        <v>1229</v>
      </c>
      <c r="H236" s="4"/>
      <c r="I236" s="12">
        <f t="shared" si="64"/>
        <v>1.7541355637069496E-2</v>
      </c>
      <c r="J236" s="4"/>
      <c r="K236" s="25">
        <f t="shared" si="65"/>
        <v>8.58</v>
      </c>
      <c r="L236" s="4"/>
      <c r="M236" s="5" t="s">
        <v>26</v>
      </c>
      <c r="N236" s="1">
        <v>7280.5</v>
      </c>
      <c r="O236" s="10"/>
      <c r="P236" s="18">
        <f t="shared" si="63"/>
        <v>-7271.92</v>
      </c>
      <c r="Q236" s="15"/>
      <c r="R236" s="16"/>
    </row>
    <row r="237" spans="1:19" ht="15" x14ac:dyDescent="0.25">
      <c r="A237" s="4">
        <f>'[1]Distribution Factors'!F182</f>
        <v>27</v>
      </c>
      <c r="B237" s="4"/>
      <c r="C237" s="4" t="s">
        <v>19</v>
      </c>
      <c r="D237" s="4"/>
      <c r="E237" s="10" t="s">
        <v>200</v>
      </c>
      <c r="F237" s="4"/>
      <c r="G237" s="11">
        <v>3845</v>
      </c>
      <c r="H237" s="4"/>
      <c r="I237" s="12">
        <f t="shared" si="64"/>
        <v>5.4879180166421647E-2</v>
      </c>
      <c r="J237" s="4"/>
      <c r="K237" s="25">
        <f t="shared" si="65"/>
        <v>26.85</v>
      </c>
      <c r="L237" s="4"/>
      <c r="M237" s="5" t="s">
        <v>26</v>
      </c>
      <c r="N237" s="1">
        <v>22777.48</v>
      </c>
      <c r="O237" s="10"/>
      <c r="P237" s="18">
        <f t="shared" si="63"/>
        <v>-22750.63</v>
      </c>
      <c r="Q237" s="15"/>
      <c r="R237" s="16"/>
    </row>
    <row r="238" spans="1:19" ht="15" x14ac:dyDescent="0.25">
      <c r="A238" s="4">
        <f>'[1]Distribution Factors'!F183</f>
        <v>27</v>
      </c>
      <c r="B238" s="4"/>
      <c r="C238" s="4" t="s">
        <v>19</v>
      </c>
      <c r="D238" s="4"/>
      <c r="E238" s="10" t="s">
        <v>201</v>
      </c>
      <c r="F238" s="4"/>
      <c r="G238" s="11">
        <v>864</v>
      </c>
      <c r="H238" s="4"/>
      <c r="I238" s="12">
        <f t="shared" si="64"/>
        <v>1.2331758560153006E-2</v>
      </c>
      <c r="J238" s="4"/>
      <c r="K238" s="25">
        <f t="shared" si="65"/>
        <v>6.03</v>
      </c>
      <c r="L238" s="4"/>
      <c r="N238" s="1">
        <v>5118.2700000000004</v>
      </c>
      <c r="O238" s="10"/>
      <c r="P238" s="18">
        <f t="shared" si="63"/>
        <v>-5112.2400000000007</v>
      </c>
      <c r="Q238" s="15"/>
      <c r="R238" s="16"/>
    </row>
    <row r="239" spans="1:19" ht="15.75" thickBot="1" x14ac:dyDescent="0.3">
      <c r="A239" s="4"/>
      <c r="B239" s="4"/>
      <c r="C239" s="4"/>
      <c r="D239" s="4"/>
      <c r="E239" s="19" t="s">
        <v>24</v>
      </c>
      <c r="F239" s="4"/>
      <c r="G239" s="20">
        <f>SUM(G227:G238)</f>
        <v>70063</v>
      </c>
      <c r="H239" s="4"/>
      <c r="I239" s="21">
        <f>SUM(I227:I238)</f>
        <v>0.99999999999999989</v>
      </c>
      <c r="J239" s="4"/>
      <c r="K239" s="22">
        <f>SUM(K227:K238)</f>
        <v>489.22000000000116</v>
      </c>
      <c r="L239" s="4"/>
      <c r="M239" s="5">
        <f>[2]Calculation!N34</f>
        <v>489.22000000000116</v>
      </c>
      <c r="N239" s="24">
        <f>M239-K239</f>
        <v>0</v>
      </c>
      <c r="O239" s="10"/>
      <c r="P239" s="18"/>
      <c r="Q239" s="15"/>
      <c r="R239" s="23">
        <f>[2]Calculation!E34</f>
        <v>70061</v>
      </c>
      <c r="S239" s="24">
        <f>R239-G239</f>
        <v>-2</v>
      </c>
    </row>
    <row r="240" spans="1:19" ht="15.75" thickTop="1" x14ac:dyDescent="0.25">
      <c r="A240" s="4"/>
      <c r="B240" s="4"/>
      <c r="C240" s="4"/>
      <c r="D240" s="4"/>
      <c r="E240" s="10"/>
      <c r="F240" s="4"/>
      <c r="G240" s="11"/>
      <c r="H240" s="4"/>
      <c r="I240" s="12"/>
      <c r="J240" s="4"/>
      <c r="K240" s="25"/>
      <c r="L240" s="4"/>
      <c r="O240" s="10"/>
      <c r="P240" s="10"/>
      <c r="Q240" s="15"/>
      <c r="R240" s="16"/>
    </row>
    <row r="241" spans="1:19" ht="15" x14ac:dyDescent="0.25">
      <c r="A241" s="4">
        <f>'[1]Distribution Factors'!F184</f>
        <v>28</v>
      </c>
      <c r="B241" s="4"/>
      <c r="C241" s="4" t="s">
        <v>17</v>
      </c>
      <c r="D241" s="4"/>
      <c r="E241" s="10" t="s">
        <v>202</v>
      </c>
      <c r="F241" s="4"/>
      <c r="G241" s="11">
        <v>20434</v>
      </c>
      <c r="H241" s="4"/>
      <c r="I241" s="12">
        <f>+G241/$G$249</f>
        <v>0.61613146389265794</v>
      </c>
      <c r="J241" s="4"/>
      <c r="K241" s="13">
        <f>M249-SUM(K242:K248)</f>
        <v>142.6699999999945</v>
      </c>
      <c r="L241" s="4"/>
      <c r="M241" s="5" t="s">
        <v>26</v>
      </c>
      <c r="N241" s="1">
        <v>121049.4</v>
      </c>
      <c r="O241" s="10"/>
      <c r="P241" s="18">
        <f t="shared" ref="P241:P248" si="66">K241-N241</f>
        <v>-120906.73</v>
      </c>
      <c r="Q241" s="15"/>
      <c r="R241" s="16"/>
    </row>
    <row r="242" spans="1:19" ht="15" x14ac:dyDescent="0.25">
      <c r="A242" s="4">
        <f>'[1]Distribution Factors'!F185</f>
        <v>28</v>
      </c>
      <c r="B242" s="4"/>
      <c r="C242" s="4" t="s">
        <v>19</v>
      </c>
      <c r="D242" s="4"/>
      <c r="E242" s="10" t="s">
        <v>203</v>
      </c>
      <c r="F242" s="4"/>
      <c r="G242" s="11">
        <v>2405</v>
      </c>
      <c r="H242" s="4"/>
      <c r="I242" s="12">
        <f t="shared" ref="I242:I248" si="67">+G242/$G$249</f>
        <v>7.2516206844565056E-2</v>
      </c>
      <c r="J242" s="4"/>
      <c r="K242" s="25">
        <f>ROUND(I242*$M$249,2)</f>
        <v>16.79</v>
      </c>
      <c r="L242" s="4"/>
      <c r="M242" s="5" t="s">
        <v>26</v>
      </c>
      <c r="N242" s="1">
        <v>14247.03</v>
      </c>
      <c r="O242" s="10"/>
      <c r="P242" s="18">
        <f t="shared" si="66"/>
        <v>-14230.24</v>
      </c>
      <c r="Q242" s="15"/>
      <c r="R242" s="16"/>
    </row>
    <row r="243" spans="1:19" ht="15" x14ac:dyDescent="0.25">
      <c r="A243" s="4">
        <f>'[1]Distribution Factors'!F186</f>
        <v>28</v>
      </c>
      <c r="B243" s="4"/>
      <c r="C243" s="4" t="s">
        <v>19</v>
      </c>
      <c r="D243" s="4"/>
      <c r="E243" s="10" t="s">
        <v>204</v>
      </c>
      <c r="F243" s="4"/>
      <c r="G243" s="11">
        <v>2222</v>
      </c>
      <c r="H243" s="4"/>
      <c r="I243" s="12">
        <f t="shared" si="67"/>
        <v>6.6998341625207292E-2</v>
      </c>
      <c r="J243" s="4"/>
      <c r="K243" s="25">
        <f t="shared" ref="K243:K248" si="68">ROUND(I243*$M$249,2)</f>
        <v>15.52</v>
      </c>
      <c r="L243" s="4"/>
      <c r="M243" s="5" t="s">
        <v>26</v>
      </c>
      <c r="N243" s="1">
        <v>13162.95</v>
      </c>
      <c r="O243" s="10"/>
      <c r="P243" s="18">
        <f t="shared" si="66"/>
        <v>-13147.43</v>
      </c>
      <c r="Q243" s="15"/>
      <c r="R243" s="16"/>
    </row>
    <row r="244" spans="1:19" ht="15" x14ac:dyDescent="0.25">
      <c r="A244" s="4">
        <f>'[1]Distribution Factors'!F187</f>
        <v>28</v>
      </c>
      <c r="B244" s="4"/>
      <c r="C244" s="4" t="s">
        <v>19</v>
      </c>
      <c r="D244" s="4"/>
      <c r="E244" s="10" t="s">
        <v>205</v>
      </c>
      <c r="F244" s="4"/>
      <c r="G244" s="11">
        <v>5413</v>
      </c>
      <c r="H244" s="4"/>
      <c r="I244" s="12">
        <f t="shared" si="67"/>
        <v>0.1632142318709483</v>
      </c>
      <c r="J244" s="4"/>
      <c r="K244" s="25">
        <f t="shared" si="68"/>
        <v>37.799999999999997</v>
      </c>
      <c r="L244" s="4"/>
      <c r="M244" s="5" t="s">
        <v>26</v>
      </c>
      <c r="N244" s="1">
        <v>32066.18</v>
      </c>
      <c r="O244" s="10"/>
      <c r="P244" s="18">
        <f t="shared" si="66"/>
        <v>-32028.38</v>
      </c>
      <c r="Q244" s="15"/>
      <c r="R244" s="16"/>
    </row>
    <row r="245" spans="1:19" ht="15" x14ac:dyDescent="0.25">
      <c r="A245" s="4">
        <f>'[1]Distribution Factors'!F188</f>
        <v>28</v>
      </c>
      <c r="B245" s="4"/>
      <c r="C245" s="4" t="s">
        <v>19</v>
      </c>
      <c r="D245" s="4"/>
      <c r="E245" s="10" t="s">
        <v>206</v>
      </c>
      <c r="F245" s="4"/>
      <c r="G245" s="11">
        <v>742</v>
      </c>
      <c r="H245" s="4"/>
      <c r="I245" s="12">
        <f t="shared" si="67"/>
        <v>2.2372983567013418E-2</v>
      </c>
      <c r="J245" s="4"/>
      <c r="K245" s="25">
        <f t="shared" si="68"/>
        <v>5.18</v>
      </c>
      <c r="L245" s="4"/>
      <c r="M245" s="5" t="s">
        <v>26</v>
      </c>
      <c r="N245" s="1">
        <v>4395.55</v>
      </c>
      <c r="O245" s="10"/>
      <c r="P245" s="18">
        <f t="shared" si="66"/>
        <v>-4390.37</v>
      </c>
      <c r="Q245" s="15"/>
      <c r="R245" s="16"/>
    </row>
    <row r="246" spans="1:19" ht="15" x14ac:dyDescent="0.25">
      <c r="A246" s="4">
        <f>'[1]Distribution Factors'!F189</f>
        <v>28</v>
      </c>
      <c r="B246" s="4"/>
      <c r="C246" s="4" t="s">
        <v>19</v>
      </c>
      <c r="D246" s="4"/>
      <c r="E246" s="10" t="s">
        <v>207</v>
      </c>
      <c r="F246" s="4"/>
      <c r="G246" s="11">
        <v>193</v>
      </c>
      <c r="H246" s="4"/>
      <c r="I246" s="12">
        <f t="shared" si="67"/>
        <v>5.8193879089401476E-3</v>
      </c>
      <c r="J246" s="4"/>
      <c r="K246" s="25">
        <f t="shared" si="68"/>
        <v>1.35</v>
      </c>
      <c r="L246" s="4"/>
      <c r="M246" s="5" t="s">
        <v>26</v>
      </c>
      <c r="N246" s="1">
        <v>1143.32</v>
      </c>
      <c r="O246" s="10"/>
      <c r="P246" s="18">
        <f t="shared" si="66"/>
        <v>-1141.97</v>
      </c>
      <c r="Q246" s="15"/>
      <c r="R246" s="16"/>
    </row>
    <row r="247" spans="1:19" ht="15" x14ac:dyDescent="0.25">
      <c r="A247" s="4">
        <f>'[1]Distribution Factors'!F190</f>
        <v>28</v>
      </c>
      <c r="B247" s="4"/>
      <c r="C247" s="4" t="s">
        <v>19</v>
      </c>
      <c r="D247" s="4"/>
      <c r="E247" s="10" t="s">
        <v>208</v>
      </c>
      <c r="F247" s="4"/>
      <c r="G247" s="11">
        <v>293</v>
      </c>
      <c r="H247" s="4"/>
      <c r="I247" s="12">
        <f t="shared" si="67"/>
        <v>8.8346148047640585E-3</v>
      </c>
      <c r="J247" s="4"/>
      <c r="K247" s="25">
        <f t="shared" si="68"/>
        <v>2.0499999999999998</v>
      </c>
      <c r="L247" s="4"/>
      <c r="M247" s="5" t="s">
        <v>26</v>
      </c>
      <c r="N247" s="1">
        <v>1735.71</v>
      </c>
      <c r="O247" s="10"/>
      <c r="P247" s="18">
        <f t="shared" si="66"/>
        <v>-1733.66</v>
      </c>
      <c r="Q247" s="15"/>
      <c r="R247" s="16"/>
    </row>
    <row r="248" spans="1:19" ht="15" x14ac:dyDescent="0.25">
      <c r="A248" s="4">
        <f>'[1]Distribution Factors'!F191</f>
        <v>28</v>
      </c>
      <c r="B248" s="4"/>
      <c r="C248" s="4" t="s">
        <v>19</v>
      </c>
      <c r="D248" s="4"/>
      <c r="E248" s="10" t="s">
        <v>209</v>
      </c>
      <c r="F248" s="4"/>
      <c r="G248" s="11">
        <v>1463</v>
      </c>
      <c r="H248" s="4"/>
      <c r="I248" s="12">
        <f t="shared" si="67"/>
        <v>4.4112769485903813E-2</v>
      </c>
      <c r="J248" s="4"/>
      <c r="K248" s="25">
        <f t="shared" si="68"/>
        <v>10.220000000000001</v>
      </c>
      <c r="L248" s="4"/>
      <c r="N248" s="1">
        <v>8666.7000000000007</v>
      </c>
      <c r="O248" s="10"/>
      <c r="P248" s="18">
        <f t="shared" si="66"/>
        <v>-8656.4800000000014</v>
      </c>
      <c r="Q248" s="15"/>
      <c r="R248" s="16"/>
    </row>
    <row r="249" spans="1:19" ht="15.75" thickBot="1" x14ac:dyDescent="0.3">
      <c r="A249" s="4"/>
      <c r="B249" s="4"/>
      <c r="C249" s="4"/>
      <c r="D249" s="4"/>
      <c r="E249" s="19" t="s">
        <v>24</v>
      </c>
      <c r="F249" s="4"/>
      <c r="G249" s="20">
        <f>SUM(G241:G248)</f>
        <v>33165</v>
      </c>
      <c r="H249" s="4"/>
      <c r="I249" s="21">
        <f>SUM(I241:I248)</f>
        <v>1</v>
      </c>
      <c r="J249" s="4"/>
      <c r="K249" s="22">
        <f>SUM(K241:K248)</f>
        <v>231.57999999999453</v>
      </c>
      <c r="L249" s="4"/>
      <c r="M249" s="5">
        <f>[2]Calculation!N35</f>
        <v>231.57999999999447</v>
      </c>
      <c r="N249" s="24">
        <f>M249-K249</f>
        <v>0</v>
      </c>
      <c r="O249" s="10"/>
      <c r="P249" s="18"/>
      <c r="Q249" s="15"/>
      <c r="R249" s="23">
        <f>[2]Calculation!E35</f>
        <v>33165</v>
      </c>
      <c r="S249" s="24">
        <f>R249-G249</f>
        <v>0</v>
      </c>
    </row>
    <row r="250" spans="1:19" ht="15.75" thickTop="1" x14ac:dyDescent="0.25">
      <c r="A250" s="4"/>
      <c r="B250" s="4"/>
      <c r="C250" s="4"/>
      <c r="D250" s="4"/>
      <c r="E250" s="10"/>
      <c r="F250" s="4"/>
      <c r="G250" s="11"/>
      <c r="H250" s="4"/>
      <c r="I250" s="12"/>
      <c r="J250" s="4"/>
      <c r="K250" s="25"/>
      <c r="L250" s="4"/>
      <c r="O250" s="10"/>
      <c r="P250" s="10"/>
      <c r="Q250" s="15"/>
      <c r="R250" s="16"/>
    </row>
    <row r="251" spans="1:19" ht="15" x14ac:dyDescent="0.25">
      <c r="A251" s="4">
        <f>'[1]Distribution Factors'!F192</f>
        <v>29</v>
      </c>
      <c r="B251" s="4"/>
      <c r="C251" s="4" t="s">
        <v>17</v>
      </c>
      <c r="D251" s="4"/>
      <c r="E251" s="10" t="s">
        <v>127</v>
      </c>
      <c r="F251" s="4"/>
      <c r="G251" s="11">
        <v>26679</v>
      </c>
      <c r="H251" s="4"/>
      <c r="I251" s="12">
        <f>+G251/$G$260</f>
        <v>9.7166832380931573E-2</v>
      </c>
      <c r="J251" s="4"/>
      <c r="K251" s="13">
        <f>M260-SUM(K252:K259)</f>
        <v>186.29999999999995</v>
      </c>
      <c r="L251" s="4"/>
      <c r="M251" s="5" t="s">
        <v>26</v>
      </c>
      <c r="N251" s="1">
        <v>158044.28</v>
      </c>
      <c r="O251" s="10"/>
      <c r="P251" s="18">
        <f t="shared" ref="P251:P259" si="69">K251-N251</f>
        <v>-157857.98000000001</v>
      </c>
      <c r="Q251" s="15"/>
      <c r="R251" s="16"/>
    </row>
    <row r="252" spans="1:19" ht="15" x14ac:dyDescent="0.25">
      <c r="A252" s="4">
        <f>'[1]Distribution Factors'!F193</f>
        <v>29</v>
      </c>
      <c r="B252" s="4"/>
      <c r="C252" s="4" t="s">
        <v>19</v>
      </c>
      <c r="D252" s="4"/>
      <c r="E252" s="10" t="s">
        <v>210</v>
      </c>
      <c r="F252" s="4"/>
      <c r="G252" s="11">
        <v>1666</v>
      </c>
      <c r="H252" s="4"/>
      <c r="I252" s="12">
        <f t="shared" ref="I252:I259" si="70">+G252/$G$260</f>
        <v>6.0676915456588324E-3</v>
      </c>
      <c r="J252" s="4"/>
      <c r="K252" s="25">
        <f>ROUND(I252*$M$260,2)</f>
        <v>11.63</v>
      </c>
      <c r="L252" s="4"/>
      <c r="M252" s="5" t="s">
        <v>26</v>
      </c>
      <c r="N252" s="1">
        <v>9869.25</v>
      </c>
      <c r="O252" s="10"/>
      <c r="P252" s="18">
        <f t="shared" si="69"/>
        <v>-9857.6200000000008</v>
      </c>
      <c r="Q252" s="15"/>
      <c r="R252" s="16"/>
    </row>
    <row r="253" spans="1:19" ht="15" x14ac:dyDescent="0.25">
      <c r="A253" s="4">
        <f>'[1]Distribution Factors'!F194</f>
        <v>29</v>
      </c>
      <c r="B253" s="4"/>
      <c r="C253" s="4" t="s">
        <v>19</v>
      </c>
      <c r="D253" s="4"/>
      <c r="E253" s="10" t="s">
        <v>211</v>
      </c>
      <c r="F253" s="4"/>
      <c r="G253" s="11">
        <v>725</v>
      </c>
      <c r="H253" s="4"/>
      <c r="I253" s="12">
        <f t="shared" si="70"/>
        <v>2.6405020231708605E-3</v>
      </c>
      <c r="J253" s="4"/>
      <c r="K253" s="25">
        <f t="shared" ref="K253:K259" si="71">ROUND(I253*$M$260,2)</f>
        <v>5.0599999999999996</v>
      </c>
      <c r="L253" s="4"/>
      <c r="M253" s="5" t="s">
        <v>26</v>
      </c>
      <c r="N253" s="1">
        <v>4294.84</v>
      </c>
      <c r="O253" s="10"/>
      <c r="P253" s="18">
        <f t="shared" si="69"/>
        <v>-4289.78</v>
      </c>
      <c r="Q253" s="15"/>
      <c r="R253" s="16"/>
    </row>
    <row r="254" spans="1:19" ht="15" x14ac:dyDescent="0.25">
      <c r="A254" s="4">
        <f>'[1]Distribution Factors'!F195</f>
        <v>29</v>
      </c>
      <c r="B254" s="4"/>
      <c r="C254" s="4" t="s">
        <v>19</v>
      </c>
      <c r="D254" s="4"/>
      <c r="E254" s="10" t="s">
        <v>212</v>
      </c>
      <c r="F254" s="4"/>
      <c r="G254" s="11">
        <v>79191</v>
      </c>
      <c r="H254" s="4"/>
      <c r="I254" s="12">
        <f t="shared" si="70"/>
        <v>0.28841930443713604</v>
      </c>
      <c r="J254" s="4"/>
      <c r="K254" s="25">
        <f t="shared" si="71"/>
        <v>552.97</v>
      </c>
      <c r="L254" s="4"/>
      <c r="M254" s="5" t="s">
        <v>26</v>
      </c>
      <c r="N254" s="1">
        <v>469121.2</v>
      </c>
      <c r="O254" s="10"/>
      <c r="P254" s="18">
        <f t="shared" si="69"/>
        <v>-468568.23000000004</v>
      </c>
      <c r="Q254" s="15"/>
      <c r="R254" s="16"/>
    </row>
    <row r="255" spans="1:19" ht="15" x14ac:dyDescent="0.25">
      <c r="A255" s="4">
        <f>'[1]Distribution Factors'!F196</f>
        <v>29</v>
      </c>
      <c r="B255" s="4"/>
      <c r="C255" s="4" t="s">
        <v>19</v>
      </c>
      <c r="D255" s="4"/>
      <c r="E255" s="10" t="s">
        <v>213</v>
      </c>
      <c r="F255" s="4"/>
      <c r="G255" s="11">
        <v>4812</v>
      </c>
      <c r="H255" s="4"/>
      <c r="I255" s="12">
        <f t="shared" si="70"/>
        <v>1.7525649290342317E-2</v>
      </c>
      <c r="J255" s="4"/>
      <c r="K255" s="25">
        <f t="shared" si="71"/>
        <v>33.6</v>
      </c>
      <c r="L255" s="4"/>
      <c r="M255" s="5" t="s">
        <v>26</v>
      </c>
      <c r="N255" s="1">
        <v>28505.91</v>
      </c>
      <c r="O255" s="10"/>
      <c r="P255" s="18">
        <f t="shared" si="69"/>
        <v>-28472.31</v>
      </c>
      <c r="Q255" s="15"/>
      <c r="R255" s="16"/>
    </row>
    <row r="256" spans="1:19" ht="15" x14ac:dyDescent="0.25">
      <c r="A256" s="4">
        <f>'[1]Distribution Factors'!F197</f>
        <v>29</v>
      </c>
      <c r="B256" s="4"/>
      <c r="C256" s="4" t="s">
        <v>19</v>
      </c>
      <c r="D256" s="4"/>
      <c r="E256" s="10" t="s">
        <v>214</v>
      </c>
      <c r="F256" s="4"/>
      <c r="G256" s="11">
        <v>76794</v>
      </c>
      <c r="H256" s="4"/>
      <c r="I256" s="12">
        <f t="shared" si="70"/>
        <v>0.27968925843776976</v>
      </c>
      <c r="J256" s="4"/>
      <c r="K256" s="25">
        <f t="shared" si="71"/>
        <v>536.23</v>
      </c>
      <c r="L256" s="4"/>
      <c r="M256" s="5" t="s">
        <v>26</v>
      </c>
      <c r="N256" s="1">
        <v>454921.57</v>
      </c>
      <c r="O256" s="10"/>
      <c r="P256" s="18">
        <f t="shared" si="69"/>
        <v>-454385.34</v>
      </c>
      <c r="Q256" s="15"/>
      <c r="R256" s="16"/>
    </row>
    <row r="257" spans="1:19" ht="15" x14ac:dyDescent="0.25">
      <c r="A257" s="4">
        <f>'[1]Distribution Factors'!F198</f>
        <v>29</v>
      </c>
      <c r="B257" s="4"/>
      <c r="C257" s="4" t="s">
        <v>19</v>
      </c>
      <c r="D257" s="4"/>
      <c r="E257" s="10" t="s">
        <v>215</v>
      </c>
      <c r="F257" s="4"/>
      <c r="G257" s="11">
        <v>51969</v>
      </c>
      <c r="H257" s="4"/>
      <c r="I257" s="12">
        <f t="shared" si="70"/>
        <v>0.18927482709264337</v>
      </c>
      <c r="J257" s="4"/>
      <c r="K257" s="25">
        <f t="shared" si="71"/>
        <v>362.89</v>
      </c>
      <c r="L257" s="4"/>
      <c r="M257" s="5" t="s">
        <v>26</v>
      </c>
      <c r="N257" s="1">
        <v>307860.23</v>
      </c>
      <c r="O257" s="10"/>
      <c r="P257" s="18">
        <f t="shared" si="69"/>
        <v>-307497.33999999997</v>
      </c>
      <c r="Q257" s="15"/>
      <c r="R257" s="16"/>
    </row>
    <row r="258" spans="1:19" ht="15" x14ac:dyDescent="0.25">
      <c r="A258" s="4">
        <f>'[1]Distribution Factors'!F199</f>
        <v>29</v>
      </c>
      <c r="B258" s="4"/>
      <c r="C258" s="4" t="s">
        <v>19</v>
      </c>
      <c r="D258" s="4"/>
      <c r="E258" s="10" t="s">
        <v>216</v>
      </c>
      <c r="F258" s="4"/>
      <c r="G258" s="11">
        <v>2665</v>
      </c>
      <c r="H258" s="4"/>
      <c r="I258" s="12">
        <f t="shared" si="70"/>
        <v>9.7061212300004734E-3</v>
      </c>
      <c r="J258" s="4"/>
      <c r="K258" s="25">
        <f t="shared" si="71"/>
        <v>18.61</v>
      </c>
      <c r="L258" s="4"/>
      <c r="M258" s="5" t="s">
        <v>26</v>
      </c>
      <c r="N258" s="1">
        <v>15787.25</v>
      </c>
      <c r="O258" s="10"/>
      <c r="P258" s="18">
        <f t="shared" si="69"/>
        <v>-15768.64</v>
      </c>
      <c r="Q258" s="15"/>
      <c r="R258" s="16"/>
    </row>
    <row r="259" spans="1:19" ht="15" x14ac:dyDescent="0.25">
      <c r="A259" s="4">
        <f>'[1]Distribution Factors'!F200</f>
        <v>29</v>
      </c>
      <c r="B259" s="4"/>
      <c r="C259" s="4" t="s">
        <v>19</v>
      </c>
      <c r="D259" s="4"/>
      <c r="E259" s="10" t="s">
        <v>217</v>
      </c>
      <c r="F259" s="4"/>
      <c r="G259" s="11">
        <v>30068</v>
      </c>
      <c r="H259" s="4"/>
      <c r="I259" s="12">
        <f t="shared" si="70"/>
        <v>0.10950981356234681</v>
      </c>
      <c r="J259" s="4"/>
      <c r="K259" s="25">
        <f t="shared" si="71"/>
        <v>209.96</v>
      </c>
      <c r="L259" s="4"/>
      <c r="N259" s="1">
        <v>178120.45</v>
      </c>
      <c r="O259" s="10"/>
      <c r="P259" s="18">
        <f t="shared" si="69"/>
        <v>-177910.49000000002</v>
      </c>
      <c r="Q259" s="15"/>
      <c r="R259" s="16"/>
    </row>
    <row r="260" spans="1:19" ht="15.75" thickBot="1" x14ac:dyDescent="0.3">
      <c r="A260" s="4"/>
      <c r="B260" s="4"/>
      <c r="C260" s="4"/>
      <c r="D260" s="4"/>
      <c r="E260" s="19" t="s">
        <v>24</v>
      </c>
      <c r="F260" s="4"/>
      <c r="G260" s="20">
        <f>SUM(G251:G259)</f>
        <v>274569</v>
      </c>
      <c r="H260" s="4"/>
      <c r="I260" s="21">
        <f>SUM(I251:I259)</f>
        <v>1.0000000000000002</v>
      </c>
      <c r="J260" s="4"/>
      <c r="K260" s="22">
        <f>SUM(K251:K259)</f>
        <v>1917.2499999999998</v>
      </c>
      <c r="L260" s="4"/>
      <c r="M260" s="5">
        <f>[2]Calculation!N36</f>
        <v>1917.25</v>
      </c>
      <c r="N260" s="24">
        <f>M260-K260</f>
        <v>0</v>
      </c>
      <c r="O260" s="10"/>
      <c r="P260" s="18"/>
      <c r="Q260" s="15"/>
      <c r="R260" s="23">
        <f>[2]Calculation!E36</f>
        <v>274569</v>
      </c>
      <c r="S260" s="24">
        <f>R260-G260</f>
        <v>0</v>
      </c>
    </row>
    <row r="261" spans="1:19" ht="15.75" thickTop="1" x14ac:dyDescent="0.25">
      <c r="A261" s="4"/>
      <c r="B261" s="4"/>
      <c r="C261" s="4"/>
      <c r="D261" s="4"/>
      <c r="E261" s="10"/>
      <c r="F261" s="4"/>
      <c r="G261" s="11"/>
      <c r="H261" s="4"/>
      <c r="I261" s="12"/>
      <c r="J261" s="4"/>
      <c r="K261" s="25"/>
      <c r="L261" s="4"/>
      <c r="O261" s="10"/>
      <c r="P261" s="10"/>
      <c r="Q261" s="15"/>
      <c r="R261" s="16"/>
    </row>
    <row r="262" spans="1:19" ht="15" x14ac:dyDescent="0.25">
      <c r="A262" s="4">
        <f>'[1]Distribution Factors'!F201</f>
        <v>30</v>
      </c>
      <c r="B262" s="4"/>
      <c r="C262" s="4" t="s">
        <v>17</v>
      </c>
      <c r="D262" s="4"/>
      <c r="E262" s="10" t="s">
        <v>218</v>
      </c>
      <c r="F262" s="4"/>
      <c r="G262" s="11">
        <v>34747</v>
      </c>
      <c r="H262" s="4"/>
      <c r="I262" s="12">
        <f>+G262/$G$271</f>
        <v>0.49637153224193592</v>
      </c>
      <c r="J262" s="4"/>
      <c r="K262" s="13">
        <f>M271-SUM(K263:K270)</f>
        <v>242.62000000002678</v>
      </c>
      <c r="L262" s="4"/>
      <c r="M262" s="5" t="s">
        <v>26</v>
      </c>
      <c r="N262" s="1">
        <v>205838.47</v>
      </c>
      <c r="O262" s="10"/>
      <c r="P262" s="18">
        <f t="shared" ref="P262:P270" si="72">K262-N262</f>
        <v>-205595.84999999998</v>
      </c>
      <c r="Q262" s="15"/>
      <c r="R262" s="16"/>
    </row>
    <row r="263" spans="1:19" ht="15" x14ac:dyDescent="0.25">
      <c r="A263" s="4">
        <f>'[1]Distribution Factors'!F202</f>
        <v>30</v>
      </c>
      <c r="B263" s="4"/>
      <c r="C263" s="4" t="s">
        <v>19</v>
      </c>
      <c r="D263" s="4"/>
      <c r="E263" s="10" t="s">
        <v>219</v>
      </c>
      <c r="F263" s="4"/>
      <c r="G263" s="11">
        <v>2572</v>
      </c>
      <c r="H263" s="4"/>
      <c r="I263" s="12">
        <f t="shared" ref="I263:I270" si="73">+G263/$G$271</f>
        <v>3.6741807376932091E-2</v>
      </c>
      <c r="J263" s="4"/>
      <c r="K263" s="25">
        <f>ROUND(I263*$M$271,2)</f>
        <v>17.96</v>
      </c>
      <c r="L263" s="4"/>
      <c r="M263" s="5" t="s">
        <v>26</v>
      </c>
      <c r="N263" s="1">
        <v>15236.32</v>
      </c>
      <c r="O263" s="10"/>
      <c r="P263" s="18">
        <f t="shared" si="72"/>
        <v>-15218.36</v>
      </c>
      <c r="R263" s="16"/>
    </row>
    <row r="264" spans="1:19" ht="15" x14ac:dyDescent="0.25">
      <c r="A264" s="4">
        <f>'[1]Distribution Factors'!F203</f>
        <v>30</v>
      </c>
      <c r="B264" s="4"/>
      <c r="C264" s="4" t="s">
        <v>19</v>
      </c>
      <c r="D264" s="4"/>
      <c r="E264" s="10" t="s">
        <v>220</v>
      </c>
      <c r="F264" s="4"/>
      <c r="G264" s="11">
        <v>3929</v>
      </c>
      <c r="H264" s="4"/>
      <c r="I264" s="12">
        <f t="shared" si="73"/>
        <v>5.6126967800919976E-2</v>
      </c>
      <c r="J264" s="4"/>
      <c r="K264" s="25">
        <f t="shared" ref="K264:K270" si="74">ROUND(I264*$M$271,2)</f>
        <v>27.44</v>
      </c>
      <c r="L264" s="4"/>
      <c r="M264" s="5" t="s">
        <v>26</v>
      </c>
      <c r="N264" s="1">
        <v>23275.08</v>
      </c>
      <c r="O264" s="10"/>
      <c r="P264" s="18">
        <f t="shared" si="72"/>
        <v>-23247.640000000003</v>
      </c>
      <c r="Q264" s="15"/>
      <c r="R264" s="16"/>
    </row>
    <row r="265" spans="1:19" ht="15" x14ac:dyDescent="0.25">
      <c r="A265" s="4">
        <f>'[1]Distribution Factors'!F204</f>
        <v>30</v>
      </c>
      <c r="B265" s="4"/>
      <c r="C265" s="4" t="s">
        <v>19</v>
      </c>
      <c r="D265" s="4"/>
      <c r="E265" s="10" t="s">
        <v>221</v>
      </c>
      <c r="F265" s="4"/>
      <c r="G265" s="11">
        <v>20602</v>
      </c>
      <c r="H265" s="4"/>
      <c r="I265" s="12">
        <f t="shared" si="73"/>
        <v>0.29430587697494359</v>
      </c>
      <c r="J265" s="4"/>
      <c r="K265" s="25">
        <f t="shared" si="74"/>
        <v>143.86000000000001</v>
      </c>
      <c r="L265" s="4"/>
      <c r="M265" s="5" t="s">
        <v>26</v>
      </c>
      <c r="N265" s="1">
        <v>122044.61</v>
      </c>
      <c r="O265" s="10"/>
      <c r="P265" s="18">
        <f t="shared" si="72"/>
        <v>-121900.75</v>
      </c>
      <c r="Q265" s="15"/>
      <c r="R265" s="16"/>
    </row>
    <row r="266" spans="1:19" ht="15" x14ac:dyDescent="0.25">
      <c r="A266" s="4">
        <f>'[1]Distribution Factors'!F205</f>
        <v>30</v>
      </c>
      <c r="B266" s="4"/>
      <c r="C266" s="4" t="s">
        <v>19</v>
      </c>
      <c r="D266" s="4"/>
      <c r="E266" s="10" t="s">
        <v>222</v>
      </c>
      <c r="F266" s="4"/>
      <c r="G266" s="11">
        <v>4797</v>
      </c>
      <c r="H266" s="4"/>
      <c r="I266" s="12">
        <f t="shared" si="73"/>
        <v>6.8526613525327851E-2</v>
      </c>
      <c r="J266" s="4"/>
      <c r="K266" s="25">
        <f t="shared" si="74"/>
        <v>33.5</v>
      </c>
      <c r="L266" s="4"/>
      <c r="M266" s="5" t="s">
        <v>26</v>
      </c>
      <c r="N266" s="1">
        <v>28417.05</v>
      </c>
      <c r="O266" s="10"/>
      <c r="P266" s="18">
        <f t="shared" si="72"/>
        <v>-28383.55</v>
      </c>
      <c r="Q266" s="15"/>
      <c r="R266" s="16"/>
    </row>
    <row r="267" spans="1:19" ht="15" x14ac:dyDescent="0.25">
      <c r="A267" s="4">
        <f>'[1]Distribution Factors'!F206</f>
        <v>30</v>
      </c>
      <c r="B267" s="4"/>
      <c r="C267" s="4" t="s">
        <v>19</v>
      </c>
      <c r="D267" s="4"/>
      <c r="E267" s="10" t="s">
        <v>223</v>
      </c>
      <c r="F267" s="4"/>
      <c r="G267" s="11">
        <v>2055</v>
      </c>
      <c r="H267" s="4"/>
      <c r="I267" s="12">
        <f t="shared" si="73"/>
        <v>2.9356304105596982E-2</v>
      </c>
      <c r="J267" s="4"/>
      <c r="K267" s="25">
        <f t="shared" si="74"/>
        <v>14.35</v>
      </c>
      <c r="L267" s="4"/>
      <c r="M267" s="5" t="s">
        <v>26</v>
      </c>
      <c r="N267" s="1">
        <v>12173.66</v>
      </c>
      <c r="O267" s="10"/>
      <c r="P267" s="18">
        <f t="shared" si="72"/>
        <v>-12159.31</v>
      </c>
      <c r="Q267" s="15"/>
      <c r="R267" s="16"/>
    </row>
    <row r="268" spans="1:19" ht="15" x14ac:dyDescent="0.25">
      <c r="A268" s="4">
        <f>'[1]Distribution Factors'!F207</f>
        <v>30</v>
      </c>
      <c r="B268" s="4"/>
      <c r="C268" s="4" t="s">
        <v>19</v>
      </c>
      <c r="D268" s="4"/>
      <c r="E268" s="10" t="s">
        <v>224</v>
      </c>
      <c r="F268" s="4"/>
      <c r="G268" s="11">
        <v>633</v>
      </c>
      <c r="H268" s="4"/>
      <c r="I268" s="12">
        <f t="shared" si="73"/>
        <v>9.0425987828919169E-3</v>
      </c>
      <c r="J268" s="4"/>
      <c r="K268" s="25">
        <f t="shared" si="74"/>
        <v>4.42</v>
      </c>
      <c r="L268" s="4"/>
      <c r="M268" s="5" t="s">
        <v>26</v>
      </c>
      <c r="N268" s="1">
        <v>3749.84</v>
      </c>
      <c r="O268" s="10"/>
      <c r="P268" s="18">
        <f t="shared" si="72"/>
        <v>-3745.42</v>
      </c>
      <c r="Q268" s="15"/>
      <c r="R268" s="16"/>
    </row>
    <row r="269" spans="1:19" ht="15" x14ac:dyDescent="0.25">
      <c r="A269" s="4">
        <f>'[1]Distribution Factors'!F208</f>
        <v>30</v>
      </c>
      <c r="B269" s="4"/>
      <c r="C269" s="4" t="s">
        <v>19</v>
      </c>
      <c r="D269" s="4"/>
      <c r="E269" s="10" t="s">
        <v>225</v>
      </c>
      <c r="F269" s="4"/>
      <c r="G269" s="11">
        <v>218</v>
      </c>
      <c r="H269" s="4"/>
      <c r="I269" s="12">
        <f t="shared" si="73"/>
        <v>3.1141967372360791E-3</v>
      </c>
      <c r="J269" s="4"/>
      <c r="K269" s="25">
        <f t="shared" si="74"/>
        <v>1.52</v>
      </c>
      <c r="L269" s="4"/>
      <c r="M269" s="5" t="s">
        <v>26</v>
      </c>
      <c r="N269" s="1">
        <v>1291.4100000000001</v>
      </c>
      <c r="O269" s="10"/>
      <c r="P269" s="18">
        <f t="shared" si="72"/>
        <v>-1289.8900000000001</v>
      </c>
      <c r="Q269" s="15"/>
      <c r="R269" s="16"/>
    </row>
    <row r="270" spans="1:19" ht="17.25" customHeight="1" x14ac:dyDescent="0.25">
      <c r="A270" s="4">
        <f>'[1]Distribution Factors'!F209</f>
        <v>30</v>
      </c>
      <c r="B270" s="4"/>
      <c r="C270" s="4" t="s">
        <v>19</v>
      </c>
      <c r="D270" s="4"/>
      <c r="E270" s="10" t="s">
        <v>226</v>
      </c>
      <c r="F270" s="4"/>
      <c r="G270" s="11">
        <v>449</v>
      </c>
      <c r="H270" s="4"/>
      <c r="I270" s="12">
        <f t="shared" si="73"/>
        <v>6.4141024542155936E-3</v>
      </c>
      <c r="J270" s="4"/>
      <c r="K270" s="25">
        <f t="shared" si="74"/>
        <v>3.14</v>
      </c>
      <c r="L270" s="4"/>
      <c r="N270" s="1">
        <v>2659.84</v>
      </c>
      <c r="O270" s="10"/>
      <c r="P270" s="18">
        <f t="shared" si="72"/>
        <v>-2656.7000000000003</v>
      </c>
      <c r="Q270" s="15"/>
      <c r="R270" s="16"/>
    </row>
    <row r="271" spans="1:19" ht="15.75" thickBot="1" x14ac:dyDescent="0.3">
      <c r="A271" s="4"/>
      <c r="B271" s="4"/>
      <c r="C271" s="4"/>
      <c r="D271" s="4"/>
      <c r="E271" s="19" t="s">
        <v>24</v>
      </c>
      <c r="F271" s="4"/>
      <c r="G271" s="20">
        <f>SUM(G262:G270)</f>
        <v>70002</v>
      </c>
      <c r="H271" s="4"/>
      <c r="I271" s="21">
        <f>SUM(I262:I270)</f>
        <v>1</v>
      </c>
      <c r="J271" s="4"/>
      <c r="K271" s="22">
        <f>SUM(K262:K270)</f>
        <v>488.81000000002678</v>
      </c>
      <c r="L271" s="4"/>
      <c r="M271" s="5">
        <f>[2]Calculation!N37</f>
        <v>488.81000000002678</v>
      </c>
      <c r="N271" s="24">
        <f>M271-K271</f>
        <v>0</v>
      </c>
      <c r="O271" s="10"/>
      <c r="P271" s="18"/>
      <c r="Q271" s="15"/>
      <c r="R271" s="23">
        <f>[2]Calculation!E37</f>
        <v>70002</v>
      </c>
      <c r="S271" s="24">
        <f>R271-G271</f>
        <v>0</v>
      </c>
    </row>
    <row r="272" spans="1:19" ht="15.75" thickTop="1" x14ac:dyDescent="0.25">
      <c r="A272" s="4"/>
      <c r="B272" s="4"/>
      <c r="C272" s="4"/>
      <c r="D272" s="4"/>
      <c r="E272" s="10"/>
      <c r="F272" s="4"/>
      <c r="G272" s="11"/>
      <c r="H272" s="4"/>
      <c r="I272" s="12"/>
      <c r="J272" s="4"/>
      <c r="K272" s="25"/>
      <c r="L272" s="4"/>
      <c r="O272" s="10"/>
      <c r="P272" s="10"/>
      <c r="Q272" s="15"/>
      <c r="R272" s="16"/>
    </row>
    <row r="273" spans="1:19" ht="15" x14ac:dyDescent="0.25">
      <c r="A273" s="4">
        <f>'[1]Distribution Factors'!F210</f>
        <v>32</v>
      </c>
      <c r="B273" s="4"/>
      <c r="C273" s="4" t="s">
        <v>17</v>
      </c>
      <c r="D273" s="4"/>
      <c r="E273" s="10" t="s">
        <v>227</v>
      </c>
      <c r="F273" s="4"/>
      <c r="G273" s="11">
        <v>68914</v>
      </c>
      <c r="H273" s="4"/>
      <c r="I273" s="12">
        <f>+G273/$G$286</f>
        <v>0.47380507122820525</v>
      </c>
      <c r="J273" s="4"/>
      <c r="K273" s="13">
        <f>M286-SUM(K274:K285)</f>
        <v>481.2000000000628</v>
      </c>
      <c r="L273" s="4"/>
      <c r="M273" s="5" t="s">
        <v>26</v>
      </c>
      <c r="N273" s="1">
        <v>408241.07</v>
      </c>
      <c r="O273" s="10"/>
      <c r="P273" s="18">
        <f t="shared" ref="P273:P285" si="75">K273-N273</f>
        <v>-407759.86999999994</v>
      </c>
      <c r="Q273" s="15"/>
      <c r="R273" s="16"/>
    </row>
    <row r="274" spans="1:19" ht="15" x14ac:dyDescent="0.25">
      <c r="A274" s="4">
        <f>'[1]Distribution Factors'!F211</f>
        <v>32</v>
      </c>
      <c r="B274" s="4"/>
      <c r="C274" s="4" t="s">
        <v>19</v>
      </c>
      <c r="D274" s="4"/>
      <c r="E274" s="10" t="s">
        <v>228</v>
      </c>
      <c r="F274" s="4"/>
      <c r="G274" s="11">
        <v>401</v>
      </c>
      <c r="H274" s="4"/>
      <c r="I274" s="12">
        <f t="shared" ref="I274:I285" si="76">+G274/$G$286</f>
        <v>2.7569990649579231E-3</v>
      </c>
      <c r="J274" s="4"/>
      <c r="K274" s="25">
        <f>ROUND(I274*$M$286,2)</f>
        <v>2.8</v>
      </c>
      <c r="L274" s="4"/>
      <c r="M274" s="5" t="s">
        <v>26</v>
      </c>
      <c r="N274" s="1">
        <v>2375.4899999999998</v>
      </c>
      <c r="O274" s="10"/>
      <c r="P274" s="18">
        <f t="shared" si="75"/>
        <v>-2372.6899999999996</v>
      </c>
      <c r="Q274" s="15"/>
      <c r="R274" s="16"/>
    </row>
    <row r="275" spans="1:19" ht="15" x14ac:dyDescent="0.25">
      <c r="A275" s="4">
        <f>'[1]Distribution Factors'!F212</f>
        <v>32</v>
      </c>
      <c r="B275" s="4"/>
      <c r="C275" s="4" t="s">
        <v>19</v>
      </c>
      <c r="D275" s="4"/>
      <c r="E275" s="10" t="s">
        <v>229</v>
      </c>
      <c r="F275" s="4"/>
      <c r="G275" s="11">
        <v>12446</v>
      </c>
      <c r="H275" s="4"/>
      <c r="I275" s="12">
        <f t="shared" si="76"/>
        <v>8.5570100654529455E-2</v>
      </c>
      <c r="J275" s="4"/>
      <c r="K275" s="25">
        <f t="shared" ref="K275:K285" si="77">ROUND(I275*$M$286,2)</f>
        <v>86.91</v>
      </c>
      <c r="L275" s="4"/>
      <c r="M275" s="5" t="s">
        <v>26</v>
      </c>
      <c r="N275" s="1">
        <v>73729.119999999995</v>
      </c>
      <c r="O275" s="10"/>
      <c r="P275" s="18">
        <f t="shared" si="75"/>
        <v>-73642.209999999992</v>
      </c>
      <c r="Q275" s="15"/>
      <c r="R275" s="16"/>
    </row>
    <row r="276" spans="1:19" ht="15" x14ac:dyDescent="0.25">
      <c r="A276" s="4">
        <f>'[1]Distribution Factors'!F213</f>
        <v>32</v>
      </c>
      <c r="B276" s="4"/>
      <c r="C276" s="4" t="s">
        <v>19</v>
      </c>
      <c r="D276" s="4"/>
      <c r="E276" s="10" t="s">
        <v>230</v>
      </c>
      <c r="F276" s="4"/>
      <c r="G276" s="11">
        <v>21285</v>
      </c>
      <c r="H276" s="4"/>
      <c r="I276" s="12">
        <f t="shared" si="76"/>
        <v>0.14634096034321545</v>
      </c>
      <c r="J276" s="4"/>
      <c r="K276" s="25">
        <f t="shared" si="77"/>
        <v>148.63</v>
      </c>
      <c r="L276" s="4"/>
      <c r="M276" s="5" t="s">
        <v>26</v>
      </c>
      <c r="N276" s="1">
        <v>126090.65</v>
      </c>
      <c r="O276" s="10"/>
      <c r="P276" s="18">
        <f t="shared" si="75"/>
        <v>-125942.01999999999</v>
      </c>
      <c r="Q276" s="15"/>
      <c r="R276" s="16"/>
    </row>
    <row r="277" spans="1:19" ht="15" x14ac:dyDescent="0.25">
      <c r="A277" s="4">
        <f>'[1]Distribution Factors'!F214</f>
        <v>32</v>
      </c>
      <c r="B277" s="4"/>
      <c r="C277" s="4" t="s">
        <v>19</v>
      </c>
      <c r="D277" s="4"/>
      <c r="E277" s="10" t="s">
        <v>231</v>
      </c>
      <c r="F277" s="4"/>
      <c r="G277" s="11">
        <v>972</v>
      </c>
      <c r="H277" s="4"/>
      <c r="I277" s="12">
        <f t="shared" si="76"/>
        <v>6.6828007260326715E-3</v>
      </c>
      <c r="J277" s="4"/>
      <c r="K277" s="25">
        <f t="shared" si="77"/>
        <v>6.79</v>
      </c>
      <c r="L277" s="4"/>
      <c r="M277" s="5" t="s">
        <v>26</v>
      </c>
      <c r="N277" s="1">
        <v>5758.05</v>
      </c>
      <c r="O277" s="10"/>
      <c r="P277" s="18">
        <f t="shared" si="75"/>
        <v>-5751.26</v>
      </c>
      <c r="Q277" s="15"/>
      <c r="R277" s="16"/>
    </row>
    <row r="278" spans="1:19" ht="15" x14ac:dyDescent="0.25">
      <c r="A278" s="4">
        <f>'[1]Distribution Factors'!F215</f>
        <v>32</v>
      </c>
      <c r="B278" s="4"/>
      <c r="C278" s="4" t="s">
        <v>19</v>
      </c>
      <c r="D278" s="4"/>
      <c r="E278" s="10" t="s">
        <v>232</v>
      </c>
      <c r="F278" s="4"/>
      <c r="G278" s="11">
        <v>523</v>
      </c>
      <c r="H278" s="4"/>
      <c r="I278" s="12">
        <f t="shared" si="76"/>
        <v>3.5957868104064682E-3</v>
      </c>
      <c r="J278" s="4"/>
      <c r="K278" s="25">
        <f t="shared" si="77"/>
        <v>3.65</v>
      </c>
      <c r="L278" s="4"/>
      <c r="M278" s="5" t="s">
        <v>26</v>
      </c>
      <c r="N278" s="1">
        <v>3098.21</v>
      </c>
      <c r="O278" s="10"/>
      <c r="P278" s="18">
        <f t="shared" si="75"/>
        <v>-3094.56</v>
      </c>
      <c r="Q278" s="15"/>
      <c r="R278" s="16"/>
    </row>
    <row r="279" spans="1:19" ht="15" x14ac:dyDescent="0.25">
      <c r="A279" s="4">
        <f>'[1]Distribution Factors'!F216</f>
        <v>32</v>
      </c>
      <c r="B279" s="4"/>
      <c r="C279" s="4" t="s">
        <v>19</v>
      </c>
      <c r="D279" s="4"/>
      <c r="E279" s="10" t="s">
        <v>233</v>
      </c>
      <c r="F279" s="4"/>
      <c r="G279" s="11">
        <v>9001</v>
      </c>
      <c r="H279" s="4"/>
      <c r="I279" s="12">
        <f t="shared" si="76"/>
        <v>6.1884659809691434E-2</v>
      </c>
      <c r="J279" s="4"/>
      <c r="K279" s="25">
        <f t="shared" si="77"/>
        <v>62.85</v>
      </c>
      <c r="L279" s="4"/>
      <c r="M279" s="5" t="s">
        <v>26</v>
      </c>
      <c r="N279" s="1">
        <v>53321.21</v>
      </c>
      <c r="O279" s="10"/>
      <c r="P279" s="18">
        <f t="shared" si="75"/>
        <v>-53258.36</v>
      </c>
      <c r="Q279" s="15"/>
      <c r="R279" s="16"/>
    </row>
    <row r="280" spans="1:19" ht="15" x14ac:dyDescent="0.25">
      <c r="A280" s="4">
        <f>'[1]Distribution Factors'!F217</f>
        <v>32</v>
      </c>
      <c r="B280" s="4"/>
      <c r="C280" s="4" t="s">
        <v>19</v>
      </c>
      <c r="D280" s="4"/>
      <c r="E280" s="10" t="s">
        <v>58</v>
      </c>
      <c r="F280" s="4"/>
      <c r="G280" s="11">
        <v>25</v>
      </c>
      <c r="H280" s="4"/>
      <c r="I280" s="12">
        <f t="shared" si="76"/>
        <v>1.7188273472306255E-4</v>
      </c>
      <c r="J280" s="4"/>
      <c r="K280" s="25">
        <f t="shared" si="77"/>
        <v>0.17</v>
      </c>
      <c r="L280" s="4"/>
      <c r="M280" s="5" t="s">
        <v>26</v>
      </c>
      <c r="N280" s="1">
        <v>148.1</v>
      </c>
      <c r="O280" s="10"/>
      <c r="P280" s="18">
        <f t="shared" si="75"/>
        <v>-147.93</v>
      </c>
      <c r="R280" s="16"/>
    </row>
    <row r="281" spans="1:19" ht="15" x14ac:dyDescent="0.25">
      <c r="A281" s="4">
        <f>'[1]Distribution Factors'!F218</f>
        <v>32</v>
      </c>
      <c r="B281" s="4"/>
      <c r="C281" s="4" t="s">
        <v>19</v>
      </c>
      <c r="D281" s="4"/>
      <c r="E281" s="10" t="s">
        <v>234</v>
      </c>
      <c r="F281" s="4"/>
      <c r="G281" s="11">
        <v>488</v>
      </c>
      <c r="H281" s="4"/>
      <c r="I281" s="12">
        <f t="shared" si="76"/>
        <v>3.3551509817941806E-3</v>
      </c>
      <c r="J281" s="4"/>
      <c r="K281" s="25">
        <f t="shared" si="77"/>
        <v>3.41</v>
      </c>
      <c r="L281" s="4"/>
      <c r="M281" s="5" t="s">
        <v>26</v>
      </c>
      <c r="N281" s="1">
        <v>2890.87</v>
      </c>
      <c r="O281" s="10"/>
      <c r="P281" s="18">
        <f t="shared" si="75"/>
        <v>-2887.46</v>
      </c>
      <c r="Q281" s="15"/>
      <c r="R281" s="16"/>
    </row>
    <row r="282" spans="1:19" ht="15" x14ac:dyDescent="0.25">
      <c r="A282" s="4">
        <f>'[1]Distribution Factors'!F219</f>
        <v>32</v>
      </c>
      <c r="B282" s="4"/>
      <c r="C282" s="4" t="s">
        <v>19</v>
      </c>
      <c r="D282" s="4"/>
      <c r="E282" s="10" t="s">
        <v>235</v>
      </c>
      <c r="F282" s="4"/>
      <c r="G282" s="11">
        <v>518</v>
      </c>
      <c r="H282" s="4"/>
      <c r="I282" s="12">
        <f t="shared" si="76"/>
        <v>3.5614102634618557E-3</v>
      </c>
      <c r="J282" s="4"/>
      <c r="K282" s="25">
        <f t="shared" si="77"/>
        <v>3.62</v>
      </c>
      <c r="L282" s="4"/>
      <c r="M282" s="5" t="s">
        <v>26</v>
      </c>
      <c r="N282" s="1">
        <v>3068.59</v>
      </c>
      <c r="O282" s="10"/>
      <c r="P282" s="18">
        <f t="shared" si="75"/>
        <v>-3064.9700000000003</v>
      </c>
      <c r="Q282" s="15"/>
      <c r="R282" s="16"/>
    </row>
    <row r="283" spans="1:19" ht="15" x14ac:dyDescent="0.25">
      <c r="A283" s="4">
        <f>'[1]Distribution Factors'!F220</f>
        <v>32</v>
      </c>
      <c r="B283" s="4"/>
      <c r="C283" s="4" t="s">
        <v>19</v>
      </c>
      <c r="D283" s="4"/>
      <c r="E283" s="10" t="s">
        <v>236</v>
      </c>
      <c r="F283" s="4"/>
      <c r="G283" s="11">
        <v>2928</v>
      </c>
      <c r="H283" s="4"/>
      <c r="I283" s="12">
        <f t="shared" si="76"/>
        <v>2.0130905890765084E-2</v>
      </c>
      <c r="J283" s="4"/>
      <c r="K283" s="25">
        <f t="shared" si="77"/>
        <v>20.45</v>
      </c>
      <c r="L283" s="4"/>
      <c r="M283" s="5" t="s">
        <v>26</v>
      </c>
      <c r="N283" s="1">
        <v>17345.240000000002</v>
      </c>
      <c r="O283" s="10"/>
      <c r="P283" s="18">
        <f t="shared" si="75"/>
        <v>-17324.79</v>
      </c>
      <c r="Q283" s="15"/>
      <c r="R283" s="16"/>
    </row>
    <row r="284" spans="1:19" ht="15" x14ac:dyDescent="0.25">
      <c r="A284" s="4">
        <f>'[1]Distribution Factors'!F221</f>
        <v>32</v>
      </c>
      <c r="B284" s="4"/>
      <c r="C284" s="4" t="s">
        <v>19</v>
      </c>
      <c r="D284" s="4"/>
      <c r="E284" s="10" t="s">
        <v>237</v>
      </c>
      <c r="F284" s="4"/>
      <c r="G284" s="11">
        <v>27631</v>
      </c>
      <c r="H284" s="4"/>
      <c r="I284" s="12">
        <f t="shared" si="76"/>
        <v>0.18997167372531765</v>
      </c>
      <c r="J284" s="4"/>
      <c r="K284" s="25">
        <f t="shared" si="77"/>
        <v>192.94</v>
      </c>
      <c r="L284" s="4"/>
      <c r="M284" s="5" t="s">
        <v>26</v>
      </c>
      <c r="N284" s="1">
        <v>163683.85</v>
      </c>
      <c r="O284" s="10"/>
      <c r="P284" s="18">
        <f t="shared" si="75"/>
        <v>-163490.91</v>
      </c>
      <c r="Q284" s="15"/>
      <c r="R284" s="16"/>
    </row>
    <row r="285" spans="1:19" ht="15" x14ac:dyDescent="0.25">
      <c r="A285" s="4">
        <f>'[1]Distribution Factors'!F222</f>
        <v>32</v>
      </c>
      <c r="B285" s="4"/>
      <c r="C285" s="4" t="s">
        <v>19</v>
      </c>
      <c r="D285" s="4"/>
      <c r="E285" s="10" t="s">
        <v>238</v>
      </c>
      <c r="F285" s="4"/>
      <c r="G285" s="11">
        <v>316</v>
      </c>
      <c r="H285" s="4"/>
      <c r="I285" s="12">
        <f t="shared" si="76"/>
        <v>2.1725977668995105E-3</v>
      </c>
      <c r="J285" s="4"/>
      <c r="K285" s="25">
        <f t="shared" si="77"/>
        <v>2.21</v>
      </c>
      <c r="L285" s="4"/>
      <c r="N285" s="1">
        <v>1871.96</v>
      </c>
      <c r="O285" s="10"/>
      <c r="P285" s="18">
        <f t="shared" si="75"/>
        <v>-1869.75</v>
      </c>
      <c r="Q285" s="15"/>
      <c r="R285" s="16"/>
    </row>
    <row r="286" spans="1:19" ht="15.75" thickBot="1" x14ac:dyDescent="0.3">
      <c r="A286" s="4"/>
      <c r="B286" s="4"/>
      <c r="C286" s="4"/>
      <c r="D286" s="4"/>
      <c r="E286" s="19" t="s">
        <v>24</v>
      </c>
      <c r="F286" s="4"/>
      <c r="G286" s="20">
        <f>SUM(G273:G285)</f>
        <v>145448</v>
      </c>
      <c r="H286" s="4"/>
      <c r="I286" s="21">
        <f>SUM(I273:I285)</f>
        <v>1</v>
      </c>
      <c r="J286" s="4"/>
      <c r="K286" s="22">
        <f>SUM(K273:K285)</f>
        <v>1015.6300000000629</v>
      </c>
      <c r="L286" s="4"/>
      <c r="M286" s="5">
        <f>[2]Calculation!N39</f>
        <v>1015.6300000000629</v>
      </c>
      <c r="N286" s="24">
        <f>M286-K286</f>
        <v>0</v>
      </c>
      <c r="O286" s="10"/>
      <c r="P286" s="18"/>
      <c r="Q286" s="15"/>
      <c r="R286" s="23">
        <f>[2]Calculation!E39</f>
        <v>145448</v>
      </c>
      <c r="S286" s="24">
        <f>R286-G286</f>
        <v>0</v>
      </c>
    </row>
    <row r="287" spans="1:19" ht="15.75" thickTop="1" x14ac:dyDescent="0.25">
      <c r="A287" s="4"/>
      <c r="B287" s="4"/>
      <c r="C287" s="4"/>
      <c r="D287" s="4"/>
      <c r="E287" s="10"/>
      <c r="F287" s="4"/>
      <c r="G287" s="11"/>
      <c r="H287" s="4"/>
      <c r="I287" s="12"/>
      <c r="J287" s="4"/>
      <c r="K287" s="25"/>
      <c r="L287" s="4"/>
      <c r="O287" s="10"/>
      <c r="P287" s="10"/>
      <c r="Q287" s="15"/>
      <c r="R287" s="16"/>
    </row>
    <row r="288" spans="1:19" ht="15" x14ac:dyDescent="0.25">
      <c r="A288" s="4">
        <f>'[1]Distribution Factors'!F223</f>
        <v>33</v>
      </c>
      <c r="B288" s="4"/>
      <c r="C288" s="4" t="s">
        <v>17</v>
      </c>
      <c r="D288" s="4"/>
      <c r="E288" s="10" t="s">
        <v>239</v>
      </c>
      <c r="F288" s="4"/>
      <c r="G288" s="11">
        <v>22819</v>
      </c>
      <c r="H288" s="4"/>
      <c r="I288" s="12">
        <f>+G288/$G$305</f>
        <v>0.46134406210828516</v>
      </c>
      <c r="J288" s="4"/>
      <c r="K288" s="13">
        <f>M305-SUM(K289:K304)</f>
        <v>159.31999999998487</v>
      </c>
      <c r="L288" s="4"/>
      <c r="M288" s="5" t="s">
        <v>26</v>
      </c>
      <c r="N288" s="1">
        <v>135177.95000000001</v>
      </c>
      <c r="O288" s="10"/>
      <c r="P288" s="18">
        <f t="shared" ref="P288:P304" si="78">K288-N288</f>
        <v>-135018.63000000003</v>
      </c>
      <c r="Q288" s="15"/>
      <c r="R288" s="16"/>
    </row>
    <row r="289" spans="1:18" ht="15" x14ac:dyDescent="0.25">
      <c r="A289" s="4">
        <f>'[1]Distribution Factors'!F224</f>
        <v>33</v>
      </c>
      <c r="B289" s="4"/>
      <c r="C289" s="4" t="s">
        <v>19</v>
      </c>
      <c r="D289" s="4"/>
      <c r="E289" s="10" t="s">
        <v>240</v>
      </c>
      <c r="F289" s="4"/>
      <c r="G289" s="11">
        <v>134</v>
      </c>
      <c r="H289" s="4"/>
      <c r="I289" s="12">
        <f t="shared" ref="I289:I304" si="79">+G289/$G$305</f>
        <v>2.7091504589381748E-3</v>
      </c>
      <c r="J289" s="4"/>
      <c r="K289" s="25">
        <f>ROUND(I289*$M$305,2)</f>
        <v>0.94</v>
      </c>
      <c r="L289" s="4"/>
      <c r="M289" s="5" t="s">
        <v>26</v>
      </c>
      <c r="N289" s="1">
        <v>793.81</v>
      </c>
      <c r="O289" s="10"/>
      <c r="P289" s="18">
        <f t="shared" si="78"/>
        <v>-792.86999999999989</v>
      </c>
      <c r="Q289" s="15"/>
      <c r="R289" s="16"/>
    </row>
    <row r="290" spans="1:18" ht="15" x14ac:dyDescent="0.25">
      <c r="A290" s="4">
        <f>'[1]Distribution Factors'!F225</f>
        <v>33</v>
      </c>
      <c r="B290" s="4"/>
      <c r="C290" s="4" t="s">
        <v>19</v>
      </c>
      <c r="D290" s="4"/>
      <c r="E290" s="10" t="s">
        <v>241</v>
      </c>
      <c r="F290" s="4"/>
      <c r="G290" s="11">
        <v>150</v>
      </c>
      <c r="H290" s="4"/>
      <c r="I290" s="12">
        <f t="shared" si="79"/>
        <v>3.0326311107516882E-3</v>
      </c>
      <c r="J290" s="4"/>
      <c r="K290" s="25">
        <f t="shared" ref="K290:K304" si="80">ROUND(I290*$M$305,2)</f>
        <v>1.05</v>
      </c>
      <c r="L290" s="4"/>
      <c r="M290" s="5" t="s">
        <v>26</v>
      </c>
      <c r="N290" s="1">
        <v>888.59</v>
      </c>
      <c r="O290" s="10"/>
      <c r="P290" s="18">
        <f t="shared" si="78"/>
        <v>-887.54000000000008</v>
      </c>
      <c r="Q290" s="15"/>
      <c r="R290" s="16"/>
    </row>
    <row r="291" spans="1:18" ht="15" x14ac:dyDescent="0.25">
      <c r="A291" s="4">
        <f>'[1]Distribution Factors'!F226</f>
        <v>33</v>
      </c>
      <c r="B291" s="4"/>
      <c r="C291" s="4" t="s">
        <v>19</v>
      </c>
      <c r="D291" s="4"/>
      <c r="E291" s="10" t="s">
        <v>242</v>
      </c>
      <c r="F291" s="4"/>
      <c r="G291" s="11">
        <v>177</v>
      </c>
      <c r="H291" s="4"/>
      <c r="I291" s="12">
        <f t="shared" si="79"/>
        <v>3.578504710686992E-3</v>
      </c>
      <c r="J291" s="4"/>
      <c r="K291" s="25">
        <f t="shared" si="80"/>
        <v>1.24</v>
      </c>
      <c r="L291" s="4"/>
      <c r="M291" s="5" t="s">
        <v>26</v>
      </c>
      <c r="N291" s="1">
        <v>1048.53</v>
      </c>
      <c r="O291" s="10"/>
      <c r="P291" s="18">
        <f t="shared" si="78"/>
        <v>-1047.29</v>
      </c>
      <c r="Q291" s="15"/>
      <c r="R291" s="16"/>
    </row>
    <row r="292" spans="1:18" ht="15" x14ac:dyDescent="0.25">
      <c r="A292" s="4">
        <f>'[1]Distribution Factors'!F227</f>
        <v>33</v>
      </c>
      <c r="B292" s="4"/>
      <c r="C292" s="4" t="s">
        <v>19</v>
      </c>
      <c r="D292" s="4"/>
      <c r="E292" s="10" t="s">
        <v>243</v>
      </c>
      <c r="F292" s="4"/>
      <c r="G292" s="11">
        <v>143</v>
      </c>
      <c r="H292" s="4"/>
      <c r="I292" s="12">
        <f t="shared" si="79"/>
        <v>2.8911083255832759E-3</v>
      </c>
      <c r="J292" s="4"/>
      <c r="K292" s="25">
        <f t="shared" si="80"/>
        <v>1</v>
      </c>
      <c r="L292" s="4"/>
      <c r="M292" s="5" t="s">
        <v>26</v>
      </c>
      <c r="N292" s="1">
        <v>847.12</v>
      </c>
      <c r="O292" s="10"/>
      <c r="P292" s="18">
        <f t="shared" si="78"/>
        <v>-846.12</v>
      </c>
      <c r="Q292" s="15"/>
      <c r="R292" s="16"/>
    </row>
    <row r="293" spans="1:18" ht="15" x14ac:dyDescent="0.25">
      <c r="A293" s="4">
        <f>'[1]Distribution Factors'!F228</f>
        <v>33</v>
      </c>
      <c r="B293" s="4"/>
      <c r="C293" s="4" t="s">
        <v>19</v>
      </c>
      <c r="D293" s="4"/>
      <c r="E293" s="10" t="s">
        <v>244</v>
      </c>
      <c r="F293" s="4"/>
      <c r="G293" s="11">
        <v>471</v>
      </c>
      <c r="H293" s="4"/>
      <c r="I293" s="12">
        <f t="shared" si="79"/>
        <v>9.5224616877603013E-3</v>
      </c>
      <c r="J293" s="4"/>
      <c r="K293" s="25">
        <f t="shared" si="80"/>
        <v>3.29</v>
      </c>
      <c r="L293" s="4"/>
      <c r="M293" s="5" t="s">
        <v>26</v>
      </c>
      <c r="N293" s="1">
        <v>2790.17</v>
      </c>
      <c r="O293" s="10"/>
      <c r="P293" s="18">
        <f t="shared" si="78"/>
        <v>-2786.88</v>
      </c>
      <c r="Q293" s="15"/>
      <c r="R293" s="16"/>
    </row>
    <row r="294" spans="1:18" ht="15" x14ac:dyDescent="0.25">
      <c r="A294" s="4">
        <f>'[1]Distribution Factors'!F229</f>
        <v>33</v>
      </c>
      <c r="B294" s="4"/>
      <c r="C294" s="4" t="s">
        <v>19</v>
      </c>
      <c r="D294" s="4"/>
      <c r="E294" s="10" t="s">
        <v>245</v>
      </c>
      <c r="F294" s="4"/>
      <c r="G294" s="11">
        <v>2182</v>
      </c>
      <c r="H294" s="4"/>
      <c r="I294" s="12">
        <f t="shared" si="79"/>
        <v>4.4114673891067893E-2</v>
      </c>
      <c r="J294" s="4"/>
      <c r="K294" s="25">
        <f t="shared" si="80"/>
        <v>15.24</v>
      </c>
      <c r="L294" s="4"/>
      <c r="M294" s="5" t="s">
        <v>26</v>
      </c>
      <c r="N294" s="1">
        <v>12925.99</v>
      </c>
      <c r="O294" s="10"/>
      <c r="P294" s="18">
        <f t="shared" si="78"/>
        <v>-12910.75</v>
      </c>
      <c r="Q294" s="15"/>
      <c r="R294" s="16"/>
    </row>
    <row r="295" spans="1:18" ht="15" x14ac:dyDescent="0.25">
      <c r="A295" s="4">
        <f>'[1]Distribution Factors'!F230</f>
        <v>33</v>
      </c>
      <c r="B295" s="4"/>
      <c r="C295" s="4" t="s">
        <v>19</v>
      </c>
      <c r="D295" s="4"/>
      <c r="E295" s="10" t="s">
        <v>246</v>
      </c>
      <c r="F295" s="4"/>
      <c r="G295" s="11">
        <v>366</v>
      </c>
      <c r="H295" s="4"/>
      <c r="I295" s="12">
        <f t="shared" si="79"/>
        <v>7.3996199102341195E-3</v>
      </c>
      <c r="J295" s="4"/>
      <c r="K295" s="25">
        <f t="shared" si="80"/>
        <v>2.56</v>
      </c>
      <c r="L295" s="4"/>
      <c r="M295" s="5" t="s">
        <v>26</v>
      </c>
      <c r="N295" s="1">
        <v>2168.15</v>
      </c>
      <c r="O295" s="10"/>
      <c r="P295" s="18">
        <f t="shared" si="78"/>
        <v>-2165.59</v>
      </c>
      <c r="Q295" s="15"/>
      <c r="R295" s="16"/>
    </row>
    <row r="296" spans="1:18" ht="15" x14ac:dyDescent="0.25">
      <c r="A296" s="4">
        <f>'[1]Distribution Factors'!F231</f>
        <v>33</v>
      </c>
      <c r="B296" s="4"/>
      <c r="C296" s="4" t="s">
        <v>19</v>
      </c>
      <c r="D296" s="4"/>
      <c r="E296" s="10" t="s">
        <v>247</v>
      </c>
      <c r="F296" s="4"/>
      <c r="G296" s="11">
        <v>2322</v>
      </c>
      <c r="H296" s="4"/>
      <c r="I296" s="12">
        <f t="shared" si="79"/>
        <v>4.6945129594436134E-2</v>
      </c>
      <c r="J296" s="4"/>
      <c r="K296" s="25">
        <f t="shared" si="80"/>
        <v>16.21</v>
      </c>
      <c r="L296" s="4"/>
      <c r="M296" s="5" t="s">
        <v>26</v>
      </c>
      <c r="N296" s="1">
        <v>13755.34</v>
      </c>
      <c r="O296" s="10"/>
      <c r="P296" s="18">
        <f t="shared" si="78"/>
        <v>-13739.130000000001</v>
      </c>
      <c r="Q296" s="15"/>
      <c r="R296" s="16"/>
    </row>
    <row r="297" spans="1:18" ht="15" x14ac:dyDescent="0.25">
      <c r="A297" s="4">
        <f>'[1]Distribution Factors'!F232</f>
        <v>33</v>
      </c>
      <c r="B297" s="4"/>
      <c r="C297" s="4" t="s">
        <v>19</v>
      </c>
      <c r="D297" s="4"/>
      <c r="E297" s="10" t="s">
        <v>248</v>
      </c>
      <c r="F297" s="4"/>
      <c r="G297" s="11">
        <v>375</v>
      </c>
      <c r="H297" s="4"/>
      <c r="I297" s="12">
        <f t="shared" si="79"/>
        <v>7.5815777768792206E-3</v>
      </c>
      <c r="J297" s="4"/>
      <c r="K297" s="25">
        <f t="shared" si="80"/>
        <v>2.62</v>
      </c>
      <c r="L297" s="4"/>
      <c r="M297" s="5" t="s">
        <v>26</v>
      </c>
      <c r="N297" s="1">
        <v>2221.4699999999998</v>
      </c>
      <c r="O297" s="10"/>
      <c r="P297" s="18">
        <f t="shared" si="78"/>
        <v>-2218.85</v>
      </c>
      <c r="Q297" s="15"/>
      <c r="R297" s="16"/>
    </row>
    <row r="298" spans="1:18" ht="15" x14ac:dyDescent="0.25">
      <c r="A298" s="4">
        <f>'[1]Distribution Factors'!F233</f>
        <v>33</v>
      </c>
      <c r="B298" s="4"/>
      <c r="C298" s="4" t="s">
        <v>19</v>
      </c>
      <c r="D298" s="4"/>
      <c r="E298" s="10" t="s">
        <v>249</v>
      </c>
      <c r="F298" s="4"/>
      <c r="G298" s="11">
        <v>352</v>
      </c>
      <c r="H298" s="4"/>
      <c r="I298" s="12">
        <f t="shared" si="79"/>
        <v>7.1165743398972948E-3</v>
      </c>
      <c r="J298" s="4"/>
      <c r="K298" s="25">
        <f t="shared" si="80"/>
        <v>2.46</v>
      </c>
      <c r="L298" s="4"/>
      <c r="M298" s="5" t="s">
        <v>26</v>
      </c>
      <c r="N298" s="1">
        <v>2085.2199999999998</v>
      </c>
      <c r="O298" s="10"/>
      <c r="P298" s="18">
        <f t="shared" si="78"/>
        <v>-2082.7599999999998</v>
      </c>
      <c r="Q298" s="15"/>
      <c r="R298" s="16"/>
    </row>
    <row r="299" spans="1:18" ht="15" x14ac:dyDescent="0.25">
      <c r="A299" s="4">
        <f>'[1]Distribution Factors'!F234</f>
        <v>33</v>
      </c>
      <c r="B299" s="4"/>
      <c r="C299" s="4" t="s">
        <v>19</v>
      </c>
      <c r="D299" s="4"/>
      <c r="E299" s="10" t="s">
        <v>250</v>
      </c>
      <c r="F299" s="4"/>
      <c r="G299" s="11">
        <v>18114</v>
      </c>
      <c r="H299" s="4"/>
      <c r="I299" s="12">
        <f t="shared" si="79"/>
        <v>0.36622053293437384</v>
      </c>
      <c r="J299" s="4"/>
      <c r="K299" s="25">
        <f t="shared" si="80"/>
        <v>126.49</v>
      </c>
      <c r="L299" s="4"/>
      <c r="M299" s="5" t="s">
        <v>26</v>
      </c>
      <c r="N299" s="1">
        <v>107305.9</v>
      </c>
      <c r="O299" s="10"/>
      <c r="P299" s="18">
        <f t="shared" si="78"/>
        <v>-107179.40999999999</v>
      </c>
      <c r="Q299" s="15"/>
      <c r="R299" s="16"/>
    </row>
    <row r="300" spans="1:18" ht="15" x14ac:dyDescent="0.25">
      <c r="A300" s="4">
        <f>'[1]Distribution Factors'!F235</f>
        <v>33</v>
      </c>
      <c r="B300" s="4"/>
      <c r="C300" s="4" t="s">
        <v>19</v>
      </c>
      <c r="D300" s="4"/>
      <c r="E300" s="10" t="s">
        <v>224</v>
      </c>
      <c r="F300" s="4"/>
      <c r="G300" s="11">
        <v>197</v>
      </c>
      <c r="H300" s="4"/>
      <c r="I300" s="12">
        <f t="shared" si="79"/>
        <v>3.982855525453884E-3</v>
      </c>
      <c r="J300" s="4"/>
      <c r="K300" s="25">
        <f t="shared" si="80"/>
        <v>1.38</v>
      </c>
      <c r="L300" s="4"/>
      <c r="M300" s="5" t="s">
        <v>26</v>
      </c>
      <c r="N300" s="1">
        <v>1167.01</v>
      </c>
      <c r="O300" s="10"/>
      <c r="P300" s="18">
        <f t="shared" si="78"/>
        <v>-1165.6299999999999</v>
      </c>
      <c r="R300" s="16"/>
    </row>
    <row r="301" spans="1:18" ht="15" x14ac:dyDescent="0.25">
      <c r="A301" s="4">
        <f>'[1]Distribution Factors'!F236</f>
        <v>33</v>
      </c>
      <c r="B301" s="4"/>
      <c r="C301" s="4" t="s">
        <v>19</v>
      </c>
      <c r="D301" s="4"/>
      <c r="E301" s="10" t="s">
        <v>251</v>
      </c>
      <c r="F301" s="4"/>
      <c r="G301" s="11">
        <v>890</v>
      </c>
      <c r="H301" s="4"/>
      <c r="I301" s="12">
        <f t="shared" si="79"/>
        <v>1.7993611257126684E-2</v>
      </c>
      <c r="J301" s="4"/>
      <c r="K301" s="25">
        <f t="shared" si="80"/>
        <v>6.21</v>
      </c>
      <c r="L301" s="4"/>
      <c r="M301" s="5" t="s">
        <v>26</v>
      </c>
      <c r="N301" s="1">
        <v>5272.29</v>
      </c>
      <c r="O301" s="10"/>
      <c r="P301" s="18">
        <f t="shared" si="78"/>
        <v>-5266.08</v>
      </c>
      <c r="Q301" s="15"/>
      <c r="R301" s="16"/>
    </row>
    <row r="302" spans="1:18" ht="15" x14ac:dyDescent="0.25">
      <c r="A302" s="4">
        <f>'[1]Distribution Factors'!F237</f>
        <v>33</v>
      </c>
      <c r="B302" s="4"/>
      <c r="C302" s="4" t="s">
        <v>19</v>
      </c>
      <c r="D302" s="4"/>
      <c r="E302" s="10" t="s">
        <v>252</v>
      </c>
      <c r="F302" s="4"/>
      <c r="G302" s="11">
        <v>149</v>
      </c>
      <c r="H302" s="4"/>
      <c r="I302" s="12">
        <f t="shared" si="79"/>
        <v>3.0124135700133436E-3</v>
      </c>
      <c r="J302" s="4"/>
      <c r="K302" s="25">
        <f t="shared" si="80"/>
        <v>1.04</v>
      </c>
      <c r="L302" s="4"/>
      <c r="M302" s="5" t="s">
        <v>26</v>
      </c>
      <c r="N302" s="1">
        <v>882.66</v>
      </c>
      <c r="O302" s="10"/>
      <c r="P302" s="18">
        <f t="shared" si="78"/>
        <v>-881.62</v>
      </c>
      <c r="Q302" s="15"/>
      <c r="R302" s="16"/>
    </row>
    <row r="303" spans="1:18" ht="15" x14ac:dyDescent="0.25">
      <c r="A303" s="4">
        <f>'[1]Distribution Factors'!F238</f>
        <v>33</v>
      </c>
      <c r="B303" s="4"/>
      <c r="C303" s="4" t="s">
        <v>19</v>
      </c>
      <c r="D303" s="4"/>
      <c r="E303" s="10" t="s">
        <v>253</v>
      </c>
      <c r="F303" s="4"/>
      <c r="G303" s="11">
        <v>222</v>
      </c>
      <c r="H303" s="4"/>
      <c r="I303" s="12">
        <f t="shared" si="79"/>
        <v>4.4882940439124981E-3</v>
      </c>
      <c r="J303" s="4"/>
      <c r="K303" s="25">
        <f t="shared" si="80"/>
        <v>1.55</v>
      </c>
      <c r="L303" s="4"/>
      <c r="M303" s="5" t="s">
        <v>26</v>
      </c>
      <c r="N303" s="1">
        <v>1315.11</v>
      </c>
      <c r="O303" s="10"/>
      <c r="P303" s="18">
        <f t="shared" si="78"/>
        <v>-1313.56</v>
      </c>
      <c r="Q303" s="15"/>
      <c r="R303" s="16"/>
    </row>
    <row r="304" spans="1:18" ht="15" x14ac:dyDescent="0.25">
      <c r="A304" s="4">
        <f>'[1]Distribution Factors'!F239</f>
        <v>33</v>
      </c>
      <c r="B304" s="4"/>
      <c r="C304" s="4" t="s">
        <v>19</v>
      </c>
      <c r="D304" s="4"/>
      <c r="E304" s="10" t="s">
        <v>254</v>
      </c>
      <c r="F304" s="4"/>
      <c r="G304" s="11">
        <v>399</v>
      </c>
      <c r="H304" s="4"/>
      <c r="I304" s="12">
        <f t="shared" si="79"/>
        <v>8.0667987545994906E-3</v>
      </c>
      <c r="J304" s="4"/>
      <c r="K304" s="25">
        <f t="shared" si="80"/>
        <v>2.79</v>
      </c>
      <c r="L304" s="4"/>
      <c r="N304" s="1">
        <v>2363.64</v>
      </c>
      <c r="O304" s="10"/>
      <c r="P304" s="18">
        <f t="shared" si="78"/>
        <v>-2360.85</v>
      </c>
      <c r="Q304" s="15"/>
      <c r="R304" s="16"/>
    </row>
    <row r="305" spans="1:19" ht="15.75" thickBot="1" x14ac:dyDescent="0.3">
      <c r="A305" s="4"/>
      <c r="B305" s="4"/>
      <c r="C305" s="4"/>
      <c r="D305" s="4"/>
      <c r="E305" s="19" t="s">
        <v>24</v>
      </c>
      <c r="F305" s="4"/>
      <c r="G305" s="20">
        <f>SUM(G288:G304)</f>
        <v>49462</v>
      </c>
      <c r="H305" s="4"/>
      <c r="I305" s="21">
        <f>SUM(I288:I304)</f>
        <v>0.99999999999999989</v>
      </c>
      <c r="J305" s="4"/>
      <c r="K305" s="22">
        <f>SUM(K288:K304)</f>
        <v>345.38999999998492</v>
      </c>
      <c r="L305" s="4"/>
      <c r="M305" s="5">
        <f>[2]Calculation!N40</f>
        <v>345.38999999998487</v>
      </c>
      <c r="N305" s="24">
        <f>M305-K305</f>
        <v>0</v>
      </c>
      <c r="O305" s="10"/>
      <c r="P305" s="18"/>
      <c r="Q305" s="15"/>
      <c r="R305" s="23">
        <f>[2]Calculation!E40</f>
        <v>49462</v>
      </c>
      <c r="S305" s="24">
        <f>R305-G305</f>
        <v>0</v>
      </c>
    </row>
    <row r="306" spans="1:19" ht="15.75" thickTop="1" x14ac:dyDescent="0.25">
      <c r="A306" s="4"/>
      <c r="B306" s="4"/>
      <c r="C306" s="4"/>
      <c r="D306" s="4"/>
      <c r="E306" s="10"/>
      <c r="F306" s="4"/>
      <c r="G306" s="11"/>
      <c r="H306" s="4"/>
      <c r="I306" s="12"/>
      <c r="J306" s="4"/>
      <c r="K306" s="25"/>
      <c r="L306" s="4"/>
      <c r="O306" s="10"/>
      <c r="P306" s="10"/>
      <c r="Q306" s="15"/>
      <c r="R306" s="16"/>
    </row>
    <row r="307" spans="1:19" ht="15" x14ac:dyDescent="0.25">
      <c r="A307" s="4">
        <f>'[1]Distribution Factors'!F240</f>
        <v>34</v>
      </c>
      <c r="B307" s="4"/>
      <c r="C307" s="4" t="s">
        <v>17</v>
      </c>
      <c r="D307" s="4"/>
      <c r="E307" s="10" t="s">
        <v>255</v>
      </c>
      <c r="F307" s="4"/>
      <c r="G307" s="11">
        <v>33775</v>
      </c>
      <c r="H307" s="4"/>
      <c r="I307" s="12">
        <f>+G307/$G$311</f>
        <v>0.40814723511214229</v>
      </c>
      <c r="J307" s="4"/>
      <c r="K307" s="13">
        <f>M311-SUM(K308:K310)</f>
        <v>235.8499999999965</v>
      </c>
      <c r="L307" s="4"/>
      <c r="M307" s="5" t="s">
        <v>26</v>
      </c>
      <c r="N307" s="1">
        <v>200080.42</v>
      </c>
      <c r="O307" s="10"/>
      <c r="P307" s="18">
        <f t="shared" ref="P307:P310" si="81">K307-N307</f>
        <v>-199844.57</v>
      </c>
      <c r="Q307" s="15"/>
      <c r="R307" s="16"/>
    </row>
    <row r="308" spans="1:19" ht="15" x14ac:dyDescent="0.25">
      <c r="A308" s="4">
        <f>'[1]Distribution Factors'!F241</f>
        <v>34</v>
      </c>
      <c r="B308" s="4"/>
      <c r="C308" s="4" t="s">
        <v>19</v>
      </c>
      <c r="D308" s="4"/>
      <c r="E308" s="10" t="s">
        <v>256</v>
      </c>
      <c r="F308" s="4"/>
      <c r="G308" s="11">
        <v>2415</v>
      </c>
      <c r="H308" s="4"/>
      <c r="I308" s="12">
        <f>+G308/$G$311</f>
        <v>2.9183584686774941E-2</v>
      </c>
      <c r="J308" s="4"/>
      <c r="K308" s="25">
        <f>ROUND(I308*$M$311,2)</f>
        <v>16.86</v>
      </c>
      <c r="L308" s="4"/>
      <c r="M308" s="5" t="s">
        <v>26</v>
      </c>
      <c r="N308" s="1">
        <v>14306.27</v>
      </c>
      <c r="O308" s="10"/>
      <c r="P308" s="18">
        <f t="shared" si="81"/>
        <v>-14289.41</v>
      </c>
      <c r="Q308" s="15"/>
      <c r="R308" s="16"/>
    </row>
    <row r="309" spans="1:19" ht="15" x14ac:dyDescent="0.25">
      <c r="A309" s="4">
        <f>'[1]Distribution Factors'!F242</f>
        <v>34</v>
      </c>
      <c r="B309" s="4"/>
      <c r="C309" s="4" t="s">
        <v>19</v>
      </c>
      <c r="D309" s="4"/>
      <c r="E309" s="10" t="s">
        <v>257</v>
      </c>
      <c r="F309" s="4"/>
      <c r="G309" s="11">
        <v>45468</v>
      </c>
      <c r="H309" s="4"/>
      <c r="I309" s="12">
        <f t="shared" ref="I309:I310" si="82">+G309/$G$311</f>
        <v>0.54944895591647336</v>
      </c>
      <c r="J309" s="4"/>
      <c r="K309" s="25">
        <f t="shared" ref="K309:K310" si="83">ROUND(I309*$M$311,2)</f>
        <v>317.49</v>
      </c>
      <c r="L309" s="4"/>
      <c r="M309" s="5" t="s">
        <v>26</v>
      </c>
      <c r="N309" s="1">
        <v>269348.83</v>
      </c>
      <c r="O309" s="10"/>
      <c r="P309" s="18">
        <f t="shared" si="81"/>
        <v>-269031.34000000003</v>
      </c>
      <c r="Q309" s="15"/>
      <c r="R309" s="16"/>
    </row>
    <row r="310" spans="1:19" ht="15" x14ac:dyDescent="0.25">
      <c r="A310" s="4">
        <f>'[1]Distribution Factors'!F243</f>
        <v>34</v>
      </c>
      <c r="B310" s="4"/>
      <c r="C310" s="4" t="s">
        <v>19</v>
      </c>
      <c r="D310" s="4"/>
      <c r="E310" s="10" t="s">
        <v>258</v>
      </c>
      <c r="F310" s="4"/>
      <c r="G310" s="11">
        <v>1094</v>
      </c>
      <c r="H310" s="4"/>
      <c r="I310" s="12">
        <f t="shared" si="82"/>
        <v>1.3220224284609436E-2</v>
      </c>
      <c r="J310" s="4"/>
      <c r="K310" s="25">
        <f t="shared" si="83"/>
        <v>7.64</v>
      </c>
      <c r="L310" s="4"/>
      <c r="N310" s="1">
        <v>6480.77</v>
      </c>
      <c r="O310" s="10"/>
      <c r="P310" s="18">
        <f t="shared" si="81"/>
        <v>-6473.13</v>
      </c>
      <c r="Q310" s="15"/>
      <c r="R310" s="16"/>
    </row>
    <row r="311" spans="1:19" ht="15.75" thickBot="1" x14ac:dyDescent="0.3">
      <c r="A311" s="4"/>
      <c r="B311" s="4"/>
      <c r="C311" s="4"/>
      <c r="D311" s="4"/>
      <c r="E311" s="19" t="s">
        <v>24</v>
      </c>
      <c r="F311" s="4"/>
      <c r="G311" s="20">
        <f>SUM(G307:G310)</f>
        <v>82752</v>
      </c>
      <c r="H311" s="4"/>
      <c r="I311" s="21">
        <f>SUM(I307:I310)</f>
        <v>1</v>
      </c>
      <c r="J311" s="4"/>
      <c r="K311" s="22">
        <f>SUM(K307:K310)</f>
        <v>577.83999999999651</v>
      </c>
      <c r="L311" s="4"/>
      <c r="M311" s="5">
        <f>[2]Calculation!N41</f>
        <v>577.83999999999651</v>
      </c>
      <c r="N311" s="24">
        <f>M311-K311</f>
        <v>0</v>
      </c>
      <c r="O311" s="10"/>
      <c r="P311" s="18"/>
      <c r="Q311" s="15"/>
      <c r="R311" s="23">
        <f>[2]Calculation!E41</f>
        <v>82752</v>
      </c>
      <c r="S311" s="24">
        <f>R311-G311</f>
        <v>0</v>
      </c>
    </row>
    <row r="312" spans="1:19" ht="15.75" thickTop="1" x14ac:dyDescent="0.25">
      <c r="A312" s="4"/>
      <c r="B312" s="4"/>
      <c r="C312" s="4"/>
      <c r="D312" s="4"/>
      <c r="E312" s="10"/>
      <c r="F312" s="4"/>
      <c r="G312" s="11"/>
      <c r="H312" s="4"/>
      <c r="I312" s="12"/>
      <c r="J312" s="4"/>
      <c r="K312" s="25"/>
      <c r="L312" s="4"/>
      <c r="O312" s="10"/>
      <c r="P312" s="10"/>
      <c r="Q312" s="15"/>
      <c r="R312" s="16"/>
    </row>
    <row r="313" spans="1:19" ht="15" x14ac:dyDescent="0.25">
      <c r="A313" s="4">
        <f>'[1]Distribution Factors'!F244</f>
        <v>35</v>
      </c>
      <c r="B313" s="4"/>
      <c r="C313" s="4" t="s">
        <v>17</v>
      </c>
      <c r="D313" s="4"/>
      <c r="E313" s="10" t="s">
        <v>259</v>
      </c>
      <c r="F313" s="4"/>
      <c r="G313" s="11">
        <v>14882</v>
      </c>
      <c r="H313" s="4"/>
      <c r="I313" s="12">
        <f>+G313/$G$320</f>
        <v>0.4008727507811658</v>
      </c>
      <c r="J313" s="4"/>
      <c r="K313" s="13">
        <f>M320-SUM(K314:K319)</f>
        <v>103.92000000000112</v>
      </c>
      <c r="L313" s="4"/>
      <c r="M313" s="5" t="s">
        <v>26</v>
      </c>
      <c r="N313" s="1">
        <v>88159.79</v>
      </c>
      <c r="O313" s="10"/>
      <c r="P313" s="18">
        <f t="shared" ref="P313:P319" si="84">K313-N313</f>
        <v>-88055.87</v>
      </c>
      <c r="Q313" s="15"/>
      <c r="R313" s="16"/>
    </row>
    <row r="314" spans="1:19" ht="15" x14ac:dyDescent="0.25">
      <c r="A314" s="4">
        <f>'[1]Distribution Factors'!F245</f>
        <v>35</v>
      </c>
      <c r="B314" s="4"/>
      <c r="C314" s="4" t="s">
        <v>19</v>
      </c>
      <c r="D314" s="4"/>
      <c r="E314" s="10" t="s">
        <v>260</v>
      </c>
      <c r="F314" s="4"/>
      <c r="G314" s="11">
        <v>1149</v>
      </c>
      <c r="H314" s="4"/>
      <c r="I314" s="12">
        <f t="shared" ref="I314:I319" si="85">+G314/$G$320</f>
        <v>3.0950328628380562E-2</v>
      </c>
      <c r="J314" s="4"/>
      <c r="K314" s="25">
        <f>ROUND(I314*$M$320,2)</f>
        <v>8.02</v>
      </c>
      <c r="L314" s="4"/>
      <c r="M314" s="5" t="s">
        <v>26</v>
      </c>
      <c r="N314" s="1">
        <v>6806.58</v>
      </c>
      <c r="O314" s="10"/>
      <c r="P314" s="18">
        <f t="shared" si="84"/>
        <v>-6798.5599999999995</v>
      </c>
      <c r="Q314" s="15"/>
      <c r="R314" s="16"/>
    </row>
    <row r="315" spans="1:19" ht="15" x14ac:dyDescent="0.25">
      <c r="A315" s="4">
        <f>'[1]Distribution Factors'!F246</f>
        <v>35</v>
      </c>
      <c r="B315" s="4"/>
      <c r="C315" s="4" t="s">
        <v>19</v>
      </c>
      <c r="D315" s="4"/>
      <c r="E315" s="10" t="s">
        <v>259</v>
      </c>
      <c r="F315" s="4"/>
      <c r="G315" s="11">
        <v>17391</v>
      </c>
      <c r="H315" s="4"/>
      <c r="I315" s="12">
        <f t="shared" si="85"/>
        <v>0.46845706281650684</v>
      </c>
      <c r="J315" s="4"/>
      <c r="K315" s="25">
        <f t="shared" ref="K315:K319" si="86">ROUND(I315*$M$320,2)</f>
        <v>121.43</v>
      </c>
      <c r="L315" s="4"/>
      <c r="M315" s="5" t="s">
        <v>26</v>
      </c>
      <c r="N315" s="1">
        <v>103022.9</v>
      </c>
      <c r="O315" s="10"/>
      <c r="P315" s="18">
        <f t="shared" si="84"/>
        <v>-102901.47</v>
      </c>
      <c r="Q315" s="15"/>
      <c r="R315" s="16"/>
    </row>
    <row r="316" spans="1:19" ht="15" x14ac:dyDescent="0.25">
      <c r="A316" s="4">
        <f>'[1]Distribution Factors'!F247</f>
        <v>35</v>
      </c>
      <c r="B316" s="4"/>
      <c r="C316" s="4" t="s">
        <v>19</v>
      </c>
      <c r="D316" s="4"/>
      <c r="E316" s="10" t="s">
        <v>261</v>
      </c>
      <c r="F316" s="4"/>
      <c r="G316" s="11">
        <v>647</v>
      </c>
      <c r="H316" s="4"/>
      <c r="I316" s="12">
        <f t="shared" si="85"/>
        <v>1.7428078870811336E-2</v>
      </c>
      <c r="J316" s="4"/>
      <c r="K316" s="25">
        <f t="shared" si="86"/>
        <v>4.5199999999999996</v>
      </c>
      <c r="L316" s="4"/>
      <c r="M316" s="5" t="s">
        <v>26</v>
      </c>
      <c r="N316" s="1">
        <v>3832.78</v>
      </c>
      <c r="O316" s="10"/>
      <c r="P316" s="18">
        <f t="shared" si="84"/>
        <v>-3828.26</v>
      </c>
      <c r="Q316" s="15"/>
      <c r="R316" s="16"/>
    </row>
    <row r="317" spans="1:19" ht="15" x14ac:dyDescent="0.25">
      <c r="A317" s="4">
        <f>'[1]Distribution Factors'!F248</f>
        <v>35</v>
      </c>
      <c r="B317" s="4"/>
      <c r="C317" s="4" t="s">
        <v>19</v>
      </c>
      <c r="D317" s="4"/>
      <c r="E317" s="10" t="s">
        <v>262</v>
      </c>
      <c r="F317" s="4"/>
      <c r="G317" s="11">
        <v>94</v>
      </c>
      <c r="H317" s="4"/>
      <c r="I317" s="12">
        <f t="shared" si="85"/>
        <v>2.5320547354810903E-3</v>
      </c>
      <c r="J317" s="4"/>
      <c r="K317" s="25">
        <f t="shared" si="86"/>
        <v>0.66</v>
      </c>
      <c r="L317" s="4"/>
      <c r="M317" s="5" t="s">
        <v>26</v>
      </c>
      <c r="N317" s="1">
        <v>556.85</v>
      </c>
      <c r="O317" s="10"/>
      <c r="P317" s="18">
        <f t="shared" si="84"/>
        <v>-556.19000000000005</v>
      </c>
      <c r="Q317" s="15"/>
      <c r="R317" s="16"/>
    </row>
    <row r="318" spans="1:19" ht="15" x14ac:dyDescent="0.25">
      <c r="A318" s="4">
        <f>'[1]Distribution Factors'!F249</f>
        <v>35</v>
      </c>
      <c r="B318" s="4"/>
      <c r="C318" s="4" t="s">
        <v>19</v>
      </c>
      <c r="D318" s="4"/>
      <c r="E318" s="10" t="s">
        <v>263</v>
      </c>
      <c r="F318" s="4"/>
      <c r="G318" s="11">
        <v>1722</v>
      </c>
      <c r="H318" s="4"/>
      <c r="I318" s="12">
        <f t="shared" si="85"/>
        <v>4.6385087813813168E-2</v>
      </c>
      <c r="J318" s="4"/>
      <c r="K318" s="25">
        <f t="shared" si="86"/>
        <v>12.02</v>
      </c>
      <c r="L318" s="4"/>
      <c r="M318" s="5" t="s">
        <v>26</v>
      </c>
      <c r="N318" s="1">
        <v>10200.99</v>
      </c>
      <c r="O318" s="10"/>
      <c r="P318" s="18">
        <f t="shared" si="84"/>
        <v>-10188.969999999999</v>
      </c>
      <c r="Q318" s="15"/>
      <c r="R318" s="16"/>
    </row>
    <row r="319" spans="1:19" ht="15" x14ac:dyDescent="0.25">
      <c r="A319" s="4">
        <f>'[1]Distribution Factors'!F250</f>
        <v>35</v>
      </c>
      <c r="B319" s="4"/>
      <c r="C319" s="4" t="s">
        <v>19</v>
      </c>
      <c r="D319" s="4"/>
      <c r="E319" s="10" t="s">
        <v>264</v>
      </c>
      <c r="F319" s="4"/>
      <c r="G319" s="11">
        <v>1239</v>
      </c>
      <c r="H319" s="4"/>
      <c r="I319" s="12">
        <f t="shared" si="85"/>
        <v>3.3374636353841178E-2</v>
      </c>
      <c r="J319" s="4"/>
      <c r="K319" s="25">
        <f t="shared" si="86"/>
        <v>8.65</v>
      </c>
      <c r="L319" s="4"/>
      <c r="N319" s="1">
        <v>7339.74</v>
      </c>
      <c r="O319" s="10"/>
      <c r="P319" s="18">
        <f t="shared" si="84"/>
        <v>-7331.09</v>
      </c>
      <c r="Q319" s="15"/>
      <c r="R319" s="16"/>
    </row>
    <row r="320" spans="1:19" ht="15.75" thickBot="1" x14ac:dyDescent="0.3">
      <c r="A320" s="4"/>
      <c r="B320" s="4"/>
      <c r="C320" s="4"/>
      <c r="D320" s="4"/>
      <c r="E320" s="19" t="s">
        <v>24</v>
      </c>
      <c r="F320" s="4"/>
      <c r="G320" s="20">
        <f>SUM(G313:G319)</f>
        <v>37124</v>
      </c>
      <c r="H320" s="4"/>
      <c r="I320" s="21">
        <f>SUM(I313:I319)</f>
        <v>0.99999999999999989</v>
      </c>
      <c r="J320" s="4"/>
      <c r="K320" s="22">
        <f>SUM(K313:K319)</f>
        <v>259.22000000000116</v>
      </c>
      <c r="L320" s="4"/>
      <c r="M320" s="5">
        <f>[2]Calculation!N42</f>
        <v>259.22000000000116</v>
      </c>
      <c r="N320" s="24">
        <f>M320-K320</f>
        <v>0</v>
      </c>
      <c r="O320" s="10"/>
      <c r="P320" s="18"/>
      <c r="Q320" s="15"/>
      <c r="R320" s="23">
        <f>[2]Calculation!E42</f>
        <v>37124</v>
      </c>
      <c r="S320" s="24">
        <f>R320-G320</f>
        <v>0</v>
      </c>
    </row>
    <row r="321" spans="1:19" ht="15.75" thickTop="1" x14ac:dyDescent="0.25">
      <c r="A321" s="4"/>
      <c r="B321" s="4"/>
      <c r="C321" s="4"/>
      <c r="D321" s="4"/>
      <c r="E321" s="10"/>
      <c r="F321" s="4"/>
      <c r="G321" s="11"/>
      <c r="H321" s="4"/>
      <c r="I321" s="12"/>
      <c r="J321" s="4"/>
      <c r="K321" s="25"/>
      <c r="L321" s="4"/>
      <c r="O321" s="10"/>
      <c r="P321" s="10"/>
      <c r="Q321" s="15"/>
      <c r="R321" s="16"/>
    </row>
    <row r="322" spans="1:19" ht="15" x14ac:dyDescent="0.25">
      <c r="A322" s="4">
        <f>'[1]Distribution Factors'!F251</f>
        <v>36</v>
      </c>
      <c r="B322" s="4"/>
      <c r="C322" s="4" t="s">
        <v>17</v>
      </c>
      <c r="D322" s="4"/>
      <c r="E322" s="10" t="s">
        <v>265</v>
      </c>
      <c r="F322" s="4"/>
      <c r="G322" s="11">
        <v>19642</v>
      </c>
      <c r="H322" s="4"/>
      <c r="I322" s="12">
        <f>+G322/$G$327</f>
        <v>0.46351708514253354</v>
      </c>
      <c r="J322" s="4"/>
      <c r="K322" s="13">
        <f>M327-SUM(K323:K326)</f>
        <v>137.14999999997963</v>
      </c>
      <c r="L322" s="4"/>
      <c r="M322" s="5" t="s">
        <v>26</v>
      </c>
      <c r="N322" s="1">
        <v>116357.65</v>
      </c>
      <c r="O322" s="10"/>
      <c r="P322" s="18">
        <f t="shared" ref="P322:P326" si="87">K322-N322</f>
        <v>-116220.50000000001</v>
      </c>
      <c r="Q322" s="15"/>
      <c r="R322" s="16"/>
    </row>
    <row r="323" spans="1:19" ht="15" x14ac:dyDescent="0.25">
      <c r="A323" s="4">
        <f>'[1]Distribution Factors'!F252</f>
        <v>36</v>
      </c>
      <c r="B323" s="4"/>
      <c r="C323" s="4" t="s">
        <v>19</v>
      </c>
      <c r="D323" s="4"/>
      <c r="E323" s="10" t="s">
        <v>266</v>
      </c>
      <c r="F323" s="4"/>
      <c r="G323" s="11">
        <v>2947</v>
      </c>
      <c r="H323" s="4"/>
      <c r="I323" s="12">
        <f t="shared" ref="I323:I326" si="88">+G323/$G$327</f>
        <v>6.9544081555597506E-2</v>
      </c>
      <c r="J323" s="4"/>
      <c r="K323" s="25">
        <f>ROUND(I323*$M$327,2)</f>
        <v>20.58</v>
      </c>
      <c r="L323" s="4"/>
      <c r="M323" s="5" t="s">
        <v>26</v>
      </c>
      <c r="N323" s="1">
        <v>17457.79</v>
      </c>
      <c r="O323" s="10"/>
      <c r="P323" s="18">
        <f t="shared" si="87"/>
        <v>-17437.21</v>
      </c>
      <c r="Q323" s="15"/>
      <c r="R323" s="16"/>
    </row>
    <row r="324" spans="1:19" ht="15" x14ac:dyDescent="0.25">
      <c r="A324" s="4">
        <f>'[1]Distribution Factors'!F253</f>
        <v>36</v>
      </c>
      <c r="B324" s="4"/>
      <c r="C324" s="4" t="s">
        <v>19</v>
      </c>
      <c r="D324" s="4"/>
      <c r="E324" s="10" t="s">
        <v>267</v>
      </c>
      <c r="F324" s="4"/>
      <c r="G324" s="11">
        <v>1591</v>
      </c>
      <c r="H324" s="4"/>
      <c r="I324" s="12">
        <f t="shared" si="88"/>
        <v>3.7544836700018881E-2</v>
      </c>
      <c r="J324" s="4"/>
      <c r="K324" s="25">
        <f t="shared" ref="K324:K326" si="89">ROUND(I324*$M$327,2)</f>
        <v>11.11</v>
      </c>
      <c r="L324" s="4"/>
      <c r="M324" s="5" t="s">
        <v>26</v>
      </c>
      <c r="N324" s="1">
        <v>9424.9599999999991</v>
      </c>
      <c r="O324" s="10"/>
      <c r="P324" s="18">
        <f t="shared" si="87"/>
        <v>-9413.8499999999985</v>
      </c>
      <c r="Q324" s="15"/>
      <c r="R324" s="16"/>
    </row>
    <row r="325" spans="1:19" ht="15" x14ac:dyDescent="0.25">
      <c r="A325" s="4">
        <f>'[1]Distribution Factors'!F254</f>
        <v>36</v>
      </c>
      <c r="B325" s="4"/>
      <c r="C325" s="4" t="s">
        <v>19</v>
      </c>
      <c r="D325" s="4"/>
      <c r="E325" s="10" t="s">
        <v>268</v>
      </c>
      <c r="F325" s="4"/>
      <c r="G325" s="11">
        <v>693</v>
      </c>
      <c r="H325" s="4"/>
      <c r="I325" s="12">
        <f t="shared" si="88"/>
        <v>1.6353596375306777E-2</v>
      </c>
      <c r="J325" s="4"/>
      <c r="K325" s="25">
        <f t="shared" si="89"/>
        <v>4.84</v>
      </c>
      <c r="L325" s="4"/>
      <c r="M325" s="5" t="s">
        <v>26</v>
      </c>
      <c r="N325" s="1">
        <v>4105.28</v>
      </c>
      <c r="O325" s="10"/>
      <c r="P325" s="18">
        <f t="shared" si="87"/>
        <v>-4100.4399999999996</v>
      </c>
      <c r="Q325" s="15"/>
      <c r="R325" s="16"/>
    </row>
    <row r="326" spans="1:19" ht="15" x14ac:dyDescent="0.25">
      <c r="A326" s="4">
        <f>'[1]Distribution Factors'!F255</f>
        <v>36</v>
      </c>
      <c r="B326" s="4"/>
      <c r="C326" s="4" t="s">
        <v>19</v>
      </c>
      <c r="D326" s="4"/>
      <c r="E326" s="10" t="s">
        <v>269</v>
      </c>
      <c r="F326" s="4"/>
      <c r="G326" s="11">
        <v>17503</v>
      </c>
      <c r="H326" s="4"/>
      <c r="I326" s="12">
        <f t="shared" si="88"/>
        <v>0.41304040022654331</v>
      </c>
      <c r="J326" s="4"/>
      <c r="K326" s="25">
        <f t="shared" si="89"/>
        <v>122.22</v>
      </c>
      <c r="L326" s="4"/>
      <c r="N326" s="1">
        <v>103686.38</v>
      </c>
      <c r="O326" s="10"/>
      <c r="P326" s="18">
        <f t="shared" si="87"/>
        <v>-103564.16</v>
      </c>
      <c r="Q326" s="15"/>
      <c r="R326" s="16"/>
    </row>
    <row r="327" spans="1:19" ht="15.75" thickBot="1" x14ac:dyDescent="0.3">
      <c r="A327" s="4"/>
      <c r="B327" s="4"/>
      <c r="C327" s="4"/>
      <c r="D327" s="4"/>
      <c r="E327" s="19" t="s">
        <v>24</v>
      </c>
      <c r="F327" s="4"/>
      <c r="G327" s="20">
        <f>SUM(G322:G326)</f>
        <v>42376</v>
      </c>
      <c r="H327" s="4"/>
      <c r="I327" s="21">
        <f>SUM(I322:I326)</f>
        <v>1</v>
      </c>
      <c r="J327" s="4"/>
      <c r="K327" s="22">
        <f>SUM(K322:K326)</f>
        <v>295.89999999997963</v>
      </c>
      <c r="L327" s="4"/>
      <c r="M327" s="5">
        <f>[2]Calculation!N43</f>
        <v>295.89999999997963</v>
      </c>
      <c r="N327" s="24">
        <f>M327-K327</f>
        <v>0</v>
      </c>
      <c r="O327" s="10"/>
      <c r="P327" s="18"/>
      <c r="Q327" s="15"/>
      <c r="R327" s="23">
        <f>[2]Calculation!E43</f>
        <v>42376</v>
      </c>
      <c r="S327" s="24">
        <f>R327-G327</f>
        <v>0</v>
      </c>
    </row>
    <row r="328" spans="1:19" ht="15.75" thickTop="1" x14ac:dyDescent="0.25">
      <c r="A328" s="4"/>
      <c r="B328" s="4"/>
      <c r="C328" s="4"/>
      <c r="D328" s="4"/>
      <c r="E328" s="10"/>
      <c r="F328" s="4"/>
      <c r="G328" s="11"/>
      <c r="H328" s="4"/>
      <c r="I328" s="12"/>
      <c r="J328" s="4"/>
      <c r="K328" s="25"/>
      <c r="L328" s="4"/>
      <c r="O328" s="10"/>
      <c r="P328" s="10"/>
      <c r="Q328" s="15"/>
      <c r="R328" s="16"/>
    </row>
    <row r="329" spans="1:19" ht="15" x14ac:dyDescent="0.25">
      <c r="A329" s="4">
        <f>'[1]Distribution Factors'!F256</f>
        <v>37</v>
      </c>
      <c r="B329" s="4"/>
      <c r="C329" s="4" t="s">
        <v>17</v>
      </c>
      <c r="D329" s="4"/>
      <c r="E329" s="10" t="s">
        <v>144</v>
      </c>
      <c r="F329" s="4"/>
      <c r="G329" s="11">
        <v>21767</v>
      </c>
      <c r="H329" s="4"/>
      <c r="I329" s="12">
        <f>+G329/$G$334</f>
        <v>0.65018818328454508</v>
      </c>
      <c r="J329" s="4"/>
      <c r="K329" s="13">
        <f>M334-SUM(K330:K333)</f>
        <v>152.0099999999843</v>
      </c>
      <c r="L329" s="4"/>
      <c r="M329" s="5" t="s">
        <v>26</v>
      </c>
      <c r="N329" s="1">
        <v>128945.98</v>
      </c>
      <c r="O329" s="10"/>
      <c r="P329" s="18">
        <f t="shared" ref="P329:P333" si="90">K329-N329</f>
        <v>-128793.97000000002</v>
      </c>
      <c r="Q329" s="15"/>
      <c r="R329" s="16"/>
    </row>
    <row r="330" spans="1:19" ht="15" x14ac:dyDescent="0.25">
      <c r="A330" s="4">
        <f>'[1]Distribution Factors'!F257</f>
        <v>37</v>
      </c>
      <c r="B330" s="4"/>
      <c r="C330" s="30" t="s">
        <v>19</v>
      </c>
      <c r="D330" s="30"/>
      <c r="E330" s="10" t="s">
        <v>270</v>
      </c>
      <c r="F330" s="4"/>
      <c r="G330" s="11">
        <v>3814</v>
      </c>
      <c r="H330" s="4"/>
      <c r="I330" s="12">
        <f t="shared" ref="I330:I333" si="91">+G330/$G$334</f>
        <v>0.1139255630563355</v>
      </c>
      <c r="J330" s="4"/>
      <c r="K330" s="25">
        <f>ROUND(I330*$M$334,2)</f>
        <v>26.63</v>
      </c>
      <c r="L330" s="4"/>
      <c r="M330" s="5" t="s">
        <v>26</v>
      </c>
      <c r="N330" s="1">
        <v>22593.83</v>
      </c>
      <c r="O330" s="10"/>
      <c r="P330" s="18">
        <f t="shared" si="90"/>
        <v>-22567.200000000001</v>
      </c>
      <c r="Q330" s="15"/>
      <c r="R330" s="16"/>
    </row>
    <row r="331" spans="1:19" ht="15" x14ac:dyDescent="0.25">
      <c r="A331" s="4">
        <f>'[1]Distribution Factors'!F258</f>
        <v>37</v>
      </c>
      <c r="B331" s="4"/>
      <c r="C331" s="4" t="s">
        <v>19</v>
      </c>
      <c r="D331" s="4"/>
      <c r="E331" s="10" t="s">
        <v>271</v>
      </c>
      <c r="F331" s="4"/>
      <c r="G331" s="11">
        <v>1185</v>
      </c>
      <c r="H331" s="4"/>
      <c r="I331" s="12">
        <f t="shared" si="91"/>
        <v>3.5396379712049703E-2</v>
      </c>
      <c r="J331" s="4"/>
      <c r="K331" s="25">
        <f t="shared" ref="K331:K333" si="92">ROUND(I331*$M$334,2)</f>
        <v>8.27</v>
      </c>
      <c r="L331" s="4"/>
      <c r="M331" s="5" t="s">
        <v>26</v>
      </c>
      <c r="N331" s="1">
        <v>7019.85</v>
      </c>
      <c r="O331" s="10"/>
      <c r="P331" s="18">
        <f t="shared" si="90"/>
        <v>-7011.58</v>
      </c>
      <c r="Q331" s="15"/>
      <c r="R331" s="16"/>
    </row>
    <row r="332" spans="1:19" ht="15" x14ac:dyDescent="0.25">
      <c r="A332" s="4">
        <f>'[1]Distribution Factors'!F259</f>
        <v>37</v>
      </c>
      <c r="B332" s="4"/>
      <c r="C332" s="4" t="s">
        <v>19</v>
      </c>
      <c r="D332" s="4"/>
      <c r="E332" s="10" t="s">
        <v>272</v>
      </c>
      <c r="F332" s="4"/>
      <c r="G332" s="11">
        <v>5859</v>
      </c>
      <c r="H332" s="4"/>
      <c r="I332" s="12">
        <f t="shared" si="91"/>
        <v>0.17501045462691917</v>
      </c>
      <c r="J332" s="4"/>
      <c r="K332" s="25">
        <f t="shared" si="92"/>
        <v>40.909999999999997</v>
      </c>
      <c r="L332" s="4"/>
      <c r="M332" s="5" t="s">
        <v>26</v>
      </c>
      <c r="N332" s="1">
        <v>34708.25</v>
      </c>
      <c r="O332" s="10"/>
      <c r="P332" s="18">
        <f t="shared" si="90"/>
        <v>-34667.339999999997</v>
      </c>
      <c r="Q332" s="15"/>
      <c r="R332" s="16"/>
    </row>
    <row r="333" spans="1:19" ht="15" x14ac:dyDescent="0.25">
      <c r="A333" s="4">
        <f>'[1]Distribution Factors'!F260</f>
        <v>37</v>
      </c>
      <c r="B333" s="4"/>
      <c r="C333" s="4" t="s">
        <v>19</v>
      </c>
      <c r="D333" s="4"/>
      <c r="E333" s="10" t="s">
        <v>273</v>
      </c>
      <c r="F333" s="4"/>
      <c r="G333" s="11">
        <v>853</v>
      </c>
      <c r="H333" s="4"/>
      <c r="I333" s="12">
        <f t="shared" si="91"/>
        <v>2.5479419320150548E-2</v>
      </c>
      <c r="J333" s="4"/>
      <c r="K333" s="25">
        <f t="shared" si="92"/>
        <v>5.96</v>
      </c>
      <c r="L333" s="4"/>
      <c r="N333" s="1">
        <v>5053.1000000000004</v>
      </c>
      <c r="O333" s="10"/>
      <c r="P333" s="18">
        <f t="shared" si="90"/>
        <v>-5047.1400000000003</v>
      </c>
      <c r="Q333" s="15"/>
      <c r="R333" s="16"/>
    </row>
    <row r="334" spans="1:19" ht="15.75" thickBot="1" x14ac:dyDescent="0.3">
      <c r="A334" s="4"/>
      <c r="B334" s="4"/>
      <c r="C334" s="4"/>
      <c r="D334" s="4"/>
      <c r="E334" s="19" t="s">
        <v>24</v>
      </c>
      <c r="F334" s="4"/>
      <c r="G334" s="20">
        <f>SUM(G329:G333)</f>
        <v>33478</v>
      </c>
      <c r="H334" s="4"/>
      <c r="I334" s="21">
        <f>SUM(I329:I333)</f>
        <v>0.99999999999999989</v>
      </c>
      <c r="J334" s="4"/>
      <c r="K334" s="22">
        <f>SUM(K329:K333)</f>
        <v>233.77999999998431</v>
      </c>
      <c r="L334" s="4"/>
      <c r="M334" s="5">
        <f>[2]Calculation!N44</f>
        <v>233.77999999998428</v>
      </c>
      <c r="N334" s="24">
        <f>M334-K334</f>
        <v>0</v>
      </c>
      <c r="O334" s="10"/>
      <c r="P334" s="18"/>
      <c r="Q334" s="15"/>
      <c r="R334" s="23">
        <f>[2]Calculation!E44</f>
        <v>33478</v>
      </c>
      <c r="S334" s="24">
        <f>R334-G334</f>
        <v>0</v>
      </c>
    </row>
    <row r="335" spans="1:19" ht="15.75" thickTop="1" x14ac:dyDescent="0.25">
      <c r="A335" s="4"/>
      <c r="B335" s="4"/>
      <c r="C335" s="4"/>
      <c r="D335" s="4"/>
      <c r="E335" s="10"/>
      <c r="F335" s="4"/>
      <c r="G335" s="11"/>
      <c r="H335" s="4"/>
      <c r="I335" s="12"/>
      <c r="J335" s="4"/>
      <c r="K335" s="25"/>
      <c r="L335" s="4"/>
      <c r="O335" s="10"/>
      <c r="P335" s="10"/>
      <c r="Q335" s="15"/>
      <c r="R335" s="16"/>
    </row>
    <row r="336" spans="1:19" ht="15" x14ac:dyDescent="0.25">
      <c r="A336" s="4">
        <f>'[1]Distribution Factors'!F261</f>
        <v>38</v>
      </c>
      <c r="B336" s="4"/>
      <c r="C336" s="4" t="s">
        <v>17</v>
      </c>
      <c r="D336" s="4"/>
      <c r="E336" s="10" t="s">
        <v>274</v>
      </c>
      <c r="F336" s="4"/>
      <c r="G336" s="11">
        <v>10350</v>
      </c>
      <c r="H336" s="4"/>
      <c r="I336" s="12">
        <f>+G336/$G$343</f>
        <v>0.48699007198983674</v>
      </c>
      <c r="J336" s="4"/>
      <c r="K336" s="13">
        <f>M343-SUM(K337:K342)</f>
        <v>72.259999999996225</v>
      </c>
      <c r="L336" s="4"/>
      <c r="M336" s="5" t="s">
        <v>26</v>
      </c>
      <c r="N336" s="1">
        <v>61312.58</v>
      </c>
      <c r="O336" s="10"/>
      <c r="P336" s="18">
        <f t="shared" ref="P336:P342" si="93">K336-N336</f>
        <v>-61240.320000000007</v>
      </c>
      <c r="Q336" s="15"/>
      <c r="R336" s="16"/>
    </row>
    <row r="337" spans="1:19" ht="15" x14ac:dyDescent="0.25">
      <c r="A337" s="4">
        <f>'[1]Distribution Factors'!F262</f>
        <v>38</v>
      </c>
      <c r="B337" s="4"/>
      <c r="C337" s="4" t="s">
        <v>19</v>
      </c>
      <c r="D337" s="4"/>
      <c r="E337" s="10" t="s">
        <v>275</v>
      </c>
      <c r="F337" s="4"/>
      <c r="G337" s="11">
        <v>252</v>
      </c>
      <c r="H337" s="4"/>
      <c r="I337" s="12">
        <f t="shared" ref="I337:I342" si="94">+G337/$G$343</f>
        <v>1.1857149578882981E-2</v>
      </c>
      <c r="J337" s="4"/>
      <c r="K337" s="25">
        <f>ROUND(I337*$M$343,2)</f>
        <v>1.76</v>
      </c>
      <c r="L337" s="4"/>
      <c r="M337" s="5" t="s">
        <v>26</v>
      </c>
      <c r="N337" s="1">
        <v>1492.83</v>
      </c>
      <c r="O337" s="10"/>
      <c r="P337" s="18">
        <f t="shared" si="93"/>
        <v>-1491.07</v>
      </c>
      <c r="Q337" s="15"/>
      <c r="R337" s="16"/>
    </row>
    <row r="338" spans="1:19" ht="15" x14ac:dyDescent="0.25">
      <c r="A338" s="4">
        <f>'[1]Distribution Factors'!F263</f>
        <v>38</v>
      </c>
      <c r="B338" s="4"/>
      <c r="C338" s="4" t="s">
        <v>19</v>
      </c>
      <c r="D338" s="4"/>
      <c r="E338" s="10" t="s">
        <v>52</v>
      </c>
      <c r="F338" s="4"/>
      <c r="G338" s="11">
        <v>2217</v>
      </c>
      <c r="H338" s="4"/>
      <c r="I338" s="12">
        <f t="shared" si="94"/>
        <v>0.10431468498564908</v>
      </c>
      <c r="J338" s="4"/>
      <c r="K338" s="25">
        <f t="shared" ref="K338:K342" si="95">ROUND(I338*$M$343,2)</f>
        <v>15.48</v>
      </c>
      <c r="L338" s="4"/>
      <c r="M338" s="5" t="s">
        <v>26</v>
      </c>
      <c r="N338" s="1">
        <v>13133.33</v>
      </c>
      <c r="O338" s="10"/>
      <c r="P338" s="18">
        <f t="shared" si="93"/>
        <v>-13117.85</v>
      </c>
      <c r="Q338" s="15"/>
      <c r="R338" s="16"/>
    </row>
    <row r="339" spans="1:19" ht="15" x14ac:dyDescent="0.25">
      <c r="A339" s="4">
        <f>'[1]Distribution Factors'!F264</f>
        <v>38</v>
      </c>
      <c r="B339" s="4"/>
      <c r="C339" s="4" t="s">
        <v>19</v>
      </c>
      <c r="D339" s="4"/>
      <c r="E339" s="10" t="s">
        <v>276</v>
      </c>
      <c r="F339" s="4"/>
      <c r="G339" s="11">
        <v>701</v>
      </c>
      <c r="H339" s="4"/>
      <c r="I339" s="12">
        <f t="shared" si="94"/>
        <v>3.2983578788876866E-2</v>
      </c>
      <c r="J339" s="4"/>
      <c r="K339" s="25">
        <f t="shared" si="95"/>
        <v>4.9000000000000004</v>
      </c>
      <c r="L339" s="4"/>
      <c r="M339" s="5" t="s">
        <v>26</v>
      </c>
      <c r="N339" s="1">
        <v>4152.67</v>
      </c>
      <c r="O339" s="10"/>
      <c r="P339" s="18">
        <f t="shared" si="93"/>
        <v>-4147.7700000000004</v>
      </c>
      <c r="Q339" s="15"/>
      <c r="R339" s="16"/>
    </row>
    <row r="340" spans="1:19" ht="15" x14ac:dyDescent="0.25">
      <c r="A340" s="4">
        <f>'[1]Distribution Factors'!F265</f>
        <v>38</v>
      </c>
      <c r="B340" s="4"/>
      <c r="C340" s="4" t="s">
        <v>19</v>
      </c>
      <c r="D340" s="4"/>
      <c r="E340" s="10" t="s">
        <v>277</v>
      </c>
      <c r="F340" s="4"/>
      <c r="G340" s="11">
        <v>6223</v>
      </c>
      <c r="H340" s="4"/>
      <c r="I340" s="12">
        <f t="shared" si="94"/>
        <v>0.29280572154519363</v>
      </c>
      <c r="J340" s="4"/>
      <c r="K340" s="25">
        <f t="shared" si="95"/>
        <v>43.46</v>
      </c>
      <c r="L340" s="4"/>
      <c r="M340" s="5" t="s">
        <v>26</v>
      </c>
      <c r="N340" s="1">
        <v>36864.559999999998</v>
      </c>
      <c r="O340" s="10"/>
      <c r="P340" s="18">
        <f t="shared" si="93"/>
        <v>-36821.1</v>
      </c>
      <c r="Q340" s="15"/>
      <c r="R340" s="16"/>
    </row>
    <row r="341" spans="1:19" ht="15" x14ac:dyDescent="0.25">
      <c r="A341" s="4">
        <f>'[1]Distribution Factors'!F266</f>
        <v>38</v>
      </c>
      <c r="B341" s="4"/>
      <c r="C341" s="4" t="s">
        <v>19</v>
      </c>
      <c r="D341" s="4"/>
      <c r="E341" s="10" t="s">
        <v>278</v>
      </c>
      <c r="F341" s="4"/>
      <c r="G341" s="11">
        <v>1353</v>
      </c>
      <c r="H341" s="4"/>
      <c r="I341" s="12">
        <f t="shared" si="94"/>
        <v>6.3661600715193153E-2</v>
      </c>
      <c r="J341" s="4"/>
      <c r="K341" s="25">
        <f t="shared" si="95"/>
        <v>9.4499999999999993</v>
      </c>
      <c r="L341" s="4"/>
      <c r="M341" s="5" t="s">
        <v>26</v>
      </c>
      <c r="N341" s="1">
        <v>8015.06</v>
      </c>
      <c r="O341" s="10"/>
      <c r="P341" s="18">
        <f t="shared" si="93"/>
        <v>-8005.6100000000006</v>
      </c>
      <c r="Q341" s="15"/>
      <c r="R341" s="16"/>
    </row>
    <row r="342" spans="1:19" ht="15" x14ac:dyDescent="0.25">
      <c r="A342" s="4">
        <f>'[1]Distribution Factors'!F267</f>
        <v>38</v>
      </c>
      <c r="B342" s="4"/>
      <c r="C342" s="4" t="s">
        <v>19</v>
      </c>
      <c r="D342" s="4"/>
      <c r="E342" s="10" t="s">
        <v>279</v>
      </c>
      <c r="F342" s="4"/>
      <c r="G342" s="11">
        <v>157</v>
      </c>
      <c r="H342" s="4"/>
      <c r="I342" s="12">
        <f t="shared" si="94"/>
        <v>7.3871923963675715E-3</v>
      </c>
      <c r="J342" s="4"/>
      <c r="K342" s="25">
        <f t="shared" si="95"/>
        <v>1.1000000000000001</v>
      </c>
      <c r="L342" s="4"/>
      <c r="N342" s="1">
        <v>930.06</v>
      </c>
      <c r="O342" s="10"/>
      <c r="P342" s="18">
        <f t="shared" si="93"/>
        <v>-928.95999999999992</v>
      </c>
      <c r="Q342" s="15"/>
      <c r="R342" s="16"/>
    </row>
    <row r="343" spans="1:19" ht="15.75" thickBot="1" x14ac:dyDescent="0.3">
      <c r="A343" s="4"/>
      <c r="B343" s="4"/>
      <c r="C343" s="4"/>
      <c r="D343" s="4"/>
      <c r="E343" s="19" t="s">
        <v>24</v>
      </c>
      <c r="F343" s="4"/>
      <c r="G343" s="20">
        <f>SUM(G336:G342)</f>
        <v>21253</v>
      </c>
      <c r="H343" s="4"/>
      <c r="I343" s="21">
        <f>SUM(I336:I342)</f>
        <v>1</v>
      </c>
      <c r="J343" s="4"/>
      <c r="K343" s="22">
        <f>SUM(K336:K342)</f>
        <v>148.40999999999622</v>
      </c>
      <c r="L343" s="4"/>
      <c r="M343" s="5">
        <f>[2]Calculation!N45</f>
        <v>148.40999999999622</v>
      </c>
      <c r="N343" s="24">
        <f>M343-K343</f>
        <v>0</v>
      </c>
      <c r="O343" s="10"/>
      <c r="P343" s="18"/>
      <c r="Q343" s="15"/>
      <c r="R343" s="23">
        <f>[2]Calculation!E45</f>
        <v>21253</v>
      </c>
      <c r="S343" s="24">
        <f>R343-G343</f>
        <v>0</v>
      </c>
    </row>
    <row r="344" spans="1:19" ht="15.75" thickTop="1" x14ac:dyDescent="0.25">
      <c r="A344" s="4"/>
      <c r="B344" s="4"/>
      <c r="C344" s="4"/>
      <c r="D344" s="4"/>
      <c r="E344" s="10"/>
      <c r="F344" s="4"/>
      <c r="G344" s="11"/>
      <c r="H344" s="4"/>
      <c r="I344" s="12"/>
      <c r="J344" s="4"/>
      <c r="K344" s="25"/>
      <c r="L344" s="4"/>
      <c r="O344" s="10"/>
      <c r="P344" s="10"/>
      <c r="Q344" s="15"/>
      <c r="R344" s="16"/>
    </row>
    <row r="345" spans="1:19" ht="15" x14ac:dyDescent="0.25">
      <c r="A345" s="4">
        <f>'[1]Distribution Factors'!F268</f>
        <v>39</v>
      </c>
      <c r="B345" s="4"/>
      <c r="C345" s="4" t="s">
        <v>17</v>
      </c>
      <c r="D345" s="4"/>
      <c r="E345" s="10" t="s">
        <v>280</v>
      </c>
      <c r="F345" s="4"/>
      <c r="G345" s="11">
        <v>16495</v>
      </c>
      <c r="H345" s="4"/>
      <c r="I345" s="12">
        <f>+G345/$G$350</f>
        <v>0.50866535093129395</v>
      </c>
      <c r="J345" s="4"/>
      <c r="K345" s="13">
        <f>M350-SUM(K346:K349)</f>
        <v>115.17000000000029</v>
      </c>
      <c r="L345" s="4"/>
      <c r="M345" s="5" t="s">
        <v>26</v>
      </c>
      <c r="N345" s="1">
        <v>97715.07</v>
      </c>
      <c r="O345" s="10"/>
      <c r="P345" s="18">
        <f t="shared" ref="P345:P349" si="96">K345-N345</f>
        <v>-97599.900000000009</v>
      </c>
      <c r="Q345" s="15"/>
      <c r="R345" s="16"/>
    </row>
    <row r="346" spans="1:19" ht="15" x14ac:dyDescent="0.25">
      <c r="A346" s="4">
        <f>'[1]Distribution Factors'!F269</f>
        <v>39</v>
      </c>
      <c r="B346" s="4"/>
      <c r="C346" s="4" t="s">
        <v>19</v>
      </c>
      <c r="D346" s="4"/>
      <c r="E346" s="10" t="s">
        <v>281</v>
      </c>
      <c r="F346" s="4"/>
      <c r="G346" s="11">
        <v>81</v>
      </c>
      <c r="H346" s="4"/>
      <c r="I346" s="12">
        <f t="shared" ref="I346:I349" si="97">+G346/$G$350</f>
        <v>2.4978413716541261E-3</v>
      </c>
      <c r="J346" s="4"/>
      <c r="K346" s="25">
        <f>ROUND(I346*$M$350,2)</f>
        <v>0.56999999999999995</v>
      </c>
      <c r="L346" s="4"/>
      <c r="M346" s="5" t="s">
        <v>26</v>
      </c>
      <c r="N346" s="1">
        <v>479.84</v>
      </c>
      <c r="O346" s="10"/>
      <c r="P346" s="18">
        <f t="shared" si="96"/>
        <v>-479.27</v>
      </c>
      <c r="Q346" s="15"/>
      <c r="R346" s="16"/>
    </row>
    <row r="347" spans="1:19" ht="15" x14ac:dyDescent="0.25">
      <c r="A347" s="4">
        <f>'[1]Distribution Factors'!F270</f>
        <v>39</v>
      </c>
      <c r="B347" s="4"/>
      <c r="C347" s="4" t="s">
        <v>19</v>
      </c>
      <c r="D347" s="4"/>
      <c r="E347" s="10" t="s">
        <v>282</v>
      </c>
      <c r="F347" s="4"/>
      <c r="G347" s="11">
        <v>339</v>
      </c>
      <c r="H347" s="4"/>
      <c r="I347" s="12">
        <f t="shared" si="97"/>
        <v>1.045392870358949E-2</v>
      </c>
      <c r="J347" s="4"/>
      <c r="K347" s="25">
        <f t="shared" ref="K347:K349" si="98">ROUND(I347*$M$350,2)</f>
        <v>2.37</v>
      </c>
      <c r="L347" s="4"/>
      <c r="M347" s="5" t="s">
        <v>26</v>
      </c>
      <c r="N347" s="1">
        <v>2008.21</v>
      </c>
      <c r="O347" s="10"/>
      <c r="P347" s="18">
        <f t="shared" si="96"/>
        <v>-2005.8400000000001</v>
      </c>
      <c r="Q347" s="15"/>
      <c r="R347" s="16"/>
    </row>
    <row r="348" spans="1:19" ht="15" x14ac:dyDescent="0.25">
      <c r="A348" s="4">
        <f>'[1]Distribution Factors'!F271</f>
        <v>39</v>
      </c>
      <c r="B348" s="4"/>
      <c r="C348" s="4" t="s">
        <v>19</v>
      </c>
      <c r="D348" s="4"/>
      <c r="E348" s="10" t="s">
        <v>283</v>
      </c>
      <c r="F348" s="4"/>
      <c r="G348" s="11">
        <v>3546</v>
      </c>
      <c r="H348" s="4"/>
      <c r="I348" s="12">
        <f t="shared" si="97"/>
        <v>0.10934994449241396</v>
      </c>
      <c r="J348" s="4"/>
      <c r="K348" s="25">
        <f t="shared" si="98"/>
        <v>24.76</v>
      </c>
      <c r="L348" s="4"/>
      <c r="M348" s="5" t="s">
        <v>26</v>
      </c>
      <c r="N348" s="1">
        <v>21006.22</v>
      </c>
      <c r="O348" s="10"/>
      <c r="P348" s="18">
        <f t="shared" si="96"/>
        <v>-20981.460000000003</v>
      </c>
      <c r="Q348" s="15"/>
      <c r="R348" s="16"/>
    </row>
    <row r="349" spans="1:19" ht="14.25" customHeight="1" x14ac:dyDescent="0.25">
      <c r="A349" s="4">
        <f>'[1]Distribution Factors'!F272</f>
        <v>39</v>
      </c>
      <c r="B349" s="4"/>
      <c r="C349" s="4" t="s">
        <v>19</v>
      </c>
      <c r="D349" s="4"/>
      <c r="E349" s="10" t="s">
        <v>284</v>
      </c>
      <c r="F349" s="4"/>
      <c r="G349" s="11">
        <v>11967</v>
      </c>
      <c r="H349" s="4"/>
      <c r="I349" s="12">
        <f t="shared" si="97"/>
        <v>0.36903293450104846</v>
      </c>
      <c r="J349" s="4"/>
      <c r="K349" s="25">
        <f t="shared" si="98"/>
        <v>83.56</v>
      </c>
      <c r="L349" s="4"/>
      <c r="N349" s="1">
        <v>70891.56</v>
      </c>
      <c r="O349" s="10"/>
      <c r="P349" s="18">
        <f t="shared" si="96"/>
        <v>-70808</v>
      </c>
      <c r="Q349" s="15"/>
      <c r="R349" s="16"/>
    </row>
    <row r="350" spans="1:19" ht="15.75" thickBot="1" x14ac:dyDescent="0.3">
      <c r="A350" s="4"/>
      <c r="B350" s="4"/>
      <c r="C350" s="4"/>
      <c r="D350" s="4"/>
      <c r="E350" s="19" t="s">
        <v>24</v>
      </c>
      <c r="F350" s="4"/>
      <c r="G350" s="20">
        <f>SUM(G345:G349)</f>
        <v>32428</v>
      </c>
      <c r="H350" s="4"/>
      <c r="I350" s="21">
        <f>SUM(I345:I349)</f>
        <v>1</v>
      </c>
      <c r="J350" s="4"/>
      <c r="K350" s="22">
        <f>SUM(K345:K349)</f>
        <v>226.43000000000029</v>
      </c>
      <c r="L350" s="4"/>
      <c r="M350" s="5">
        <f>[2]Calculation!N46</f>
        <v>226.43000000000029</v>
      </c>
      <c r="N350" s="24">
        <f>M350-K350</f>
        <v>0</v>
      </c>
      <c r="O350" s="10"/>
      <c r="P350" s="18"/>
      <c r="Q350" s="15"/>
      <c r="R350" s="23">
        <f>[2]Calculation!E46</f>
        <v>32428</v>
      </c>
      <c r="S350" s="24">
        <f>R350-G350</f>
        <v>0</v>
      </c>
    </row>
    <row r="351" spans="1:19" ht="15.75" thickTop="1" x14ac:dyDescent="0.25">
      <c r="A351" s="4"/>
      <c r="B351" s="4"/>
      <c r="C351" s="4"/>
      <c r="D351" s="4"/>
      <c r="E351" s="10"/>
      <c r="F351" s="4"/>
      <c r="G351" s="11"/>
      <c r="H351" s="4"/>
      <c r="I351" s="12"/>
      <c r="J351" s="4"/>
      <c r="K351" s="25"/>
      <c r="L351" s="4"/>
      <c r="O351" s="10"/>
      <c r="P351" s="10"/>
      <c r="Q351" s="15"/>
      <c r="R351" s="16"/>
    </row>
    <row r="352" spans="1:19" ht="15" x14ac:dyDescent="0.25">
      <c r="A352" s="4">
        <f>'[1]Distribution Factors'!F273</f>
        <v>40</v>
      </c>
      <c r="B352" s="4"/>
      <c r="C352" s="4" t="s">
        <v>17</v>
      </c>
      <c r="D352" s="4"/>
      <c r="E352" s="10" t="s">
        <v>285</v>
      </c>
      <c r="F352" s="4"/>
      <c r="G352" s="11">
        <v>21479</v>
      </c>
      <c r="H352" s="4"/>
      <c r="I352" s="12">
        <f>+G352/$G$355</f>
        <v>0.752988606485539</v>
      </c>
      <c r="J352" s="4"/>
      <c r="K352" s="13">
        <f>M355-SUM(K353:K354)</f>
        <v>149.9800000000003</v>
      </c>
      <c r="L352" s="4"/>
      <c r="M352" s="5" t="s">
        <v>26</v>
      </c>
      <c r="N352" s="1">
        <v>127239.89</v>
      </c>
      <c r="O352" s="10"/>
      <c r="P352" s="18">
        <f t="shared" ref="P352:P354" si="99">K352-N352</f>
        <v>-127089.91</v>
      </c>
      <c r="Q352" s="15"/>
      <c r="R352" s="16"/>
    </row>
    <row r="353" spans="1:19" ht="15" x14ac:dyDescent="0.25">
      <c r="A353" s="4">
        <f>'[1]Distribution Factors'!F274</f>
        <v>40</v>
      </c>
      <c r="B353" s="4"/>
      <c r="C353" s="4" t="s">
        <v>19</v>
      </c>
      <c r="D353" s="4"/>
      <c r="E353" s="10" t="s">
        <v>286</v>
      </c>
      <c r="F353" s="4"/>
      <c r="G353" s="11">
        <v>6728</v>
      </c>
      <c r="H353" s="4"/>
      <c r="I353" s="12">
        <f t="shared" ref="I353:I354" si="100">+G353/$G$355</f>
        <v>0.23586327782646802</v>
      </c>
      <c r="J353" s="4"/>
      <c r="K353" s="25">
        <f>ROUND(I353*$M$355,2)</f>
        <v>46.98</v>
      </c>
      <c r="L353" s="4"/>
      <c r="M353" s="5" t="s">
        <v>26</v>
      </c>
      <c r="N353" s="1">
        <v>39856.14</v>
      </c>
      <c r="O353" s="10"/>
      <c r="P353" s="18">
        <f t="shared" si="99"/>
        <v>-39809.159999999996</v>
      </c>
      <c r="Q353" s="15"/>
      <c r="R353" s="16"/>
    </row>
    <row r="354" spans="1:19" ht="15" x14ac:dyDescent="0.25">
      <c r="A354" s="4">
        <f>'[1]Distribution Factors'!F275</f>
        <v>40</v>
      </c>
      <c r="B354" s="4"/>
      <c r="C354" s="4" t="s">
        <v>19</v>
      </c>
      <c r="D354" s="4"/>
      <c r="E354" s="10" t="s">
        <v>287</v>
      </c>
      <c r="F354" s="4"/>
      <c r="G354" s="11">
        <v>318</v>
      </c>
      <c r="H354" s="4"/>
      <c r="I354" s="12">
        <f t="shared" si="100"/>
        <v>1.1148115687992989E-2</v>
      </c>
      <c r="J354" s="4"/>
      <c r="K354" s="25">
        <f>ROUND(I354*$M$355,2)</f>
        <v>2.2200000000000002</v>
      </c>
      <c r="L354" s="4"/>
      <c r="N354" s="1">
        <v>1883.81</v>
      </c>
      <c r="O354" s="10"/>
      <c r="P354" s="18">
        <f t="shared" si="99"/>
        <v>-1881.59</v>
      </c>
      <c r="Q354" s="15"/>
      <c r="R354" s="16"/>
    </row>
    <row r="355" spans="1:19" ht="15.75" thickBot="1" x14ac:dyDescent="0.3">
      <c r="A355" s="4"/>
      <c r="B355" s="4"/>
      <c r="C355" s="4"/>
      <c r="D355" s="4"/>
      <c r="E355" s="19" t="s">
        <v>24</v>
      </c>
      <c r="F355" s="4"/>
      <c r="G355" s="20">
        <f>SUM(G352:G354)</f>
        <v>28525</v>
      </c>
      <c r="H355" s="4"/>
      <c r="I355" s="21">
        <f>SUM(I352:I354)</f>
        <v>1</v>
      </c>
      <c r="J355" s="4"/>
      <c r="K355" s="22">
        <f>SUM(K352:K354)</f>
        <v>199.18000000000029</v>
      </c>
      <c r="L355" s="4"/>
      <c r="M355" s="5">
        <f>[2]Calculation!N47</f>
        <v>199.18000000000029</v>
      </c>
      <c r="N355" s="24">
        <f>M355-K355</f>
        <v>0</v>
      </c>
      <c r="O355" s="10"/>
      <c r="P355" s="18"/>
      <c r="Q355" s="15"/>
      <c r="R355" s="23">
        <f>[2]Calculation!E47</f>
        <v>28525</v>
      </c>
      <c r="S355" s="24">
        <f>R355-G355</f>
        <v>0</v>
      </c>
    </row>
    <row r="356" spans="1:19" ht="15.75" thickTop="1" x14ac:dyDescent="0.25">
      <c r="A356" s="4"/>
      <c r="B356" s="4"/>
      <c r="C356" s="4"/>
      <c r="D356" s="4"/>
      <c r="E356" s="10"/>
      <c r="F356" s="4"/>
      <c r="G356" s="11"/>
      <c r="H356" s="4"/>
      <c r="I356" s="12"/>
      <c r="J356" s="4"/>
      <c r="K356" s="25"/>
      <c r="L356" s="4"/>
      <c r="O356" s="10"/>
      <c r="P356" s="10"/>
      <c r="Q356" s="15"/>
      <c r="R356" s="16"/>
    </row>
    <row r="357" spans="1:19" ht="15" x14ac:dyDescent="0.25">
      <c r="A357" s="4">
        <f>'[1]Distribution Factors'!F276</f>
        <v>41</v>
      </c>
      <c r="B357" s="4"/>
      <c r="C357" s="4" t="s">
        <v>17</v>
      </c>
      <c r="D357" s="4"/>
      <c r="E357" s="10" t="s">
        <v>288</v>
      </c>
      <c r="F357" s="4"/>
      <c r="G357" s="11">
        <v>46076</v>
      </c>
      <c r="H357" s="4"/>
      <c r="I357" s="12">
        <f>+G357/$G$366</f>
        <v>0.32992968336030476</v>
      </c>
      <c r="J357" s="4"/>
      <c r="K357" s="13">
        <f>M366-SUM(K358:K365)</f>
        <v>321.73000000004185</v>
      </c>
      <c r="L357" s="4"/>
      <c r="M357" s="5" t="s">
        <v>26</v>
      </c>
      <c r="N357" s="1">
        <v>272950.57</v>
      </c>
      <c r="O357" s="10"/>
      <c r="P357" s="18">
        <f t="shared" ref="P357:P365" si="101">K357-N357</f>
        <v>-272628.83999999997</v>
      </c>
      <c r="Q357" s="15"/>
      <c r="R357" s="16"/>
    </row>
    <row r="358" spans="1:19" ht="15" x14ac:dyDescent="0.25">
      <c r="A358" s="4">
        <f>'[1]Distribution Factors'!F277</f>
        <v>41</v>
      </c>
      <c r="B358" s="4"/>
      <c r="C358" s="4" t="s">
        <v>19</v>
      </c>
      <c r="D358" s="4"/>
      <c r="E358" s="10" t="s">
        <v>289</v>
      </c>
      <c r="F358" s="4"/>
      <c r="G358" s="11">
        <v>4013</v>
      </c>
      <c r="H358" s="4"/>
      <c r="I358" s="12">
        <f t="shared" ref="I358:I365" si="102">+G358/$G$366</f>
        <v>2.873530296303722E-2</v>
      </c>
      <c r="J358" s="4"/>
      <c r="K358" s="25">
        <f>ROUND(I358*$M$366,2)</f>
        <v>28.02</v>
      </c>
      <c r="L358" s="4"/>
      <c r="M358" s="5" t="s">
        <v>26</v>
      </c>
      <c r="N358" s="1">
        <v>23772.69</v>
      </c>
      <c r="O358" s="10"/>
      <c r="P358" s="18">
        <f t="shared" si="101"/>
        <v>-23744.67</v>
      </c>
      <c r="Q358" s="15"/>
      <c r="R358" s="16"/>
    </row>
    <row r="359" spans="1:19" ht="15" x14ac:dyDescent="0.25">
      <c r="A359" s="4">
        <f>'[1]Distribution Factors'!F278</f>
        <v>41</v>
      </c>
      <c r="B359" s="4"/>
      <c r="C359" s="4" t="s">
        <v>19</v>
      </c>
      <c r="D359" s="4"/>
      <c r="E359" s="10" t="s">
        <v>38</v>
      </c>
      <c r="F359" s="4"/>
      <c r="G359" s="11">
        <v>4008</v>
      </c>
      <c r="H359" s="4"/>
      <c r="I359" s="12">
        <f t="shared" si="102"/>
        <v>2.8699500193334955E-2</v>
      </c>
      <c r="J359" s="4"/>
      <c r="K359" s="25">
        <f t="shared" ref="K359:K365" si="103">ROUND(I359*$M$366,2)</f>
        <v>27.99</v>
      </c>
      <c r="L359" s="4"/>
      <c r="M359" s="5" t="s">
        <v>26</v>
      </c>
      <c r="N359" s="1">
        <v>23743.07</v>
      </c>
      <c r="O359" s="10"/>
      <c r="P359" s="18">
        <f t="shared" si="101"/>
        <v>-23715.079999999998</v>
      </c>
      <c r="Q359" s="15"/>
      <c r="R359" s="16"/>
    </row>
    <row r="360" spans="1:19" ht="15" x14ac:dyDescent="0.25">
      <c r="A360" s="4">
        <f>'[1]Distribution Factors'!F279</f>
        <v>41</v>
      </c>
      <c r="B360" s="4"/>
      <c r="C360" s="4" t="s">
        <v>19</v>
      </c>
      <c r="D360" s="4"/>
      <c r="E360" s="10" t="s">
        <v>168</v>
      </c>
      <c r="F360" s="4"/>
      <c r="G360" s="11">
        <v>23712</v>
      </c>
      <c r="H360" s="4"/>
      <c r="I360" s="12">
        <f t="shared" si="102"/>
        <v>0.16979105503601757</v>
      </c>
      <c r="J360" s="4"/>
      <c r="K360" s="25">
        <f t="shared" si="103"/>
        <v>165.58</v>
      </c>
      <c r="L360" s="4"/>
      <c r="M360" s="5" t="s">
        <v>26</v>
      </c>
      <c r="N360" s="1">
        <v>140468.01</v>
      </c>
      <c r="O360" s="10"/>
      <c r="P360" s="18">
        <f t="shared" si="101"/>
        <v>-140302.43000000002</v>
      </c>
      <c r="Q360" s="15"/>
      <c r="R360" s="16"/>
    </row>
    <row r="361" spans="1:19" ht="15" x14ac:dyDescent="0.25">
      <c r="A361" s="4">
        <f>'[1]Distribution Factors'!F280</f>
        <v>41</v>
      </c>
      <c r="B361" s="4"/>
      <c r="C361" s="4" t="s">
        <v>19</v>
      </c>
      <c r="D361" s="4"/>
      <c r="E361" s="10" t="s">
        <v>290</v>
      </c>
      <c r="F361" s="4"/>
      <c r="G361" s="11">
        <v>49791</v>
      </c>
      <c r="H361" s="4"/>
      <c r="I361" s="12">
        <f t="shared" si="102"/>
        <v>0.35653114124908702</v>
      </c>
      <c r="J361" s="4"/>
      <c r="K361" s="25">
        <f t="shared" si="103"/>
        <v>347.68</v>
      </c>
      <c r="L361" s="4"/>
      <c r="M361" s="5" t="s">
        <v>26</v>
      </c>
      <c r="N361" s="1">
        <v>294957.94</v>
      </c>
      <c r="O361" s="10"/>
      <c r="P361" s="18">
        <f t="shared" si="101"/>
        <v>-294610.26</v>
      </c>
      <c r="Q361" s="15"/>
      <c r="R361" s="16"/>
    </row>
    <row r="362" spans="1:19" ht="15" x14ac:dyDescent="0.25">
      <c r="A362" s="4">
        <f>'[1]Distribution Factors'!F281</f>
        <v>41</v>
      </c>
      <c r="B362" s="4"/>
      <c r="C362" s="4" t="s">
        <v>19</v>
      </c>
      <c r="D362" s="4"/>
      <c r="E362" s="10" t="s">
        <v>291</v>
      </c>
      <c r="F362" s="4"/>
      <c r="G362" s="11">
        <v>5472</v>
      </c>
      <c r="H362" s="4"/>
      <c r="I362" s="12">
        <f t="shared" si="102"/>
        <v>3.9182551162157901E-2</v>
      </c>
      <c r="J362" s="4"/>
      <c r="K362" s="25">
        <f t="shared" si="103"/>
        <v>38.21</v>
      </c>
      <c r="L362" s="4"/>
      <c r="M362" s="5" t="s">
        <v>26</v>
      </c>
      <c r="N362" s="1">
        <v>32415.69</v>
      </c>
      <c r="O362" s="10"/>
      <c r="P362" s="18">
        <f t="shared" si="101"/>
        <v>-32377.48</v>
      </c>
      <c r="Q362" s="15"/>
      <c r="R362" s="16"/>
    </row>
    <row r="363" spans="1:19" ht="15" x14ac:dyDescent="0.25">
      <c r="A363" s="4">
        <f>'[1]Distribution Factors'!F282</f>
        <v>41</v>
      </c>
      <c r="B363" s="4"/>
      <c r="C363" s="4" t="s">
        <v>19</v>
      </c>
      <c r="D363" s="4"/>
      <c r="E363" s="10" t="s">
        <v>292</v>
      </c>
      <c r="F363" s="4"/>
      <c r="G363" s="11">
        <v>1312</v>
      </c>
      <c r="H363" s="4"/>
      <c r="I363" s="12">
        <f t="shared" si="102"/>
        <v>9.3946467698741171E-3</v>
      </c>
      <c r="J363" s="4"/>
      <c r="K363" s="25">
        <f t="shared" si="103"/>
        <v>9.16</v>
      </c>
      <c r="L363" s="4"/>
      <c r="M363" s="5" t="s">
        <v>26</v>
      </c>
      <c r="N363" s="1">
        <v>7772.18</v>
      </c>
      <c r="O363" s="10"/>
      <c r="P363" s="18">
        <f t="shared" si="101"/>
        <v>-7763.02</v>
      </c>
      <c r="Q363" s="15"/>
      <c r="R363" s="16"/>
    </row>
    <row r="364" spans="1:19" ht="15" x14ac:dyDescent="0.25">
      <c r="A364" s="4">
        <f>'[1]Distribution Factors'!F283</f>
        <v>41</v>
      </c>
      <c r="B364" s="4"/>
      <c r="C364" s="4" t="s">
        <v>19</v>
      </c>
      <c r="D364" s="4"/>
      <c r="E364" s="10" t="s">
        <v>293</v>
      </c>
      <c r="F364" s="4"/>
      <c r="G364" s="11">
        <v>1101</v>
      </c>
      <c r="H364" s="4"/>
      <c r="I364" s="12">
        <f t="shared" si="102"/>
        <v>7.8837698884385698E-3</v>
      </c>
      <c r="J364" s="4"/>
      <c r="K364" s="25">
        <f t="shared" si="103"/>
        <v>7.69</v>
      </c>
      <c r="L364" s="4"/>
      <c r="M364" s="5" t="s">
        <v>26</v>
      </c>
      <c r="N364" s="1">
        <v>6522.24</v>
      </c>
      <c r="O364" s="10"/>
      <c r="P364" s="18">
        <f t="shared" si="101"/>
        <v>-6514.55</v>
      </c>
      <c r="Q364" s="15"/>
      <c r="R364" s="16"/>
    </row>
    <row r="365" spans="1:19" ht="15" x14ac:dyDescent="0.25">
      <c r="A365" s="4">
        <f>'[1]Distribution Factors'!F284</f>
        <v>41</v>
      </c>
      <c r="B365" s="4"/>
      <c r="C365" s="4" t="s">
        <v>19</v>
      </c>
      <c r="D365" s="4"/>
      <c r="E365" s="10" t="s">
        <v>294</v>
      </c>
      <c r="F365" s="4"/>
      <c r="G365" s="11">
        <v>4169</v>
      </c>
      <c r="H365" s="4"/>
      <c r="I365" s="12">
        <f t="shared" si="102"/>
        <v>2.9852349377747861E-2</v>
      </c>
      <c r="J365" s="4"/>
      <c r="K365" s="25">
        <f t="shared" si="103"/>
        <v>29.11</v>
      </c>
      <c r="L365" s="4"/>
      <c r="N365" s="1">
        <v>24696.83</v>
      </c>
      <c r="O365" s="10"/>
      <c r="P365" s="18">
        <f t="shared" si="101"/>
        <v>-24667.72</v>
      </c>
      <c r="Q365" s="15"/>
      <c r="R365" s="16"/>
    </row>
    <row r="366" spans="1:19" ht="15.75" thickBot="1" x14ac:dyDescent="0.3">
      <c r="A366" s="4"/>
      <c r="B366" s="4"/>
      <c r="C366" s="4"/>
      <c r="D366" s="4"/>
      <c r="E366" s="19" t="s">
        <v>24</v>
      </c>
      <c r="F366" s="4"/>
      <c r="G366" s="20">
        <f>SUM(G357:G365)</f>
        <v>139654</v>
      </c>
      <c r="H366" s="4"/>
      <c r="I366" s="21">
        <f>SUM(I357:I365)</f>
        <v>0.99999999999999989</v>
      </c>
      <c r="J366" s="4"/>
      <c r="K366" s="22">
        <f>SUM(K357:K365)</f>
        <v>975.17000000004191</v>
      </c>
      <c r="L366" s="4"/>
      <c r="M366" s="5">
        <f>[2]Calculation!N48</f>
        <v>975.17000000004191</v>
      </c>
      <c r="N366" s="24">
        <f>M366-K366</f>
        <v>0</v>
      </c>
      <c r="O366" s="10"/>
      <c r="P366" s="18"/>
      <c r="Q366" s="15"/>
      <c r="R366" s="23">
        <f>[2]Calculation!E48</f>
        <v>139654</v>
      </c>
      <c r="S366" s="24">
        <f>R366-G366</f>
        <v>0</v>
      </c>
    </row>
    <row r="367" spans="1:19" ht="15.75" thickTop="1" x14ac:dyDescent="0.25">
      <c r="A367" s="4"/>
      <c r="B367" s="4"/>
      <c r="C367" s="4"/>
      <c r="D367" s="4"/>
      <c r="E367" s="10"/>
      <c r="F367" s="4"/>
      <c r="G367" s="11"/>
      <c r="H367" s="4"/>
      <c r="I367" s="12"/>
      <c r="J367" s="4"/>
      <c r="K367" s="25"/>
      <c r="L367" s="4"/>
      <c r="O367" s="10"/>
      <c r="P367" s="10"/>
      <c r="Q367" s="15"/>
      <c r="R367" s="16"/>
    </row>
    <row r="368" spans="1:19" ht="15" x14ac:dyDescent="0.25">
      <c r="A368" s="4">
        <f>'[1]Distribution Factors'!F285</f>
        <v>42</v>
      </c>
      <c r="B368" s="4"/>
      <c r="C368" s="4" t="s">
        <v>17</v>
      </c>
      <c r="D368" s="4"/>
      <c r="E368" s="10" t="s">
        <v>295</v>
      </c>
      <c r="F368" s="4"/>
      <c r="G368" s="11">
        <v>14024</v>
      </c>
      <c r="H368" s="4"/>
      <c r="I368" s="12">
        <f>+G368/$G$378</f>
        <v>0.36482830385015608</v>
      </c>
      <c r="J368" s="4"/>
      <c r="K368" s="13">
        <f>M378-SUM(K369:K377)</f>
        <v>97.920000000012834</v>
      </c>
      <c r="L368" s="4"/>
      <c r="M368" s="5" t="s">
        <v>26</v>
      </c>
      <c r="N368" s="1">
        <v>83077.06</v>
      </c>
      <c r="O368" s="10"/>
      <c r="P368" s="18">
        <f t="shared" ref="P368:P377" si="104">K368-N368</f>
        <v>-82979.139999999985</v>
      </c>
      <c r="Q368" s="15"/>
      <c r="R368" s="16"/>
    </row>
    <row r="369" spans="1:19" ht="15" x14ac:dyDescent="0.25">
      <c r="A369" s="4">
        <f>'[1]Distribution Factors'!F286</f>
        <v>42</v>
      </c>
      <c r="B369" s="4"/>
      <c r="C369" s="4" t="s">
        <v>19</v>
      </c>
      <c r="D369" s="4"/>
      <c r="E369" s="10" t="s">
        <v>296</v>
      </c>
      <c r="F369" s="4"/>
      <c r="G369" s="11">
        <v>2915</v>
      </c>
      <c r="H369" s="4"/>
      <c r="I369" s="12">
        <f t="shared" ref="I369:I377" si="105">+G369/$G$378</f>
        <v>7.5832466181061389E-2</v>
      </c>
      <c r="J369" s="4"/>
      <c r="K369" s="25">
        <f>ROUND(I369*$M$378,2)</f>
        <v>20.350000000000001</v>
      </c>
      <c r="L369" s="4"/>
      <c r="M369" s="5" t="s">
        <v>26</v>
      </c>
      <c r="N369" s="1">
        <v>17268.23</v>
      </c>
      <c r="O369" s="10"/>
      <c r="P369" s="18">
        <f t="shared" si="104"/>
        <v>-17247.88</v>
      </c>
      <c r="Q369" s="15"/>
      <c r="R369" s="16"/>
    </row>
    <row r="370" spans="1:19" ht="15" x14ac:dyDescent="0.25">
      <c r="A370" s="4">
        <f>'[1]Distribution Factors'!F287</f>
        <v>42</v>
      </c>
      <c r="B370" s="4"/>
      <c r="C370" s="4" t="s">
        <v>19</v>
      </c>
      <c r="D370" s="4"/>
      <c r="E370" s="10" t="s">
        <v>297</v>
      </c>
      <c r="F370" s="4"/>
      <c r="G370" s="11">
        <v>478</v>
      </c>
      <c r="H370" s="4"/>
      <c r="I370" s="12">
        <f t="shared" si="105"/>
        <v>1.2434963579604578E-2</v>
      </c>
      <c r="J370" s="4"/>
      <c r="K370" s="25">
        <f t="shared" ref="K370:K377" si="106">ROUND(I370*$M$378,2)</f>
        <v>3.34</v>
      </c>
      <c r="L370" s="4"/>
      <c r="M370" s="5" t="s">
        <v>26</v>
      </c>
      <c r="N370" s="1">
        <v>2831.63</v>
      </c>
      <c r="O370" s="10"/>
      <c r="P370" s="18">
        <f t="shared" si="104"/>
        <v>-2828.29</v>
      </c>
      <c r="Q370" s="15"/>
      <c r="R370" s="16"/>
    </row>
    <row r="371" spans="1:19" ht="15" x14ac:dyDescent="0.25">
      <c r="A371" s="4">
        <f>'[1]Distribution Factors'!F288</f>
        <v>42</v>
      </c>
      <c r="B371" s="4"/>
      <c r="C371" s="4" t="s">
        <v>19</v>
      </c>
      <c r="D371" s="4"/>
      <c r="E371" s="10" t="s">
        <v>298</v>
      </c>
      <c r="F371" s="4"/>
      <c r="G371" s="11">
        <v>249</v>
      </c>
      <c r="H371" s="4"/>
      <c r="I371" s="12">
        <f t="shared" si="105"/>
        <v>6.4776274713839749E-3</v>
      </c>
      <c r="J371" s="4"/>
      <c r="K371" s="25">
        <f t="shared" si="106"/>
        <v>1.74</v>
      </c>
      <c r="L371" s="4"/>
      <c r="M371" s="5" t="s">
        <v>26</v>
      </c>
      <c r="N371" s="1">
        <v>1475.06</v>
      </c>
      <c r="O371" s="10"/>
      <c r="P371" s="18">
        <f t="shared" si="104"/>
        <v>-1473.32</v>
      </c>
      <c r="Q371" s="15"/>
      <c r="R371" s="16"/>
    </row>
    <row r="372" spans="1:19" ht="15" x14ac:dyDescent="0.25">
      <c r="A372" s="4">
        <f>'[1]Distribution Factors'!F289</f>
        <v>42</v>
      </c>
      <c r="B372" s="4"/>
      <c r="C372" s="4" t="s">
        <v>19</v>
      </c>
      <c r="D372" s="4"/>
      <c r="E372" s="10" t="s">
        <v>299</v>
      </c>
      <c r="F372" s="4"/>
      <c r="G372" s="11">
        <v>303</v>
      </c>
      <c r="H372" s="4"/>
      <c r="I372" s="12">
        <f t="shared" si="105"/>
        <v>7.8824141519250775E-3</v>
      </c>
      <c r="J372" s="4"/>
      <c r="K372" s="25">
        <f t="shared" si="106"/>
        <v>2.12</v>
      </c>
      <c r="L372" s="4"/>
      <c r="M372" s="5" t="s">
        <v>26</v>
      </c>
      <c r="N372" s="1">
        <v>1794.95</v>
      </c>
      <c r="O372" s="10"/>
      <c r="P372" s="18">
        <f t="shared" si="104"/>
        <v>-1792.8300000000002</v>
      </c>
      <c r="Q372" s="15"/>
      <c r="R372" s="16"/>
    </row>
    <row r="373" spans="1:19" ht="15" x14ac:dyDescent="0.25">
      <c r="A373" s="4">
        <f>'[1]Distribution Factors'!F290</f>
        <v>42</v>
      </c>
      <c r="B373" s="4"/>
      <c r="C373" s="4" t="s">
        <v>19</v>
      </c>
      <c r="D373" s="4"/>
      <c r="E373" s="10" t="s">
        <v>300</v>
      </c>
      <c r="F373" s="4"/>
      <c r="G373" s="11">
        <v>545</v>
      </c>
      <c r="H373" s="4"/>
      <c r="I373" s="12">
        <f t="shared" si="105"/>
        <v>1.4177939646201874E-2</v>
      </c>
      <c r="J373" s="4"/>
      <c r="K373" s="25">
        <f t="shared" si="106"/>
        <v>3.81</v>
      </c>
      <c r="L373" s="4"/>
      <c r="M373" s="5" t="s">
        <v>26</v>
      </c>
      <c r="N373" s="1">
        <v>3228.54</v>
      </c>
      <c r="O373" s="10"/>
      <c r="P373" s="18">
        <f t="shared" si="104"/>
        <v>-3224.73</v>
      </c>
      <c r="Q373" s="15"/>
      <c r="R373" s="16"/>
    </row>
    <row r="374" spans="1:19" ht="15" x14ac:dyDescent="0.25">
      <c r="A374" s="4">
        <f>'[1]Distribution Factors'!F291</f>
        <v>42</v>
      </c>
      <c r="B374" s="4"/>
      <c r="C374" s="4" t="s">
        <v>19</v>
      </c>
      <c r="D374" s="4"/>
      <c r="E374" s="10" t="s">
        <v>301</v>
      </c>
      <c r="F374" s="4"/>
      <c r="G374" s="11">
        <v>608</v>
      </c>
      <c r="H374" s="4"/>
      <c r="I374" s="12">
        <f t="shared" si="105"/>
        <v>1.5816857440166494E-2</v>
      </c>
      <c r="J374" s="4"/>
      <c r="K374" s="25">
        <f t="shared" si="106"/>
        <v>4.25</v>
      </c>
      <c r="L374" s="4"/>
      <c r="M374" s="5" t="s">
        <v>26</v>
      </c>
      <c r="N374" s="1">
        <v>3601.74</v>
      </c>
      <c r="O374" s="10"/>
      <c r="P374" s="18">
        <f t="shared" si="104"/>
        <v>-3597.49</v>
      </c>
      <c r="Q374" s="15"/>
      <c r="R374" s="16"/>
    </row>
    <row r="375" spans="1:19" ht="15" x14ac:dyDescent="0.25">
      <c r="A375" s="4">
        <f>'[1]Distribution Factors'!F292</f>
        <v>42</v>
      </c>
      <c r="B375" s="4"/>
      <c r="C375" s="4" t="s">
        <v>19</v>
      </c>
      <c r="D375" s="4"/>
      <c r="E375" s="10" t="s">
        <v>302</v>
      </c>
      <c r="F375" s="4"/>
      <c r="G375" s="11">
        <v>415</v>
      </c>
      <c r="H375" s="4"/>
      <c r="I375" s="12">
        <f t="shared" si="105"/>
        <v>1.0796045785639958E-2</v>
      </c>
      <c r="J375" s="4"/>
      <c r="K375" s="25">
        <f t="shared" si="106"/>
        <v>2.9</v>
      </c>
      <c r="L375" s="4"/>
      <c r="M375" s="5" t="s">
        <v>26</v>
      </c>
      <c r="N375" s="1">
        <v>2458.4299999999998</v>
      </c>
      <c r="O375" s="10"/>
      <c r="P375" s="18">
        <f t="shared" si="104"/>
        <v>-2455.5299999999997</v>
      </c>
      <c r="Q375" s="15"/>
      <c r="R375" s="16"/>
    </row>
    <row r="376" spans="1:19" ht="15" x14ac:dyDescent="0.25">
      <c r="A376" s="4">
        <f>'[1]Distribution Factors'!F293</f>
        <v>42</v>
      </c>
      <c r="B376" s="4"/>
      <c r="C376" s="4" t="s">
        <v>19</v>
      </c>
      <c r="D376" s="4"/>
      <c r="E376" s="10" t="s">
        <v>303</v>
      </c>
      <c r="F376" s="4"/>
      <c r="G376" s="11">
        <v>18423</v>
      </c>
      <c r="H376" s="4"/>
      <c r="I376" s="12">
        <f t="shared" si="105"/>
        <v>0.47926638917793962</v>
      </c>
      <c r="J376" s="4"/>
      <c r="K376" s="25">
        <f t="shared" si="106"/>
        <v>128.63999999999999</v>
      </c>
      <c r="L376" s="4"/>
      <c r="M376" s="5" t="s">
        <v>26</v>
      </c>
      <c r="N376" s="1">
        <v>109136.39</v>
      </c>
      <c r="O376" s="10"/>
      <c r="P376" s="18">
        <f t="shared" si="104"/>
        <v>-109007.75</v>
      </c>
      <c r="Q376" s="15"/>
      <c r="R376" s="16"/>
    </row>
    <row r="377" spans="1:19" ht="15" x14ac:dyDescent="0.25">
      <c r="A377" s="4">
        <f>'[1]Distribution Factors'!F294</f>
        <v>42</v>
      </c>
      <c r="B377" s="4"/>
      <c r="C377" s="4" t="s">
        <v>19</v>
      </c>
      <c r="D377" s="4"/>
      <c r="E377" s="10" t="s">
        <v>304</v>
      </c>
      <c r="F377" s="4"/>
      <c r="G377" s="11">
        <v>480</v>
      </c>
      <c r="H377" s="4"/>
      <c r="I377" s="12">
        <f t="shared" si="105"/>
        <v>1.2486992715920915E-2</v>
      </c>
      <c r="J377" s="4"/>
      <c r="K377" s="25">
        <f t="shared" si="106"/>
        <v>3.35</v>
      </c>
      <c r="L377" s="4"/>
      <c r="N377" s="1">
        <v>2843.48</v>
      </c>
      <c r="O377" s="10"/>
      <c r="P377" s="18">
        <f t="shared" si="104"/>
        <v>-2840.13</v>
      </c>
      <c r="Q377" s="15"/>
      <c r="R377" s="16"/>
    </row>
    <row r="378" spans="1:19" ht="15.75" thickBot="1" x14ac:dyDescent="0.3">
      <c r="A378" s="4"/>
      <c r="B378" s="4"/>
      <c r="C378" s="4"/>
      <c r="D378" s="4"/>
      <c r="E378" s="19" t="s">
        <v>24</v>
      </c>
      <c r="F378" s="4"/>
      <c r="G378" s="20">
        <f>SUM(G368:G377)</f>
        <v>38440</v>
      </c>
      <c r="H378" s="4"/>
      <c r="I378" s="21">
        <f>SUM(I368:I377)</f>
        <v>0.99999999999999989</v>
      </c>
      <c r="J378" s="4"/>
      <c r="K378" s="22">
        <f>SUM(K368:K377)</f>
        <v>268.42000000001281</v>
      </c>
      <c r="L378" s="4"/>
      <c r="M378" s="5">
        <f>[2]Calculation!N49</f>
        <v>268.42000000001281</v>
      </c>
      <c r="N378" s="24">
        <f>M378-K378</f>
        <v>0</v>
      </c>
      <c r="O378" s="10"/>
      <c r="P378" s="18"/>
      <c r="Q378" s="15"/>
      <c r="R378" s="23">
        <f>[2]Calculation!E49</f>
        <v>38440</v>
      </c>
      <c r="S378" s="24">
        <f>R378-G378</f>
        <v>0</v>
      </c>
    </row>
    <row r="379" spans="1:19" ht="15.75" thickTop="1" x14ac:dyDescent="0.25">
      <c r="A379" s="4"/>
      <c r="B379" s="4"/>
      <c r="C379" s="4"/>
      <c r="D379" s="4"/>
      <c r="E379" s="10"/>
      <c r="F379" s="4"/>
      <c r="G379" s="11"/>
      <c r="H379" s="4"/>
      <c r="I379" s="12"/>
      <c r="J379" s="4"/>
      <c r="K379" s="25"/>
      <c r="L379" s="4"/>
      <c r="O379" s="10"/>
      <c r="P379" s="10"/>
      <c r="Q379" s="15"/>
      <c r="R379" s="16"/>
    </row>
    <row r="380" spans="1:19" ht="15" x14ac:dyDescent="0.25">
      <c r="A380" s="4">
        <f>'[1]Distribution Factors'!F295</f>
        <v>43</v>
      </c>
      <c r="B380" s="4"/>
      <c r="C380" s="4" t="s">
        <v>17</v>
      </c>
      <c r="D380" s="4"/>
      <c r="E380" s="10" t="s">
        <v>305</v>
      </c>
      <c r="F380" s="4"/>
      <c r="G380" s="11">
        <v>48106</v>
      </c>
      <c r="H380" s="4"/>
      <c r="I380" s="12">
        <f>+G380/$G$395</f>
        <v>0.62186199229556094</v>
      </c>
      <c r="J380" s="4"/>
      <c r="K380" s="13">
        <f>M395-SUM(K381:K394)</f>
        <v>335.91999999999302</v>
      </c>
      <c r="L380" s="4"/>
      <c r="M380" s="5" t="s">
        <v>26</v>
      </c>
      <c r="N380" s="1">
        <v>284976.13</v>
      </c>
      <c r="O380" s="10"/>
      <c r="P380" s="18">
        <f t="shared" ref="P380:P394" si="107">K380-N380</f>
        <v>-284640.21000000002</v>
      </c>
      <c r="Q380" s="15"/>
      <c r="R380" s="16"/>
    </row>
    <row r="381" spans="1:19" ht="15" x14ac:dyDescent="0.25">
      <c r="A381" s="4">
        <f>'[1]Distribution Factors'!F296</f>
        <v>43</v>
      </c>
      <c r="B381" s="4"/>
      <c r="C381" s="4" t="s">
        <v>19</v>
      </c>
      <c r="D381" s="4"/>
      <c r="E381" s="10" t="s">
        <v>306</v>
      </c>
      <c r="F381" s="4"/>
      <c r="G381" s="11">
        <v>195</v>
      </c>
      <c r="H381" s="4"/>
      <c r="I381" s="12">
        <f t="shared" ref="I381:I394" si="108">+G381/$G$395</f>
        <v>2.520747692546343E-3</v>
      </c>
      <c r="J381" s="4"/>
      <c r="K381" s="25">
        <f>ROUND(I381*$M$395,2)</f>
        <v>1.36</v>
      </c>
      <c r="L381" s="4"/>
      <c r="M381" s="5" t="s">
        <v>26</v>
      </c>
      <c r="N381" s="1">
        <v>1155.1600000000001</v>
      </c>
      <c r="O381" s="10"/>
      <c r="P381" s="18">
        <f t="shared" si="107"/>
        <v>-1153.8000000000002</v>
      </c>
      <c r="Q381" s="15"/>
      <c r="R381" s="16"/>
    </row>
    <row r="382" spans="1:19" ht="15" x14ac:dyDescent="0.25">
      <c r="A382" s="4">
        <f>'[1]Distribution Factors'!F297</f>
        <v>43</v>
      </c>
      <c r="B382" s="4"/>
      <c r="C382" s="4" t="s">
        <v>19</v>
      </c>
      <c r="D382" s="4"/>
      <c r="E382" s="10" t="s">
        <v>307</v>
      </c>
      <c r="F382" s="4"/>
      <c r="G382" s="11">
        <v>431</v>
      </c>
      <c r="H382" s="4"/>
      <c r="I382" s="12">
        <f t="shared" si="108"/>
        <v>5.5714987460896096E-3</v>
      </c>
      <c r="J382" s="4"/>
      <c r="K382" s="25">
        <f t="shared" ref="K382:K394" si="109">ROUND(I382*$M$395,2)</f>
        <v>3.01</v>
      </c>
      <c r="L382" s="4"/>
      <c r="M382" s="5" t="s">
        <v>26</v>
      </c>
      <c r="N382" s="1">
        <v>2553.21</v>
      </c>
      <c r="O382" s="10"/>
      <c r="P382" s="18">
        <f t="shared" si="107"/>
        <v>-2550.1999999999998</v>
      </c>
      <c r="Q382" s="15"/>
      <c r="R382" s="16"/>
    </row>
    <row r="383" spans="1:19" ht="15" x14ac:dyDescent="0.25">
      <c r="A383" s="4">
        <f>'[1]Distribution Factors'!F298</f>
        <v>43</v>
      </c>
      <c r="B383" s="4"/>
      <c r="C383" s="4" t="s">
        <v>19</v>
      </c>
      <c r="D383" s="4"/>
      <c r="E383" s="10" t="s">
        <v>308</v>
      </c>
      <c r="F383" s="4"/>
      <c r="G383" s="11">
        <v>586</v>
      </c>
      <c r="H383" s="4"/>
      <c r="I383" s="12">
        <f t="shared" si="108"/>
        <v>7.5751699888828563E-3</v>
      </c>
      <c r="J383" s="4"/>
      <c r="K383" s="25">
        <f t="shared" si="109"/>
        <v>4.09</v>
      </c>
      <c r="L383" s="4"/>
      <c r="M383" s="5" t="s">
        <v>26</v>
      </c>
      <c r="N383" s="1">
        <v>3471.42</v>
      </c>
      <c r="O383" s="10"/>
      <c r="P383" s="18">
        <f t="shared" si="107"/>
        <v>-3467.33</v>
      </c>
      <c r="Q383" s="15"/>
      <c r="R383" s="16"/>
    </row>
    <row r="384" spans="1:19" ht="15" x14ac:dyDescent="0.25">
      <c r="A384" s="4">
        <f>'[1]Distribution Factors'!F299</f>
        <v>43</v>
      </c>
      <c r="B384" s="4"/>
      <c r="C384" s="4" t="s">
        <v>19</v>
      </c>
      <c r="D384" s="4"/>
      <c r="E384" s="10" t="s">
        <v>309</v>
      </c>
      <c r="F384" s="4"/>
      <c r="G384" s="11">
        <v>555</v>
      </c>
      <c r="H384" s="4"/>
      <c r="I384" s="12">
        <f t="shared" si="108"/>
        <v>7.1744357403242072E-3</v>
      </c>
      <c r="J384" s="4"/>
      <c r="K384" s="25">
        <f t="shared" si="109"/>
        <v>3.88</v>
      </c>
      <c r="L384" s="4"/>
      <c r="M384" s="5" t="s">
        <v>26</v>
      </c>
      <c r="N384" s="1">
        <v>3287.78</v>
      </c>
      <c r="O384" s="10"/>
      <c r="P384" s="18">
        <f t="shared" si="107"/>
        <v>-3283.9</v>
      </c>
      <c r="Q384" s="15"/>
      <c r="R384" s="16"/>
    </row>
    <row r="385" spans="1:19" ht="15" x14ac:dyDescent="0.25">
      <c r="A385" s="4">
        <f>'[1]Distribution Factors'!F300</f>
        <v>43</v>
      </c>
      <c r="B385" s="4"/>
      <c r="C385" s="4" t="s">
        <v>19</v>
      </c>
      <c r="D385" s="4"/>
      <c r="E385" s="10" t="s">
        <v>310</v>
      </c>
      <c r="F385" s="4"/>
      <c r="G385" s="11">
        <v>1001</v>
      </c>
      <c r="H385" s="4"/>
      <c r="I385" s="12">
        <f t="shared" si="108"/>
        <v>1.2939838155071227E-2</v>
      </c>
      <c r="J385" s="4"/>
      <c r="K385" s="25">
        <f t="shared" si="109"/>
        <v>6.99</v>
      </c>
      <c r="L385" s="4"/>
      <c r="M385" s="5" t="s">
        <v>26</v>
      </c>
      <c r="N385" s="1">
        <v>5929.84</v>
      </c>
      <c r="O385" s="10"/>
      <c r="P385" s="18">
        <f t="shared" si="107"/>
        <v>-5922.85</v>
      </c>
      <c r="Q385" s="15"/>
      <c r="R385" s="16"/>
    </row>
    <row r="386" spans="1:19" ht="15" x14ac:dyDescent="0.25">
      <c r="A386" s="4">
        <f>'[1]Distribution Factors'!F301</f>
        <v>43</v>
      </c>
      <c r="B386" s="4"/>
      <c r="C386" s="4" t="s">
        <v>19</v>
      </c>
      <c r="D386" s="4"/>
      <c r="E386" s="10" t="s">
        <v>311</v>
      </c>
      <c r="F386" s="4"/>
      <c r="G386" s="11">
        <v>1562</v>
      </c>
      <c r="H386" s="4"/>
      <c r="I386" s="12">
        <f t="shared" si="108"/>
        <v>2.0191835362858398E-2</v>
      </c>
      <c r="J386" s="4"/>
      <c r="K386" s="25">
        <f t="shared" si="109"/>
        <v>10.91</v>
      </c>
      <c r="L386" s="4"/>
      <c r="M386" s="5" t="s">
        <v>26</v>
      </c>
      <c r="N386" s="1">
        <v>9253.16</v>
      </c>
      <c r="O386" s="10"/>
      <c r="P386" s="18">
        <f t="shared" si="107"/>
        <v>-9242.25</v>
      </c>
      <c r="Q386" s="15"/>
      <c r="R386" s="16"/>
    </row>
    <row r="387" spans="1:19" ht="15" x14ac:dyDescent="0.25">
      <c r="A387" s="4">
        <f>'[1]Distribution Factors'!F302</f>
        <v>43</v>
      </c>
      <c r="B387" s="4"/>
      <c r="C387" s="4" t="s">
        <v>19</v>
      </c>
      <c r="D387" s="4"/>
      <c r="E387" s="10" t="s">
        <v>150</v>
      </c>
      <c r="F387" s="4"/>
      <c r="G387" s="11">
        <v>486</v>
      </c>
      <c r="H387" s="4"/>
      <c r="I387" s="12">
        <f t="shared" si="108"/>
        <v>6.2824788645001167E-3</v>
      </c>
      <c r="J387" s="4"/>
      <c r="K387" s="25">
        <f t="shared" si="109"/>
        <v>3.39</v>
      </c>
      <c r="L387" s="4"/>
      <c r="M387" s="5" t="s">
        <v>26</v>
      </c>
      <c r="N387" s="1">
        <v>2879.03</v>
      </c>
      <c r="O387" s="10"/>
      <c r="P387" s="18">
        <f t="shared" si="107"/>
        <v>-2875.6400000000003</v>
      </c>
      <c r="R387" s="16"/>
    </row>
    <row r="388" spans="1:19" ht="15" x14ac:dyDescent="0.25">
      <c r="A388" s="4">
        <f>'[1]Distribution Factors'!F303</f>
        <v>43</v>
      </c>
      <c r="B388" s="4"/>
      <c r="C388" s="4" t="s">
        <v>19</v>
      </c>
      <c r="D388" s="4"/>
      <c r="E388" s="10" t="s">
        <v>312</v>
      </c>
      <c r="F388" s="4"/>
      <c r="G388" s="11">
        <v>1146</v>
      </c>
      <c r="H388" s="4"/>
      <c r="I388" s="12">
        <f t="shared" si="108"/>
        <v>1.4814240285426201E-2</v>
      </c>
      <c r="J388" s="4"/>
      <c r="K388" s="25">
        <f t="shared" si="109"/>
        <v>8</v>
      </c>
      <c r="L388" s="4"/>
      <c r="M388" s="5" t="s">
        <v>26</v>
      </c>
      <c r="N388" s="1">
        <v>6788.81</v>
      </c>
      <c r="O388" s="10"/>
      <c r="P388" s="18">
        <f t="shared" si="107"/>
        <v>-6780.81</v>
      </c>
      <c r="Q388" s="15"/>
      <c r="R388" s="16"/>
    </row>
    <row r="389" spans="1:19" ht="15" x14ac:dyDescent="0.25">
      <c r="A389" s="4">
        <f>'[1]Distribution Factors'!F304</f>
        <v>43</v>
      </c>
      <c r="B389" s="4"/>
      <c r="C389" s="4" t="s">
        <v>19</v>
      </c>
      <c r="D389" s="4"/>
      <c r="E389" s="10" t="s">
        <v>313</v>
      </c>
      <c r="F389" s="4"/>
      <c r="G389" s="11">
        <v>1015</v>
      </c>
      <c r="H389" s="4"/>
      <c r="I389" s="12">
        <f t="shared" si="108"/>
        <v>1.3120814912484811E-2</v>
      </c>
      <c r="J389" s="4"/>
      <c r="K389" s="25">
        <f t="shared" si="109"/>
        <v>7.09</v>
      </c>
      <c r="L389" s="4"/>
      <c r="M389" s="5" t="s">
        <v>26</v>
      </c>
      <c r="N389" s="1">
        <v>6012.78</v>
      </c>
      <c r="O389" s="10"/>
      <c r="P389" s="18">
        <f t="shared" si="107"/>
        <v>-6005.69</v>
      </c>
      <c r="Q389" s="15"/>
      <c r="R389" s="16"/>
    </row>
    <row r="390" spans="1:19" ht="15" x14ac:dyDescent="0.25">
      <c r="A390" s="4">
        <f>'[1]Distribution Factors'!F305</f>
        <v>43</v>
      </c>
      <c r="B390" s="4"/>
      <c r="C390" s="4" t="s">
        <v>19</v>
      </c>
      <c r="D390" s="4"/>
      <c r="E390" s="10" t="s">
        <v>314</v>
      </c>
      <c r="F390" s="4"/>
      <c r="G390" s="11">
        <v>83</v>
      </c>
      <c r="H390" s="4"/>
      <c r="I390" s="12">
        <f t="shared" si="108"/>
        <v>1.0729336332376742E-3</v>
      </c>
      <c r="J390" s="4"/>
      <c r="K390" s="25">
        <f t="shared" si="109"/>
        <v>0.57999999999999996</v>
      </c>
      <c r="L390" s="4"/>
      <c r="M390" s="5" t="s">
        <v>26</v>
      </c>
      <c r="N390" s="1">
        <v>491.69</v>
      </c>
      <c r="O390" s="10"/>
      <c r="P390" s="18">
        <f t="shared" si="107"/>
        <v>-491.11</v>
      </c>
      <c r="Q390" s="15"/>
      <c r="R390" s="16"/>
    </row>
    <row r="391" spans="1:19" ht="15" x14ac:dyDescent="0.25">
      <c r="A391" s="4">
        <f>'[1]Distribution Factors'!F306</f>
        <v>43</v>
      </c>
      <c r="B391" s="4"/>
      <c r="C391" s="4" t="s">
        <v>19</v>
      </c>
      <c r="D391" s="4"/>
      <c r="E391" s="10" t="s">
        <v>315</v>
      </c>
      <c r="F391" s="4"/>
      <c r="G391" s="11">
        <v>915</v>
      </c>
      <c r="H391" s="4"/>
      <c r="I391" s="12">
        <f t="shared" si="108"/>
        <v>1.1828123788102071E-2</v>
      </c>
      <c r="J391" s="4"/>
      <c r="K391" s="25">
        <f t="shared" si="109"/>
        <v>6.39</v>
      </c>
      <c r="L391" s="4"/>
      <c r="M391" s="5" t="s">
        <v>26</v>
      </c>
      <c r="N391" s="1">
        <v>5420.39</v>
      </c>
      <c r="O391" s="10"/>
      <c r="P391" s="18">
        <f t="shared" si="107"/>
        <v>-5414</v>
      </c>
      <c r="Q391" s="15"/>
      <c r="R391" s="16"/>
    </row>
    <row r="392" spans="1:19" ht="15" x14ac:dyDescent="0.25">
      <c r="A392" s="4">
        <f>'[1]Distribution Factors'!F307</f>
        <v>43</v>
      </c>
      <c r="B392" s="4"/>
      <c r="C392" s="4" t="s">
        <v>19</v>
      </c>
      <c r="D392" s="4"/>
      <c r="E392" s="10" t="s">
        <v>316</v>
      </c>
      <c r="F392" s="4"/>
      <c r="G392" s="11">
        <v>2810</v>
      </c>
      <c r="H392" s="4"/>
      <c r="I392" s="12">
        <f t="shared" si="108"/>
        <v>3.6324620595154997E-2</v>
      </c>
      <c r="J392" s="4"/>
      <c r="K392" s="25">
        <f t="shared" si="109"/>
        <v>19.62</v>
      </c>
      <c r="L392" s="4"/>
      <c r="M392" s="5" t="s">
        <v>26</v>
      </c>
      <c r="N392" s="1">
        <v>16646.22</v>
      </c>
      <c r="O392" s="10"/>
      <c r="P392" s="18">
        <f t="shared" si="107"/>
        <v>-16626.600000000002</v>
      </c>
      <c r="Q392" s="15"/>
      <c r="R392" s="16"/>
    </row>
    <row r="393" spans="1:19" ht="15" x14ac:dyDescent="0.25">
      <c r="A393" s="4">
        <f>'[1]Distribution Factors'!F308</f>
        <v>43</v>
      </c>
      <c r="B393" s="4"/>
      <c r="C393" s="4" t="s">
        <v>19</v>
      </c>
      <c r="D393" s="4"/>
      <c r="E393" s="10" t="s">
        <v>317</v>
      </c>
      <c r="F393" s="4"/>
      <c r="G393" s="11">
        <v>13559</v>
      </c>
      <c r="H393" s="4"/>
      <c r="I393" s="12">
        <f t="shared" si="108"/>
        <v>0.17527598955505572</v>
      </c>
      <c r="J393" s="4"/>
      <c r="K393" s="25">
        <f t="shared" si="109"/>
        <v>94.68</v>
      </c>
      <c r="L393" s="4"/>
      <c r="M393" s="5" t="s">
        <v>26</v>
      </c>
      <c r="N393" s="1">
        <v>80322.44</v>
      </c>
      <c r="O393" s="10"/>
      <c r="P393" s="18">
        <f t="shared" si="107"/>
        <v>-80227.760000000009</v>
      </c>
      <c r="Q393" s="15"/>
      <c r="R393" s="16"/>
    </row>
    <row r="394" spans="1:19" ht="15" x14ac:dyDescent="0.25">
      <c r="A394" s="4">
        <f>'[1]Distribution Factors'!F309</f>
        <v>43</v>
      </c>
      <c r="B394" s="4"/>
      <c r="C394" s="4" t="s">
        <v>19</v>
      </c>
      <c r="D394" s="4"/>
      <c r="E394" s="10" t="s">
        <v>318</v>
      </c>
      <c r="F394" s="4"/>
      <c r="G394" s="11">
        <v>4908</v>
      </c>
      <c r="H394" s="4"/>
      <c r="I394" s="12">
        <f t="shared" si="108"/>
        <v>6.3445280384704872E-2</v>
      </c>
      <c r="J394" s="4"/>
      <c r="K394" s="25">
        <f t="shared" si="109"/>
        <v>34.270000000000003</v>
      </c>
      <c r="L394" s="4"/>
      <c r="N394" s="1">
        <v>29074.6</v>
      </c>
      <c r="O394" s="10"/>
      <c r="P394" s="18">
        <f t="shared" si="107"/>
        <v>-29040.329999999998</v>
      </c>
      <c r="Q394" s="15"/>
      <c r="R394" s="16"/>
    </row>
    <row r="395" spans="1:19" ht="15.75" thickBot="1" x14ac:dyDescent="0.3">
      <c r="A395" s="4"/>
      <c r="B395" s="4"/>
      <c r="C395" s="4"/>
      <c r="D395" s="4"/>
      <c r="E395" s="19" t="s">
        <v>24</v>
      </c>
      <c r="F395" s="4"/>
      <c r="G395" s="20">
        <f>SUM(G380:G394)</f>
        <v>77358</v>
      </c>
      <c r="H395" s="4"/>
      <c r="I395" s="21">
        <f>SUM(I380:I394)</f>
        <v>1</v>
      </c>
      <c r="J395" s="4"/>
      <c r="K395" s="22">
        <f>SUM(K380:K394)</f>
        <v>540.17999999999302</v>
      </c>
      <c r="L395" s="4"/>
      <c r="M395" s="5">
        <f>[2]Calculation!N50</f>
        <v>540.17999999999302</v>
      </c>
      <c r="N395" s="24">
        <f>M395-K395</f>
        <v>0</v>
      </c>
      <c r="O395" s="10"/>
      <c r="P395" s="18"/>
      <c r="Q395" s="15"/>
      <c r="R395" s="23">
        <f>[2]Calculation!E50</f>
        <v>77358</v>
      </c>
      <c r="S395" s="24">
        <f>R395-G395</f>
        <v>0</v>
      </c>
    </row>
    <row r="396" spans="1:19" ht="15.75" thickTop="1" x14ac:dyDescent="0.25">
      <c r="A396" s="4"/>
      <c r="B396" s="4"/>
      <c r="C396" s="4"/>
      <c r="D396" s="4"/>
      <c r="E396" s="10"/>
      <c r="F396" s="4"/>
      <c r="G396" s="11"/>
      <c r="H396" s="4"/>
      <c r="I396" s="12"/>
      <c r="J396" s="4"/>
      <c r="K396" s="25"/>
      <c r="L396" s="4"/>
      <c r="O396" s="10"/>
      <c r="P396" s="10"/>
      <c r="Q396" s="15"/>
      <c r="R396" s="16"/>
    </row>
    <row r="397" spans="1:19" ht="15" x14ac:dyDescent="0.25">
      <c r="A397" s="4">
        <f>'[1]Distribution Factors'!F310</f>
        <v>44</v>
      </c>
      <c r="B397" s="4"/>
      <c r="C397" s="4" t="s">
        <v>17</v>
      </c>
      <c r="D397" s="4"/>
      <c r="E397" s="10" t="s">
        <v>319</v>
      </c>
      <c r="F397" s="4"/>
      <c r="G397" s="11">
        <v>32223</v>
      </c>
      <c r="H397" s="4"/>
      <c r="I397" s="12">
        <f>+G397/$G$402</f>
        <v>0.8678894634776988</v>
      </c>
      <c r="J397" s="4"/>
      <c r="K397" s="13">
        <f>M402-SUM(K398:K401)</f>
        <v>225.0199999999802</v>
      </c>
      <c r="L397" s="4"/>
      <c r="M397" s="5" t="s">
        <v>26</v>
      </c>
      <c r="N397" s="1">
        <v>190886.5</v>
      </c>
      <c r="O397" s="10"/>
      <c r="P397" s="18">
        <f t="shared" ref="P397:P401" si="110">K397-N397</f>
        <v>-190661.48</v>
      </c>
      <c r="Q397" s="15"/>
      <c r="R397" s="16"/>
    </row>
    <row r="398" spans="1:19" ht="15" x14ac:dyDescent="0.25">
      <c r="A398" s="4">
        <f>'[1]Distribution Factors'!F311</f>
        <v>44</v>
      </c>
      <c r="B398" s="4"/>
      <c r="C398" s="4" t="s">
        <v>19</v>
      </c>
      <c r="D398" s="4"/>
      <c r="E398" s="10" t="s">
        <v>319</v>
      </c>
      <c r="F398" s="4"/>
      <c r="G398" s="11">
        <v>2625</v>
      </c>
      <c r="H398" s="4"/>
      <c r="I398" s="12">
        <f t="shared" ref="I398:I401" si="111">+G398/$G$402</f>
        <v>7.0701357466063347E-2</v>
      </c>
      <c r="J398" s="4"/>
      <c r="K398" s="25">
        <f>ROUND(I398*$M$402,2)</f>
        <v>18.329999999999998</v>
      </c>
      <c r="L398" s="4"/>
      <c r="M398" s="5" t="s">
        <v>26</v>
      </c>
      <c r="N398" s="1">
        <v>15550.29</v>
      </c>
      <c r="O398" s="10"/>
      <c r="P398" s="18">
        <f t="shared" si="110"/>
        <v>-15531.960000000001</v>
      </c>
      <c r="Q398" s="15"/>
      <c r="R398" s="16"/>
    </row>
    <row r="399" spans="1:19" ht="15" x14ac:dyDescent="0.25">
      <c r="A399" s="4">
        <f>'[1]Distribution Factors'!F312</f>
        <v>44</v>
      </c>
      <c r="B399" s="4"/>
      <c r="C399" s="4" t="s">
        <v>19</v>
      </c>
      <c r="D399" s="4"/>
      <c r="E399" s="10" t="s">
        <v>320</v>
      </c>
      <c r="F399" s="4"/>
      <c r="G399" s="11">
        <v>658</v>
      </c>
      <c r="H399" s="4"/>
      <c r="I399" s="12">
        <f t="shared" si="111"/>
        <v>1.7722473604826545E-2</v>
      </c>
      <c r="J399" s="4"/>
      <c r="K399" s="25">
        <f t="shared" ref="K399:K401" si="112">ROUND(I399*$M$402,2)</f>
        <v>4.59</v>
      </c>
      <c r="L399" s="4"/>
      <c r="M399" s="5" t="s">
        <v>26</v>
      </c>
      <c r="N399" s="1">
        <v>3897.94</v>
      </c>
      <c r="O399" s="10"/>
      <c r="P399" s="18">
        <f t="shared" si="110"/>
        <v>-3893.35</v>
      </c>
      <c r="Q399" s="15"/>
      <c r="R399" s="16"/>
    </row>
    <row r="400" spans="1:19" ht="15" x14ac:dyDescent="0.25">
      <c r="A400" s="4">
        <f>'[1]Distribution Factors'!F313</f>
        <v>44</v>
      </c>
      <c r="B400" s="4"/>
      <c r="C400" s="4" t="s">
        <v>19</v>
      </c>
      <c r="D400" s="4"/>
      <c r="E400" s="10" t="s">
        <v>321</v>
      </c>
      <c r="F400" s="4"/>
      <c r="G400" s="11">
        <v>1153</v>
      </c>
      <c r="H400" s="4"/>
      <c r="I400" s="12">
        <f t="shared" si="111"/>
        <v>3.105472958414135E-2</v>
      </c>
      <c r="J400" s="4"/>
      <c r="K400" s="25">
        <f t="shared" si="112"/>
        <v>8.0500000000000007</v>
      </c>
      <c r="L400" s="4"/>
      <c r="M400" s="5" t="s">
        <v>26</v>
      </c>
      <c r="N400" s="1">
        <v>6830.28</v>
      </c>
      <c r="O400" s="10"/>
      <c r="P400" s="18">
        <f t="shared" si="110"/>
        <v>-6822.23</v>
      </c>
      <c r="Q400" s="15"/>
      <c r="R400" s="16"/>
    </row>
    <row r="401" spans="1:19" ht="15" x14ac:dyDescent="0.25">
      <c r="A401" s="4">
        <f>'[1]Distribution Factors'!F314</f>
        <v>44</v>
      </c>
      <c r="B401" s="4"/>
      <c r="C401" s="4" t="s">
        <v>19</v>
      </c>
      <c r="D401" s="4"/>
      <c r="E401" s="10" t="s">
        <v>322</v>
      </c>
      <c r="F401" s="4"/>
      <c r="G401" s="11">
        <v>469</v>
      </c>
      <c r="H401" s="4"/>
      <c r="I401" s="12">
        <f t="shared" si="111"/>
        <v>1.2631975867269985E-2</v>
      </c>
      <c r="J401" s="4"/>
      <c r="K401" s="25">
        <f t="shared" si="112"/>
        <v>3.27</v>
      </c>
      <c r="L401" s="4"/>
      <c r="N401" s="1">
        <v>2778.32</v>
      </c>
      <c r="O401" s="10"/>
      <c r="P401" s="18">
        <f t="shared" si="110"/>
        <v>-2775.05</v>
      </c>
      <c r="Q401" s="15"/>
      <c r="R401" s="16"/>
    </row>
    <row r="402" spans="1:19" ht="15.75" thickBot="1" x14ac:dyDescent="0.3">
      <c r="A402" s="4"/>
      <c r="B402" s="4"/>
      <c r="C402" s="4"/>
      <c r="D402" s="4"/>
      <c r="E402" s="19" t="s">
        <v>24</v>
      </c>
      <c r="F402" s="4"/>
      <c r="G402" s="20">
        <f>SUM(G397:G401)</f>
        <v>37128</v>
      </c>
      <c r="H402" s="4"/>
      <c r="I402" s="21">
        <f>SUM(I397:I401)</f>
        <v>1</v>
      </c>
      <c r="J402" s="4"/>
      <c r="K402" s="22">
        <f>SUM(K397:K401)</f>
        <v>259.25999999998021</v>
      </c>
      <c r="L402" s="4"/>
      <c r="M402" s="5">
        <f>[2]Calculation!N51</f>
        <v>259.25999999998021</v>
      </c>
      <c r="N402" s="24">
        <f>M402-K402</f>
        <v>0</v>
      </c>
      <c r="O402" s="10"/>
      <c r="P402" s="18"/>
      <c r="Q402" s="15"/>
      <c r="R402" s="23">
        <f>[2]Calculation!E51</f>
        <v>37128</v>
      </c>
      <c r="S402" s="24">
        <f>R402-G402</f>
        <v>0</v>
      </c>
    </row>
    <row r="403" spans="1:19" ht="15.75" thickTop="1" x14ac:dyDescent="0.25">
      <c r="A403" s="4"/>
      <c r="B403" s="4"/>
      <c r="C403" s="4"/>
      <c r="D403" s="4"/>
      <c r="E403" s="10"/>
      <c r="F403" s="4"/>
      <c r="G403" s="11"/>
      <c r="H403" s="4"/>
      <c r="I403" s="12"/>
      <c r="J403" s="4"/>
      <c r="K403" s="25"/>
      <c r="L403" s="4"/>
      <c r="O403" s="10"/>
      <c r="P403" s="10"/>
      <c r="Q403" s="15"/>
      <c r="R403" s="16"/>
    </row>
    <row r="404" spans="1:19" ht="15" x14ac:dyDescent="0.25">
      <c r="A404" s="4">
        <f>'[1]Distribution Factors'!F315</f>
        <v>47</v>
      </c>
      <c r="B404" s="4"/>
      <c r="C404" s="4" t="s">
        <v>17</v>
      </c>
      <c r="D404" s="4"/>
      <c r="E404" s="10" t="s">
        <v>323</v>
      </c>
      <c r="F404" s="4"/>
      <c r="G404" s="11">
        <v>27187</v>
      </c>
      <c r="H404" s="4"/>
      <c r="I404" s="12">
        <f>+G404/$G$408</f>
        <v>0.58930506784584036</v>
      </c>
      <c r="J404" s="4"/>
      <c r="K404" s="13">
        <f>M408-SUM(K405:K407)</f>
        <v>189.83999999996507</v>
      </c>
      <c r="L404" s="4"/>
      <c r="M404" s="5" t="s">
        <v>26</v>
      </c>
      <c r="N404" s="1">
        <v>161053.63</v>
      </c>
      <c r="O404" s="10"/>
      <c r="P404" s="18">
        <f t="shared" ref="P404:P407" si="113">K404-N404</f>
        <v>-160863.79000000004</v>
      </c>
      <c r="Q404" s="15"/>
      <c r="R404" s="16"/>
    </row>
    <row r="405" spans="1:19" ht="15" x14ac:dyDescent="0.25">
      <c r="A405" s="4">
        <f>'[1]Distribution Factors'!F316</f>
        <v>47</v>
      </c>
      <c r="B405" s="4"/>
      <c r="C405" s="4" t="s">
        <v>19</v>
      </c>
      <c r="D405" s="4"/>
      <c r="E405" s="10" t="s">
        <v>324</v>
      </c>
      <c r="F405" s="4"/>
      <c r="G405" s="11">
        <v>13413</v>
      </c>
      <c r="H405" s="4"/>
      <c r="I405" s="12">
        <f t="shared" ref="I405:I407" si="114">+G405/$G$408</f>
        <v>0.29074001820782935</v>
      </c>
      <c r="J405" s="4"/>
      <c r="K405" s="25">
        <f>ROUND(I405*$M$408,2)</f>
        <v>93.66</v>
      </c>
      <c r="L405" s="4"/>
      <c r="M405" s="5" t="s">
        <v>26</v>
      </c>
      <c r="N405" s="1">
        <v>79457.55</v>
      </c>
      <c r="O405" s="10"/>
      <c r="P405" s="18">
        <f t="shared" si="113"/>
        <v>-79363.89</v>
      </c>
      <c r="Q405" s="15"/>
      <c r="R405" s="16"/>
    </row>
    <row r="406" spans="1:19" ht="15" x14ac:dyDescent="0.25">
      <c r="A406" s="4">
        <f>'[1]Distribution Factors'!F317</f>
        <v>47</v>
      </c>
      <c r="B406" s="4"/>
      <c r="C406" s="4" t="s">
        <v>19</v>
      </c>
      <c r="D406" s="4"/>
      <c r="E406" s="10" t="s">
        <v>325</v>
      </c>
      <c r="F406" s="4"/>
      <c r="G406" s="11">
        <v>4350</v>
      </c>
      <c r="H406" s="4"/>
      <c r="I406" s="12">
        <f t="shared" si="114"/>
        <v>9.4290544934321763E-2</v>
      </c>
      <c r="J406" s="4"/>
      <c r="K406" s="25">
        <f t="shared" ref="K406:K407" si="115">ROUND(I406*$M$408,2)</f>
        <v>30.38</v>
      </c>
      <c r="L406" s="4"/>
      <c r="M406" s="5" t="s">
        <v>26</v>
      </c>
      <c r="N406" s="1">
        <v>25769.06</v>
      </c>
      <c r="O406" s="10"/>
      <c r="P406" s="18">
        <f t="shared" si="113"/>
        <v>-25738.68</v>
      </c>
      <c r="Q406" s="15"/>
      <c r="R406" s="16"/>
    </row>
    <row r="407" spans="1:19" ht="15" x14ac:dyDescent="0.25">
      <c r="A407" s="4">
        <f>'[1]Distribution Factors'!F318</f>
        <v>47</v>
      </c>
      <c r="B407" s="4"/>
      <c r="C407" s="4" t="s">
        <v>19</v>
      </c>
      <c r="D407" s="4"/>
      <c r="E407" s="10" t="s">
        <v>326</v>
      </c>
      <c r="F407" s="4"/>
      <c r="G407" s="11">
        <v>1184</v>
      </c>
      <c r="H407" s="4"/>
      <c r="I407" s="12">
        <f t="shared" si="114"/>
        <v>2.5664369012008498E-2</v>
      </c>
      <c r="J407" s="4"/>
      <c r="K407" s="25">
        <f t="shared" si="115"/>
        <v>8.27</v>
      </c>
      <c r="L407" s="4"/>
      <c r="N407" s="1">
        <v>7013.92</v>
      </c>
      <c r="O407" s="10"/>
      <c r="P407" s="18">
        <f t="shared" si="113"/>
        <v>-7005.65</v>
      </c>
      <c r="Q407" s="15"/>
      <c r="R407" s="16"/>
    </row>
    <row r="408" spans="1:19" ht="15.75" thickBot="1" x14ac:dyDescent="0.3">
      <c r="A408" s="4"/>
      <c r="B408" s="4"/>
      <c r="C408" s="4"/>
      <c r="D408" s="4"/>
      <c r="E408" s="19" t="s">
        <v>24</v>
      </c>
      <c r="F408" s="4"/>
      <c r="G408" s="20">
        <f>SUM(G404:G407)</f>
        <v>46134</v>
      </c>
      <c r="H408" s="4"/>
      <c r="I408" s="21">
        <f>SUM(I404:I407)</f>
        <v>1</v>
      </c>
      <c r="J408" s="4"/>
      <c r="K408" s="22">
        <f>SUM(K404:K407)</f>
        <v>322.14999999996508</v>
      </c>
      <c r="L408" s="4"/>
      <c r="M408" s="5">
        <f>[2]Calculation!N54</f>
        <v>322.14999999996508</v>
      </c>
      <c r="N408" s="24">
        <f>M408-K408</f>
        <v>0</v>
      </c>
      <c r="O408" s="10"/>
      <c r="P408" s="18"/>
      <c r="Q408" s="15"/>
      <c r="R408" s="23">
        <f>[2]Calculation!E54</f>
        <v>46134</v>
      </c>
      <c r="S408" s="24">
        <f>R408-G408</f>
        <v>0</v>
      </c>
    </row>
    <row r="409" spans="1:19" ht="15.75" thickTop="1" x14ac:dyDescent="0.25">
      <c r="A409" s="4"/>
      <c r="B409" s="4"/>
      <c r="C409" s="4"/>
      <c r="D409" s="4"/>
      <c r="E409" s="10"/>
      <c r="F409" s="4"/>
      <c r="G409" s="11"/>
      <c r="H409" s="4"/>
      <c r="I409" s="12"/>
      <c r="J409" s="4"/>
      <c r="K409" s="25"/>
      <c r="L409" s="4"/>
      <c r="O409" s="10"/>
      <c r="P409" s="10"/>
      <c r="Q409" s="15"/>
      <c r="R409" s="16"/>
    </row>
    <row r="410" spans="1:19" ht="15" x14ac:dyDescent="0.25">
      <c r="A410" s="4">
        <f>'[1]Distribution Factors'!F319</f>
        <v>48</v>
      </c>
      <c r="B410" s="4"/>
      <c r="C410" s="4" t="s">
        <v>17</v>
      </c>
      <c r="D410" s="4"/>
      <c r="E410" s="10" t="s">
        <v>284</v>
      </c>
      <c r="F410" s="4"/>
      <c r="G410" s="11">
        <v>44629</v>
      </c>
      <c r="H410" s="4"/>
      <c r="I410" s="12">
        <f>+G410/$G$426</f>
        <v>0.33903339511987601</v>
      </c>
      <c r="J410" s="4"/>
      <c r="K410" s="13">
        <f>M426-SUM(K411:K425)</f>
        <v>311.62999999997317</v>
      </c>
      <c r="L410" s="4"/>
      <c r="M410" s="5" t="s">
        <v>26</v>
      </c>
      <c r="N410" s="1">
        <v>264378.65999999997</v>
      </c>
      <c r="O410" s="10"/>
      <c r="P410" s="18">
        <f t="shared" ref="P410:P425" si="116">K410-N410</f>
        <v>-264067.03000000003</v>
      </c>
      <c r="Q410" s="15"/>
      <c r="R410" s="16"/>
    </row>
    <row r="411" spans="1:19" ht="15" x14ac:dyDescent="0.25">
      <c r="A411" s="4">
        <f>'[1]Distribution Factors'!F320</f>
        <v>48</v>
      </c>
      <c r="B411" s="4"/>
      <c r="C411" s="4" t="s">
        <v>19</v>
      </c>
      <c r="D411" s="4"/>
      <c r="E411" s="10" t="s">
        <v>327</v>
      </c>
      <c r="F411" s="4"/>
      <c r="G411" s="11">
        <v>5145</v>
      </c>
      <c r="H411" s="4"/>
      <c r="I411" s="12">
        <f t="shared" ref="I411:I425" si="117">+G411/$G$426</f>
        <v>3.9085052721140115E-2</v>
      </c>
      <c r="J411" s="4"/>
      <c r="K411" s="25">
        <f>ROUND(I411*$M$426,2)</f>
        <v>35.93</v>
      </c>
      <c r="L411" s="4"/>
      <c r="M411" s="5" t="s">
        <v>26</v>
      </c>
      <c r="N411" s="1">
        <v>30478.57</v>
      </c>
      <c r="O411" s="10"/>
      <c r="P411" s="18">
        <f t="shared" si="116"/>
        <v>-30442.639999999999</v>
      </c>
      <c r="Q411" s="15"/>
      <c r="R411" s="16"/>
    </row>
    <row r="412" spans="1:19" ht="15" x14ac:dyDescent="0.25">
      <c r="A412" s="4">
        <f>'[1]Distribution Factors'!F321</f>
        <v>48</v>
      </c>
      <c r="B412" s="4"/>
      <c r="C412" s="4" t="s">
        <v>19</v>
      </c>
      <c r="D412" s="4"/>
      <c r="E412" s="10" t="s">
        <v>328</v>
      </c>
      <c r="F412" s="4"/>
      <c r="G412" s="11">
        <v>56129</v>
      </c>
      <c r="H412" s="4"/>
      <c r="I412" s="12">
        <f t="shared" si="117"/>
        <v>0.42639551490473732</v>
      </c>
      <c r="J412" s="4"/>
      <c r="K412" s="25">
        <f t="shared" ref="K412:K425" si="118">ROUND(I412*$M$426,2)</f>
        <v>391.94</v>
      </c>
      <c r="L412" s="4"/>
      <c r="M412" s="5" t="s">
        <v>26</v>
      </c>
      <c r="N412" s="1">
        <v>332503.75</v>
      </c>
      <c r="O412" s="10"/>
      <c r="P412" s="18">
        <f t="shared" si="116"/>
        <v>-332111.81</v>
      </c>
      <c r="Q412" s="15"/>
      <c r="R412" s="16"/>
    </row>
    <row r="413" spans="1:19" ht="15" x14ac:dyDescent="0.25">
      <c r="A413" s="4">
        <f>'[1]Distribution Factors'!F322</f>
        <v>48</v>
      </c>
      <c r="B413" s="4"/>
      <c r="C413" s="4" t="s">
        <v>19</v>
      </c>
      <c r="D413" s="4"/>
      <c r="E413" s="10" t="s">
        <v>132</v>
      </c>
      <c r="F413" s="4"/>
      <c r="G413" s="11">
        <v>2546</v>
      </c>
      <c r="H413" s="4"/>
      <c r="I413" s="12">
        <f t="shared" si="117"/>
        <v>1.9341213649761463E-2</v>
      </c>
      <c r="J413" s="4"/>
      <c r="K413" s="25">
        <f t="shared" si="118"/>
        <v>17.78</v>
      </c>
      <c r="L413" s="4"/>
      <c r="M413" s="5" t="s">
        <v>26</v>
      </c>
      <c r="N413" s="1">
        <v>15082.3</v>
      </c>
      <c r="O413" s="10"/>
      <c r="P413" s="18">
        <f t="shared" si="116"/>
        <v>-15064.519999999999</v>
      </c>
      <c r="Q413" s="15"/>
      <c r="R413" s="16"/>
    </row>
    <row r="414" spans="1:19" ht="15" x14ac:dyDescent="0.25">
      <c r="A414" s="4">
        <f>'[1]Distribution Factors'!F323</f>
        <v>48</v>
      </c>
      <c r="B414" s="4"/>
      <c r="C414" s="4" t="s">
        <v>19</v>
      </c>
      <c r="D414" s="4"/>
      <c r="E414" s="10" t="s">
        <v>329</v>
      </c>
      <c r="F414" s="4"/>
      <c r="G414" s="11">
        <v>79</v>
      </c>
      <c r="H414" s="4"/>
      <c r="I414" s="12">
        <f t="shared" si="117"/>
        <v>6.0013977939165578E-4</v>
      </c>
      <c r="J414" s="4"/>
      <c r="K414" s="25">
        <f t="shared" si="118"/>
        <v>0.55000000000000004</v>
      </c>
      <c r="L414" s="4"/>
      <c r="M414" s="5" t="s">
        <v>26</v>
      </c>
      <c r="N414" s="1">
        <v>467.99</v>
      </c>
      <c r="O414" s="10"/>
      <c r="P414" s="18">
        <f t="shared" si="116"/>
        <v>-467.44</v>
      </c>
      <c r="Q414" s="15"/>
      <c r="R414" s="16"/>
    </row>
    <row r="415" spans="1:19" ht="15" x14ac:dyDescent="0.25">
      <c r="A415" s="4">
        <f>'[1]Distribution Factors'!F324</f>
        <v>48</v>
      </c>
      <c r="B415" s="4"/>
      <c r="C415" s="4" t="s">
        <v>19</v>
      </c>
      <c r="D415" s="4"/>
      <c r="E415" s="10" t="s">
        <v>330</v>
      </c>
      <c r="F415" s="4"/>
      <c r="G415" s="11">
        <v>1913</v>
      </c>
      <c r="H415" s="4"/>
      <c r="I415" s="12">
        <f t="shared" si="117"/>
        <v>1.4532498708559969E-2</v>
      </c>
      <c r="J415" s="4"/>
      <c r="K415" s="25">
        <f t="shared" si="118"/>
        <v>13.36</v>
      </c>
      <c r="L415" s="4"/>
      <c r="M415" s="5" t="s">
        <v>26</v>
      </c>
      <c r="N415" s="1">
        <v>11332.46</v>
      </c>
      <c r="O415" s="10"/>
      <c r="P415" s="18">
        <f t="shared" si="116"/>
        <v>-11319.099999999999</v>
      </c>
      <c r="Q415" s="15"/>
      <c r="R415" s="16"/>
    </row>
    <row r="416" spans="1:19" ht="15" x14ac:dyDescent="0.25">
      <c r="A416" s="4">
        <f>'[1]Distribution Factors'!F325</f>
        <v>48</v>
      </c>
      <c r="B416" s="4"/>
      <c r="C416" s="4" t="s">
        <v>19</v>
      </c>
      <c r="D416" s="4"/>
      <c r="E416" s="10" t="s">
        <v>331</v>
      </c>
      <c r="F416" s="4"/>
      <c r="G416" s="11">
        <v>8608</v>
      </c>
      <c r="H416" s="4"/>
      <c r="I416" s="12">
        <f t="shared" si="117"/>
        <v>6.539244583548573E-2</v>
      </c>
      <c r="J416" s="4"/>
      <c r="K416" s="25">
        <f t="shared" si="118"/>
        <v>60.11</v>
      </c>
      <c r="L416" s="4"/>
      <c r="M416" s="5" t="s">
        <v>26</v>
      </c>
      <c r="N416" s="1">
        <v>50993.11</v>
      </c>
      <c r="O416" s="10"/>
      <c r="P416" s="18">
        <f t="shared" si="116"/>
        <v>-50933</v>
      </c>
      <c r="Q416" s="15"/>
      <c r="R416" s="16"/>
    </row>
    <row r="417" spans="1:19" ht="15" x14ac:dyDescent="0.25">
      <c r="A417" s="4">
        <f>'[1]Distribution Factors'!F326</f>
        <v>48</v>
      </c>
      <c r="B417" s="4"/>
      <c r="C417" s="4" t="s">
        <v>19</v>
      </c>
      <c r="D417" s="4"/>
      <c r="E417" s="10" t="s">
        <v>332</v>
      </c>
      <c r="F417" s="4"/>
      <c r="G417" s="11">
        <v>1862</v>
      </c>
      <c r="H417" s="4"/>
      <c r="I417" s="12">
        <f t="shared" si="117"/>
        <v>1.4145066699079278E-2</v>
      </c>
      <c r="J417" s="4"/>
      <c r="K417" s="25">
        <f t="shared" si="118"/>
        <v>13</v>
      </c>
      <c r="L417" s="4"/>
      <c r="M417" s="5" t="s">
        <v>26</v>
      </c>
      <c r="N417" s="1">
        <v>11030.34</v>
      </c>
      <c r="O417" s="10"/>
      <c r="P417" s="18">
        <f t="shared" si="116"/>
        <v>-11017.34</v>
      </c>
      <c r="Q417" s="15"/>
      <c r="R417" s="16"/>
    </row>
    <row r="418" spans="1:19" ht="15" x14ac:dyDescent="0.25">
      <c r="A418" s="4">
        <f>'[1]Distribution Factors'!F327</f>
        <v>48</v>
      </c>
      <c r="B418" s="4"/>
      <c r="C418" s="4" t="s">
        <v>19</v>
      </c>
      <c r="D418" s="4"/>
      <c r="E418" s="10" t="s">
        <v>333</v>
      </c>
      <c r="F418" s="4"/>
      <c r="G418" s="11">
        <v>2394</v>
      </c>
      <c r="H418" s="4"/>
      <c r="I418" s="12">
        <f t="shared" si="117"/>
        <v>1.8186514327387646E-2</v>
      </c>
      <c r="J418" s="4"/>
      <c r="K418" s="25">
        <f t="shared" si="118"/>
        <v>16.72</v>
      </c>
      <c r="L418" s="4"/>
      <c r="M418" s="5" t="s">
        <v>26</v>
      </c>
      <c r="N418" s="1">
        <v>14181.87</v>
      </c>
      <c r="O418" s="10"/>
      <c r="P418" s="18">
        <f t="shared" si="116"/>
        <v>-14165.150000000001</v>
      </c>
      <c r="Q418" s="15"/>
      <c r="R418" s="16"/>
    </row>
    <row r="419" spans="1:19" ht="15" x14ac:dyDescent="0.25">
      <c r="A419" s="4">
        <f>'[1]Distribution Factors'!F328</f>
        <v>48</v>
      </c>
      <c r="B419" s="4"/>
      <c r="C419" s="4" t="s">
        <v>19</v>
      </c>
      <c r="D419" s="4"/>
      <c r="E419" s="10" t="s">
        <v>334</v>
      </c>
      <c r="F419" s="4"/>
      <c r="G419" s="11">
        <v>2068</v>
      </c>
      <c r="H419" s="4"/>
      <c r="I419" s="12">
        <f t="shared" si="117"/>
        <v>1.5709988149138533E-2</v>
      </c>
      <c r="J419" s="4"/>
      <c r="K419" s="25">
        <f t="shared" si="118"/>
        <v>14.44</v>
      </c>
      <c r="L419" s="4"/>
      <c r="M419" s="5" t="s">
        <v>26</v>
      </c>
      <c r="N419" s="1">
        <v>12250.67</v>
      </c>
      <c r="O419" s="10"/>
      <c r="P419" s="18">
        <f t="shared" si="116"/>
        <v>-12236.23</v>
      </c>
      <c r="Q419" s="15"/>
      <c r="R419" s="16"/>
    </row>
    <row r="420" spans="1:19" ht="15" x14ac:dyDescent="0.25">
      <c r="A420" s="4">
        <f>'[1]Distribution Factors'!F329</f>
        <v>48</v>
      </c>
      <c r="B420" s="4"/>
      <c r="C420" s="4" t="s">
        <v>19</v>
      </c>
      <c r="D420" s="4"/>
      <c r="E420" s="10" t="s">
        <v>335</v>
      </c>
      <c r="F420" s="4"/>
      <c r="G420" s="11">
        <v>528</v>
      </c>
      <c r="H420" s="4"/>
      <c r="I420" s="12">
        <f t="shared" si="117"/>
        <v>4.0110608040353699E-3</v>
      </c>
      <c r="J420" s="4"/>
      <c r="K420" s="25">
        <f t="shared" si="118"/>
        <v>3.69</v>
      </c>
      <c r="L420" s="4"/>
      <c r="M420" s="5" t="s">
        <v>26</v>
      </c>
      <c r="N420" s="1">
        <v>3127.83</v>
      </c>
      <c r="O420" s="10"/>
      <c r="P420" s="18">
        <f t="shared" si="116"/>
        <v>-3124.14</v>
      </c>
      <c r="Q420" s="15"/>
      <c r="R420" s="16"/>
    </row>
    <row r="421" spans="1:19" ht="15" x14ac:dyDescent="0.25">
      <c r="A421" s="4">
        <f>'[1]Distribution Factors'!F330</f>
        <v>48</v>
      </c>
      <c r="B421" s="4"/>
      <c r="C421" s="4" t="s">
        <v>19</v>
      </c>
      <c r="D421" s="4"/>
      <c r="E421" s="10" t="s">
        <v>336</v>
      </c>
      <c r="F421" s="4"/>
      <c r="G421" s="11">
        <v>414</v>
      </c>
      <c r="H421" s="4"/>
      <c r="I421" s="12">
        <f t="shared" si="117"/>
        <v>3.1450363122550061E-3</v>
      </c>
      <c r="J421" s="4"/>
      <c r="K421" s="25">
        <f t="shared" si="118"/>
        <v>2.89</v>
      </c>
      <c r="L421" s="4"/>
      <c r="M421" s="5" t="s">
        <v>26</v>
      </c>
      <c r="N421" s="1">
        <v>2452.5</v>
      </c>
      <c r="O421" s="10"/>
      <c r="P421" s="18">
        <f t="shared" si="116"/>
        <v>-2449.61</v>
      </c>
      <c r="Q421" s="15"/>
      <c r="R421" s="16"/>
    </row>
    <row r="422" spans="1:19" ht="15" x14ac:dyDescent="0.25">
      <c r="A422" s="4">
        <f>'[1]Distribution Factors'!F331</f>
        <v>48</v>
      </c>
      <c r="B422" s="4"/>
      <c r="C422" s="4" t="s">
        <v>19</v>
      </c>
      <c r="D422" s="4"/>
      <c r="E422" s="10" t="s">
        <v>337</v>
      </c>
      <c r="F422" s="4"/>
      <c r="G422" s="11">
        <v>4253</v>
      </c>
      <c r="H422" s="4"/>
      <c r="I422" s="12">
        <f t="shared" si="117"/>
        <v>3.2308790908262178E-2</v>
      </c>
      <c r="J422" s="4"/>
      <c r="K422" s="25">
        <f t="shared" si="118"/>
        <v>29.7</v>
      </c>
      <c r="L422" s="4"/>
      <c r="M422" s="5" t="s">
        <v>26</v>
      </c>
      <c r="N422" s="1">
        <v>25194.43</v>
      </c>
      <c r="O422" s="10"/>
      <c r="P422" s="18">
        <f t="shared" si="116"/>
        <v>-25164.73</v>
      </c>
      <c r="Q422" s="15"/>
      <c r="R422" s="16"/>
    </row>
    <row r="423" spans="1:19" ht="15" x14ac:dyDescent="0.25">
      <c r="A423" s="4">
        <f>'[1]Distribution Factors'!F332</f>
        <v>48</v>
      </c>
      <c r="B423" s="4"/>
      <c r="C423" s="4" t="s">
        <v>19</v>
      </c>
      <c r="D423" s="4"/>
      <c r="E423" s="10" t="s">
        <v>338</v>
      </c>
      <c r="F423" s="4"/>
      <c r="G423" s="11">
        <v>22</v>
      </c>
      <c r="H423" s="4"/>
      <c r="I423" s="12">
        <f t="shared" si="117"/>
        <v>1.6712753350147375E-4</v>
      </c>
      <c r="J423" s="4"/>
      <c r="K423" s="25">
        <f t="shared" si="118"/>
        <v>0.15</v>
      </c>
      <c r="L423" s="4"/>
      <c r="M423" s="5" t="s">
        <v>26</v>
      </c>
      <c r="N423" s="1">
        <v>130.33000000000001</v>
      </c>
      <c r="O423" s="10"/>
      <c r="P423" s="18">
        <f t="shared" si="116"/>
        <v>-130.18</v>
      </c>
      <c r="Q423" s="15"/>
      <c r="R423" s="16"/>
    </row>
    <row r="424" spans="1:19" ht="15" x14ac:dyDescent="0.25">
      <c r="A424" s="4">
        <f>'[1]Distribution Factors'!F333</f>
        <v>48</v>
      </c>
      <c r="B424" s="4"/>
      <c r="C424" s="4" t="s">
        <v>19</v>
      </c>
      <c r="D424" s="4"/>
      <c r="E424" s="10" t="s">
        <v>339</v>
      </c>
      <c r="F424" s="4"/>
      <c r="G424" s="11">
        <v>967</v>
      </c>
      <c r="H424" s="4"/>
      <c r="I424" s="12">
        <f t="shared" si="117"/>
        <v>7.3460147679965965E-3</v>
      </c>
      <c r="J424" s="4"/>
      <c r="K424" s="25">
        <f t="shared" si="118"/>
        <v>6.75</v>
      </c>
      <c r="L424" s="4"/>
      <c r="M424" s="5" t="s">
        <v>26</v>
      </c>
      <c r="N424" s="1">
        <v>5728.43</v>
      </c>
      <c r="O424" s="10"/>
      <c r="P424" s="18">
        <f t="shared" si="116"/>
        <v>-5721.68</v>
      </c>
      <c r="Q424" s="15"/>
      <c r="R424" s="16"/>
    </row>
    <row r="425" spans="1:19" ht="15" x14ac:dyDescent="0.25">
      <c r="A425" s="4">
        <f>'[1]Distribution Factors'!F334</f>
        <v>48</v>
      </c>
      <c r="B425" s="4"/>
      <c r="C425" s="4" t="s">
        <v>19</v>
      </c>
      <c r="D425" s="4"/>
      <c r="E425" s="10" t="s">
        <v>340</v>
      </c>
      <c r="F425" s="4"/>
      <c r="G425" s="11">
        <v>79</v>
      </c>
      <c r="H425" s="4"/>
      <c r="I425" s="12">
        <f t="shared" si="117"/>
        <v>6.0013977939165578E-4</v>
      </c>
      <c r="J425" s="4"/>
      <c r="K425" s="25">
        <f t="shared" si="118"/>
        <v>0.55000000000000004</v>
      </c>
      <c r="L425" s="4"/>
      <c r="N425" s="1">
        <v>467.99</v>
      </c>
      <c r="O425" s="10"/>
      <c r="P425" s="18">
        <f t="shared" si="116"/>
        <v>-467.44</v>
      </c>
      <c r="Q425" s="15"/>
      <c r="R425" s="16"/>
    </row>
    <row r="426" spans="1:19" ht="15.75" thickBot="1" x14ac:dyDescent="0.3">
      <c r="A426" s="4"/>
      <c r="B426" s="4"/>
      <c r="C426" s="4"/>
      <c r="D426" s="4"/>
      <c r="E426" s="19" t="s">
        <v>24</v>
      </c>
      <c r="F426" s="4"/>
      <c r="G426" s="20">
        <f>SUM(G410:G425)</f>
        <v>131636</v>
      </c>
      <c r="H426" s="4"/>
      <c r="I426" s="21">
        <f>SUM(I410:I425)</f>
        <v>1</v>
      </c>
      <c r="J426" s="4"/>
      <c r="K426" s="22">
        <f>SUM(K410:K425)</f>
        <v>919.18999999997322</v>
      </c>
      <c r="L426" s="4"/>
      <c r="M426" s="5">
        <f>[2]Calculation!N55</f>
        <v>919.18999999997322</v>
      </c>
      <c r="N426" s="24">
        <f>M426-K426</f>
        <v>0</v>
      </c>
      <c r="O426" s="10"/>
      <c r="P426" s="18"/>
      <c r="Q426" s="15"/>
      <c r="R426" s="23">
        <f>[2]Calculation!E55</f>
        <v>131636</v>
      </c>
      <c r="S426" s="24">
        <f>R426-G426</f>
        <v>0</v>
      </c>
    </row>
    <row r="427" spans="1:19" ht="15.75" thickTop="1" x14ac:dyDescent="0.25">
      <c r="A427" s="4"/>
      <c r="B427" s="4"/>
      <c r="C427" s="4"/>
      <c r="D427" s="4"/>
      <c r="E427" s="10"/>
      <c r="F427" s="4"/>
      <c r="G427" s="11"/>
      <c r="H427" s="4"/>
      <c r="I427" s="12"/>
      <c r="J427" s="4"/>
      <c r="K427" s="25"/>
      <c r="L427" s="4"/>
      <c r="O427" s="10"/>
      <c r="P427" s="10"/>
      <c r="Q427" s="15"/>
      <c r="R427" s="16"/>
    </row>
    <row r="428" spans="1:19" ht="15" x14ac:dyDescent="0.25">
      <c r="A428" s="4">
        <f>'[1]Distribution Factors'!F335</f>
        <v>49</v>
      </c>
      <c r="B428" s="4"/>
      <c r="C428" s="4" t="s">
        <v>17</v>
      </c>
      <c r="D428" s="4"/>
      <c r="E428" s="10" t="s">
        <v>196</v>
      </c>
      <c r="F428" s="4"/>
      <c r="G428" s="11">
        <v>495880</v>
      </c>
      <c r="H428" s="4"/>
      <c r="I428" s="12">
        <f>+G428/$G$445</f>
        <v>0.54890839313565631</v>
      </c>
      <c r="J428" s="4"/>
      <c r="K428" s="13">
        <f>(M445-SUM(K430:K444))/2</f>
        <v>2864.5100000000884</v>
      </c>
      <c r="L428" s="4"/>
      <c r="M428" s="5" t="s">
        <v>26</v>
      </c>
      <c r="N428" s="1">
        <v>2430125.56</v>
      </c>
      <c r="O428" s="10"/>
      <c r="P428" s="18">
        <f t="shared" ref="P428:P444" si="119">K428-N428</f>
        <v>-2427261.0499999998</v>
      </c>
      <c r="Q428" s="15"/>
      <c r="R428" s="16"/>
    </row>
    <row r="429" spans="1:19" ht="15" x14ac:dyDescent="0.25">
      <c r="A429" s="4">
        <f>'[1]Distribution Factors'!F341</f>
        <v>49</v>
      </c>
      <c r="B429" s="4"/>
      <c r="C429" s="4" t="s">
        <v>341</v>
      </c>
      <c r="D429" s="4"/>
      <c r="E429" s="10" t="s">
        <v>342</v>
      </c>
      <c r="F429" s="4"/>
      <c r="G429" s="11">
        <v>324565</v>
      </c>
      <c r="H429" s="4"/>
      <c r="I429" s="12">
        <f>+G429/$G$445</f>
        <v>0.35927331737128804</v>
      </c>
      <c r="J429" s="4"/>
      <c r="K429" s="25">
        <f>K428</f>
        <v>2864.5100000000884</v>
      </c>
      <c r="L429" s="4"/>
      <c r="M429" s="5" t="s">
        <v>26</v>
      </c>
      <c r="N429" s="1">
        <v>2430125.56</v>
      </c>
      <c r="O429" s="10"/>
      <c r="P429" s="18">
        <f t="shared" si="119"/>
        <v>-2427261.0499999998</v>
      </c>
      <c r="Q429" s="15"/>
      <c r="R429" s="16"/>
    </row>
    <row r="430" spans="1:19" ht="15" x14ac:dyDescent="0.25">
      <c r="A430" s="4">
        <f>'[1]Distribution Factors'!F336</f>
        <v>49</v>
      </c>
      <c r="B430" s="4"/>
      <c r="C430" s="4" t="s">
        <v>19</v>
      </c>
      <c r="D430" s="4"/>
      <c r="E430" s="10" t="s">
        <v>343</v>
      </c>
      <c r="F430" s="4"/>
      <c r="G430" s="11">
        <v>14192</v>
      </c>
      <c r="H430" s="4"/>
      <c r="I430" s="12">
        <f>+G430/$G$445</f>
        <v>1.5709663457653535E-2</v>
      </c>
      <c r="J430" s="4"/>
      <c r="K430" s="25">
        <f>ROUND(I430*$M$445,2)</f>
        <v>99.1</v>
      </c>
      <c r="L430" s="4"/>
      <c r="M430" s="5" t="s">
        <v>26</v>
      </c>
      <c r="N430" s="1">
        <v>84072.28</v>
      </c>
      <c r="O430" s="10"/>
      <c r="P430" s="18">
        <f t="shared" si="119"/>
        <v>-83973.18</v>
      </c>
      <c r="Q430" s="15"/>
      <c r="R430" s="16"/>
    </row>
    <row r="431" spans="1:19" ht="15" x14ac:dyDescent="0.25">
      <c r="A431" s="4">
        <f>'[1]Distribution Factors'!F337</f>
        <v>49</v>
      </c>
      <c r="B431" s="4"/>
      <c r="C431" s="4" t="s">
        <v>19</v>
      </c>
      <c r="D431" s="4"/>
      <c r="E431" s="10" t="s">
        <v>344</v>
      </c>
      <c r="F431" s="4"/>
      <c r="G431" s="11">
        <v>1356</v>
      </c>
      <c r="H431" s="4"/>
      <c r="I431" s="12">
        <f t="shared" ref="I431:I444" si="120">+G431/$G$445</f>
        <v>1.5010078670080463E-3</v>
      </c>
      <c r="J431" s="4"/>
      <c r="K431" s="25">
        <f t="shared" ref="K431:K444" si="121">ROUND(I431*$M$445,2)</f>
        <v>9.4700000000000006</v>
      </c>
      <c r="L431" s="4"/>
      <c r="M431" s="5" t="s">
        <v>26</v>
      </c>
      <c r="N431" s="1">
        <v>8032.84</v>
      </c>
      <c r="O431" s="10"/>
      <c r="P431" s="18">
        <f t="shared" si="119"/>
        <v>-8023.37</v>
      </c>
      <c r="Q431" s="15"/>
      <c r="R431" s="16"/>
    </row>
    <row r="432" spans="1:19" ht="15" x14ac:dyDescent="0.25">
      <c r="A432" s="4">
        <f>'[1]Distribution Factors'!F338</f>
        <v>49</v>
      </c>
      <c r="B432" s="4"/>
      <c r="C432" s="4" t="s">
        <v>19</v>
      </c>
      <c r="D432" s="4"/>
      <c r="E432" s="10" t="s">
        <v>345</v>
      </c>
      <c r="F432" s="4"/>
      <c r="G432" s="11">
        <v>73</v>
      </c>
      <c r="H432" s="4"/>
      <c r="I432" s="12">
        <f t="shared" si="120"/>
        <v>8.0806470716509864E-5</v>
      </c>
      <c r="J432" s="4"/>
      <c r="K432" s="25">
        <f t="shared" si="121"/>
        <v>0.51</v>
      </c>
      <c r="L432" s="4"/>
      <c r="M432" s="5" t="s">
        <v>26</v>
      </c>
      <c r="N432" s="1">
        <v>432.45</v>
      </c>
      <c r="O432" s="10"/>
      <c r="P432" s="18">
        <f t="shared" si="119"/>
        <v>-431.94</v>
      </c>
      <c r="Q432" s="15"/>
      <c r="R432" s="16"/>
    </row>
    <row r="433" spans="1:19" ht="15" x14ac:dyDescent="0.25">
      <c r="A433" s="4">
        <f>'[1]Distribution Factors'!F339</f>
        <v>49</v>
      </c>
      <c r="B433" s="4"/>
      <c r="C433" s="4" t="s">
        <v>19</v>
      </c>
      <c r="D433" s="4"/>
      <c r="E433" s="10" t="s">
        <v>219</v>
      </c>
      <c r="F433" s="4"/>
      <c r="G433" s="11">
        <v>2597</v>
      </c>
      <c r="H433" s="4"/>
      <c r="I433" s="12">
        <f t="shared" si="120"/>
        <v>2.8747178691887142E-3</v>
      </c>
      <c r="J433" s="4"/>
      <c r="K433" s="25">
        <f t="shared" si="121"/>
        <v>18.13</v>
      </c>
      <c r="L433" s="4"/>
      <c r="M433" s="5" t="s">
        <v>26</v>
      </c>
      <c r="N433" s="1">
        <v>15384.42</v>
      </c>
      <c r="O433" s="10"/>
      <c r="P433" s="18">
        <f t="shared" si="119"/>
        <v>-15366.29</v>
      </c>
      <c r="Q433" s="15"/>
      <c r="R433" s="16"/>
    </row>
    <row r="434" spans="1:19" ht="15" x14ac:dyDescent="0.25">
      <c r="A434" s="4">
        <f>'[1]Distribution Factors'!F340</f>
        <v>49</v>
      </c>
      <c r="B434" s="4"/>
      <c r="C434" s="4" t="s">
        <v>19</v>
      </c>
      <c r="D434" s="4"/>
      <c r="E434" s="10" t="s">
        <v>346</v>
      </c>
      <c r="F434" s="4"/>
      <c r="G434" s="11">
        <v>722</v>
      </c>
      <c r="H434" s="4"/>
      <c r="I434" s="12">
        <f t="shared" si="120"/>
        <v>7.9920920352493318E-4</v>
      </c>
      <c r="J434" s="4"/>
      <c r="K434" s="25">
        <f t="shared" si="121"/>
        <v>5.04</v>
      </c>
      <c r="L434" s="4"/>
      <c r="M434" s="5" t="s">
        <v>26</v>
      </c>
      <c r="N434" s="1">
        <v>4277.07</v>
      </c>
      <c r="O434" s="10"/>
      <c r="P434" s="18">
        <f t="shared" si="119"/>
        <v>-4272.03</v>
      </c>
      <c r="Q434" s="15"/>
      <c r="R434" s="16"/>
    </row>
    <row r="435" spans="1:19" ht="15" x14ac:dyDescent="0.25">
      <c r="A435" s="4">
        <f>'[1]Distribution Factors'!F342</f>
        <v>49</v>
      </c>
      <c r="B435" s="4"/>
      <c r="C435" s="4" t="s">
        <v>19</v>
      </c>
      <c r="D435" s="4"/>
      <c r="E435" s="10" t="s">
        <v>323</v>
      </c>
      <c r="F435" s="4"/>
      <c r="G435" s="11">
        <v>46001</v>
      </c>
      <c r="H435" s="4"/>
      <c r="I435" s="12">
        <f t="shared" si="120"/>
        <v>5.0920252868906446E-2</v>
      </c>
      <c r="J435" s="4"/>
      <c r="K435" s="25">
        <f t="shared" si="121"/>
        <v>321.20999999999998</v>
      </c>
      <c r="L435" s="4"/>
      <c r="M435" s="5" t="s">
        <v>26</v>
      </c>
      <c r="N435" s="1">
        <v>272506.28000000003</v>
      </c>
      <c r="O435" s="10"/>
      <c r="P435" s="18">
        <f t="shared" si="119"/>
        <v>-272185.07</v>
      </c>
      <c r="Q435" s="15"/>
      <c r="R435" s="16"/>
    </row>
    <row r="436" spans="1:19" ht="15" x14ac:dyDescent="0.25">
      <c r="A436" s="4">
        <f>'[1]Distribution Factors'!F343</f>
        <v>49</v>
      </c>
      <c r="B436" s="4"/>
      <c r="C436" s="4" t="s">
        <v>19</v>
      </c>
      <c r="D436" s="4"/>
      <c r="E436" s="10" t="s">
        <v>347</v>
      </c>
      <c r="F436" s="4"/>
      <c r="G436" s="11">
        <v>1616</v>
      </c>
      <c r="H436" s="4"/>
      <c r="I436" s="12">
        <f t="shared" si="120"/>
        <v>1.788811735313424E-3</v>
      </c>
      <c r="J436" s="4"/>
      <c r="K436" s="25">
        <f t="shared" si="121"/>
        <v>11.28</v>
      </c>
      <c r="L436" s="4"/>
      <c r="M436" s="5" t="s">
        <v>26</v>
      </c>
      <c r="N436" s="1">
        <v>9573.06</v>
      </c>
      <c r="O436" s="10"/>
      <c r="P436" s="18">
        <f t="shared" si="119"/>
        <v>-9561.7799999999988</v>
      </c>
      <c r="Q436" s="15"/>
      <c r="R436" s="16"/>
    </row>
    <row r="437" spans="1:19" ht="15" x14ac:dyDescent="0.25">
      <c r="A437" s="4">
        <f>'[1]Distribution Factors'!F344</f>
        <v>49</v>
      </c>
      <c r="B437" s="4"/>
      <c r="C437" s="4" t="s">
        <v>19</v>
      </c>
      <c r="D437" s="4"/>
      <c r="E437" s="10" t="s">
        <v>348</v>
      </c>
      <c r="F437" s="4"/>
      <c r="G437" s="11">
        <v>45</v>
      </c>
      <c r="H437" s="4"/>
      <c r="I437" s="12">
        <f t="shared" si="120"/>
        <v>4.9812207975930738E-5</v>
      </c>
      <c r="J437" s="4"/>
      <c r="K437" s="25">
        <f t="shared" si="121"/>
        <v>0.31</v>
      </c>
      <c r="L437" s="4"/>
      <c r="M437" s="5" t="s">
        <v>26</v>
      </c>
      <c r="N437" s="1">
        <v>266.58</v>
      </c>
      <c r="O437" s="10"/>
      <c r="P437" s="18">
        <f t="shared" si="119"/>
        <v>-266.27</v>
      </c>
      <c r="Q437" s="15"/>
      <c r="R437" s="16"/>
    </row>
    <row r="438" spans="1:19" ht="15" x14ac:dyDescent="0.25">
      <c r="A438" s="4">
        <f>'[1]Distribution Factors'!F345</f>
        <v>49</v>
      </c>
      <c r="B438" s="4"/>
      <c r="C438" s="4" t="s">
        <v>19</v>
      </c>
      <c r="D438" s="4"/>
      <c r="E438" s="10" t="s">
        <v>349</v>
      </c>
      <c r="F438" s="4"/>
      <c r="G438" s="11">
        <v>606</v>
      </c>
      <c r="H438" s="4"/>
      <c r="I438" s="12">
        <f t="shared" si="120"/>
        <v>6.7080440074253399E-4</v>
      </c>
      <c r="J438" s="4"/>
      <c r="K438" s="25">
        <f t="shared" si="121"/>
        <v>4.2300000000000004</v>
      </c>
      <c r="L438" s="4"/>
      <c r="M438" s="5" t="s">
        <v>26</v>
      </c>
      <c r="N438" s="1">
        <v>3589.9</v>
      </c>
      <c r="O438" s="10"/>
      <c r="P438" s="18">
        <f t="shared" si="119"/>
        <v>-3585.67</v>
      </c>
      <c r="Q438" s="15"/>
      <c r="R438" s="16"/>
    </row>
    <row r="439" spans="1:19" ht="15" x14ac:dyDescent="0.25">
      <c r="A439" s="4">
        <f>'[1]Distribution Factors'!F346</f>
        <v>49</v>
      </c>
      <c r="B439" s="4"/>
      <c r="C439" s="4" t="s">
        <v>19</v>
      </c>
      <c r="D439" s="4"/>
      <c r="E439" s="10" t="s">
        <v>350</v>
      </c>
      <c r="F439" s="4"/>
      <c r="G439" s="11">
        <v>1712</v>
      </c>
      <c r="H439" s="4"/>
      <c r="I439" s="12">
        <f t="shared" si="120"/>
        <v>1.8950777789954096E-3</v>
      </c>
      <c r="J439" s="4"/>
      <c r="K439" s="25">
        <f t="shared" si="121"/>
        <v>11.95</v>
      </c>
      <c r="L439" s="4"/>
      <c r="M439" s="5" t="s">
        <v>26</v>
      </c>
      <c r="N439" s="1">
        <v>10141.75</v>
      </c>
      <c r="O439" s="10"/>
      <c r="P439" s="18">
        <f t="shared" si="119"/>
        <v>-10129.799999999999</v>
      </c>
      <c r="Q439" s="15"/>
      <c r="R439" s="16"/>
    </row>
    <row r="440" spans="1:19" ht="15" x14ac:dyDescent="0.25">
      <c r="A440" s="4">
        <f>'[1]Distribution Factors'!F347</f>
        <v>49</v>
      </c>
      <c r="B440" s="4"/>
      <c r="C440" s="4" t="s">
        <v>19</v>
      </c>
      <c r="D440" s="4"/>
      <c r="E440" s="10" t="s">
        <v>351</v>
      </c>
      <c r="F440" s="4"/>
      <c r="G440" s="11">
        <v>11812</v>
      </c>
      <c r="H440" s="4"/>
      <c r="I440" s="12">
        <f t="shared" si="120"/>
        <v>1.307515112470431E-2</v>
      </c>
      <c r="J440" s="4"/>
      <c r="K440" s="25">
        <f t="shared" si="121"/>
        <v>82.48</v>
      </c>
      <c r="L440" s="4"/>
      <c r="M440" s="5" t="s">
        <v>26</v>
      </c>
      <c r="N440" s="1">
        <v>69973.350000000006</v>
      </c>
      <c r="O440" s="10"/>
      <c r="P440" s="18">
        <f t="shared" si="119"/>
        <v>-69890.87000000001</v>
      </c>
      <c r="Q440" s="15"/>
      <c r="R440" s="16"/>
    </row>
    <row r="441" spans="1:19" ht="15" x14ac:dyDescent="0.25">
      <c r="A441" s="4">
        <f>'[1]Distribution Factors'!F348</f>
        <v>49</v>
      </c>
      <c r="B441" s="4"/>
      <c r="C441" s="4" t="s">
        <v>19</v>
      </c>
      <c r="D441" s="4"/>
      <c r="E441" s="10" t="s">
        <v>352</v>
      </c>
      <c r="F441" s="4"/>
      <c r="G441" s="11">
        <v>98</v>
      </c>
      <c r="H441" s="4"/>
      <c r="I441" s="12">
        <f t="shared" si="120"/>
        <v>1.0847991959202695E-4</v>
      </c>
      <c r="J441" s="4"/>
      <c r="K441" s="25">
        <f t="shared" si="121"/>
        <v>0.68</v>
      </c>
      <c r="L441" s="4"/>
      <c r="M441" s="5" t="s">
        <v>26</v>
      </c>
      <c r="N441" s="1">
        <v>580.54</v>
      </c>
      <c r="O441" s="10"/>
      <c r="P441" s="18">
        <f t="shared" si="119"/>
        <v>-579.86</v>
      </c>
      <c r="Q441" s="15"/>
      <c r="R441" s="16"/>
    </row>
    <row r="442" spans="1:19" ht="15" x14ac:dyDescent="0.25">
      <c r="A442" s="4">
        <f>'[1]Distribution Factors'!F349</f>
        <v>49</v>
      </c>
      <c r="B442" s="4"/>
      <c r="C442" s="4" t="s">
        <v>19</v>
      </c>
      <c r="D442" s="4"/>
      <c r="E442" s="10" t="s">
        <v>353</v>
      </c>
      <c r="F442" s="4"/>
      <c r="G442" s="11">
        <v>1480</v>
      </c>
      <c r="H442" s="4"/>
      <c r="I442" s="12">
        <f t="shared" si="120"/>
        <v>1.638268173430611E-3</v>
      </c>
      <c r="J442" s="4"/>
      <c r="K442" s="25">
        <f t="shared" si="121"/>
        <v>10.33</v>
      </c>
      <c r="L442" s="4"/>
      <c r="M442" s="5" t="s">
        <v>26</v>
      </c>
      <c r="N442" s="1">
        <v>8767.4</v>
      </c>
      <c r="O442" s="10"/>
      <c r="P442" s="18">
        <f t="shared" si="119"/>
        <v>-8757.07</v>
      </c>
      <c r="Q442" s="15"/>
      <c r="R442" s="16"/>
    </row>
    <row r="443" spans="1:19" ht="15" x14ac:dyDescent="0.25">
      <c r="A443" s="4">
        <f>'[1]Distribution Factors'!F350</f>
        <v>49</v>
      </c>
      <c r="B443" s="4"/>
      <c r="C443" s="4" t="s">
        <v>19</v>
      </c>
      <c r="D443" s="4"/>
      <c r="E443" s="10" t="s">
        <v>354</v>
      </c>
      <c r="F443" s="4"/>
      <c r="G443" s="11">
        <v>407</v>
      </c>
      <c r="H443" s="4"/>
      <c r="I443" s="12">
        <f t="shared" si="120"/>
        <v>4.5052374769341801E-4</v>
      </c>
      <c r="J443" s="4"/>
      <c r="K443" s="25">
        <f t="shared" si="121"/>
        <v>2.84</v>
      </c>
      <c r="L443" s="4"/>
      <c r="M443" s="5" t="s">
        <v>26</v>
      </c>
      <c r="N443" s="1">
        <v>2411.04</v>
      </c>
      <c r="O443" s="10"/>
      <c r="P443" s="18">
        <f t="shared" si="119"/>
        <v>-2408.1999999999998</v>
      </c>
      <c r="Q443" s="15"/>
      <c r="R443" s="16"/>
    </row>
    <row r="444" spans="1:19" ht="14.25" customHeight="1" x14ac:dyDescent="0.25">
      <c r="A444" s="4">
        <f>'[1]Distribution Factors'!F351</f>
        <v>49</v>
      </c>
      <c r="B444" s="4"/>
      <c r="C444" s="4" t="s">
        <v>19</v>
      </c>
      <c r="D444" s="4"/>
      <c r="E444" s="10" t="s">
        <v>355</v>
      </c>
      <c r="F444" s="4"/>
      <c r="G444" s="11">
        <v>231</v>
      </c>
      <c r="H444" s="4"/>
      <c r="I444" s="12">
        <f t="shared" si="120"/>
        <v>2.557026676097778E-4</v>
      </c>
      <c r="J444" s="4"/>
      <c r="K444" s="25">
        <f t="shared" si="121"/>
        <v>1.61</v>
      </c>
      <c r="L444" s="4"/>
      <c r="N444" s="1">
        <v>1368.43</v>
      </c>
      <c r="O444" s="10"/>
      <c r="P444" s="18">
        <f t="shared" si="119"/>
        <v>-1366.8200000000002</v>
      </c>
      <c r="Q444" s="15"/>
      <c r="R444" s="16"/>
    </row>
    <row r="445" spans="1:19" ht="15.75" thickBot="1" x14ac:dyDescent="0.3">
      <c r="A445" s="4"/>
      <c r="B445" s="4"/>
      <c r="C445" s="4"/>
      <c r="D445" s="4"/>
      <c r="E445" s="19" t="s">
        <v>24</v>
      </c>
      <c r="F445" s="4"/>
      <c r="G445" s="20">
        <f>SUM(G428:G444)</f>
        <v>903393</v>
      </c>
      <c r="H445" s="4"/>
      <c r="I445" s="21">
        <f>SUM(I428:I444)</f>
        <v>0.99999999999999989</v>
      </c>
      <c r="J445" s="4"/>
      <c r="K445" s="22">
        <f>SUM(K428:K444)</f>
        <v>6308.190000000177</v>
      </c>
      <c r="L445" s="4"/>
      <c r="M445" s="5">
        <f>[2]Calculation!N56</f>
        <v>6308.190000000177</v>
      </c>
      <c r="N445" s="24">
        <f>M445-K445</f>
        <v>0</v>
      </c>
      <c r="O445" s="10"/>
      <c r="P445" s="18"/>
      <c r="Q445" s="15"/>
      <c r="R445" s="23">
        <f>[2]Calculation!E56</f>
        <v>903393</v>
      </c>
      <c r="S445" s="24">
        <f>R445-G445</f>
        <v>0</v>
      </c>
    </row>
    <row r="446" spans="1:19" ht="14.25" customHeight="1" thickTop="1" x14ac:dyDescent="0.25">
      <c r="A446" s="4"/>
      <c r="B446" s="4"/>
      <c r="C446" s="4"/>
      <c r="D446" s="4"/>
      <c r="E446" s="10"/>
      <c r="F446" s="4"/>
      <c r="G446" s="11"/>
      <c r="H446" s="4"/>
      <c r="I446" s="12"/>
      <c r="J446" s="4"/>
      <c r="K446" s="25"/>
      <c r="L446" s="4"/>
      <c r="O446" s="10"/>
      <c r="P446" s="10"/>
      <c r="Q446" s="15"/>
      <c r="R446" s="16"/>
    </row>
    <row r="447" spans="1:19" ht="15" x14ac:dyDescent="0.25">
      <c r="A447" s="4">
        <f>'[1]Distribution Factors'!F352</f>
        <v>50</v>
      </c>
      <c r="B447" s="4"/>
      <c r="C447" s="4" t="s">
        <v>17</v>
      </c>
      <c r="D447" s="4"/>
      <c r="E447" s="10" t="s">
        <v>356</v>
      </c>
      <c r="F447" s="4"/>
      <c r="G447" s="11">
        <v>27015</v>
      </c>
      <c r="H447" s="4"/>
      <c r="I447" s="12">
        <f>+G447/$G$454</f>
        <v>0.57416420479904784</v>
      </c>
      <c r="J447" s="4"/>
      <c r="K447" s="13">
        <f>M454-SUM(K448:K453)</f>
        <v>188.62000000002269</v>
      </c>
      <c r="L447" s="4"/>
      <c r="M447" s="5" t="s">
        <v>26</v>
      </c>
      <c r="N447" s="1">
        <v>160034.72</v>
      </c>
      <c r="O447" s="10"/>
      <c r="P447" s="18">
        <f t="shared" ref="P447:P453" si="122">K447-N447</f>
        <v>-159846.09999999998</v>
      </c>
      <c r="Q447" s="15"/>
      <c r="R447" s="16"/>
    </row>
    <row r="448" spans="1:19" ht="15" x14ac:dyDescent="0.25">
      <c r="A448" s="4">
        <f>'[1]Distribution Factors'!F353</f>
        <v>50</v>
      </c>
      <c r="B448" s="4"/>
      <c r="C448" s="4" t="s">
        <v>19</v>
      </c>
      <c r="D448" s="4"/>
      <c r="E448" s="10" t="s">
        <v>357</v>
      </c>
      <c r="F448" s="4"/>
      <c r="G448" s="11">
        <v>1691</v>
      </c>
      <c r="H448" s="4"/>
      <c r="I448" s="12">
        <f t="shared" ref="I448:I453" si="123">+G448/$G$454</f>
        <v>3.5939724979277804E-2</v>
      </c>
      <c r="J448" s="4"/>
      <c r="K448" s="25">
        <f>ROUND(I448*$M$454,2)</f>
        <v>11.81</v>
      </c>
      <c r="L448" s="4"/>
      <c r="M448" s="5" t="s">
        <v>26</v>
      </c>
      <c r="N448" s="1">
        <v>10017.35</v>
      </c>
      <c r="O448" s="10"/>
      <c r="P448" s="18">
        <f t="shared" si="122"/>
        <v>-10005.540000000001</v>
      </c>
      <c r="Q448" s="15"/>
      <c r="R448" s="16"/>
    </row>
    <row r="449" spans="1:19" ht="15" x14ac:dyDescent="0.25">
      <c r="A449" s="4">
        <f>'[1]Distribution Factors'!F354</f>
        <v>50</v>
      </c>
      <c r="B449" s="4"/>
      <c r="C449" s="4" t="s">
        <v>19</v>
      </c>
      <c r="D449" s="4"/>
      <c r="E449" s="10" t="s">
        <v>358</v>
      </c>
      <c r="F449" s="4"/>
      <c r="G449" s="11">
        <v>1810</v>
      </c>
      <c r="H449" s="4"/>
      <c r="I449" s="12">
        <f t="shared" si="123"/>
        <v>3.8468895453869209E-2</v>
      </c>
      <c r="J449" s="4"/>
      <c r="K449" s="25">
        <f t="shared" ref="K449:K453" si="124">ROUND(I449*$M$454,2)</f>
        <v>12.64</v>
      </c>
      <c r="L449" s="4"/>
      <c r="M449" s="5" t="s">
        <v>26</v>
      </c>
      <c r="N449" s="1">
        <v>10722.3</v>
      </c>
      <c r="O449" s="10"/>
      <c r="P449" s="18">
        <f t="shared" si="122"/>
        <v>-10709.66</v>
      </c>
      <c r="Q449" s="15"/>
      <c r="R449" s="16"/>
    </row>
    <row r="450" spans="1:19" ht="15" x14ac:dyDescent="0.25">
      <c r="A450" s="4">
        <f>'[1]Distribution Factors'!F355</f>
        <v>50</v>
      </c>
      <c r="B450" s="4"/>
      <c r="C450" s="4" t="s">
        <v>19</v>
      </c>
      <c r="D450" s="4"/>
      <c r="E450" s="10" t="s">
        <v>359</v>
      </c>
      <c r="F450" s="4"/>
      <c r="G450" s="11">
        <v>4588</v>
      </c>
      <c r="H450" s="4"/>
      <c r="I450" s="12">
        <f t="shared" si="123"/>
        <v>9.7511211238868467E-2</v>
      </c>
      <c r="J450" s="4"/>
      <c r="K450" s="25">
        <f t="shared" si="124"/>
        <v>32.04</v>
      </c>
      <c r="L450" s="4"/>
      <c r="M450" s="5" t="s">
        <v>26</v>
      </c>
      <c r="N450" s="1">
        <v>27178.95</v>
      </c>
      <c r="O450" s="10"/>
      <c r="P450" s="18">
        <f t="shared" si="122"/>
        <v>-27146.91</v>
      </c>
      <c r="Q450" s="15"/>
      <c r="R450" s="16"/>
    </row>
    <row r="451" spans="1:19" ht="15" x14ac:dyDescent="0.25">
      <c r="A451" s="4">
        <f>'[1]Distribution Factors'!F356</f>
        <v>50</v>
      </c>
      <c r="B451" s="4"/>
      <c r="C451" s="4" t="s">
        <v>19</v>
      </c>
      <c r="D451" s="4"/>
      <c r="E451" s="10" t="s">
        <v>360</v>
      </c>
      <c r="F451" s="4"/>
      <c r="G451" s="11">
        <v>1353</v>
      </c>
      <c r="H451" s="4"/>
      <c r="I451" s="12">
        <f t="shared" si="123"/>
        <v>2.8756030690102231E-2</v>
      </c>
      <c r="J451" s="4"/>
      <c r="K451" s="25">
        <f t="shared" si="124"/>
        <v>9.4499999999999993</v>
      </c>
      <c r="L451" s="4"/>
      <c r="M451" s="5" t="s">
        <v>26</v>
      </c>
      <c r="N451" s="1">
        <v>8015.06</v>
      </c>
      <c r="O451" s="10"/>
      <c r="P451" s="18">
        <f t="shared" si="122"/>
        <v>-8005.6100000000006</v>
      </c>
      <c r="Q451" s="15"/>
      <c r="R451" s="16"/>
    </row>
    <row r="452" spans="1:19" ht="15" x14ac:dyDescent="0.25">
      <c r="A452" s="4">
        <f>'[1]Distribution Factors'!F357</f>
        <v>50</v>
      </c>
      <c r="B452" s="4"/>
      <c r="C452" s="4" t="s">
        <v>19</v>
      </c>
      <c r="D452" s="4"/>
      <c r="E452" s="10" t="s">
        <v>361</v>
      </c>
      <c r="F452" s="4"/>
      <c r="G452" s="11">
        <v>561</v>
      </c>
      <c r="H452" s="4"/>
      <c r="I452" s="12">
        <f t="shared" si="123"/>
        <v>1.1923232237359461E-2</v>
      </c>
      <c r="J452" s="4"/>
      <c r="K452" s="25">
        <f t="shared" si="124"/>
        <v>3.92</v>
      </c>
      <c r="L452" s="4"/>
      <c r="M452" s="5" t="s">
        <v>26</v>
      </c>
      <c r="N452" s="1">
        <v>3323.32</v>
      </c>
      <c r="O452" s="10"/>
      <c r="P452" s="18">
        <f t="shared" si="122"/>
        <v>-3319.4</v>
      </c>
      <c r="Q452" s="15"/>
      <c r="R452" s="16"/>
    </row>
    <row r="453" spans="1:19" ht="15" x14ac:dyDescent="0.25">
      <c r="A453" s="4">
        <f>'[1]Distribution Factors'!F358</f>
        <v>50</v>
      </c>
      <c r="B453" s="4"/>
      <c r="C453" s="4" t="s">
        <v>19</v>
      </c>
      <c r="D453" s="4"/>
      <c r="E453" s="10" t="s">
        <v>362</v>
      </c>
      <c r="F453" s="4"/>
      <c r="G453" s="11">
        <v>10033</v>
      </c>
      <c r="H453" s="4"/>
      <c r="I453" s="12">
        <f t="shared" si="123"/>
        <v>0.21323670060147498</v>
      </c>
      <c r="J453" s="4"/>
      <c r="K453" s="25">
        <f t="shared" si="124"/>
        <v>70.06</v>
      </c>
      <c r="L453" s="4"/>
      <c r="N453" s="1">
        <v>59434.7</v>
      </c>
      <c r="O453" s="10"/>
      <c r="P453" s="18">
        <f t="shared" si="122"/>
        <v>-59364.639999999999</v>
      </c>
      <c r="Q453" s="15"/>
      <c r="R453" s="16"/>
    </row>
    <row r="454" spans="1:19" ht="15.75" thickBot="1" x14ac:dyDescent="0.3">
      <c r="A454" s="4"/>
      <c r="B454" s="4"/>
      <c r="C454" s="4"/>
      <c r="D454" s="4"/>
      <c r="E454" s="19" t="s">
        <v>24</v>
      </c>
      <c r="F454" s="4"/>
      <c r="G454" s="20">
        <f>SUM(G447:G453)</f>
        <v>47051</v>
      </c>
      <c r="H454" s="4"/>
      <c r="I454" s="21">
        <f>SUM(I447:I453)</f>
        <v>1</v>
      </c>
      <c r="J454" s="4"/>
      <c r="K454" s="22">
        <f>SUM(K447:K453)</f>
        <v>328.54000000002264</v>
      </c>
      <c r="L454" s="4"/>
      <c r="M454" s="5">
        <f>[2]Calculation!N57</f>
        <v>328.5400000000227</v>
      </c>
      <c r="N454" s="24">
        <f>M454-K454</f>
        <v>0</v>
      </c>
      <c r="O454" s="10"/>
      <c r="P454" s="18"/>
      <c r="Q454" s="15"/>
      <c r="R454" s="23">
        <f>[2]Calculation!E57</f>
        <v>47051</v>
      </c>
      <c r="S454" s="24">
        <f>R454-G454</f>
        <v>0</v>
      </c>
    </row>
    <row r="455" spans="1:19" ht="15.75" thickTop="1" x14ac:dyDescent="0.25">
      <c r="A455" s="4"/>
      <c r="B455" s="4"/>
      <c r="C455" s="4"/>
      <c r="D455" s="4"/>
      <c r="E455" s="10"/>
      <c r="F455" s="4"/>
      <c r="G455" s="11"/>
      <c r="H455" s="4"/>
      <c r="I455" s="12"/>
      <c r="J455" s="4"/>
      <c r="K455" s="25"/>
      <c r="L455" s="4"/>
      <c r="O455" s="10"/>
      <c r="P455" s="10"/>
      <c r="Q455" s="15"/>
      <c r="R455" s="16"/>
    </row>
    <row r="456" spans="1:19" ht="15" x14ac:dyDescent="0.25">
      <c r="A456" s="4">
        <f>'[1]Distribution Factors'!F359</f>
        <v>51</v>
      </c>
      <c r="B456" s="4"/>
      <c r="C456" s="4" t="s">
        <v>17</v>
      </c>
      <c r="D456" s="4"/>
      <c r="E456" s="10" t="s">
        <v>363</v>
      </c>
      <c r="F456" s="4"/>
      <c r="G456" s="11">
        <v>6643</v>
      </c>
      <c r="H456" s="4"/>
      <c r="I456" s="12">
        <f>+G456/$G$460</f>
        <v>0.64282949487129859</v>
      </c>
      <c r="J456" s="4"/>
      <c r="K456" s="13">
        <f>M460-SUM(K457:K459)</f>
        <v>46.390000000005529</v>
      </c>
      <c r="L456" s="4"/>
      <c r="M456" s="5" t="s">
        <v>26</v>
      </c>
      <c r="N456" s="1">
        <v>39352.61</v>
      </c>
      <c r="O456" s="10"/>
      <c r="P456" s="18">
        <f t="shared" ref="P456:P459" si="125">K456-N456</f>
        <v>-39306.219999999994</v>
      </c>
      <c r="Q456" s="15"/>
      <c r="R456" s="16"/>
    </row>
    <row r="457" spans="1:19" ht="15" x14ac:dyDescent="0.25">
      <c r="A457" s="4">
        <f>'[1]Distribution Factors'!F360</f>
        <v>51</v>
      </c>
      <c r="B457" s="4"/>
      <c r="C457" s="4" t="s">
        <v>19</v>
      </c>
      <c r="D457" s="4"/>
      <c r="E457" s="10" t="s">
        <v>364</v>
      </c>
      <c r="F457" s="4"/>
      <c r="G457" s="11">
        <v>184</v>
      </c>
      <c r="H457" s="4"/>
      <c r="I457" s="12">
        <f t="shared" ref="I457:I459" si="126">+G457/$G$460</f>
        <v>1.7805302883684922E-2</v>
      </c>
      <c r="J457" s="4"/>
      <c r="K457" s="25">
        <f>ROUND(I457*$M$460,2)</f>
        <v>1.29</v>
      </c>
      <c r="L457" s="4"/>
      <c r="M457" s="5" t="s">
        <v>26</v>
      </c>
      <c r="N457" s="1">
        <v>1090</v>
      </c>
      <c r="O457" s="10"/>
      <c r="P457" s="18">
        <f t="shared" si="125"/>
        <v>-1088.71</v>
      </c>
      <c r="Q457" s="15"/>
      <c r="R457" s="16"/>
    </row>
    <row r="458" spans="1:19" ht="15" x14ac:dyDescent="0.25">
      <c r="A458" s="4">
        <f>'[1]Distribution Factors'!F361</f>
        <v>51</v>
      </c>
      <c r="B458" s="4"/>
      <c r="C458" s="4" t="s">
        <v>19</v>
      </c>
      <c r="D458" s="4"/>
      <c r="E458" s="10" t="s">
        <v>365</v>
      </c>
      <c r="F458" s="4"/>
      <c r="G458" s="11">
        <v>2751</v>
      </c>
      <c r="H458" s="4"/>
      <c r="I458" s="12">
        <f t="shared" si="126"/>
        <v>0.26620863170118059</v>
      </c>
      <c r="J458" s="4"/>
      <c r="K458" s="25">
        <f t="shared" ref="K458:K459" si="127">ROUND(I458*$M$460,2)</f>
        <v>19.21</v>
      </c>
      <c r="L458" s="4"/>
      <c r="M458" s="5" t="s">
        <v>26</v>
      </c>
      <c r="N458" s="1">
        <v>16296.71</v>
      </c>
      <c r="O458" s="10"/>
      <c r="P458" s="18">
        <f t="shared" si="125"/>
        <v>-16277.5</v>
      </c>
      <c r="Q458" s="15"/>
      <c r="R458" s="16"/>
    </row>
    <row r="459" spans="1:19" ht="15" x14ac:dyDescent="0.25">
      <c r="A459" s="4">
        <f>'[1]Distribution Factors'!F362</f>
        <v>51</v>
      </c>
      <c r="B459" s="4"/>
      <c r="C459" s="4" t="s">
        <v>19</v>
      </c>
      <c r="D459" s="4"/>
      <c r="E459" s="10" t="s">
        <v>366</v>
      </c>
      <c r="F459" s="4"/>
      <c r="G459" s="11">
        <v>756</v>
      </c>
      <c r="H459" s="4"/>
      <c r="I459" s="12">
        <f t="shared" si="126"/>
        <v>7.3156570543835883E-2</v>
      </c>
      <c r="J459" s="4"/>
      <c r="K459" s="25">
        <f t="shared" si="127"/>
        <v>5.28</v>
      </c>
      <c r="L459" s="4"/>
      <c r="N459" s="1">
        <v>4478.4799999999996</v>
      </c>
      <c r="O459" s="10"/>
      <c r="P459" s="18">
        <f t="shared" si="125"/>
        <v>-4473.2</v>
      </c>
      <c r="Q459" s="15"/>
      <c r="R459" s="16"/>
    </row>
    <row r="460" spans="1:19" ht="15.75" thickBot="1" x14ac:dyDescent="0.3">
      <c r="A460" s="4"/>
      <c r="B460" s="4"/>
      <c r="C460" s="4"/>
      <c r="D460" s="4"/>
      <c r="E460" s="19" t="s">
        <v>24</v>
      </c>
      <c r="F460" s="4"/>
      <c r="G460" s="20">
        <f>SUM(G456:G459)</f>
        <v>10334</v>
      </c>
      <c r="H460" s="4"/>
      <c r="I460" s="21">
        <f>SUM(I456:I459)</f>
        <v>0.99999999999999989</v>
      </c>
      <c r="J460" s="4"/>
      <c r="K460" s="22">
        <f>SUM(K456:K459)</f>
        <v>72.17000000000553</v>
      </c>
      <c r="L460" s="4"/>
      <c r="M460" s="5">
        <f>[2]Calculation!N58</f>
        <v>72.17000000000553</v>
      </c>
      <c r="N460" s="24">
        <f>M460-K460</f>
        <v>0</v>
      </c>
      <c r="O460" s="10"/>
      <c r="P460" s="18"/>
      <c r="Q460" s="15"/>
      <c r="R460" s="23">
        <f>[2]Calculation!E58</f>
        <v>10334</v>
      </c>
      <c r="S460" s="24">
        <f>R460-G460</f>
        <v>0</v>
      </c>
    </row>
    <row r="461" spans="1:19" ht="15.75" thickTop="1" x14ac:dyDescent="0.25">
      <c r="A461" s="4"/>
      <c r="B461" s="4"/>
      <c r="C461" s="4"/>
      <c r="D461" s="4"/>
      <c r="E461" s="10"/>
      <c r="F461" s="4"/>
      <c r="G461" s="11"/>
      <c r="H461" s="4"/>
      <c r="I461" s="12"/>
      <c r="J461" s="4"/>
      <c r="K461" s="25"/>
      <c r="L461" s="4"/>
      <c r="O461" s="10"/>
      <c r="P461" s="10"/>
      <c r="Q461" s="15"/>
      <c r="R461" s="16"/>
    </row>
    <row r="462" spans="1:19" ht="15" x14ac:dyDescent="0.25">
      <c r="A462" s="4">
        <f>'[1]Distribution Factors'!F363</f>
        <v>52</v>
      </c>
      <c r="B462" s="4"/>
      <c r="C462" s="4" t="s">
        <v>17</v>
      </c>
      <c r="D462" s="4"/>
      <c r="E462" s="10" t="s">
        <v>367</v>
      </c>
      <c r="F462" s="4"/>
      <c r="G462" s="11">
        <v>22530</v>
      </c>
      <c r="H462" s="4"/>
      <c r="I462" s="12">
        <f>+G462/$G$469</f>
        <v>0.61051946996179174</v>
      </c>
      <c r="J462" s="4"/>
      <c r="K462" s="13">
        <f>M469-SUM(K463:K468)</f>
        <v>157.33000000001687</v>
      </c>
      <c r="L462" s="4"/>
      <c r="M462" s="5" t="s">
        <v>26</v>
      </c>
      <c r="N462" s="1">
        <v>133465.93</v>
      </c>
      <c r="O462" s="10"/>
      <c r="P462" s="18">
        <f t="shared" ref="P462:P468" si="128">K462-N462</f>
        <v>-133308.59999999998</v>
      </c>
      <c r="Q462" s="15"/>
      <c r="R462" s="16"/>
    </row>
    <row r="463" spans="1:19" ht="15" x14ac:dyDescent="0.25">
      <c r="A463" s="4">
        <f>'[1]Distribution Factors'!F364</f>
        <v>52</v>
      </c>
      <c r="B463" s="4"/>
      <c r="C463" s="4" t="s">
        <v>19</v>
      </c>
      <c r="D463" s="4"/>
      <c r="E463" s="10" t="s">
        <v>368</v>
      </c>
      <c r="F463" s="4"/>
      <c r="G463" s="11">
        <v>384</v>
      </c>
      <c r="H463" s="4"/>
      <c r="I463" s="12">
        <f t="shared" ref="I463:I468" si="129">+G463/$G$469</f>
        <v>1.0405658076579141E-2</v>
      </c>
      <c r="J463" s="4"/>
      <c r="K463" s="25">
        <f>ROUND(I463*$M$469,2)</f>
        <v>2.68</v>
      </c>
      <c r="L463" s="4"/>
      <c r="M463" s="5" t="s">
        <v>26</v>
      </c>
      <c r="N463" s="1">
        <v>2274.79</v>
      </c>
      <c r="O463" s="10"/>
      <c r="P463" s="18">
        <f t="shared" si="128"/>
        <v>-2272.11</v>
      </c>
      <c r="Q463" s="15"/>
      <c r="R463" s="16"/>
    </row>
    <row r="464" spans="1:19" ht="15" x14ac:dyDescent="0.25">
      <c r="A464" s="4">
        <f>'[1]Distribution Factors'!F365</f>
        <v>52</v>
      </c>
      <c r="B464" s="4"/>
      <c r="C464" s="4" t="s">
        <v>19</v>
      </c>
      <c r="D464" s="4"/>
      <c r="E464" s="10" t="s">
        <v>369</v>
      </c>
      <c r="F464" s="4"/>
      <c r="G464" s="11">
        <v>888</v>
      </c>
      <c r="H464" s="4"/>
      <c r="I464" s="12">
        <f t="shared" si="129"/>
        <v>2.4063084302089262E-2</v>
      </c>
      <c r="J464" s="4"/>
      <c r="K464" s="25">
        <f t="shared" ref="K464:K468" si="130">ROUND(I464*$M$469,2)</f>
        <v>6.2</v>
      </c>
      <c r="L464" s="4"/>
      <c r="M464" s="5" t="s">
        <v>26</v>
      </c>
      <c r="N464" s="1">
        <v>5260.44</v>
      </c>
      <c r="O464" s="10"/>
      <c r="P464" s="18">
        <f t="shared" si="128"/>
        <v>-5254.24</v>
      </c>
      <c r="Q464" s="15"/>
      <c r="R464" s="16"/>
    </row>
    <row r="465" spans="1:19" ht="15" x14ac:dyDescent="0.25">
      <c r="A465" s="4">
        <f>'[1]Distribution Factors'!F366</f>
        <v>52</v>
      </c>
      <c r="B465" s="4"/>
      <c r="C465" s="4" t="s">
        <v>19</v>
      </c>
      <c r="D465" s="4"/>
      <c r="E465" s="10" t="s">
        <v>191</v>
      </c>
      <c r="F465" s="4"/>
      <c r="G465" s="11">
        <v>993</v>
      </c>
      <c r="H465" s="4"/>
      <c r="I465" s="12">
        <f t="shared" si="129"/>
        <v>2.6908381432403868E-2</v>
      </c>
      <c r="J465" s="4"/>
      <c r="K465" s="25">
        <f t="shared" si="130"/>
        <v>6.93</v>
      </c>
      <c r="L465" s="4"/>
      <c r="M465" s="5" t="s">
        <v>26</v>
      </c>
      <c r="N465" s="1">
        <v>5882.45</v>
      </c>
      <c r="O465" s="10"/>
      <c r="P465" s="18">
        <f t="shared" si="128"/>
        <v>-5875.5199999999995</v>
      </c>
      <c r="Q465" s="15"/>
      <c r="R465" s="16"/>
    </row>
    <row r="466" spans="1:19" ht="15" x14ac:dyDescent="0.25">
      <c r="A466" s="4">
        <f>'[1]Distribution Factors'!F367</f>
        <v>52</v>
      </c>
      <c r="B466" s="4"/>
      <c r="C466" s="4" t="s">
        <v>19</v>
      </c>
      <c r="D466" s="4"/>
      <c r="E466" s="10" t="s">
        <v>370</v>
      </c>
      <c r="F466" s="4"/>
      <c r="G466" s="11">
        <v>482</v>
      </c>
      <c r="H466" s="4"/>
      <c r="I466" s="12">
        <f t="shared" si="129"/>
        <v>1.3061268731539441E-2</v>
      </c>
      <c r="J466" s="4"/>
      <c r="K466" s="25">
        <f t="shared" si="130"/>
        <v>3.37</v>
      </c>
      <c r="L466" s="4"/>
      <c r="M466" s="5" t="s">
        <v>26</v>
      </c>
      <c r="N466" s="1">
        <v>2855.33</v>
      </c>
      <c r="O466" s="10"/>
      <c r="P466" s="18">
        <f t="shared" si="128"/>
        <v>-2851.96</v>
      </c>
      <c r="Q466" s="15"/>
      <c r="R466" s="16"/>
    </row>
    <row r="467" spans="1:19" ht="15" x14ac:dyDescent="0.25">
      <c r="A467" s="4">
        <f>'[1]Distribution Factors'!F368</f>
        <v>52</v>
      </c>
      <c r="B467" s="4"/>
      <c r="C467" s="4" t="s">
        <v>19</v>
      </c>
      <c r="D467" s="4"/>
      <c r="E467" s="10" t="s">
        <v>371</v>
      </c>
      <c r="F467" s="4"/>
      <c r="G467" s="11">
        <v>209</v>
      </c>
      <c r="H467" s="4"/>
      <c r="I467" s="12">
        <f t="shared" si="129"/>
        <v>5.6634961927214591E-3</v>
      </c>
      <c r="J467" s="4"/>
      <c r="K467" s="25">
        <f t="shared" si="130"/>
        <v>1.46</v>
      </c>
      <c r="L467" s="4"/>
      <c r="M467" s="5" t="s">
        <v>26</v>
      </c>
      <c r="N467" s="1">
        <v>1238.0999999999999</v>
      </c>
      <c r="O467" s="10"/>
      <c r="P467" s="18">
        <f t="shared" si="128"/>
        <v>-1236.6399999999999</v>
      </c>
      <c r="Q467" s="15"/>
      <c r="R467" s="16"/>
    </row>
    <row r="468" spans="1:19" ht="15" x14ac:dyDescent="0.25">
      <c r="A468" s="4">
        <f>'[1]Distribution Factors'!F369</f>
        <v>52</v>
      </c>
      <c r="B468" s="4"/>
      <c r="C468" s="4" t="s">
        <v>19</v>
      </c>
      <c r="D468" s="4"/>
      <c r="E468" s="10" t="s">
        <v>372</v>
      </c>
      <c r="F468" s="4"/>
      <c r="G468" s="11">
        <v>11417</v>
      </c>
      <c r="H468" s="4"/>
      <c r="I468" s="12">
        <f t="shared" si="129"/>
        <v>0.30937864130287512</v>
      </c>
      <c r="J468" s="4"/>
      <c r="K468" s="25">
        <f t="shared" si="130"/>
        <v>79.72</v>
      </c>
      <c r="L468" s="4"/>
      <c r="N468" s="1">
        <v>67633.399999999994</v>
      </c>
      <c r="O468" s="10"/>
      <c r="P468" s="18">
        <f t="shared" si="128"/>
        <v>-67553.679999999993</v>
      </c>
      <c r="Q468" s="15"/>
      <c r="R468" s="16"/>
    </row>
    <row r="469" spans="1:19" ht="15.75" thickBot="1" x14ac:dyDescent="0.3">
      <c r="A469" s="4"/>
      <c r="B469" s="4"/>
      <c r="C469" s="4"/>
      <c r="D469" s="4"/>
      <c r="E469" s="19" t="s">
        <v>24</v>
      </c>
      <c r="F469" s="4"/>
      <c r="G469" s="20">
        <f>SUM(G462:G468)</f>
        <v>36903</v>
      </c>
      <c r="H469" s="4"/>
      <c r="I469" s="21">
        <f>SUM(I462:I468)</f>
        <v>1</v>
      </c>
      <c r="J469" s="4"/>
      <c r="K469" s="22">
        <f>SUM(K462:K468)</f>
        <v>257.69000000001688</v>
      </c>
      <c r="L469" s="4"/>
      <c r="M469" s="5">
        <f>[2]Calculation!N59</f>
        <v>257.69000000001688</v>
      </c>
      <c r="N469" s="24">
        <f>M469-K469</f>
        <v>0</v>
      </c>
      <c r="O469" s="10"/>
      <c r="P469" s="18"/>
      <c r="Q469" s="15"/>
      <c r="R469" s="23">
        <f>[2]Calculation!E59</f>
        <v>36903</v>
      </c>
      <c r="S469" s="24">
        <f>R469-G469</f>
        <v>0</v>
      </c>
    </row>
    <row r="470" spans="1:19" ht="15.75" thickTop="1" x14ac:dyDescent="0.25">
      <c r="A470" s="4"/>
      <c r="B470" s="4"/>
      <c r="C470" s="4"/>
      <c r="D470" s="4"/>
      <c r="E470" s="10"/>
      <c r="F470" s="4"/>
      <c r="G470" s="11"/>
      <c r="H470" s="4"/>
      <c r="I470" s="12"/>
      <c r="J470" s="4"/>
      <c r="K470" s="25"/>
      <c r="L470" s="4"/>
      <c r="O470" s="10"/>
      <c r="P470" s="10"/>
      <c r="Q470" s="15"/>
      <c r="R470" s="16"/>
    </row>
    <row r="471" spans="1:19" ht="15" x14ac:dyDescent="0.25">
      <c r="A471" s="4">
        <f>'[1]Distribution Factors'!F370</f>
        <v>53</v>
      </c>
      <c r="B471" s="4"/>
      <c r="C471" s="4" t="s">
        <v>17</v>
      </c>
      <c r="D471" s="4"/>
      <c r="E471" s="10" t="s">
        <v>300</v>
      </c>
      <c r="F471" s="4"/>
      <c r="G471" s="11">
        <v>50993</v>
      </c>
      <c r="H471" s="4"/>
      <c r="I471" s="12">
        <f>+G471/$G$475</f>
        <v>0.36958412454520417</v>
      </c>
      <c r="J471" s="4"/>
      <c r="K471" s="13">
        <f>M475-SUM(K472:K474)</f>
        <v>356.07000000006053</v>
      </c>
      <c r="L471" s="4"/>
      <c r="M471" s="5" t="s">
        <v>26</v>
      </c>
      <c r="N471" s="1">
        <v>302078.49</v>
      </c>
      <c r="O471" s="10"/>
      <c r="P471" s="18">
        <f t="shared" ref="P471:P474" si="131">K471-N471</f>
        <v>-301722.41999999993</v>
      </c>
      <c r="Q471" s="15"/>
      <c r="R471" s="16"/>
    </row>
    <row r="472" spans="1:19" ht="15" x14ac:dyDescent="0.25">
      <c r="A472" s="4">
        <f>'[1]Distribution Factors'!F371</f>
        <v>53</v>
      </c>
      <c r="B472" s="4"/>
      <c r="C472" s="4" t="s">
        <v>19</v>
      </c>
      <c r="D472" s="4"/>
      <c r="E472" s="10" t="s">
        <v>373</v>
      </c>
      <c r="F472" s="4"/>
      <c r="G472" s="11">
        <v>80405</v>
      </c>
      <c r="H472" s="4"/>
      <c r="I472" s="12">
        <f t="shared" ref="I472:I474" si="132">+G472/$G$475</f>
        <v>0.58275472190412692</v>
      </c>
      <c r="J472" s="4"/>
      <c r="K472" s="25">
        <f>ROUND(I472*$M$475,2)</f>
        <v>561.45000000000005</v>
      </c>
      <c r="L472" s="4"/>
      <c r="M472" s="5" t="s">
        <v>26</v>
      </c>
      <c r="N472" s="1">
        <v>476312.84</v>
      </c>
      <c r="O472" s="10"/>
      <c r="P472" s="18">
        <f t="shared" si="131"/>
        <v>-475751.39</v>
      </c>
      <c r="Q472" s="15"/>
      <c r="R472" s="16"/>
    </row>
    <row r="473" spans="1:19" ht="15" x14ac:dyDescent="0.25">
      <c r="A473" s="4">
        <f>'[1]Distribution Factors'!F372</f>
        <v>53</v>
      </c>
      <c r="B473" s="4"/>
      <c r="C473" s="4" t="s">
        <v>19</v>
      </c>
      <c r="D473" s="4"/>
      <c r="E473" s="10" t="s">
        <v>374</v>
      </c>
      <c r="F473" s="4"/>
      <c r="G473" s="11">
        <v>6378</v>
      </c>
      <c r="H473" s="4"/>
      <c r="I473" s="12">
        <f t="shared" si="132"/>
        <v>4.6226100569672544E-2</v>
      </c>
      <c r="J473" s="4"/>
      <c r="K473" s="25">
        <f t="shared" ref="K473:K474" si="133">ROUND(I473*$M$475,2)</f>
        <v>44.54</v>
      </c>
      <c r="L473" s="4"/>
      <c r="M473" s="5" t="s">
        <v>26</v>
      </c>
      <c r="N473" s="1">
        <v>37782.769999999997</v>
      </c>
      <c r="O473" s="10"/>
      <c r="P473" s="18">
        <f t="shared" si="131"/>
        <v>-37738.229999999996</v>
      </c>
      <c r="Q473" s="15"/>
      <c r="R473" s="16"/>
    </row>
    <row r="474" spans="1:19" ht="15" x14ac:dyDescent="0.25">
      <c r="A474" s="4">
        <f>'[1]Distribution Factors'!F373</f>
        <v>53</v>
      </c>
      <c r="B474" s="4"/>
      <c r="C474" s="4" t="s">
        <v>19</v>
      </c>
      <c r="D474" s="4"/>
      <c r="E474" s="10" t="s">
        <v>375</v>
      </c>
      <c r="F474" s="4"/>
      <c r="G474" s="11">
        <v>198</v>
      </c>
      <c r="H474" s="4"/>
      <c r="I474" s="12">
        <f t="shared" si="132"/>
        <v>1.4350529809964195E-3</v>
      </c>
      <c r="J474" s="4"/>
      <c r="K474" s="25">
        <f t="shared" si="133"/>
        <v>1.38</v>
      </c>
      <c r="L474" s="4"/>
      <c r="N474" s="1">
        <v>1172.94</v>
      </c>
      <c r="O474" s="10"/>
      <c r="P474" s="18">
        <f t="shared" si="131"/>
        <v>-1171.56</v>
      </c>
      <c r="Q474" s="15"/>
      <c r="R474" s="16"/>
    </row>
    <row r="475" spans="1:19" ht="15.75" thickBot="1" x14ac:dyDescent="0.3">
      <c r="A475" s="4"/>
      <c r="B475" s="4"/>
      <c r="C475" s="4"/>
      <c r="D475" s="4"/>
      <c r="E475" s="19" t="s">
        <v>24</v>
      </c>
      <c r="F475" s="4"/>
      <c r="G475" s="20">
        <f>SUM(G471:G474)</f>
        <v>137974</v>
      </c>
      <c r="H475" s="4"/>
      <c r="I475" s="21">
        <f>SUM(I471:I474)</f>
        <v>1</v>
      </c>
      <c r="J475" s="4"/>
      <c r="K475" s="22">
        <f>SUM(K471:K474)</f>
        <v>963.44000000006054</v>
      </c>
      <c r="L475" s="4"/>
      <c r="M475" s="5">
        <f>[2]Calculation!N60</f>
        <v>963.44000000006054</v>
      </c>
      <c r="N475" s="24">
        <f>M475-K475</f>
        <v>0</v>
      </c>
      <c r="O475" s="10"/>
      <c r="P475" s="18"/>
      <c r="Q475" s="15"/>
      <c r="R475" s="23">
        <f>[2]Calculation!E60</f>
        <v>137974</v>
      </c>
      <c r="S475" s="24">
        <f>R475-G475</f>
        <v>0</v>
      </c>
    </row>
    <row r="476" spans="1:19" ht="15.75" thickTop="1" x14ac:dyDescent="0.25">
      <c r="A476" s="4"/>
      <c r="B476" s="4"/>
      <c r="C476" s="4"/>
      <c r="D476" s="4"/>
      <c r="E476" s="10"/>
      <c r="F476" s="4"/>
      <c r="G476" s="11"/>
      <c r="H476" s="4"/>
      <c r="I476" s="12"/>
      <c r="J476" s="4"/>
      <c r="K476" s="25"/>
      <c r="L476" s="4"/>
      <c r="O476" s="10"/>
      <c r="P476" s="10"/>
      <c r="Q476" s="15"/>
      <c r="R476" s="16"/>
    </row>
    <row r="477" spans="1:19" ht="15" x14ac:dyDescent="0.25">
      <c r="A477" s="4">
        <f>'[1]Distribution Factors'!F374</f>
        <v>54</v>
      </c>
      <c r="B477" s="4"/>
      <c r="C477" s="4" t="s">
        <v>17</v>
      </c>
      <c r="D477" s="4"/>
      <c r="E477" s="10" t="s">
        <v>110</v>
      </c>
      <c r="F477" s="4"/>
      <c r="G477" s="11">
        <v>16599</v>
      </c>
      <c r="H477" s="4"/>
      <c r="I477" s="12">
        <f>+G477/$G$489</f>
        <v>0.43539502675480013</v>
      </c>
      <c r="J477" s="4"/>
      <c r="K477" s="13">
        <f>M489-SUM(J478:K488)</f>
        <v>115.88999999999709</v>
      </c>
      <c r="L477" s="4"/>
      <c r="M477" s="5" t="s">
        <v>26</v>
      </c>
      <c r="N477" s="1">
        <v>98331.16</v>
      </c>
      <c r="O477" s="10"/>
      <c r="P477" s="18">
        <f t="shared" ref="P477:P488" si="134">K477-N477</f>
        <v>-98215.27</v>
      </c>
      <c r="Q477" s="15"/>
      <c r="R477" s="16"/>
    </row>
    <row r="478" spans="1:19" ht="15" x14ac:dyDescent="0.25">
      <c r="A478" s="4">
        <f>'[1]Distribution Factors'!F375</f>
        <v>54</v>
      </c>
      <c r="B478" s="4"/>
      <c r="C478" s="4" t="s">
        <v>19</v>
      </c>
      <c r="D478" s="4"/>
      <c r="E478" s="10" t="s">
        <v>376</v>
      </c>
      <c r="F478" s="4"/>
      <c r="G478" s="11">
        <v>66</v>
      </c>
      <c r="H478" s="4"/>
      <c r="I478" s="12">
        <f t="shared" ref="I478:I488" si="135">+G478/$G$489</f>
        <v>1.7311929493232609E-3</v>
      </c>
      <c r="J478" s="4"/>
      <c r="K478" s="25">
        <f>ROUND(I478*$M$489,2)</f>
        <v>0.46</v>
      </c>
      <c r="L478" s="4"/>
      <c r="M478" s="5" t="s">
        <v>26</v>
      </c>
      <c r="N478" s="1">
        <v>390.98</v>
      </c>
      <c r="O478" s="10"/>
      <c r="P478" s="18">
        <f t="shared" si="134"/>
        <v>-390.52000000000004</v>
      </c>
      <c r="Q478" s="15"/>
      <c r="R478" s="16"/>
    </row>
    <row r="479" spans="1:19" ht="15" x14ac:dyDescent="0.25">
      <c r="A479" s="4">
        <f>'[1]Distribution Factors'!F376</f>
        <v>54</v>
      </c>
      <c r="B479" s="4"/>
      <c r="C479" s="4" t="s">
        <v>19</v>
      </c>
      <c r="D479" s="4"/>
      <c r="E479" s="10" t="s">
        <v>377</v>
      </c>
      <c r="F479" s="4"/>
      <c r="G479" s="11">
        <v>15915</v>
      </c>
      <c r="H479" s="4"/>
      <c r="I479" s="12">
        <f t="shared" si="135"/>
        <v>0.4174535725527227</v>
      </c>
      <c r="J479" s="4"/>
      <c r="K479" s="25">
        <f t="shared" ref="K479:K488" si="136">ROUND(I479*$M$489,2)</f>
        <v>111.13</v>
      </c>
      <c r="L479" s="4"/>
      <c r="M479" s="5" t="s">
        <v>26</v>
      </c>
      <c r="N479" s="1">
        <v>94279.2</v>
      </c>
      <c r="O479" s="10"/>
      <c r="P479" s="18">
        <f t="shared" si="134"/>
        <v>-94168.069999999992</v>
      </c>
      <c r="Q479" s="15"/>
      <c r="R479" s="16"/>
    </row>
    <row r="480" spans="1:19" ht="15" x14ac:dyDescent="0.25">
      <c r="A480" s="4">
        <f>'[1]Distribution Factors'!F377</f>
        <v>54</v>
      </c>
      <c r="B480" s="4"/>
      <c r="C480" s="4" t="s">
        <v>19</v>
      </c>
      <c r="D480" s="4"/>
      <c r="E480" s="10" t="s">
        <v>378</v>
      </c>
      <c r="F480" s="4"/>
      <c r="G480" s="11">
        <v>843</v>
      </c>
      <c r="H480" s="4"/>
      <c r="I480" s="12">
        <f t="shared" si="135"/>
        <v>2.2112055398174377E-2</v>
      </c>
      <c r="J480" s="4"/>
      <c r="K480" s="25">
        <f t="shared" si="136"/>
        <v>5.89</v>
      </c>
      <c r="L480" s="4"/>
      <c r="M480" s="5" t="s">
        <v>26</v>
      </c>
      <c r="N480" s="1">
        <v>4993.87</v>
      </c>
      <c r="O480" s="10"/>
      <c r="P480" s="18">
        <f t="shared" si="134"/>
        <v>-4987.9799999999996</v>
      </c>
      <c r="Q480" s="15"/>
      <c r="R480" s="16"/>
    </row>
    <row r="481" spans="1:19" ht="15" x14ac:dyDescent="0.25">
      <c r="A481" s="4">
        <f>'[1]Distribution Factors'!F378</f>
        <v>54</v>
      </c>
      <c r="B481" s="4"/>
      <c r="C481" s="4" t="s">
        <v>19</v>
      </c>
      <c r="D481" s="4"/>
      <c r="E481" s="10" t="s">
        <v>379</v>
      </c>
      <c r="F481" s="4"/>
      <c r="G481" s="11">
        <v>985</v>
      </c>
      <c r="H481" s="4"/>
      <c r="I481" s="12">
        <f t="shared" si="135"/>
        <v>2.5836743258839577E-2</v>
      </c>
      <c r="J481" s="4"/>
      <c r="K481" s="25">
        <f t="shared" si="136"/>
        <v>6.88</v>
      </c>
      <c r="L481" s="4"/>
      <c r="M481" s="5" t="s">
        <v>26</v>
      </c>
      <c r="N481" s="1">
        <v>5835.06</v>
      </c>
      <c r="O481" s="10"/>
      <c r="P481" s="18">
        <f t="shared" si="134"/>
        <v>-5828.18</v>
      </c>
      <c r="Q481" s="15"/>
      <c r="R481" s="16"/>
    </row>
    <row r="482" spans="1:19" ht="15" x14ac:dyDescent="0.25">
      <c r="A482" s="4">
        <f>'[1]Distribution Factors'!F379</f>
        <v>54</v>
      </c>
      <c r="B482" s="4"/>
      <c r="C482" s="4" t="s">
        <v>19</v>
      </c>
      <c r="D482" s="4"/>
      <c r="E482" s="10" t="s">
        <v>380</v>
      </c>
      <c r="F482" s="4"/>
      <c r="G482" s="11">
        <v>759</v>
      </c>
      <c r="H482" s="4"/>
      <c r="I482" s="12">
        <f t="shared" si="135"/>
        <v>1.9908718917217502E-2</v>
      </c>
      <c r="J482" s="4"/>
      <c r="K482" s="25">
        <f t="shared" si="136"/>
        <v>5.3</v>
      </c>
      <c r="L482" s="4"/>
      <c r="M482" s="5" t="s">
        <v>26</v>
      </c>
      <c r="N482" s="1">
        <v>4496.26</v>
      </c>
      <c r="O482" s="10"/>
      <c r="P482" s="18">
        <f t="shared" si="134"/>
        <v>-4490.96</v>
      </c>
      <c r="Q482" s="15"/>
      <c r="R482" s="16"/>
    </row>
    <row r="483" spans="1:19" ht="15" x14ac:dyDescent="0.25">
      <c r="A483" s="4">
        <f>'[1]Distribution Factors'!F380</f>
        <v>54</v>
      </c>
      <c r="B483" s="4"/>
      <c r="C483" s="4" t="s">
        <v>19</v>
      </c>
      <c r="D483" s="4"/>
      <c r="E483" s="10" t="s">
        <v>381</v>
      </c>
      <c r="F483" s="4"/>
      <c r="G483" s="11">
        <v>636</v>
      </c>
      <c r="H483" s="4"/>
      <c r="I483" s="12">
        <f t="shared" si="135"/>
        <v>1.6682404784387789E-2</v>
      </c>
      <c r="J483" s="4"/>
      <c r="K483" s="25">
        <f t="shared" si="136"/>
        <v>4.4400000000000004</v>
      </c>
      <c r="L483" s="4"/>
      <c r="M483" s="5" t="s">
        <v>26</v>
      </c>
      <c r="N483" s="1">
        <v>3767.61</v>
      </c>
      <c r="O483" s="10"/>
      <c r="P483" s="18">
        <f t="shared" si="134"/>
        <v>-3763.17</v>
      </c>
      <c r="Q483" s="15"/>
      <c r="R483" s="16"/>
    </row>
    <row r="484" spans="1:19" ht="15" x14ac:dyDescent="0.25">
      <c r="A484" s="4">
        <f>'[1]Distribution Factors'!F381</f>
        <v>54</v>
      </c>
      <c r="B484" s="4"/>
      <c r="C484" s="4" t="s">
        <v>19</v>
      </c>
      <c r="D484" s="4"/>
      <c r="E484" s="10" t="s">
        <v>382</v>
      </c>
      <c r="F484" s="4"/>
      <c r="G484" s="11">
        <v>333</v>
      </c>
      <c r="H484" s="4"/>
      <c r="I484" s="12">
        <f t="shared" si="135"/>
        <v>8.7346553352219067E-3</v>
      </c>
      <c r="J484" s="4"/>
      <c r="K484" s="25">
        <f t="shared" si="136"/>
        <v>2.33</v>
      </c>
      <c r="L484" s="4"/>
      <c r="M484" s="5" t="s">
        <v>26</v>
      </c>
      <c r="N484" s="1">
        <v>1972.67</v>
      </c>
      <c r="O484" s="10"/>
      <c r="P484" s="18">
        <f t="shared" si="134"/>
        <v>-1970.3400000000001</v>
      </c>
      <c r="Q484" s="15"/>
      <c r="R484" s="16"/>
    </row>
    <row r="485" spans="1:19" ht="15" x14ac:dyDescent="0.25">
      <c r="A485" s="4">
        <f>'[1]Distribution Factors'!F382</f>
        <v>54</v>
      </c>
      <c r="B485" s="4"/>
      <c r="C485" s="4" t="s">
        <v>19</v>
      </c>
      <c r="D485" s="4"/>
      <c r="E485" s="10" t="s">
        <v>383</v>
      </c>
      <c r="F485" s="4"/>
      <c r="G485" s="11">
        <v>347</v>
      </c>
      <c r="H485" s="4"/>
      <c r="I485" s="12">
        <f t="shared" si="135"/>
        <v>9.1018780820480531E-3</v>
      </c>
      <c r="J485" s="4"/>
      <c r="K485" s="25">
        <f t="shared" si="136"/>
        <v>2.42</v>
      </c>
      <c r="L485" s="4"/>
      <c r="M485" s="5" t="s">
        <v>26</v>
      </c>
      <c r="N485" s="1">
        <v>2055.6</v>
      </c>
      <c r="O485" s="10"/>
      <c r="P485" s="18">
        <f t="shared" si="134"/>
        <v>-2053.1799999999998</v>
      </c>
      <c r="Q485" s="15"/>
      <c r="R485" s="16"/>
    </row>
    <row r="486" spans="1:19" ht="15" x14ac:dyDescent="0.25">
      <c r="A486" s="4">
        <f>'[1]Distribution Factors'!F383</f>
        <v>54</v>
      </c>
      <c r="B486" s="4"/>
      <c r="C486" s="4" t="s">
        <v>19</v>
      </c>
      <c r="D486" s="4"/>
      <c r="E486" s="10" t="s">
        <v>384</v>
      </c>
      <c r="F486" s="4"/>
      <c r="G486" s="11">
        <v>420</v>
      </c>
      <c r="H486" s="4"/>
      <c r="I486" s="12">
        <f t="shared" si="135"/>
        <v>1.1016682404784388E-2</v>
      </c>
      <c r="J486" s="4"/>
      <c r="K486" s="25">
        <f t="shared" si="136"/>
        <v>2.93</v>
      </c>
      <c r="L486" s="4"/>
      <c r="M486" s="5" t="s">
        <v>26</v>
      </c>
      <c r="N486" s="1">
        <v>2488.0500000000002</v>
      </c>
      <c r="O486" s="10"/>
      <c r="P486" s="18">
        <f t="shared" si="134"/>
        <v>-2485.1200000000003</v>
      </c>
      <c r="Q486" s="15"/>
      <c r="R486" s="16"/>
    </row>
    <row r="487" spans="1:19" ht="15" x14ac:dyDescent="0.25">
      <c r="A487" s="4">
        <f>'[1]Distribution Factors'!F384</f>
        <v>54</v>
      </c>
      <c r="B487" s="4"/>
      <c r="C487" s="4" t="s">
        <v>19</v>
      </c>
      <c r="D487" s="4"/>
      <c r="E487" s="10" t="s">
        <v>385</v>
      </c>
      <c r="F487" s="4"/>
      <c r="G487" s="11">
        <v>958</v>
      </c>
      <c r="H487" s="4"/>
      <c r="I487" s="12">
        <f t="shared" si="135"/>
        <v>2.512852796138915E-2</v>
      </c>
      <c r="J487" s="4"/>
      <c r="K487" s="25">
        <f t="shared" si="136"/>
        <v>6.69</v>
      </c>
      <c r="L487" s="4"/>
      <c r="M487" s="5" t="s">
        <v>26</v>
      </c>
      <c r="N487" s="1">
        <v>5675.12</v>
      </c>
      <c r="O487" s="10"/>
      <c r="P487" s="18">
        <f t="shared" si="134"/>
        <v>-5668.43</v>
      </c>
      <c r="Q487" s="15"/>
      <c r="R487" s="16"/>
    </row>
    <row r="488" spans="1:19" ht="15" x14ac:dyDescent="0.25">
      <c r="A488" s="4">
        <f>'[1]Distribution Factors'!F385</f>
        <v>54</v>
      </c>
      <c r="B488" s="4"/>
      <c r="C488" s="4" t="s">
        <v>19</v>
      </c>
      <c r="D488" s="4"/>
      <c r="E488" s="10" t="s">
        <v>386</v>
      </c>
      <c r="F488" s="4"/>
      <c r="G488" s="11">
        <v>263</v>
      </c>
      <c r="H488" s="4"/>
      <c r="I488" s="12">
        <f t="shared" si="135"/>
        <v>6.8985416010911762E-3</v>
      </c>
      <c r="J488" s="4"/>
      <c r="K488" s="25">
        <f t="shared" si="136"/>
        <v>1.84</v>
      </c>
      <c r="L488" s="4"/>
      <c r="N488" s="1">
        <v>1557.99</v>
      </c>
      <c r="O488" s="10"/>
      <c r="P488" s="18">
        <f t="shared" si="134"/>
        <v>-1556.15</v>
      </c>
      <c r="Q488" s="15"/>
      <c r="R488" s="16"/>
    </row>
    <row r="489" spans="1:19" ht="15.75" thickBot="1" x14ac:dyDescent="0.3">
      <c r="A489" s="4"/>
      <c r="B489" s="4"/>
      <c r="C489" s="4"/>
      <c r="D489" s="4"/>
      <c r="E489" s="19" t="s">
        <v>24</v>
      </c>
      <c r="F489" s="4"/>
      <c r="G489" s="20">
        <f>SUM(G477:G488)</f>
        <v>38124</v>
      </c>
      <c r="H489" s="4"/>
      <c r="I489" s="21">
        <f>SUM(I477:I488)</f>
        <v>1</v>
      </c>
      <c r="J489" s="4"/>
      <c r="K489" s="22">
        <f>SUM(K477:K488)</f>
        <v>266.19999999999703</v>
      </c>
      <c r="L489" s="4"/>
      <c r="M489" s="5">
        <f>[2]Calculation!N61</f>
        <v>266.19999999999709</v>
      </c>
      <c r="N489" s="24">
        <f>M489-K489</f>
        <v>0</v>
      </c>
      <c r="O489" s="10"/>
      <c r="P489" s="18"/>
      <c r="Q489" s="15"/>
      <c r="R489" s="23">
        <f>[2]Calculation!E61</f>
        <v>38124</v>
      </c>
      <c r="S489" s="24">
        <f>R489-G489</f>
        <v>0</v>
      </c>
    </row>
    <row r="490" spans="1:19" ht="15.75" thickTop="1" x14ac:dyDescent="0.25">
      <c r="A490" s="4"/>
      <c r="B490" s="4"/>
      <c r="C490" s="4"/>
      <c r="D490" s="4"/>
      <c r="E490" s="10"/>
      <c r="F490" s="4"/>
      <c r="G490" s="11"/>
      <c r="H490" s="4"/>
      <c r="I490" s="12"/>
      <c r="J490" s="4"/>
      <c r="K490" s="25"/>
      <c r="L490" s="4"/>
      <c r="O490" s="10"/>
      <c r="P490" s="10"/>
      <c r="Q490" s="15"/>
      <c r="R490" s="16"/>
    </row>
    <row r="491" spans="1:19" ht="15" x14ac:dyDescent="0.25">
      <c r="A491" s="4">
        <f>'[1]Distribution Factors'!F386</f>
        <v>55</v>
      </c>
      <c r="B491" s="4"/>
      <c r="C491" s="4" t="s">
        <v>17</v>
      </c>
      <c r="D491" s="4"/>
      <c r="E491" s="10" t="s">
        <v>387</v>
      </c>
      <c r="F491" s="4"/>
      <c r="G491" s="11">
        <v>43353</v>
      </c>
      <c r="H491" s="4"/>
      <c r="I491" s="12">
        <f>+G491/$G$499</f>
        <v>0.62927105408308415</v>
      </c>
      <c r="J491" s="4"/>
      <c r="K491" s="13">
        <f>M499-SUM(K492:K498)</f>
        <v>302.72000000002674</v>
      </c>
      <c r="L491" s="4"/>
      <c r="M491" s="5" t="s">
        <v>26</v>
      </c>
      <c r="N491" s="1">
        <v>256819.73</v>
      </c>
      <c r="O491" s="10"/>
      <c r="P491" s="18">
        <f t="shared" ref="P491:P498" si="137">K491-N491</f>
        <v>-256517.00999999998</v>
      </c>
      <c r="Q491" s="15"/>
      <c r="R491" s="16"/>
    </row>
    <row r="492" spans="1:19" ht="15" x14ac:dyDescent="0.25">
      <c r="A492" s="4">
        <f>'[1]Distribution Factors'!F387</f>
        <v>55</v>
      </c>
      <c r="B492" s="4"/>
      <c r="C492" s="4" t="s">
        <v>19</v>
      </c>
      <c r="D492" s="4"/>
      <c r="E492" s="10" t="s">
        <v>388</v>
      </c>
      <c r="F492" s="4"/>
      <c r="G492" s="11">
        <v>81</v>
      </c>
      <c r="H492" s="4"/>
      <c r="I492" s="12">
        <f t="shared" ref="I492:I498" si="138">+G492/$G$499</f>
        <v>1.1757192208320028E-3</v>
      </c>
      <c r="J492" s="4"/>
      <c r="K492" s="25">
        <f>ROUND(I492*$M$499,2)</f>
        <v>0.56999999999999995</v>
      </c>
      <c r="L492" s="4"/>
      <c r="M492" s="5" t="s">
        <v>26</v>
      </c>
      <c r="N492" s="1">
        <v>479.84</v>
      </c>
      <c r="O492" s="10"/>
      <c r="P492" s="18">
        <f t="shared" si="137"/>
        <v>-479.27</v>
      </c>
      <c r="Q492" s="15"/>
      <c r="R492" s="16"/>
    </row>
    <row r="493" spans="1:19" ht="15" x14ac:dyDescent="0.25">
      <c r="A493" s="4">
        <f>'[1]Distribution Factors'!F388</f>
        <v>55</v>
      </c>
      <c r="B493" s="4"/>
      <c r="C493" s="4" t="s">
        <v>19</v>
      </c>
      <c r="D493" s="4"/>
      <c r="E493" s="10" t="s">
        <v>389</v>
      </c>
      <c r="F493" s="4"/>
      <c r="G493" s="11">
        <v>1598</v>
      </c>
      <c r="H493" s="4"/>
      <c r="I493" s="12">
        <f t="shared" si="138"/>
        <v>2.3195053270241239E-2</v>
      </c>
      <c r="J493" s="4"/>
      <c r="K493" s="25">
        <f t="shared" ref="K493:K498" si="139">ROUND(I493*$M$499,2)</f>
        <v>11.16</v>
      </c>
      <c r="L493" s="4"/>
      <c r="M493" s="5" t="s">
        <v>26</v>
      </c>
      <c r="N493" s="1">
        <v>9466.43</v>
      </c>
      <c r="O493" s="10"/>
      <c r="P493" s="18">
        <f t="shared" si="137"/>
        <v>-9455.27</v>
      </c>
      <c r="Q493" s="15"/>
      <c r="R493" s="16"/>
    </row>
    <row r="494" spans="1:19" ht="15" x14ac:dyDescent="0.25">
      <c r="A494" s="4">
        <f>'[1]Distribution Factors'!F389</f>
        <v>55</v>
      </c>
      <c r="B494" s="4"/>
      <c r="C494" s="4" t="s">
        <v>19</v>
      </c>
      <c r="D494" s="4"/>
      <c r="E494" s="10" t="s">
        <v>390</v>
      </c>
      <c r="F494" s="4"/>
      <c r="G494" s="11">
        <v>11828</v>
      </c>
      <c r="H494" s="4"/>
      <c r="I494" s="12">
        <f t="shared" si="138"/>
        <v>0.17168403634569049</v>
      </c>
      <c r="J494" s="4"/>
      <c r="K494" s="25">
        <f t="shared" si="139"/>
        <v>82.59</v>
      </c>
      <c r="L494" s="4"/>
      <c r="M494" s="5" t="s">
        <v>26</v>
      </c>
      <c r="N494" s="1">
        <v>70068.13</v>
      </c>
      <c r="O494" s="10"/>
      <c r="P494" s="18">
        <f t="shared" si="137"/>
        <v>-69985.540000000008</v>
      </c>
      <c r="Q494" s="15"/>
      <c r="R494" s="16"/>
    </row>
    <row r="495" spans="1:19" ht="15" x14ac:dyDescent="0.25">
      <c r="A495" s="4">
        <f>'[1]Distribution Factors'!F390</f>
        <v>55</v>
      </c>
      <c r="B495" s="4"/>
      <c r="C495" s="4" t="s">
        <v>19</v>
      </c>
      <c r="D495" s="4"/>
      <c r="E495" s="10" t="s">
        <v>391</v>
      </c>
      <c r="F495" s="4"/>
      <c r="G495" s="11">
        <v>1063</v>
      </c>
      <c r="H495" s="4"/>
      <c r="I495" s="12">
        <f t="shared" si="138"/>
        <v>1.5429500391906407E-2</v>
      </c>
      <c r="J495" s="4"/>
      <c r="K495" s="25">
        <f t="shared" si="139"/>
        <v>7.42</v>
      </c>
      <c r="L495" s="4"/>
      <c r="M495" s="5" t="s">
        <v>26</v>
      </c>
      <c r="N495" s="1">
        <v>6297.13</v>
      </c>
      <c r="O495" s="10"/>
      <c r="P495" s="18">
        <f t="shared" si="137"/>
        <v>-6289.71</v>
      </c>
      <c r="Q495" s="15"/>
      <c r="R495" s="16"/>
    </row>
    <row r="496" spans="1:19" ht="15" x14ac:dyDescent="0.25">
      <c r="A496" s="4">
        <f>'[1]Distribution Factors'!F391</f>
        <v>55</v>
      </c>
      <c r="B496" s="4"/>
      <c r="C496" s="4" t="s">
        <v>19</v>
      </c>
      <c r="D496" s="4"/>
      <c r="E496" s="10" t="s">
        <v>392</v>
      </c>
      <c r="F496" s="4"/>
      <c r="G496" s="11">
        <v>9326</v>
      </c>
      <c r="H496" s="4"/>
      <c r="I496" s="12">
        <f t="shared" si="138"/>
        <v>0.13536737596887974</v>
      </c>
      <c r="J496" s="4"/>
      <c r="K496" s="25">
        <f t="shared" si="139"/>
        <v>65.12</v>
      </c>
      <c r="L496" s="4"/>
      <c r="M496" s="5" t="s">
        <v>26</v>
      </c>
      <c r="N496" s="1">
        <v>55246.48</v>
      </c>
      <c r="O496" s="10"/>
      <c r="P496" s="18">
        <f t="shared" si="137"/>
        <v>-55181.36</v>
      </c>
      <c r="Q496" s="15"/>
      <c r="R496" s="16"/>
    </row>
    <row r="497" spans="1:19" ht="15" x14ac:dyDescent="0.25">
      <c r="A497" s="4">
        <f>'[1]Distribution Factors'!F392</f>
        <v>55</v>
      </c>
      <c r="B497" s="4"/>
      <c r="C497" s="4" t="s">
        <v>19</v>
      </c>
      <c r="D497" s="4"/>
      <c r="E497" s="10" t="s">
        <v>393</v>
      </c>
      <c r="F497" s="4"/>
      <c r="G497" s="11">
        <v>986</v>
      </c>
      <c r="H497" s="4"/>
      <c r="I497" s="12">
        <f t="shared" si="138"/>
        <v>1.4311841379510552E-2</v>
      </c>
      <c r="J497" s="4"/>
      <c r="K497" s="25">
        <f t="shared" si="139"/>
        <v>6.88</v>
      </c>
      <c r="L497" s="4"/>
      <c r="M497" s="5" t="s">
        <v>26</v>
      </c>
      <c r="N497" s="1">
        <v>5840.99</v>
      </c>
      <c r="O497" s="10"/>
      <c r="P497" s="18">
        <f t="shared" si="137"/>
        <v>-5834.11</v>
      </c>
      <c r="Q497" s="15"/>
      <c r="R497" s="16"/>
    </row>
    <row r="498" spans="1:19" ht="15" x14ac:dyDescent="0.25">
      <c r="A498" s="4">
        <f>'[1]Distribution Factors'!F393</f>
        <v>55</v>
      </c>
      <c r="B498" s="4"/>
      <c r="C498" s="4" t="s">
        <v>19</v>
      </c>
      <c r="D498" s="4"/>
      <c r="E498" s="10" t="s">
        <v>394</v>
      </c>
      <c r="F498" s="4"/>
      <c r="G498" s="11">
        <v>659</v>
      </c>
      <c r="H498" s="4"/>
      <c r="I498" s="12">
        <f t="shared" si="138"/>
        <v>9.5654193398554306E-3</v>
      </c>
      <c r="J498" s="4"/>
      <c r="K498" s="25">
        <f t="shared" si="139"/>
        <v>4.5999999999999996</v>
      </c>
      <c r="L498" s="4"/>
      <c r="N498" s="1">
        <v>3903.86</v>
      </c>
      <c r="O498" s="10"/>
      <c r="P498" s="18">
        <f t="shared" si="137"/>
        <v>-3899.26</v>
      </c>
      <c r="Q498" s="15"/>
      <c r="R498" s="16"/>
    </row>
    <row r="499" spans="1:19" ht="15.75" thickBot="1" x14ac:dyDescent="0.3">
      <c r="A499" s="4"/>
      <c r="B499" s="4"/>
      <c r="C499" s="4"/>
      <c r="D499" s="4"/>
      <c r="E499" s="19" t="s">
        <v>24</v>
      </c>
      <c r="F499" s="4"/>
      <c r="G499" s="20">
        <f>SUM(G491:G498)</f>
        <v>68894</v>
      </c>
      <c r="H499" s="4"/>
      <c r="I499" s="21">
        <f>SUM(I491:I498)</f>
        <v>1</v>
      </c>
      <c r="J499" s="4"/>
      <c r="K499" s="22">
        <f>SUM(K491:K498)</f>
        <v>481.06000000002683</v>
      </c>
      <c r="L499" s="4"/>
      <c r="M499" s="5">
        <f>[2]Calculation!N62</f>
        <v>481.06000000002678</v>
      </c>
      <c r="N499" s="24">
        <f>M499-K499</f>
        <v>0</v>
      </c>
      <c r="O499" s="10"/>
      <c r="P499" s="18"/>
      <c r="Q499" s="15"/>
      <c r="R499" s="23">
        <f>[2]Calculation!E62</f>
        <v>68894</v>
      </c>
      <c r="S499" s="24">
        <f>R499-G499</f>
        <v>0</v>
      </c>
    </row>
    <row r="500" spans="1:19" ht="15.75" thickTop="1" x14ac:dyDescent="0.25">
      <c r="A500" s="4"/>
      <c r="B500" s="4"/>
      <c r="C500" s="4"/>
      <c r="D500" s="4"/>
      <c r="E500" s="10"/>
      <c r="F500" s="4"/>
      <c r="G500" s="11"/>
      <c r="H500" s="4"/>
      <c r="I500" s="12"/>
      <c r="J500" s="4"/>
      <c r="K500" s="25"/>
      <c r="L500" s="4"/>
      <c r="O500" s="10"/>
      <c r="P500" s="10"/>
      <c r="Q500" s="15"/>
      <c r="R500" s="16"/>
    </row>
    <row r="501" spans="1:19" ht="15" x14ac:dyDescent="0.25">
      <c r="A501" s="4">
        <f>'[1]Distribution Factors'!F394</f>
        <v>56</v>
      </c>
      <c r="B501" s="4"/>
      <c r="C501" s="4" t="s">
        <v>17</v>
      </c>
      <c r="D501" s="4"/>
      <c r="E501" s="10" t="s">
        <v>395</v>
      </c>
      <c r="F501" s="4"/>
      <c r="G501" s="11">
        <v>9205</v>
      </c>
      <c r="H501" s="4"/>
      <c r="I501" s="12">
        <f>+G501/$G$507</f>
        <v>0.64623701207525974</v>
      </c>
      <c r="J501" s="4"/>
      <c r="K501" s="13">
        <f>M507-SUM(K502:K506)</f>
        <v>64.290000000001157</v>
      </c>
      <c r="L501" s="4"/>
      <c r="M501" s="5" t="s">
        <v>26</v>
      </c>
      <c r="N501" s="1">
        <v>54529.69</v>
      </c>
      <c r="O501" s="10"/>
      <c r="P501" s="18">
        <f t="shared" ref="P501:P506" si="140">K501-N501</f>
        <v>-54465.4</v>
      </c>
      <c r="Q501" s="15"/>
      <c r="R501" s="16"/>
    </row>
    <row r="502" spans="1:19" ht="15" x14ac:dyDescent="0.25">
      <c r="A502" s="4">
        <f>'[1]Distribution Factors'!F395</f>
        <v>56</v>
      </c>
      <c r="B502" s="4"/>
      <c r="C502" s="4" t="s">
        <v>19</v>
      </c>
      <c r="D502" s="4"/>
      <c r="E502" s="10" t="s">
        <v>396</v>
      </c>
      <c r="F502" s="4"/>
      <c r="G502" s="11">
        <v>997</v>
      </c>
      <c r="H502" s="4"/>
      <c r="I502" s="12">
        <f t="shared" ref="I502:I506" si="141">+G502/$G$507</f>
        <v>6.9994383600112328E-2</v>
      </c>
      <c r="J502" s="4"/>
      <c r="K502" s="25">
        <f>ROUND(I502*$M$507,2)</f>
        <v>6.96</v>
      </c>
      <c r="L502" s="4"/>
      <c r="M502" s="5" t="s">
        <v>26</v>
      </c>
      <c r="N502" s="1">
        <v>5906.15</v>
      </c>
      <c r="O502" s="10"/>
      <c r="P502" s="18">
        <f t="shared" si="140"/>
        <v>-5899.19</v>
      </c>
      <c r="Q502" s="15"/>
      <c r="R502" s="16"/>
    </row>
    <row r="503" spans="1:19" ht="15" x14ac:dyDescent="0.25">
      <c r="A503" s="4">
        <f>'[1]Distribution Factors'!F396</f>
        <v>56</v>
      </c>
      <c r="B503" s="4"/>
      <c r="C503" s="4" t="s">
        <v>19</v>
      </c>
      <c r="D503" s="4"/>
      <c r="E503" s="10" t="s">
        <v>397</v>
      </c>
      <c r="F503" s="4"/>
      <c r="G503" s="11">
        <v>1043</v>
      </c>
      <c r="H503" s="4"/>
      <c r="I503" s="12">
        <f t="shared" si="141"/>
        <v>7.3223813535523735E-2</v>
      </c>
      <c r="J503" s="4"/>
      <c r="K503" s="25">
        <f t="shared" ref="K503:K506" si="142">ROUND(I503*$M$507,2)</f>
        <v>7.28</v>
      </c>
      <c r="L503" s="4"/>
      <c r="M503" s="5" t="s">
        <v>26</v>
      </c>
      <c r="N503" s="1">
        <v>6178.65</v>
      </c>
      <c r="O503" s="10"/>
      <c r="P503" s="18">
        <f t="shared" si="140"/>
        <v>-6171.37</v>
      </c>
      <c r="Q503" s="15"/>
      <c r="R503" s="16"/>
    </row>
    <row r="504" spans="1:19" ht="15" x14ac:dyDescent="0.25">
      <c r="A504" s="4">
        <f>'[1]Distribution Factors'!F397</f>
        <v>56</v>
      </c>
      <c r="B504" s="4"/>
      <c r="C504" s="4" t="s">
        <v>19</v>
      </c>
      <c r="D504" s="4"/>
      <c r="E504" s="10" t="s">
        <v>398</v>
      </c>
      <c r="F504" s="4"/>
      <c r="G504" s="11">
        <v>1748</v>
      </c>
      <c r="H504" s="4"/>
      <c r="I504" s="12">
        <f t="shared" si="141"/>
        <v>0.12271833754563324</v>
      </c>
      <c r="J504" s="4"/>
      <c r="K504" s="25">
        <f t="shared" si="142"/>
        <v>12.21</v>
      </c>
      <c r="L504" s="4"/>
      <c r="M504" s="5" t="s">
        <v>26</v>
      </c>
      <c r="N504" s="1">
        <v>10355.01</v>
      </c>
      <c r="O504" s="10"/>
      <c r="P504" s="18">
        <f t="shared" si="140"/>
        <v>-10342.800000000001</v>
      </c>
      <c r="Q504" s="15"/>
      <c r="R504" s="16"/>
    </row>
    <row r="505" spans="1:19" ht="15" x14ac:dyDescent="0.25">
      <c r="A505" s="4">
        <f>'[1]Distribution Factors'!F398</f>
        <v>56</v>
      </c>
      <c r="B505" s="4"/>
      <c r="C505" s="4" t="s">
        <v>19</v>
      </c>
      <c r="D505" s="4"/>
      <c r="E505" s="10" t="s">
        <v>399</v>
      </c>
      <c r="F505" s="4"/>
      <c r="G505" s="11">
        <v>1129</v>
      </c>
      <c r="H505" s="4"/>
      <c r="I505" s="12">
        <f t="shared" si="141"/>
        <v>7.9261443414771135E-2</v>
      </c>
      <c r="J505" s="4"/>
      <c r="K505" s="25">
        <f t="shared" si="142"/>
        <v>7.88</v>
      </c>
      <c r="L505" s="4"/>
      <c r="M505" s="5" t="s">
        <v>26</v>
      </c>
      <c r="N505" s="1">
        <v>6688.11</v>
      </c>
      <c r="O505" s="10"/>
      <c r="P505" s="18">
        <f t="shared" si="140"/>
        <v>-6680.23</v>
      </c>
      <c r="Q505" s="15"/>
      <c r="R505" s="16"/>
    </row>
    <row r="506" spans="1:19" ht="15" x14ac:dyDescent="0.25">
      <c r="A506" s="4">
        <f>'[1]Distribution Factors'!F399</f>
        <v>56</v>
      </c>
      <c r="B506" s="4"/>
      <c r="C506" s="4" t="s">
        <v>19</v>
      </c>
      <c r="D506" s="4"/>
      <c r="E506" s="10" t="s">
        <v>400</v>
      </c>
      <c r="F506" s="4"/>
      <c r="G506" s="11">
        <v>122</v>
      </c>
      <c r="H506" s="4"/>
      <c r="I506" s="12">
        <f t="shared" si="141"/>
        <v>8.5650098286998034E-3</v>
      </c>
      <c r="J506" s="4"/>
      <c r="K506" s="25">
        <f t="shared" si="142"/>
        <v>0.85</v>
      </c>
      <c r="L506" s="4"/>
      <c r="N506" s="1">
        <v>722.72</v>
      </c>
      <c r="O506" s="10"/>
      <c r="P506" s="18">
        <f t="shared" si="140"/>
        <v>-721.87</v>
      </c>
      <c r="Q506" s="15"/>
      <c r="R506" s="16"/>
    </row>
    <row r="507" spans="1:19" ht="15.75" thickBot="1" x14ac:dyDescent="0.3">
      <c r="A507" s="4"/>
      <c r="B507" s="4"/>
      <c r="C507" s="4"/>
      <c r="D507" s="4"/>
      <c r="E507" s="19" t="s">
        <v>24</v>
      </c>
      <c r="F507" s="4"/>
      <c r="G507" s="20">
        <f>SUM(G501:G506)</f>
        <v>14244</v>
      </c>
      <c r="H507" s="4"/>
      <c r="I507" s="21">
        <f>SUM(I501:I506)</f>
        <v>1</v>
      </c>
      <c r="J507" s="4"/>
      <c r="K507" s="22">
        <f>SUM(K501:K506)</f>
        <v>99.470000000001136</v>
      </c>
      <c r="L507" s="4"/>
      <c r="M507" s="5">
        <f>[2]Calculation!N63</f>
        <v>99.470000000001164</v>
      </c>
      <c r="N507" s="24">
        <f>M507-K507</f>
        <v>0</v>
      </c>
      <c r="O507" s="10"/>
      <c r="P507" s="18"/>
      <c r="Q507" s="15"/>
      <c r="R507" s="23">
        <f>[2]Calculation!E63</f>
        <v>14244</v>
      </c>
      <c r="S507" s="24">
        <f>R507-G507</f>
        <v>0</v>
      </c>
    </row>
    <row r="508" spans="1:19" ht="16.5" customHeight="1" thickTop="1" x14ac:dyDescent="0.25">
      <c r="A508" s="4"/>
      <c r="B508" s="4"/>
      <c r="C508" s="4"/>
      <c r="D508" s="4"/>
      <c r="E508" s="10"/>
      <c r="F508" s="4"/>
      <c r="G508" s="11"/>
      <c r="H508" s="4"/>
      <c r="I508" s="12"/>
      <c r="J508" s="4"/>
      <c r="K508" s="25"/>
      <c r="L508" s="4"/>
      <c r="O508" s="10"/>
      <c r="P508" s="10"/>
      <c r="Q508" s="15"/>
      <c r="R508" s="16"/>
    </row>
    <row r="509" spans="1:19" ht="15" x14ac:dyDescent="0.25">
      <c r="A509" s="4">
        <f>'[1]Distribution Factors'!F400</f>
        <v>57</v>
      </c>
      <c r="B509" s="4"/>
      <c r="C509" s="4" t="s">
        <v>17</v>
      </c>
      <c r="D509" s="4"/>
      <c r="E509" s="10" t="s">
        <v>401</v>
      </c>
      <c r="F509" s="4"/>
      <c r="G509" s="11">
        <v>26117</v>
      </c>
      <c r="H509" s="4"/>
      <c r="I509" s="12">
        <f>+G509/$G$517</f>
        <v>0.5494151800740491</v>
      </c>
      <c r="J509" s="4"/>
      <c r="K509" s="13">
        <f>M517-SUM(K510:K516)</f>
        <v>182.36999999998372</v>
      </c>
      <c r="L509" s="4"/>
      <c r="M509" s="5" t="s">
        <v>26</v>
      </c>
      <c r="N509" s="1">
        <v>154715.04</v>
      </c>
      <c r="O509" s="10"/>
      <c r="P509" s="18">
        <f t="shared" ref="P509:P516" si="143">K509-N509</f>
        <v>-154532.67000000001</v>
      </c>
      <c r="Q509" s="15"/>
      <c r="R509" s="16"/>
    </row>
    <row r="510" spans="1:19" ht="15" x14ac:dyDescent="0.25">
      <c r="A510" s="4">
        <f>'[1]Distribution Factors'!F401</f>
        <v>57</v>
      </c>
      <c r="B510" s="4"/>
      <c r="C510" s="4" t="s">
        <v>19</v>
      </c>
      <c r="D510" s="4"/>
      <c r="E510" s="10" t="s">
        <v>402</v>
      </c>
      <c r="F510" s="4"/>
      <c r="G510" s="11">
        <v>2349</v>
      </c>
      <c r="H510" s="4"/>
      <c r="I510" s="12">
        <f t="shared" ref="I510:I516" si="144">+G510/$G$517</f>
        <v>4.9415180074049145E-2</v>
      </c>
      <c r="J510" s="4"/>
      <c r="K510" s="25">
        <f>ROUND(I510*$M$517,2)</f>
        <v>16.399999999999999</v>
      </c>
      <c r="L510" s="4"/>
      <c r="M510" s="5" t="s">
        <v>26</v>
      </c>
      <c r="N510" s="1">
        <v>13915.29</v>
      </c>
      <c r="O510" s="10"/>
      <c r="P510" s="18">
        <f t="shared" si="143"/>
        <v>-13898.890000000001</v>
      </c>
      <c r="Q510" s="15"/>
      <c r="R510" s="16"/>
    </row>
    <row r="511" spans="1:19" ht="15" x14ac:dyDescent="0.25">
      <c r="A511" s="4">
        <f>'[1]Distribution Factors'!F402</f>
        <v>57</v>
      </c>
      <c r="B511" s="4"/>
      <c r="C511" s="4" t="s">
        <v>19</v>
      </c>
      <c r="D511" s="4"/>
      <c r="E511" s="10" t="s">
        <v>403</v>
      </c>
      <c r="F511" s="4"/>
      <c r="G511" s="11">
        <v>2401</v>
      </c>
      <c r="H511" s="4"/>
      <c r="I511" s="12">
        <f t="shared" si="144"/>
        <v>5.0509087849209024E-2</v>
      </c>
      <c r="J511" s="4"/>
      <c r="K511" s="25">
        <f t="shared" ref="K511:K516" si="145">ROUND(I511*$M$517,2)</f>
        <v>16.760000000000002</v>
      </c>
      <c r="L511" s="4"/>
      <c r="M511" s="5" t="s">
        <v>26</v>
      </c>
      <c r="N511" s="1">
        <v>14223.33</v>
      </c>
      <c r="O511" s="10"/>
      <c r="P511" s="18">
        <f t="shared" si="143"/>
        <v>-14206.57</v>
      </c>
      <c r="Q511" s="15"/>
      <c r="R511" s="16"/>
    </row>
    <row r="512" spans="1:19" ht="15" x14ac:dyDescent="0.25">
      <c r="A512" s="4">
        <f>'[1]Distribution Factors'!F403</f>
        <v>57</v>
      </c>
      <c r="B512" s="4"/>
      <c r="C512" s="4" t="s">
        <v>19</v>
      </c>
      <c r="D512" s="4"/>
      <c r="E512" s="10" t="s">
        <v>404</v>
      </c>
      <c r="F512" s="4"/>
      <c r="G512" s="11">
        <v>512</v>
      </c>
      <c r="H512" s="4"/>
      <c r="I512" s="12">
        <f t="shared" si="144"/>
        <v>1.0770784247728038E-2</v>
      </c>
      <c r="J512" s="4"/>
      <c r="K512" s="25">
        <f t="shared" si="145"/>
        <v>3.58</v>
      </c>
      <c r="L512" s="4"/>
      <c r="M512" s="5" t="s">
        <v>26</v>
      </c>
      <c r="N512" s="1">
        <v>3033.05</v>
      </c>
      <c r="O512" s="10"/>
      <c r="P512" s="18">
        <f t="shared" si="143"/>
        <v>-3029.4700000000003</v>
      </c>
      <c r="Q512" s="15"/>
      <c r="R512" s="16"/>
    </row>
    <row r="513" spans="1:19" ht="15" x14ac:dyDescent="0.25">
      <c r="A513" s="4">
        <f>'[1]Distribution Factors'!F404</f>
        <v>57</v>
      </c>
      <c r="B513" s="4"/>
      <c r="C513" s="4" t="s">
        <v>19</v>
      </c>
      <c r="D513" s="4"/>
      <c r="E513" s="10" t="s">
        <v>405</v>
      </c>
      <c r="F513" s="4"/>
      <c r="G513" s="11">
        <v>9862</v>
      </c>
      <c r="H513" s="4"/>
      <c r="I513" s="12">
        <f t="shared" si="144"/>
        <v>0.20746381689666779</v>
      </c>
      <c r="J513" s="4"/>
      <c r="K513" s="25">
        <f t="shared" si="145"/>
        <v>68.86</v>
      </c>
      <c r="L513" s="4"/>
      <c r="M513" s="5" t="s">
        <v>26</v>
      </c>
      <c r="N513" s="1">
        <v>58421.71</v>
      </c>
      <c r="O513" s="10"/>
      <c r="P513" s="18">
        <f t="shared" si="143"/>
        <v>-58352.85</v>
      </c>
      <c r="Q513" s="15"/>
      <c r="R513" s="16"/>
    </row>
    <row r="514" spans="1:19" ht="15" x14ac:dyDescent="0.25">
      <c r="A514" s="4">
        <f>'[1]Distribution Factors'!F405</f>
        <v>57</v>
      </c>
      <c r="B514" s="4"/>
      <c r="C514" s="4" t="s">
        <v>19</v>
      </c>
      <c r="D514" s="4"/>
      <c r="E514" s="10" t="s">
        <v>406</v>
      </c>
      <c r="F514" s="4"/>
      <c r="G514" s="11">
        <v>4405</v>
      </c>
      <c r="H514" s="4"/>
      <c r="I514" s="12">
        <f t="shared" si="144"/>
        <v>9.2666610568832047E-2</v>
      </c>
      <c r="J514" s="4"/>
      <c r="K514" s="25">
        <f t="shared" si="145"/>
        <v>30.76</v>
      </c>
      <c r="L514" s="4"/>
      <c r="M514" s="5" t="s">
        <v>26</v>
      </c>
      <c r="N514" s="1">
        <v>26094.87</v>
      </c>
      <c r="O514" s="10"/>
      <c r="P514" s="18">
        <f t="shared" si="143"/>
        <v>-26064.11</v>
      </c>
      <c r="Q514" s="15"/>
      <c r="R514" s="16"/>
    </row>
    <row r="515" spans="1:19" ht="15" x14ac:dyDescent="0.25">
      <c r="A515" s="4">
        <f>'[1]Distribution Factors'!F406</f>
        <v>57</v>
      </c>
      <c r="B515" s="4"/>
      <c r="C515" s="4" t="s">
        <v>19</v>
      </c>
      <c r="D515" s="4"/>
      <c r="E515" s="10" t="s">
        <v>407</v>
      </c>
      <c r="F515" s="4"/>
      <c r="G515" s="11">
        <v>1361</v>
      </c>
      <c r="H515" s="4"/>
      <c r="I515" s="12">
        <f t="shared" si="144"/>
        <v>2.8630932346011443E-2</v>
      </c>
      <c r="J515" s="4"/>
      <c r="K515" s="25">
        <f t="shared" si="145"/>
        <v>9.5</v>
      </c>
      <c r="L515" s="4"/>
      <c r="M515" s="5" t="s">
        <v>26</v>
      </c>
      <c r="N515" s="1">
        <v>8062.46</v>
      </c>
      <c r="O515" s="10"/>
      <c r="P515" s="18">
        <f t="shared" si="143"/>
        <v>-8052.96</v>
      </c>
      <c r="Q515" s="15"/>
      <c r="R515" s="16"/>
    </row>
    <row r="516" spans="1:19" ht="15" x14ac:dyDescent="0.25">
      <c r="A516" s="4">
        <f>'[1]Distribution Factors'!F407</f>
        <v>57</v>
      </c>
      <c r="B516" s="4"/>
      <c r="C516" s="4" t="s">
        <v>19</v>
      </c>
      <c r="D516" s="4"/>
      <c r="E516" s="10" t="s">
        <v>408</v>
      </c>
      <c r="F516" s="4"/>
      <c r="G516" s="11">
        <v>529</v>
      </c>
      <c r="H516" s="4"/>
      <c r="I516" s="12">
        <f t="shared" si="144"/>
        <v>1.1128407943453383E-2</v>
      </c>
      <c r="J516" s="4"/>
      <c r="K516" s="25">
        <f t="shared" si="145"/>
        <v>3.69</v>
      </c>
      <c r="L516" s="4"/>
      <c r="N516" s="1">
        <v>3133.75</v>
      </c>
      <c r="O516" s="10"/>
      <c r="P516" s="18">
        <f t="shared" si="143"/>
        <v>-3130.06</v>
      </c>
      <c r="Q516" s="15"/>
      <c r="R516" s="16"/>
    </row>
    <row r="517" spans="1:19" ht="15.75" thickBot="1" x14ac:dyDescent="0.3">
      <c r="A517" s="4"/>
      <c r="B517" s="4"/>
      <c r="C517" s="4"/>
      <c r="D517" s="4"/>
      <c r="E517" s="19" t="s">
        <v>24</v>
      </c>
      <c r="F517" s="4"/>
      <c r="G517" s="20">
        <f>SUM(G509:G516)</f>
        <v>47536</v>
      </c>
      <c r="H517" s="4"/>
      <c r="I517" s="21">
        <f>SUM(I509:I516)</f>
        <v>1</v>
      </c>
      <c r="J517" s="4"/>
      <c r="K517" s="22">
        <f>SUM(K509:K516)</f>
        <v>331.9199999999837</v>
      </c>
      <c r="L517" s="4"/>
      <c r="M517" s="5">
        <f>[2]Calculation!N64</f>
        <v>331.9199999999837</v>
      </c>
      <c r="N517" s="24">
        <f>M517-K517</f>
        <v>0</v>
      </c>
      <c r="O517" s="10"/>
      <c r="P517" s="18"/>
      <c r="Q517" s="15"/>
      <c r="R517" s="23">
        <f>[2]Calculation!E64</f>
        <v>47536</v>
      </c>
      <c r="S517" s="24">
        <f>R517-G517</f>
        <v>0</v>
      </c>
    </row>
    <row r="518" spans="1:19" ht="15.75" thickTop="1" x14ac:dyDescent="0.25">
      <c r="A518" s="4"/>
      <c r="B518" s="4"/>
      <c r="C518" s="4"/>
      <c r="D518" s="4"/>
      <c r="E518" s="10"/>
      <c r="F518" s="4"/>
      <c r="G518" s="11"/>
      <c r="H518" s="4"/>
      <c r="I518" s="12"/>
      <c r="J518" s="4"/>
      <c r="K518" s="25"/>
      <c r="L518" s="4"/>
      <c r="O518" s="10"/>
      <c r="P518" s="10"/>
      <c r="Q518" s="15"/>
      <c r="R518" s="16"/>
    </row>
    <row r="519" spans="1:19" ht="15" x14ac:dyDescent="0.25">
      <c r="A519" s="4">
        <f>'[1]Distribution Factors'!F408</f>
        <v>60</v>
      </c>
      <c r="B519" s="4"/>
      <c r="C519" s="4" t="s">
        <v>17</v>
      </c>
      <c r="D519" s="4"/>
      <c r="E519" s="10" t="s">
        <v>409</v>
      </c>
      <c r="F519" s="4"/>
      <c r="G519" s="11">
        <v>18532</v>
      </c>
      <c r="H519" s="4"/>
      <c r="I519" s="12">
        <f>+G519/$G$522</f>
        <v>0.85895712630359211</v>
      </c>
      <c r="J519" s="4"/>
      <c r="K519" s="25">
        <f>M522-SUM(K520:K521)</f>
        <v>129.3999999999869</v>
      </c>
      <c r="L519" s="4"/>
      <c r="M519" s="5" t="s">
        <v>26</v>
      </c>
      <c r="N519" s="1">
        <v>109782.1</v>
      </c>
      <c r="O519" s="10"/>
      <c r="P519" s="18">
        <f t="shared" ref="P519:P521" si="146">K519-N519</f>
        <v>-109652.70000000001</v>
      </c>
      <c r="Q519" s="15"/>
      <c r="R519" s="16"/>
    </row>
    <row r="520" spans="1:19" ht="15" x14ac:dyDescent="0.25">
      <c r="A520" s="4">
        <f>'[1]Distribution Factors'!F409</f>
        <v>60</v>
      </c>
      <c r="B520" s="4"/>
      <c r="C520" s="4" t="s">
        <v>19</v>
      </c>
      <c r="D520" s="4"/>
      <c r="E520" s="10" t="s">
        <v>410</v>
      </c>
      <c r="F520" s="4"/>
      <c r="G520" s="11">
        <v>826</v>
      </c>
      <c r="H520" s="4"/>
      <c r="I520" s="12">
        <f t="shared" ref="I520:I521" si="147">+G520/$G$522</f>
        <v>3.8285052143684821E-2</v>
      </c>
      <c r="J520" s="4"/>
      <c r="K520" s="25">
        <f>ROUND(I520*$M$522,2)</f>
        <v>5.77</v>
      </c>
      <c r="L520" s="4"/>
      <c r="M520" s="5" t="s">
        <v>26</v>
      </c>
      <c r="N520" s="1">
        <v>4893.16</v>
      </c>
      <c r="O520" s="10"/>
      <c r="P520" s="18">
        <f t="shared" si="146"/>
        <v>-4887.3899999999994</v>
      </c>
      <c r="Q520" s="15"/>
      <c r="R520" s="16"/>
    </row>
    <row r="521" spans="1:19" ht="15" x14ac:dyDescent="0.25">
      <c r="A521" s="4">
        <f>'[1]Distribution Factors'!F410</f>
        <v>60</v>
      </c>
      <c r="B521" s="4"/>
      <c r="C521" s="4" t="s">
        <v>19</v>
      </c>
      <c r="D521" s="4"/>
      <c r="E521" s="10" t="s">
        <v>411</v>
      </c>
      <c r="F521" s="4"/>
      <c r="G521" s="11">
        <v>2217</v>
      </c>
      <c r="H521" s="4"/>
      <c r="I521" s="12">
        <f t="shared" si="147"/>
        <v>0.10275782155272306</v>
      </c>
      <c r="J521" s="4"/>
      <c r="K521" s="25">
        <f>ROUND(I521*$M$522,2)</f>
        <v>15.48</v>
      </c>
      <c r="L521" s="4"/>
      <c r="N521" s="1">
        <v>13133.33</v>
      </c>
      <c r="O521" s="10"/>
      <c r="P521" s="18">
        <f t="shared" si="146"/>
        <v>-13117.85</v>
      </c>
      <c r="Q521" s="15"/>
      <c r="R521" s="16"/>
    </row>
    <row r="522" spans="1:19" ht="15.75" thickBot="1" x14ac:dyDescent="0.3">
      <c r="A522" s="4"/>
      <c r="B522" s="4"/>
      <c r="C522" s="4"/>
      <c r="D522" s="4"/>
      <c r="E522" s="19" t="s">
        <v>24</v>
      </c>
      <c r="F522" s="4"/>
      <c r="G522" s="20">
        <f>SUM(G519:G521)</f>
        <v>21575</v>
      </c>
      <c r="H522" s="4"/>
      <c r="I522" s="21">
        <f>SUM(I519:I521)</f>
        <v>1</v>
      </c>
      <c r="J522" s="4"/>
      <c r="K522" s="31">
        <f>SUM(K519:K521)</f>
        <v>150.6499999999869</v>
      </c>
      <c r="L522" s="4"/>
      <c r="M522" s="5">
        <f>[2]Calculation!N67</f>
        <v>150.6499999999869</v>
      </c>
      <c r="N522" s="24">
        <f>M522-K522</f>
        <v>0</v>
      </c>
      <c r="O522" s="10"/>
      <c r="P522" s="18"/>
      <c r="Q522" s="15"/>
      <c r="R522" s="23">
        <f>[2]Calculation!E67</f>
        <v>21575</v>
      </c>
      <c r="S522" s="24">
        <f>R522-G522</f>
        <v>0</v>
      </c>
    </row>
    <row r="523" spans="1:19" ht="15.75" thickTop="1" x14ac:dyDescent="0.25">
      <c r="A523" s="4"/>
      <c r="B523" s="4"/>
      <c r="C523" s="4"/>
      <c r="D523" s="4"/>
      <c r="E523" s="10"/>
      <c r="F523" s="4"/>
      <c r="G523" s="11"/>
      <c r="H523" s="4"/>
      <c r="I523" s="12"/>
      <c r="J523" s="4"/>
      <c r="K523" s="25"/>
      <c r="L523" s="4"/>
      <c r="O523" s="10"/>
      <c r="P523" s="10"/>
      <c r="Q523" s="15"/>
      <c r="R523" s="16"/>
    </row>
    <row r="524" spans="1:19" ht="15" x14ac:dyDescent="0.25">
      <c r="A524" s="4">
        <f>'[1]Distribution Factors'!F411</f>
        <v>61</v>
      </c>
      <c r="B524" s="4"/>
      <c r="C524" s="4" t="s">
        <v>17</v>
      </c>
      <c r="D524" s="4"/>
      <c r="E524" s="10" t="s">
        <v>412</v>
      </c>
      <c r="F524" s="4"/>
      <c r="G524" s="11">
        <v>11991</v>
      </c>
      <c r="H524" s="4"/>
      <c r="I524" s="12">
        <f>+G524/$G$531</f>
        <v>0.69156237383932173</v>
      </c>
      <c r="J524" s="4"/>
      <c r="K524" s="13">
        <f>M531-SUM(K525:K530)</f>
        <v>83.72999999999243</v>
      </c>
      <c r="L524" s="4"/>
      <c r="M524" s="5" t="s">
        <v>26</v>
      </c>
      <c r="N524" s="1">
        <v>71033.73</v>
      </c>
      <c r="O524" s="10"/>
      <c r="P524" s="18">
        <f t="shared" ref="P524:P530" si="148">K524-N524</f>
        <v>-70950</v>
      </c>
      <c r="Q524" s="15"/>
      <c r="R524" s="16"/>
    </row>
    <row r="525" spans="1:19" ht="15" x14ac:dyDescent="0.25">
      <c r="A525" s="4">
        <f>'[1]Distribution Factors'!F412</f>
        <v>61</v>
      </c>
      <c r="B525" s="4"/>
      <c r="C525" s="4" t="s">
        <v>19</v>
      </c>
      <c r="D525" s="4"/>
      <c r="E525" s="10" t="s">
        <v>413</v>
      </c>
      <c r="F525" s="4"/>
      <c r="G525" s="11">
        <v>335</v>
      </c>
      <c r="H525" s="4"/>
      <c r="I525" s="12">
        <f t="shared" ref="I525:I530" si="149">+G525/$G$531</f>
        <v>1.9320606724724611E-2</v>
      </c>
      <c r="J525" s="4"/>
      <c r="K525" s="25">
        <f>ROUND(I525*$M$531,2)</f>
        <v>2.34</v>
      </c>
      <c r="L525" s="4"/>
      <c r="M525" s="5" t="s">
        <v>26</v>
      </c>
      <c r="N525" s="1">
        <v>1984.51</v>
      </c>
      <c r="O525" s="10"/>
      <c r="P525" s="18">
        <f t="shared" si="148"/>
        <v>-1982.17</v>
      </c>
      <c r="Q525" s="15"/>
      <c r="R525" s="16"/>
    </row>
    <row r="526" spans="1:19" ht="15" x14ac:dyDescent="0.25">
      <c r="A526" s="4">
        <f>'[1]Distribution Factors'!F413</f>
        <v>61</v>
      </c>
      <c r="B526" s="4"/>
      <c r="C526" s="4" t="s">
        <v>19</v>
      </c>
      <c r="D526" s="4"/>
      <c r="E526" s="10" t="s">
        <v>414</v>
      </c>
      <c r="F526" s="4"/>
      <c r="G526" s="11">
        <v>324</v>
      </c>
      <c r="H526" s="4"/>
      <c r="I526" s="12">
        <f t="shared" si="149"/>
        <v>1.8686198742718728E-2</v>
      </c>
      <c r="J526" s="4"/>
      <c r="K526" s="25">
        <f t="shared" ref="K526:K530" si="150">ROUND(I526*$M$531,2)</f>
        <v>2.2599999999999998</v>
      </c>
      <c r="L526" s="4"/>
      <c r="M526" s="5" t="s">
        <v>26</v>
      </c>
      <c r="N526" s="1">
        <v>1919.35</v>
      </c>
      <c r="O526" s="10"/>
      <c r="P526" s="18">
        <f t="shared" si="148"/>
        <v>-1917.09</v>
      </c>
      <c r="Q526" s="15"/>
      <c r="R526" s="16"/>
    </row>
    <row r="527" spans="1:19" ht="15" x14ac:dyDescent="0.25">
      <c r="A527" s="4">
        <f>'[1]Distribution Factors'!F414</f>
        <v>61</v>
      </c>
      <c r="B527" s="4"/>
      <c r="C527" s="4" t="s">
        <v>19</v>
      </c>
      <c r="D527" s="4"/>
      <c r="E527" s="10" t="s">
        <v>415</v>
      </c>
      <c r="F527" s="4"/>
      <c r="G527" s="11">
        <v>335</v>
      </c>
      <c r="H527" s="4"/>
      <c r="I527" s="12">
        <f t="shared" si="149"/>
        <v>1.9320606724724611E-2</v>
      </c>
      <c r="J527" s="4"/>
      <c r="K527" s="25">
        <f t="shared" si="150"/>
        <v>2.34</v>
      </c>
      <c r="L527" s="4"/>
      <c r="M527" s="5" t="s">
        <v>26</v>
      </c>
      <c r="N527" s="1">
        <v>1984.51</v>
      </c>
      <c r="O527" s="10"/>
      <c r="P527" s="18">
        <f t="shared" si="148"/>
        <v>-1982.17</v>
      </c>
      <c r="Q527" s="15"/>
      <c r="R527" s="16"/>
    </row>
    <row r="528" spans="1:19" ht="15" x14ac:dyDescent="0.25">
      <c r="A528" s="4">
        <f>'[1]Distribution Factors'!F415</f>
        <v>61</v>
      </c>
      <c r="B528" s="4"/>
      <c r="C528" s="4" t="s">
        <v>19</v>
      </c>
      <c r="D528" s="4"/>
      <c r="E528" s="10" t="s">
        <v>416</v>
      </c>
      <c r="F528" s="4"/>
      <c r="G528" s="11">
        <v>1022</v>
      </c>
      <c r="H528" s="4"/>
      <c r="I528" s="12">
        <f t="shared" si="149"/>
        <v>5.8942268873637467E-2</v>
      </c>
      <c r="J528" s="4"/>
      <c r="K528" s="25">
        <f t="shared" si="150"/>
        <v>7.14</v>
      </c>
      <c r="L528" s="4"/>
      <c r="M528" s="5" t="s">
        <v>26</v>
      </c>
      <c r="N528" s="1">
        <v>6054.25</v>
      </c>
      <c r="O528" s="10"/>
      <c r="P528" s="18">
        <f t="shared" si="148"/>
        <v>-6047.11</v>
      </c>
      <c r="Q528" s="15"/>
      <c r="R528" s="16"/>
    </row>
    <row r="529" spans="1:19" ht="15" x14ac:dyDescent="0.25">
      <c r="A529" s="4">
        <f>'[1]Distribution Factors'!F416</f>
        <v>61</v>
      </c>
      <c r="B529" s="4"/>
      <c r="C529" s="4" t="s">
        <v>19</v>
      </c>
      <c r="D529" s="4"/>
      <c r="E529" s="10" t="s">
        <v>417</v>
      </c>
      <c r="F529" s="4"/>
      <c r="G529" s="11">
        <v>2607</v>
      </c>
      <c r="H529" s="4"/>
      <c r="I529" s="12">
        <f t="shared" si="149"/>
        <v>0.1503546917353942</v>
      </c>
      <c r="J529" s="4"/>
      <c r="K529" s="25">
        <f t="shared" si="150"/>
        <v>18.2</v>
      </c>
      <c r="L529" s="4"/>
      <c r="M529" s="5" t="s">
        <v>26</v>
      </c>
      <c r="N529" s="1">
        <v>15443.66</v>
      </c>
      <c r="O529" s="10"/>
      <c r="P529" s="18">
        <f t="shared" si="148"/>
        <v>-15425.46</v>
      </c>
      <c r="Q529" s="15"/>
      <c r="R529" s="16"/>
    </row>
    <row r="530" spans="1:19" ht="15" x14ac:dyDescent="0.25">
      <c r="A530" s="4">
        <f>'[1]Distribution Factors'!F417</f>
        <v>61</v>
      </c>
      <c r="B530" s="4"/>
      <c r="C530" s="4" t="s">
        <v>19</v>
      </c>
      <c r="D530" s="4"/>
      <c r="E530" s="10" t="s">
        <v>418</v>
      </c>
      <c r="F530" s="4"/>
      <c r="G530" s="11">
        <v>725</v>
      </c>
      <c r="H530" s="4"/>
      <c r="I530" s="12">
        <f t="shared" si="149"/>
        <v>4.1813253359478629E-2</v>
      </c>
      <c r="J530" s="4"/>
      <c r="K530" s="25">
        <f t="shared" si="150"/>
        <v>5.0599999999999996</v>
      </c>
      <c r="L530" s="4"/>
      <c r="N530" s="1">
        <v>4294.84</v>
      </c>
      <c r="O530" s="10"/>
      <c r="P530" s="18">
        <f t="shared" si="148"/>
        <v>-4289.78</v>
      </c>
      <c r="Q530" s="15"/>
      <c r="R530" s="16"/>
    </row>
    <row r="531" spans="1:19" ht="15.75" thickBot="1" x14ac:dyDescent="0.3">
      <c r="A531" s="4"/>
      <c r="B531" s="4"/>
      <c r="C531" s="4"/>
      <c r="D531" s="4"/>
      <c r="E531" s="19" t="s">
        <v>24</v>
      </c>
      <c r="F531" s="4"/>
      <c r="G531" s="20">
        <f>SUM(G524:G530)</f>
        <v>17339</v>
      </c>
      <c r="H531" s="4"/>
      <c r="I531" s="21">
        <f>SUM(I524:I530)</f>
        <v>0.99999999999999989</v>
      </c>
      <c r="J531" s="4"/>
      <c r="K531" s="22">
        <f>SUM(K524:K530)</f>
        <v>121.06999999999245</v>
      </c>
      <c r="L531" s="4"/>
      <c r="M531" s="5">
        <f>[2]Calculation!N68</f>
        <v>121.06999999999243</v>
      </c>
      <c r="N531" s="24">
        <f>M531-K531</f>
        <v>0</v>
      </c>
      <c r="O531" s="10"/>
      <c r="P531" s="18"/>
      <c r="Q531" s="15"/>
      <c r="R531" s="23">
        <f>[2]Calculation!E68</f>
        <v>17339</v>
      </c>
      <c r="S531" s="24">
        <f>R531-G531</f>
        <v>0</v>
      </c>
    </row>
    <row r="532" spans="1:19" ht="15.75" thickTop="1" x14ac:dyDescent="0.25">
      <c r="A532" s="4"/>
      <c r="B532" s="4"/>
      <c r="C532" s="4"/>
      <c r="D532" s="4"/>
      <c r="E532" s="10"/>
      <c r="F532" s="4"/>
      <c r="G532" s="11"/>
      <c r="H532" s="4"/>
      <c r="I532" s="12"/>
      <c r="J532" s="4"/>
      <c r="K532" s="25"/>
      <c r="L532" s="4"/>
      <c r="O532" s="10"/>
      <c r="P532" s="10"/>
      <c r="Q532" s="15"/>
      <c r="R532" s="16"/>
    </row>
    <row r="533" spans="1:19" ht="15" x14ac:dyDescent="0.25">
      <c r="A533" s="4">
        <f>'[1]Distribution Factors'!F418</f>
        <v>62</v>
      </c>
      <c r="B533" s="4"/>
      <c r="C533" s="4" t="s">
        <v>17</v>
      </c>
      <c r="D533" s="4"/>
      <c r="E533" s="10" t="s">
        <v>419</v>
      </c>
      <c r="F533" s="4"/>
      <c r="G533" s="11">
        <v>10118</v>
      </c>
      <c r="H533" s="4"/>
      <c r="I533" s="12">
        <f>+G533/$G$537</f>
        <v>0.52321853345744129</v>
      </c>
      <c r="J533" s="4"/>
      <c r="K533" s="13">
        <f>M537-SUM(K534:K536)</f>
        <v>70.660000000000878</v>
      </c>
      <c r="L533" s="4"/>
      <c r="M533" s="5" t="s">
        <v>26</v>
      </c>
      <c r="N533" s="1">
        <v>59938.23</v>
      </c>
      <c r="O533" s="10"/>
      <c r="P533" s="18">
        <f t="shared" ref="P533:P536" si="151">K533-N533</f>
        <v>-59867.57</v>
      </c>
      <c r="Q533" s="15"/>
      <c r="R533" s="16"/>
    </row>
    <row r="534" spans="1:19" ht="15" x14ac:dyDescent="0.25">
      <c r="A534" s="4">
        <f>'[1]Distribution Factors'!F419</f>
        <v>62</v>
      </c>
      <c r="B534" s="4"/>
      <c r="C534" s="4" t="s">
        <v>19</v>
      </c>
      <c r="D534" s="4"/>
      <c r="E534" s="10" t="s">
        <v>420</v>
      </c>
      <c r="F534" s="4"/>
      <c r="G534" s="11">
        <v>1563</v>
      </c>
      <c r="H534" s="4"/>
      <c r="I534" s="12">
        <f t="shared" ref="I534:I536" si="152">+G534/$G$537</f>
        <v>8.0825318026683218E-2</v>
      </c>
      <c r="J534" s="4"/>
      <c r="K534" s="25">
        <f>ROUND(I534*$M$537,2)</f>
        <v>10.91</v>
      </c>
      <c r="L534" s="4"/>
      <c r="M534" s="5" t="s">
        <v>26</v>
      </c>
      <c r="N534" s="1">
        <v>9259.09</v>
      </c>
      <c r="O534" s="10"/>
      <c r="P534" s="18">
        <f t="shared" si="151"/>
        <v>-9248.18</v>
      </c>
      <c r="Q534" s="15"/>
      <c r="R534" s="16"/>
    </row>
    <row r="535" spans="1:19" ht="15" x14ac:dyDescent="0.25">
      <c r="A535" s="4">
        <f>'[1]Distribution Factors'!F420</f>
        <v>62</v>
      </c>
      <c r="B535" s="4"/>
      <c r="C535" s="4" t="s">
        <v>19</v>
      </c>
      <c r="D535" s="4"/>
      <c r="E535" s="10" t="s">
        <v>421</v>
      </c>
      <c r="F535" s="4"/>
      <c r="G535" s="11">
        <v>7272</v>
      </c>
      <c r="H535" s="4"/>
      <c r="I535" s="12">
        <f t="shared" si="152"/>
        <v>0.37604716103009617</v>
      </c>
      <c r="J535" s="4"/>
      <c r="K535" s="25">
        <f t="shared" ref="K535:K536" si="153">ROUND(I535*$M$537,2)</f>
        <v>50.78</v>
      </c>
      <c r="L535" s="4"/>
      <c r="M535" s="5" t="s">
        <v>26</v>
      </c>
      <c r="N535" s="1">
        <v>43078.75</v>
      </c>
      <c r="O535" s="10"/>
      <c r="P535" s="18">
        <f t="shared" si="151"/>
        <v>-43027.97</v>
      </c>
      <c r="Q535" s="15"/>
      <c r="R535" s="16"/>
    </row>
    <row r="536" spans="1:19" ht="15" x14ac:dyDescent="0.25">
      <c r="A536" s="4">
        <f>'[1]Distribution Factors'!F421</f>
        <v>62</v>
      </c>
      <c r="B536" s="4"/>
      <c r="C536" s="4" t="s">
        <v>19</v>
      </c>
      <c r="D536" s="4"/>
      <c r="E536" s="10" t="s">
        <v>422</v>
      </c>
      <c r="F536" s="4"/>
      <c r="G536" s="11">
        <v>385</v>
      </c>
      <c r="H536" s="4"/>
      <c r="I536" s="12">
        <f t="shared" si="152"/>
        <v>1.9908987485779295E-2</v>
      </c>
      <c r="J536" s="4"/>
      <c r="K536" s="25">
        <f t="shared" si="153"/>
        <v>2.69</v>
      </c>
      <c r="L536" s="4"/>
      <c r="N536" s="1">
        <v>2280.71</v>
      </c>
      <c r="O536" s="10"/>
      <c r="P536" s="18">
        <f t="shared" si="151"/>
        <v>-2278.02</v>
      </c>
      <c r="Q536" s="15"/>
      <c r="R536" s="16"/>
    </row>
    <row r="537" spans="1:19" ht="15.75" thickBot="1" x14ac:dyDescent="0.3">
      <c r="A537" s="4"/>
      <c r="B537" s="4"/>
      <c r="C537" s="4"/>
      <c r="D537" s="4"/>
      <c r="E537" s="19" t="s">
        <v>24</v>
      </c>
      <c r="F537" s="4"/>
      <c r="G537" s="20">
        <f>SUM(G533:G536)</f>
        <v>19338</v>
      </c>
      <c r="H537" s="4"/>
      <c r="I537" s="21">
        <f>SUM(I533:I536)</f>
        <v>1</v>
      </c>
      <c r="J537" s="4"/>
      <c r="K537" s="22">
        <f>SUM(K533:K536)</f>
        <v>135.04000000000087</v>
      </c>
      <c r="L537" s="4"/>
      <c r="M537" s="5">
        <f>[2]Calculation!N69</f>
        <v>135.04000000000087</v>
      </c>
      <c r="N537" s="24">
        <f>M537-K537</f>
        <v>0</v>
      </c>
      <c r="O537" s="10"/>
      <c r="P537" s="18"/>
      <c r="Q537" s="15"/>
      <c r="R537" s="23">
        <f>[2]Calculation!E69</f>
        <v>19338</v>
      </c>
      <c r="S537" s="24">
        <f>R537-G537</f>
        <v>0</v>
      </c>
    </row>
    <row r="538" spans="1:19" ht="15.75" thickTop="1" x14ac:dyDescent="0.25">
      <c r="A538" s="4"/>
      <c r="B538" s="4"/>
      <c r="C538" s="4"/>
      <c r="D538" s="4"/>
      <c r="E538" s="10"/>
      <c r="F538" s="4"/>
      <c r="G538" s="11"/>
      <c r="H538" s="4"/>
      <c r="I538" s="12"/>
      <c r="J538" s="4"/>
      <c r="K538" s="25"/>
      <c r="L538" s="4"/>
      <c r="O538" s="10"/>
      <c r="P538" s="10"/>
      <c r="Q538" s="15"/>
      <c r="R538" s="16"/>
    </row>
    <row r="539" spans="1:19" ht="15" x14ac:dyDescent="0.25">
      <c r="A539" s="4">
        <f>'[1]Distribution Factors'!F422</f>
        <v>63</v>
      </c>
      <c r="B539" s="4"/>
      <c r="C539" s="4" t="s">
        <v>17</v>
      </c>
      <c r="D539" s="4"/>
      <c r="E539" s="10" t="s">
        <v>423</v>
      </c>
      <c r="F539" s="4"/>
      <c r="G539" s="11">
        <v>9391</v>
      </c>
      <c r="H539" s="4"/>
      <c r="I539" s="12">
        <f>+G539/$G$543</f>
        <v>0.73110159595173219</v>
      </c>
      <c r="J539" s="4"/>
      <c r="K539" s="13">
        <f>M543-SUM(K540:K542)</f>
        <v>65.579999999997085</v>
      </c>
      <c r="L539" s="4"/>
      <c r="M539" s="5" t="s">
        <v>26</v>
      </c>
      <c r="N539" s="1">
        <v>55631.54</v>
      </c>
      <c r="O539" s="10"/>
      <c r="P539" s="18">
        <f t="shared" ref="P539:P542" si="154">K539-N539</f>
        <v>-55565.960000000006</v>
      </c>
      <c r="Q539" s="15"/>
      <c r="R539" s="16"/>
    </row>
    <row r="540" spans="1:19" ht="15" x14ac:dyDescent="0.25">
      <c r="A540" s="4">
        <f>'[1]Distribution Factors'!F423</f>
        <v>63</v>
      </c>
      <c r="B540" s="4"/>
      <c r="C540" s="4" t="s">
        <v>19</v>
      </c>
      <c r="D540" s="4"/>
      <c r="E540" s="10" t="s">
        <v>424</v>
      </c>
      <c r="F540" s="4"/>
      <c r="G540" s="11">
        <v>2383</v>
      </c>
      <c r="H540" s="4"/>
      <c r="I540" s="12">
        <f t="shared" ref="I540:I542" si="155">+G540/$G$543</f>
        <v>0.18551965745426235</v>
      </c>
      <c r="J540" s="4"/>
      <c r="K540" s="25">
        <f>ROUND(I540*$M$543,2)</f>
        <v>16.64</v>
      </c>
      <c r="L540" s="4"/>
      <c r="M540" s="5" t="s">
        <v>26</v>
      </c>
      <c r="N540" s="1">
        <v>14116.7</v>
      </c>
      <c r="O540" s="10"/>
      <c r="P540" s="18">
        <f t="shared" si="154"/>
        <v>-14100.060000000001</v>
      </c>
      <c r="Q540" s="15"/>
      <c r="R540" s="16"/>
    </row>
    <row r="541" spans="1:19" ht="15" x14ac:dyDescent="0.25">
      <c r="A541" s="4">
        <f>'[1]Distribution Factors'!F424</f>
        <v>63</v>
      </c>
      <c r="B541" s="4"/>
      <c r="C541" s="4" t="s">
        <v>19</v>
      </c>
      <c r="D541" s="4"/>
      <c r="E541" s="10" t="s">
        <v>425</v>
      </c>
      <c r="F541" s="4"/>
      <c r="G541" s="11">
        <v>207</v>
      </c>
      <c r="H541" s="4"/>
      <c r="I541" s="12">
        <f t="shared" si="155"/>
        <v>1.6115219929933828E-2</v>
      </c>
      <c r="J541" s="4"/>
      <c r="K541" s="25">
        <f t="shared" ref="K541:K542" si="156">ROUND(I541*$M$543,2)</f>
        <v>1.45</v>
      </c>
      <c r="L541" s="4"/>
      <c r="M541" s="5" t="s">
        <v>26</v>
      </c>
      <c r="N541" s="1">
        <v>1226.25</v>
      </c>
      <c r="O541" s="10"/>
      <c r="P541" s="18">
        <f t="shared" si="154"/>
        <v>-1224.8</v>
      </c>
      <c r="Q541" s="15"/>
      <c r="R541" s="16"/>
    </row>
    <row r="542" spans="1:19" ht="15" x14ac:dyDescent="0.25">
      <c r="A542" s="4">
        <f>'[1]Distribution Factors'!F425</f>
        <v>63</v>
      </c>
      <c r="B542" s="4"/>
      <c r="C542" s="4" t="s">
        <v>19</v>
      </c>
      <c r="D542" s="4"/>
      <c r="E542" s="10" t="s">
        <v>426</v>
      </c>
      <c r="F542" s="4"/>
      <c r="G542" s="11">
        <v>864</v>
      </c>
      <c r="H542" s="4"/>
      <c r="I542" s="12">
        <f t="shared" si="155"/>
        <v>6.7263526664071621E-2</v>
      </c>
      <c r="J542" s="4"/>
      <c r="K542" s="25">
        <f t="shared" si="156"/>
        <v>6.03</v>
      </c>
      <c r="L542" s="4"/>
      <c r="N542" s="1">
        <v>5118.2700000000004</v>
      </c>
      <c r="O542" s="10"/>
      <c r="P542" s="18">
        <f t="shared" si="154"/>
        <v>-5112.2400000000007</v>
      </c>
      <c r="Q542" s="15"/>
      <c r="R542" s="16"/>
    </row>
    <row r="543" spans="1:19" ht="15.75" thickBot="1" x14ac:dyDescent="0.3">
      <c r="A543" s="4"/>
      <c r="B543" s="4"/>
      <c r="C543" s="4"/>
      <c r="D543" s="4"/>
      <c r="E543" s="19" t="s">
        <v>24</v>
      </c>
      <c r="F543" s="4"/>
      <c r="G543" s="20">
        <f>SUM(G539:G542)</f>
        <v>12845</v>
      </c>
      <c r="H543" s="4"/>
      <c r="I543" s="21">
        <f>SUM(I539:I542)</f>
        <v>1</v>
      </c>
      <c r="J543" s="4"/>
      <c r="K543" s="22">
        <f>SUM(K539:K542)</f>
        <v>89.69999999999709</v>
      </c>
      <c r="L543" s="4"/>
      <c r="M543" s="5">
        <f>[2]Calculation!N70</f>
        <v>89.69999999999709</v>
      </c>
      <c r="N543" s="24">
        <f>M543-K543</f>
        <v>0</v>
      </c>
      <c r="O543" s="10"/>
      <c r="P543" s="18"/>
      <c r="Q543" s="15"/>
      <c r="R543" s="23">
        <f>[2]Calculation!E70</f>
        <v>12845</v>
      </c>
      <c r="S543" s="24">
        <f>R543-G543</f>
        <v>0</v>
      </c>
    </row>
    <row r="544" spans="1:19" ht="15.75" thickTop="1" x14ac:dyDescent="0.25">
      <c r="A544" s="4"/>
      <c r="B544" s="4"/>
      <c r="C544" s="4"/>
      <c r="D544" s="4"/>
      <c r="E544" s="10"/>
      <c r="F544" s="4"/>
      <c r="G544" s="11"/>
      <c r="H544" s="4"/>
      <c r="I544" s="12"/>
      <c r="J544" s="4"/>
      <c r="K544" s="25"/>
      <c r="L544" s="4"/>
      <c r="O544" s="10"/>
      <c r="P544" s="10"/>
      <c r="Q544" s="15"/>
      <c r="R544" s="16"/>
    </row>
    <row r="545" spans="1:19" ht="15" x14ac:dyDescent="0.25">
      <c r="A545" s="4">
        <f>'[1]Distribution Factors'!F426</f>
        <v>64</v>
      </c>
      <c r="B545" s="4"/>
      <c r="C545" s="4" t="s">
        <v>17</v>
      </c>
      <c r="D545" s="4"/>
      <c r="E545" s="10" t="s">
        <v>427</v>
      </c>
      <c r="F545" s="4"/>
      <c r="G545" s="11">
        <v>68487</v>
      </c>
      <c r="H545" s="4"/>
      <c r="I545" s="12">
        <f>+G545/$G$557</f>
        <v>0.41673207864040451</v>
      </c>
      <c r="J545" s="4"/>
      <c r="K545" s="13">
        <f>M557-SUM(K546:K556)</f>
        <v>478.25000000000693</v>
      </c>
      <c r="L545" s="4"/>
      <c r="M545" s="5" t="s">
        <v>26</v>
      </c>
      <c r="N545" s="1">
        <v>405711.56</v>
      </c>
      <c r="O545" s="10"/>
      <c r="P545" s="18">
        <f t="shared" ref="P545:P556" si="157">K545-N545</f>
        <v>-405233.31</v>
      </c>
      <c r="Q545" s="15"/>
      <c r="R545" s="16"/>
    </row>
    <row r="546" spans="1:19" ht="15" x14ac:dyDescent="0.25">
      <c r="A546" s="4">
        <f>'[1]Distribution Factors'!F427</f>
        <v>64</v>
      </c>
      <c r="B546" s="4"/>
      <c r="C546" s="4" t="s">
        <v>19</v>
      </c>
      <c r="D546" s="4"/>
      <c r="E546" s="10" t="s">
        <v>428</v>
      </c>
      <c r="F546" s="4"/>
      <c r="G546" s="11">
        <v>613</v>
      </c>
      <c r="H546" s="4"/>
      <c r="I546" s="12">
        <f t="shared" ref="I546:I556" si="158">+G546/$G$557</f>
        <v>3.7300037117492073E-3</v>
      </c>
      <c r="J546" s="4"/>
      <c r="K546" s="25">
        <f>ROUND(I546*$M$557,2)</f>
        <v>4.28</v>
      </c>
      <c r="L546" s="4"/>
      <c r="M546" s="5" t="s">
        <v>26</v>
      </c>
      <c r="N546" s="1">
        <v>3631.36</v>
      </c>
      <c r="O546" s="10"/>
      <c r="P546" s="18">
        <f t="shared" si="157"/>
        <v>-3627.08</v>
      </c>
      <c r="Q546" s="15"/>
      <c r="R546" s="16"/>
    </row>
    <row r="547" spans="1:19" ht="15" x14ac:dyDescent="0.25">
      <c r="A547" s="4">
        <f>'[1]Distribution Factors'!F428</f>
        <v>64</v>
      </c>
      <c r="B547" s="4"/>
      <c r="C547" s="4" t="s">
        <v>19</v>
      </c>
      <c r="D547" s="4"/>
      <c r="E547" s="10" t="s">
        <v>429</v>
      </c>
      <c r="F547" s="4"/>
      <c r="G547" s="11">
        <v>1156</v>
      </c>
      <c r="H547" s="4"/>
      <c r="I547" s="12">
        <f t="shared" si="158"/>
        <v>7.0340689898565805E-3</v>
      </c>
      <c r="J547" s="4"/>
      <c r="K547" s="25">
        <f t="shared" ref="K547:K556" si="159">ROUND(I547*$M$557,2)</f>
        <v>8.07</v>
      </c>
      <c r="L547" s="4"/>
      <c r="M547" s="5" t="s">
        <v>26</v>
      </c>
      <c r="N547" s="1">
        <v>6848.05</v>
      </c>
      <c r="O547" s="10"/>
      <c r="P547" s="18">
        <f t="shared" si="157"/>
        <v>-6839.9800000000005</v>
      </c>
      <c r="Q547" s="15"/>
      <c r="R547" s="16"/>
    </row>
    <row r="548" spans="1:19" ht="15" x14ac:dyDescent="0.25">
      <c r="A548" s="4">
        <f>'[1]Distribution Factors'!F429</f>
        <v>64</v>
      </c>
      <c r="B548" s="4"/>
      <c r="C548" s="4" t="s">
        <v>19</v>
      </c>
      <c r="D548" s="4"/>
      <c r="E548" s="10" t="s">
        <v>430</v>
      </c>
      <c r="F548" s="4"/>
      <c r="G548" s="11">
        <v>13068</v>
      </c>
      <c r="H548" s="4"/>
      <c r="I548" s="12">
        <f t="shared" si="158"/>
        <v>7.9516620726164181E-2</v>
      </c>
      <c r="J548" s="4"/>
      <c r="K548" s="25">
        <f t="shared" si="159"/>
        <v>91.25</v>
      </c>
      <c r="L548" s="4"/>
      <c r="M548" s="5" t="s">
        <v>26</v>
      </c>
      <c r="N548" s="1">
        <v>77413.8</v>
      </c>
      <c r="O548" s="10"/>
      <c r="P548" s="18">
        <f t="shared" si="157"/>
        <v>-77322.55</v>
      </c>
      <c r="Q548" s="15"/>
      <c r="R548" s="16"/>
    </row>
    <row r="549" spans="1:19" ht="15" x14ac:dyDescent="0.25">
      <c r="A549" s="4">
        <f>'[1]Distribution Factors'!F430</f>
        <v>64</v>
      </c>
      <c r="B549" s="4"/>
      <c r="C549" s="4" t="s">
        <v>19</v>
      </c>
      <c r="D549" s="4"/>
      <c r="E549" s="10" t="s">
        <v>431</v>
      </c>
      <c r="F549" s="4"/>
      <c r="G549" s="11">
        <v>182</v>
      </c>
      <c r="H549" s="4"/>
      <c r="I549" s="12">
        <f t="shared" si="158"/>
        <v>1.1074399274687695E-3</v>
      </c>
      <c r="J549" s="4"/>
      <c r="K549" s="25">
        <f t="shared" si="159"/>
        <v>1.27</v>
      </c>
      <c r="L549" s="4"/>
      <c r="M549" s="5" t="s">
        <v>26</v>
      </c>
      <c r="N549" s="1">
        <v>1078.1500000000001</v>
      </c>
      <c r="O549" s="10"/>
      <c r="P549" s="18">
        <f t="shared" si="157"/>
        <v>-1076.8800000000001</v>
      </c>
      <c r="Q549" s="15"/>
      <c r="R549" s="16"/>
    </row>
    <row r="550" spans="1:19" ht="15" x14ac:dyDescent="0.25">
      <c r="A550" s="4">
        <f>'[1]Distribution Factors'!F431</f>
        <v>64</v>
      </c>
      <c r="B550" s="4"/>
      <c r="C550" s="4" t="s">
        <v>19</v>
      </c>
      <c r="D550" s="4"/>
      <c r="E550" s="10" t="s">
        <v>432</v>
      </c>
      <c r="F550" s="4"/>
      <c r="G550" s="11">
        <v>3724</v>
      </c>
      <c r="H550" s="4"/>
      <c r="I550" s="12">
        <f t="shared" si="158"/>
        <v>2.2659924669745594E-2</v>
      </c>
      <c r="J550" s="4"/>
      <c r="K550" s="25">
        <f t="shared" si="159"/>
        <v>26</v>
      </c>
      <c r="L550" s="4"/>
      <c r="M550" s="5" t="s">
        <v>26</v>
      </c>
      <c r="N550" s="1">
        <v>22060.68</v>
      </c>
      <c r="O550" s="10"/>
      <c r="P550" s="18">
        <f t="shared" si="157"/>
        <v>-22034.68</v>
      </c>
      <c r="Q550" s="15"/>
      <c r="R550" s="16"/>
    </row>
    <row r="551" spans="1:19" ht="15" x14ac:dyDescent="0.25">
      <c r="A551" s="4">
        <f>'[1]Distribution Factors'!F432</f>
        <v>64</v>
      </c>
      <c r="B551" s="4"/>
      <c r="C551" s="4" t="s">
        <v>19</v>
      </c>
      <c r="D551" s="4"/>
      <c r="E551" s="10" t="s">
        <v>433</v>
      </c>
      <c r="F551" s="4"/>
      <c r="G551" s="11">
        <v>1879</v>
      </c>
      <c r="H551" s="4"/>
      <c r="I551" s="12">
        <f t="shared" si="158"/>
        <v>1.1433404525900099E-2</v>
      </c>
      <c r="J551" s="4"/>
      <c r="K551" s="25">
        <f t="shared" si="159"/>
        <v>13.12</v>
      </c>
      <c r="L551" s="4"/>
      <c r="M551" s="5" t="s">
        <v>26</v>
      </c>
      <c r="N551" s="1">
        <v>11131.05</v>
      </c>
      <c r="O551" s="10"/>
      <c r="P551" s="18">
        <f t="shared" si="157"/>
        <v>-11117.929999999998</v>
      </c>
      <c r="Q551" s="15"/>
      <c r="R551" s="16"/>
    </row>
    <row r="552" spans="1:19" ht="15" x14ac:dyDescent="0.25">
      <c r="A552" s="4">
        <f>'[1]Distribution Factors'!F433</f>
        <v>64</v>
      </c>
      <c r="B552" s="4"/>
      <c r="C552" s="4" t="s">
        <v>19</v>
      </c>
      <c r="D552" s="4"/>
      <c r="E552" s="10" t="s">
        <v>434</v>
      </c>
      <c r="F552" s="4"/>
      <c r="G552" s="11">
        <v>1110</v>
      </c>
      <c r="H552" s="4"/>
      <c r="I552" s="12">
        <f t="shared" si="158"/>
        <v>6.7541665906062321E-3</v>
      </c>
      <c r="J552" s="4"/>
      <c r="K552" s="25">
        <f t="shared" si="159"/>
        <v>7.75</v>
      </c>
      <c r="L552" s="4"/>
      <c r="M552" s="5" t="s">
        <v>26</v>
      </c>
      <c r="N552" s="1">
        <v>6575.55</v>
      </c>
      <c r="O552" s="10"/>
      <c r="P552" s="18">
        <f t="shared" si="157"/>
        <v>-6567.8</v>
      </c>
      <c r="Q552" s="15"/>
      <c r="R552" s="16"/>
    </row>
    <row r="553" spans="1:19" ht="15" x14ac:dyDescent="0.25">
      <c r="A553" s="4">
        <f>'[1]Distribution Factors'!F434</f>
        <v>64</v>
      </c>
      <c r="B553" s="4"/>
      <c r="C553" s="4" t="s">
        <v>19</v>
      </c>
      <c r="D553" s="4"/>
      <c r="E553" s="10" t="s">
        <v>435</v>
      </c>
      <c r="F553" s="4"/>
      <c r="G553" s="11">
        <v>36828</v>
      </c>
      <c r="H553" s="4"/>
      <c r="I553" s="12">
        <f t="shared" si="158"/>
        <v>0.22409229477373541</v>
      </c>
      <c r="J553" s="4"/>
      <c r="K553" s="25">
        <f t="shared" si="159"/>
        <v>257.16000000000003</v>
      </c>
      <c r="L553" s="4"/>
      <c r="M553" s="5" t="s">
        <v>26</v>
      </c>
      <c r="N553" s="1">
        <v>218166.15</v>
      </c>
      <c r="O553" s="10"/>
      <c r="P553" s="18">
        <f t="shared" si="157"/>
        <v>-217908.99</v>
      </c>
      <c r="Q553" s="15"/>
      <c r="R553" s="16"/>
    </row>
    <row r="554" spans="1:19" ht="15" x14ac:dyDescent="0.25">
      <c r="A554" s="4">
        <f>'[1]Distribution Factors'!F435</f>
        <v>64</v>
      </c>
      <c r="B554" s="4"/>
      <c r="C554" s="4" t="s">
        <v>19</v>
      </c>
      <c r="D554" s="4"/>
      <c r="E554" s="10" t="s">
        <v>427</v>
      </c>
      <c r="F554" s="4"/>
      <c r="G554" s="11">
        <v>4858</v>
      </c>
      <c r="H554" s="4"/>
      <c r="I554" s="12">
        <f t="shared" si="158"/>
        <v>2.9560127294743312E-2</v>
      </c>
      <c r="J554" s="4"/>
      <c r="K554" s="25">
        <f t="shared" si="159"/>
        <v>33.92</v>
      </c>
      <c r="L554" s="4"/>
      <c r="M554" s="5" t="s">
        <v>26</v>
      </c>
      <c r="N554" s="1">
        <v>28778.41</v>
      </c>
      <c r="O554" s="10"/>
      <c r="P554" s="18">
        <f t="shared" si="157"/>
        <v>-28744.49</v>
      </c>
      <c r="Q554" s="15"/>
      <c r="R554" s="16"/>
    </row>
    <row r="555" spans="1:19" ht="15" x14ac:dyDescent="0.25">
      <c r="A555" s="4">
        <f>'[1]Distribution Factors'!F436</f>
        <v>64</v>
      </c>
      <c r="B555" s="4"/>
      <c r="C555" s="4" t="s">
        <v>19</v>
      </c>
      <c r="D555" s="4"/>
      <c r="E555" s="10" t="s">
        <v>436</v>
      </c>
      <c r="F555" s="4"/>
      <c r="G555" s="11">
        <v>708</v>
      </c>
      <c r="H555" s="4"/>
      <c r="I555" s="12">
        <f t="shared" si="158"/>
        <v>4.3080630145488396E-3</v>
      </c>
      <c r="J555" s="4"/>
      <c r="K555" s="25">
        <f t="shared" si="159"/>
        <v>4.9400000000000004</v>
      </c>
      <c r="L555" s="4"/>
      <c r="M555" s="5" t="s">
        <v>26</v>
      </c>
      <c r="N555" s="1">
        <v>4194.1400000000003</v>
      </c>
      <c r="O555" s="10"/>
      <c r="P555" s="18">
        <f t="shared" si="157"/>
        <v>-4189.2000000000007</v>
      </c>
      <c r="Q555" s="15"/>
      <c r="R555" s="16"/>
    </row>
    <row r="556" spans="1:19" ht="15" x14ac:dyDescent="0.25">
      <c r="A556" s="4">
        <f>'[1]Distribution Factors'!F437</f>
        <v>64</v>
      </c>
      <c r="B556" s="4"/>
      <c r="C556" s="4" t="s">
        <v>19</v>
      </c>
      <c r="D556" s="4"/>
      <c r="E556" s="10" t="s">
        <v>437</v>
      </c>
      <c r="F556" s="4"/>
      <c r="G556" s="11">
        <v>31730</v>
      </c>
      <c r="H556" s="4"/>
      <c r="I556" s="12">
        <f t="shared" si="158"/>
        <v>0.19307180713507724</v>
      </c>
      <c r="J556" s="4"/>
      <c r="K556" s="25">
        <f t="shared" si="159"/>
        <v>221.56</v>
      </c>
      <c r="L556" s="4"/>
      <c r="N556" s="1">
        <v>187966</v>
      </c>
      <c r="O556" s="10"/>
      <c r="P556" s="18">
        <f t="shared" si="157"/>
        <v>-187744.44</v>
      </c>
      <c r="Q556" s="15"/>
      <c r="R556" s="16"/>
    </row>
    <row r="557" spans="1:19" ht="15.75" thickBot="1" x14ac:dyDescent="0.3">
      <c r="A557" s="4"/>
      <c r="B557" s="4"/>
      <c r="C557" s="4"/>
      <c r="D557" s="4"/>
      <c r="E557" s="19" t="s">
        <v>24</v>
      </c>
      <c r="F557" s="4"/>
      <c r="G557" s="20">
        <f>SUM(G545:G556)</f>
        <v>164343</v>
      </c>
      <c r="H557" s="4"/>
      <c r="I557" s="21">
        <f>SUM(I545:I556)</f>
        <v>1.0000000000000002</v>
      </c>
      <c r="J557" s="4"/>
      <c r="K557" s="22">
        <f>SUM(K545:K556)</f>
        <v>1147.570000000007</v>
      </c>
      <c r="L557" s="4"/>
      <c r="M557" s="5">
        <f>[2]Calculation!N71</f>
        <v>1147.570000000007</v>
      </c>
      <c r="N557" s="24">
        <f>M557-K557</f>
        <v>0</v>
      </c>
      <c r="O557" s="10"/>
      <c r="P557" s="18"/>
      <c r="Q557" s="15"/>
      <c r="R557" s="23">
        <f>[2]Calculation!E71</f>
        <v>164343</v>
      </c>
      <c r="S557" s="24">
        <f>R557-G557</f>
        <v>0</v>
      </c>
    </row>
    <row r="558" spans="1:19" ht="15.75" thickTop="1" x14ac:dyDescent="0.25">
      <c r="A558" s="4"/>
      <c r="B558" s="4"/>
      <c r="C558" s="4"/>
      <c r="D558" s="4"/>
      <c r="E558" s="10"/>
      <c r="F558" s="4"/>
      <c r="G558" s="11"/>
      <c r="H558" s="4"/>
      <c r="I558" s="12"/>
      <c r="J558" s="4"/>
      <c r="K558" s="25"/>
      <c r="L558" s="4"/>
      <c r="O558" s="10"/>
      <c r="P558" s="10"/>
      <c r="Q558" s="15"/>
      <c r="R558" s="16"/>
    </row>
    <row r="559" spans="1:19" ht="15" x14ac:dyDescent="0.25">
      <c r="A559" s="4">
        <f>'[1]Distribution Factors'!F438</f>
        <v>65</v>
      </c>
      <c r="B559" s="4"/>
      <c r="C559" s="4" t="s">
        <v>17</v>
      </c>
      <c r="D559" s="4"/>
      <c r="E559" s="10" t="s">
        <v>438</v>
      </c>
      <c r="F559" s="4"/>
      <c r="G559" s="11">
        <v>16672</v>
      </c>
      <c r="H559" s="4"/>
      <c r="I559" s="12">
        <f>+G559/$G$565</f>
        <v>0.64345812427634119</v>
      </c>
      <c r="J559" s="4"/>
      <c r="K559" s="13">
        <f>M565-SUM(K560:K564)</f>
        <v>116.41000000000554</v>
      </c>
      <c r="L559" s="4"/>
      <c r="M559" s="5" t="s">
        <v>26</v>
      </c>
      <c r="N559" s="1">
        <v>98763.61</v>
      </c>
      <c r="O559" s="10"/>
      <c r="P559" s="18">
        <f t="shared" ref="P559:P564" si="160">K559-N559</f>
        <v>-98647.2</v>
      </c>
      <c r="Q559" s="15"/>
      <c r="R559" s="16"/>
    </row>
    <row r="560" spans="1:19" ht="15" x14ac:dyDescent="0.25">
      <c r="A560" s="4">
        <f>'[1]Distribution Factors'!F439</f>
        <v>65</v>
      </c>
      <c r="B560" s="4"/>
      <c r="C560" s="4" t="s">
        <v>19</v>
      </c>
      <c r="D560" s="4"/>
      <c r="E560" s="10" t="s">
        <v>439</v>
      </c>
      <c r="F560" s="4"/>
      <c r="G560" s="11">
        <v>545</v>
      </c>
      <c r="H560" s="4"/>
      <c r="I560" s="12">
        <f t="shared" ref="I560:I564" si="161">+G560/$G$565</f>
        <v>2.1034349671941337E-2</v>
      </c>
      <c r="J560" s="4"/>
      <c r="K560" s="25">
        <f>ROUND(I560*$M$565,2)</f>
        <v>3.81</v>
      </c>
      <c r="L560" s="4"/>
      <c r="M560" s="5" t="s">
        <v>26</v>
      </c>
      <c r="N560" s="1">
        <v>3228.54</v>
      </c>
      <c r="O560" s="10"/>
      <c r="P560" s="18">
        <f t="shared" si="160"/>
        <v>-3224.73</v>
      </c>
      <c r="Q560" s="15"/>
      <c r="R560" s="16"/>
    </row>
    <row r="561" spans="1:19" ht="15" x14ac:dyDescent="0.25">
      <c r="A561" s="4">
        <f>'[1]Distribution Factors'!F440</f>
        <v>65</v>
      </c>
      <c r="B561" s="4"/>
      <c r="C561" s="4" t="s">
        <v>19</v>
      </c>
      <c r="D561" s="4"/>
      <c r="E561" s="10" t="s">
        <v>440</v>
      </c>
      <c r="F561" s="4"/>
      <c r="G561" s="11">
        <v>172</v>
      </c>
      <c r="H561" s="4"/>
      <c r="I561" s="12">
        <f t="shared" si="161"/>
        <v>6.6383635661906599E-3</v>
      </c>
      <c r="J561" s="4"/>
      <c r="K561" s="25">
        <f t="shared" ref="K561:K564" si="162">ROUND(I561*$M$565,2)</f>
        <v>1.2</v>
      </c>
      <c r="L561" s="4"/>
      <c r="M561" s="5" t="s">
        <v>26</v>
      </c>
      <c r="N561" s="1">
        <v>1018.91</v>
      </c>
      <c r="O561" s="10"/>
      <c r="P561" s="18">
        <f t="shared" si="160"/>
        <v>-1017.7099999999999</v>
      </c>
      <c r="Q561" s="15"/>
      <c r="R561" s="16"/>
    </row>
    <row r="562" spans="1:19" ht="15" x14ac:dyDescent="0.25">
      <c r="A562" s="4">
        <f>'[1]Distribution Factors'!F441</f>
        <v>65</v>
      </c>
      <c r="B562" s="4"/>
      <c r="C562" s="4" t="s">
        <v>19</v>
      </c>
      <c r="D562" s="4"/>
      <c r="E562" s="10" t="s">
        <v>441</v>
      </c>
      <c r="F562" s="4"/>
      <c r="G562" s="11">
        <v>6687</v>
      </c>
      <c r="H562" s="4"/>
      <c r="I562" s="12">
        <f t="shared" si="161"/>
        <v>0.25808568120416825</v>
      </c>
      <c r="J562" s="4"/>
      <c r="K562" s="25">
        <f t="shared" si="162"/>
        <v>46.69</v>
      </c>
      <c r="L562" s="4"/>
      <c r="M562" s="5" t="s">
        <v>26</v>
      </c>
      <c r="N562" s="1">
        <v>39613.26</v>
      </c>
      <c r="O562" s="10"/>
      <c r="P562" s="18">
        <f t="shared" si="160"/>
        <v>-39566.57</v>
      </c>
      <c r="Q562" s="15"/>
      <c r="R562" s="16"/>
    </row>
    <row r="563" spans="1:19" ht="15" x14ac:dyDescent="0.25">
      <c r="A563" s="4">
        <f>'[1]Distribution Factors'!F442</f>
        <v>65</v>
      </c>
      <c r="B563" s="4"/>
      <c r="C563" s="4" t="s">
        <v>19</v>
      </c>
      <c r="D563" s="4"/>
      <c r="E563" s="10" t="s">
        <v>442</v>
      </c>
      <c r="F563" s="4"/>
      <c r="G563" s="11">
        <v>789</v>
      </c>
      <c r="H563" s="4"/>
      <c r="I563" s="12">
        <f t="shared" si="161"/>
        <v>3.0451563103049015E-2</v>
      </c>
      <c r="J563" s="4"/>
      <c r="K563" s="25">
        <f t="shared" si="162"/>
        <v>5.51</v>
      </c>
      <c r="L563" s="4"/>
      <c r="M563" s="5" t="s">
        <v>26</v>
      </c>
      <c r="N563" s="1">
        <v>4673.97</v>
      </c>
      <c r="O563" s="10"/>
      <c r="P563" s="18">
        <f t="shared" si="160"/>
        <v>-4668.46</v>
      </c>
      <c r="Q563" s="15"/>
      <c r="R563" s="16"/>
    </row>
    <row r="564" spans="1:19" ht="15" x14ac:dyDescent="0.25">
      <c r="A564" s="4">
        <f>'[1]Distribution Factors'!F443</f>
        <v>65</v>
      </c>
      <c r="B564" s="4"/>
      <c r="C564" s="4" t="s">
        <v>19</v>
      </c>
      <c r="D564" s="4"/>
      <c r="E564" s="10" t="s">
        <v>443</v>
      </c>
      <c r="F564" s="4"/>
      <c r="G564" s="11">
        <v>1045</v>
      </c>
      <c r="H564" s="4"/>
      <c r="I564" s="12">
        <f t="shared" si="161"/>
        <v>4.0331918178309535E-2</v>
      </c>
      <c r="J564" s="4"/>
      <c r="K564" s="25">
        <f t="shared" si="162"/>
        <v>7.3</v>
      </c>
      <c r="L564" s="4"/>
      <c r="N564" s="1">
        <v>6190.5</v>
      </c>
      <c r="O564" s="10"/>
      <c r="P564" s="18">
        <f t="shared" si="160"/>
        <v>-6183.2</v>
      </c>
      <c r="Q564" s="15"/>
      <c r="R564" s="16"/>
    </row>
    <row r="565" spans="1:19" ht="15.75" thickBot="1" x14ac:dyDescent="0.3">
      <c r="A565" s="4"/>
      <c r="B565" s="4"/>
      <c r="C565" s="4"/>
      <c r="D565" s="4"/>
      <c r="E565" s="19" t="s">
        <v>24</v>
      </c>
      <c r="F565" s="4"/>
      <c r="G565" s="20">
        <f>SUM(G559:G564)</f>
        <v>25910</v>
      </c>
      <c r="H565" s="4"/>
      <c r="I565" s="21">
        <f>SUM(I559:I564)</f>
        <v>0.99999999999999989</v>
      </c>
      <c r="J565" s="4"/>
      <c r="K565" s="22">
        <f>SUM(K559:K564)</f>
        <v>180.92000000000553</v>
      </c>
      <c r="L565" s="4"/>
      <c r="M565" s="5">
        <f>[2]Calculation!N72</f>
        <v>180.92000000000553</v>
      </c>
      <c r="N565" s="24">
        <f>M565-K565</f>
        <v>0</v>
      </c>
      <c r="O565" s="10"/>
      <c r="P565" s="18"/>
      <c r="Q565" s="15"/>
      <c r="R565" s="23">
        <f>[2]Calculation!E72</f>
        <v>25910</v>
      </c>
      <c r="S565" s="24">
        <f>R565-G565</f>
        <v>0</v>
      </c>
    </row>
    <row r="566" spans="1:19" ht="15.75" thickTop="1" x14ac:dyDescent="0.25">
      <c r="A566" s="4"/>
      <c r="B566" s="4"/>
      <c r="C566" s="4"/>
      <c r="D566" s="4"/>
      <c r="E566" s="10"/>
      <c r="F566" s="4"/>
      <c r="G566" s="11"/>
      <c r="H566" s="4"/>
      <c r="I566" s="12"/>
      <c r="J566" s="4"/>
      <c r="K566" s="25"/>
      <c r="L566" s="4"/>
      <c r="O566" s="10"/>
      <c r="P566" s="10"/>
      <c r="Q566" s="15"/>
      <c r="R566" s="16"/>
    </row>
    <row r="567" spans="1:19" ht="15" x14ac:dyDescent="0.25">
      <c r="A567" s="4">
        <f>'[1]Distribution Factors'!F444</f>
        <v>66</v>
      </c>
      <c r="B567" s="4"/>
      <c r="C567" s="4" t="s">
        <v>17</v>
      </c>
      <c r="D567" s="4"/>
      <c r="E567" s="10" t="s">
        <v>444</v>
      </c>
      <c r="F567" s="4"/>
      <c r="G567" s="11">
        <v>9201</v>
      </c>
      <c r="H567" s="4"/>
      <c r="I567" s="12">
        <f>+G567/$G$572</f>
        <v>0.6865393224891807</v>
      </c>
      <c r="J567" s="4"/>
      <c r="K567" s="13">
        <f>M572-SUM(K568:K571)</f>
        <v>64.239999999998105</v>
      </c>
      <c r="L567" s="4"/>
      <c r="M567" s="5" t="s">
        <v>26</v>
      </c>
      <c r="N567" s="1">
        <v>54505.99</v>
      </c>
      <c r="O567" s="10"/>
      <c r="P567" s="18">
        <f t="shared" ref="P567:P571" si="163">K567-N567</f>
        <v>-54441.75</v>
      </c>
      <c r="Q567" s="15"/>
      <c r="R567" s="16"/>
    </row>
    <row r="568" spans="1:19" ht="15" x14ac:dyDescent="0.25">
      <c r="A568" s="4">
        <f>'[1]Distribution Factors'!F445</f>
        <v>66</v>
      </c>
      <c r="B568" s="4"/>
      <c r="C568" s="4" t="s">
        <v>19</v>
      </c>
      <c r="D568" s="4"/>
      <c r="E568" s="10" t="s">
        <v>445</v>
      </c>
      <c r="F568" s="4"/>
      <c r="G568" s="11">
        <v>879</v>
      </c>
      <c r="H568" s="4"/>
      <c r="I568" s="12">
        <f t="shared" ref="I568:I571" si="164">+G568/$G$572</f>
        <v>6.5587225787195946E-2</v>
      </c>
      <c r="J568" s="4"/>
      <c r="K568" s="25">
        <f>ROUND(I568*$M$572,2)</f>
        <v>6.14</v>
      </c>
      <c r="L568" s="4"/>
      <c r="M568" s="5" t="s">
        <v>26</v>
      </c>
      <c r="N568" s="1">
        <v>5207.13</v>
      </c>
      <c r="O568" s="10"/>
      <c r="P568" s="18">
        <f t="shared" si="163"/>
        <v>-5200.99</v>
      </c>
      <c r="Q568" s="15"/>
      <c r="R568" s="16"/>
    </row>
    <row r="569" spans="1:19" ht="15" x14ac:dyDescent="0.25">
      <c r="A569" s="4">
        <f>'[1]Distribution Factors'!F446</f>
        <v>66</v>
      </c>
      <c r="B569" s="4"/>
      <c r="C569" s="4" t="s">
        <v>19</v>
      </c>
      <c r="D569" s="4"/>
      <c r="E569" s="10" t="s">
        <v>446</v>
      </c>
      <c r="F569" s="4"/>
      <c r="G569" s="11">
        <v>614</v>
      </c>
      <c r="H569" s="4"/>
      <c r="I569" s="12">
        <f t="shared" si="164"/>
        <v>4.5814057603342784E-2</v>
      </c>
      <c r="J569" s="4"/>
      <c r="K569" s="25">
        <f t="shared" ref="K569:K571" si="165">ROUND(I569*$M$572,2)</f>
        <v>4.29</v>
      </c>
      <c r="L569" s="4"/>
      <c r="M569" s="5" t="s">
        <v>26</v>
      </c>
      <c r="N569" s="1">
        <v>3637.29</v>
      </c>
      <c r="O569" s="10"/>
      <c r="P569" s="18">
        <f t="shared" si="163"/>
        <v>-3633</v>
      </c>
      <c r="Q569" s="15"/>
      <c r="R569" s="16"/>
    </row>
    <row r="570" spans="1:19" ht="15" x14ac:dyDescent="0.25">
      <c r="A570" s="4">
        <f>'[1]Distribution Factors'!F447</f>
        <v>66</v>
      </c>
      <c r="B570" s="4"/>
      <c r="C570" s="4" t="s">
        <v>19</v>
      </c>
      <c r="D570" s="4"/>
      <c r="E570" s="10" t="s">
        <v>447</v>
      </c>
      <c r="F570" s="4"/>
      <c r="G570" s="11">
        <v>218</v>
      </c>
      <c r="H570" s="4"/>
      <c r="I570" s="12">
        <f t="shared" si="164"/>
        <v>1.6266228921056558E-2</v>
      </c>
      <c r="J570" s="4"/>
      <c r="K570" s="25">
        <f t="shared" si="165"/>
        <v>1.52</v>
      </c>
      <c r="L570" s="4"/>
      <c r="M570" s="5" t="s">
        <v>26</v>
      </c>
      <c r="N570" s="1">
        <v>1291.4100000000001</v>
      </c>
      <c r="O570" s="10"/>
      <c r="P570" s="18">
        <f t="shared" si="163"/>
        <v>-1289.8900000000001</v>
      </c>
      <c r="Q570" s="15"/>
      <c r="R570" s="16"/>
    </row>
    <row r="571" spans="1:19" ht="15" x14ac:dyDescent="0.25">
      <c r="A571" s="4">
        <f>'[1]Distribution Factors'!F448</f>
        <v>66</v>
      </c>
      <c r="B571" s="4"/>
      <c r="C571" s="4" t="s">
        <v>19</v>
      </c>
      <c r="D571" s="4"/>
      <c r="E571" s="10" t="s">
        <v>448</v>
      </c>
      <c r="F571" s="4"/>
      <c r="G571" s="11">
        <v>2490</v>
      </c>
      <c r="H571" s="4"/>
      <c r="I571" s="12">
        <f t="shared" si="164"/>
        <v>0.18579316519922401</v>
      </c>
      <c r="J571" s="4"/>
      <c r="K571" s="25">
        <f t="shared" si="165"/>
        <v>17.39</v>
      </c>
      <c r="L571" s="4"/>
      <c r="N571" s="1">
        <v>14750.56</v>
      </c>
      <c r="O571" s="10"/>
      <c r="P571" s="18">
        <f t="shared" si="163"/>
        <v>-14733.17</v>
      </c>
      <c r="Q571" s="15"/>
      <c r="R571" s="16"/>
    </row>
    <row r="572" spans="1:19" ht="15.75" thickBot="1" x14ac:dyDescent="0.3">
      <c r="A572" s="4"/>
      <c r="B572" s="4"/>
      <c r="C572" s="4"/>
      <c r="D572" s="4"/>
      <c r="E572" s="19" t="s">
        <v>24</v>
      </c>
      <c r="F572" s="4"/>
      <c r="G572" s="20">
        <f>SUM(G567:G571)</f>
        <v>13402</v>
      </c>
      <c r="H572" s="4"/>
      <c r="I572" s="21">
        <f>SUM(I567:I571)</f>
        <v>1</v>
      </c>
      <c r="J572" s="4"/>
      <c r="K572" s="22">
        <f>SUM(K567:K571)</f>
        <v>93.579999999998108</v>
      </c>
      <c r="L572" s="4"/>
      <c r="M572" s="5">
        <f>[2]Calculation!N73</f>
        <v>93.579999999998108</v>
      </c>
      <c r="N572" s="24">
        <f>M572-K572</f>
        <v>0</v>
      </c>
      <c r="O572" s="10"/>
      <c r="P572" s="18"/>
      <c r="Q572" s="15"/>
      <c r="R572" s="23">
        <f>[2]Calculation!E73</f>
        <v>13402</v>
      </c>
      <c r="S572" s="24">
        <f>R572-G572</f>
        <v>0</v>
      </c>
    </row>
    <row r="573" spans="1:19" ht="15.75" thickTop="1" x14ac:dyDescent="0.25">
      <c r="A573" s="4"/>
      <c r="B573" s="4"/>
      <c r="C573" s="4"/>
      <c r="D573" s="4"/>
      <c r="E573" s="10"/>
      <c r="F573" s="4"/>
      <c r="G573" s="11"/>
      <c r="H573" s="4"/>
      <c r="I573" s="12"/>
      <c r="J573" s="4"/>
      <c r="K573" s="25"/>
      <c r="L573" s="4"/>
      <c r="O573" s="10"/>
      <c r="P573" s="10"/>
      <c r="Q573" s="15"/>
      <c r="R573" s="16"/>
    </row>
    <row r="574" spans="1:19" ht="15" x14ac:dyDescent="0.25">
      <c r="A574" s="4">
        <f>'[1]Distribution Factors'!F449</f>
        <v>67</v>
      </c>
      <c r="B574" s="4"/>
      <c r="C574" s="4" t="s">
        <v>17</v>
      </c>
      <c r="D574" s="4"/>
      <c r="E574" s="10" t="s">
        <v>449</v>
      </c>
      <c r="F574" s="4"/>
      <c r="G574" s="11">
        <v>22902</v>
      </c>
      <c r="H574" s="4"/>
      <c r="I574" s="12">
        <f>+G574/$G$581</f>
        <v>0.60327160656428624</v>
      </c>
      <c r="J574" s="4"/>
      <c r="K574" s="13">
        <f>M581-SUM(K575:K580)</f>
        <v>159.90999999998721</v>
      </c>
      <c r="L574" s="4"/>
      <c r="M574" s="5" t="s">
        <v>26</v>
      </c>
      <c r="N574" s="1">
        <v>135669.63</v>
      </c>
      <c r="O574" s="10"/>
      <c r="P574" s="18">
        <f t="shared" ref="P574:P580" si="166">K574-N574</f>
        <v>-135509.72000000003</v>
      </c>
      <c r="Q574" s="15"/>
      <c r="R574" s="16"/>
    </row>
    <row r="575" spans="1:19" ht="15" x14ac:dyDescent="0.25">
      <c r="A575" s="4">
        <f>'[1]Distribution Factors'!F450</f>
        <v>67</v>
      </c>
      <c r="B575" s="4"/>
      <c r="C575" s="4" t="s">
        <v>19</v>
      </c>
      <c r="D575" s="4"/>
      <c r="E575" s="10" t="s">
        <v>450</v>
      </c>
      <c r="F575" s="4"/>
      <c r="G575" s="11">
        <v>746</v>
      </c>
      <c r="H575" s="4"/>
      <c r="I575" s="12">
        <f t="shared" ref="I575:I580" si="167">+G575/$G$581</f>
        <v>1.9650712535890208E-2</v>
      </c>
      <c r="J575" s="4"/>
      <c r="K575" s="25">
        <f>ROUND(I575*$M$581,2)</f>
        <v>5.21</v>
      </c>
      <c r="L575" s="4"/>
      <c r="M575" s="5" t="s">
        <v>26</v>
      </c>
      <c r="N575" s="1">
        <v>4419.24</v>
      </c>
      <c r="O575" s="10"/>
      <c r="P575" s="18">
        <f t="shared" si="166"/>
        <v>-4414.03</v>
      </c>
      <c r="Q575" s="15"/>
      <c r="R575" s="16"/>
    </row>
    <row r="576" spans="1:19" ht="15" x14ac:dyDescent="0.25">
      <c r="A576" s="4">
        <f>'[1]Distribution Factors'!F451</f>
        <v>67</v>
      </c>
      <c r="B576" s="4"/>
      <c r="C576" s="4" t="s">
        <v>19</v>
      </c>
      <c r="D576" s="4"/>
      <c r="E576" s="10" t="s">
        <v>451</v>
      </c>
      <c r="F576" s="4"/>
      <c r="G576" s="11">
        <v>2172</v>
      </c>
      <c r="H576" s="4"/>
      <c r="I576" s="12">
        <f t="shared" si="167"/>
        <v>5.7213602718436375E-2</v>
      </c>
      <c r="J576" s="4"/>
      <c r="K576" s="25">
        <f t="shared" ref="K576:K580" si="168">ROUND(I576*$M$581,2)</f>
        <v>15.17</v>
      </c>
      <c r="L576" s="4"/>
      <c r="M576" s="5" t="s">
        <v>26</v>
      </c>
      <c r="N576" s="1">
        <v>12866.76</v>
      </c>
      <c r="O576" s="10"/>
      <c r="P576" s="18">
        <f t="shared" si="166"/>
        <v>-12851.59</v>
      </c>
      <c r="Q576" s="15"/>
      <c r="R576" s="16"/>
    </row>
    <row r="577" spans="1:19" ht="15" x14ac:dyDescent="0.25">
      <c r="A577" s="4">
        <f>'[1]Distribution Factors'!F452</f>
        <v>67</v>
      </c>
      <c r="B577" s="4"/>
      <c r="C577" s="4" t="s">
        <v>19</v>
      </c>
      <c r="D577" s="4"/>
      <c r="E577" s="10" t="s">
        <v>452</v>
      </c>
      <c r="F577" s="4"/>
      <c r="G577" s="11">
        <v>533</v>
      </c>
      <c r="H577" s="4"/>
      <c r="I577" s="12">
        <f t="shared" si="167"/>
        <v>1.4039986302452389E-2</v>
      </c>
      <c r="J577" s="4"/>
      <c r="K577" s="25">
        <f t="shared" si="168"/>
        <v>3.72</v>
      </c>
      <c r="L577" s="4"/>
      <c r="M577" s="5" t="s">
        <v>26</v>
      </c>
      <c r="N577" s="1">
        <v>3157.45</v>
      </c>
      <c r="O577" s="10"/>
      <c r="P577" s="18">
        <f t="shared" si="166"/>
        <v>-3153.73</v>
      </c>
      <c r="Q577" s="15"/>
      <c r="R577" s="16"/>
    </row>
    <row r="578" spans="1:19" ht="15" x14ac:dyDescent="0.25">
      <c r="A578" s="4">
        <f>'[1]Distribution Factors'!F453</f>
        <v>67</v>
      </c>
      <c r="B578" s="4"/>
      <c r="C578" s="4" t="s">
        <v>19</v>
      </c>
      <c r="D578" s="4"/>
      <c r="E578" s="10" t="s">
        <v>453</v>
      </c>
      <c r="F578" s="4"/>
      <c r="G578" s="11">
        <v>10326</v>
      </c>
      <c r="H578" s="4"/>
      <c r="I578" s="12">
        <f t="shared" si="167"/>
        <v>0.27200168585201379</v>
      </c>
      <c r="J578" s="4"/>
      <c r="K578" s="25">
        <f t="shared" si="168"/>
        <v>72.099999999999994</v>
      </c>
      <c r="L578" s="4"/>
      <c r="M578" s="5" t="s">
        <v>26</v>
      </c>
      <c r="N578" s="1">
        <v>61170.41</v>
      </c>
      <c r="O578" s="10"/>
      <c r="P578" s="18">
        <f t="shared" si="166"/>
        <v>-61098.310000000005</v>
      </c>
      <c r="Q578" s="15"/>
      <c r="R578" s="16"/>
    </row>
    <row r="579" spans="1:19" ht="15" x14ac:dyDescent="0.25">
      <c r="A579" s="4">
        <f>'[1]Distribution Factors'!F454</f>
        <v>67</v>
      </c>
      <c r="B579" s="4"/>
      <c r="C579" s="4" t="s">
        <v>19</v>
      </c>
      <c r="D579" s="4"/>
      <c r="E579" s="10" t="s">
        <v>454</v>
      </c>
      <c r="F579" s="4"/>
      <c r="G579" s="11">
        <v>926</v>
      </c>
      <c r="H579" s="4"/>
      <c r="I579" s="12">
        <f t="shared" si="167"/>
        <v>2.4392171324710901E-2</v>
      </c>
      <c r="J579" s="4"/>
      <c r="K579" s="25">
        <f t="shared" si="168"/>
        <v>6.47</v>
      </c>
      <c r="L579" s="4"/>
      <c r="M579" s="5" t="s">
        <v>26</v>
      </c>
      <c r="N579" s="1">
        <v>5485.55</v>
      </c>
      <c r="O579" s="10"/>
      <c r="P579" s="18">
        <f t="shared" si="166"/>
        <v>-5479.08</v>
      </c>
      <c r="Q579" s="15"/>
      <c r="R579" s="16"/>
    </row>
    <row r="580" spans="1:19" ht="15" x14ac:dyDescent="0.25">
      <c r="A580" s="4">
        <f>'[1]Distribution Factors'!F455</f>
        <v>67</v>
      </c>
      <c r="B580" s="4"/>
      <c r="C580" s="4" t="s">
        <v>19</v>
      </c>
      <c r="D580" s="4"/>
      <c r="E580" s="10" t="s">
        <v>455</v>
      </c>
      <c r="F580" s="4"/>
      <c r="G580" s="11">
        <v>358</v>
      </c>
      <c r="H580" s="4"/>
      <c r="I580" s="12">
        <f t="shared" si="167"/>
        <v>9.4302347022100462E-3</v>
      </c>
      <c r="J580" s="4"/>
      <c r="K580" s="25">
        <f t="shared" si="168"/>
        <v>2.5</v>
      </c>
      <c r="L580" s="4"/>
      <c r="N580" s="1">
        <v>2120.7600000000002</v>
      </c>
      <c r="O580" s="10"/>
      <c r="P580" s="18">
        <f t="shared" si="166"/>
        <v>-2118.2600000000002</v>
      </c>
      <c r="Q580" s="15"/>
      <c r="R580" s="16"/>
    </row>
    <row r="581" spans="1:19" ht="15.75" thickBot="1" x14ac:dyDescent="0.3">
      <c r="A581" s="4"/>
      <c r="B581" s="4"/>
      <c r="C581" s="4"/>
      <c r="D581" s="4"/>
      <c r="E581" s="19" t="s">
        <v>24</v>
      </c>
      <c r="F581" s="4"/>
      <c r="G581" s="20">
        <f>SUM(G574:G580)</f>
        <v>37963</v>
      </c>
      <c r="H581" s="4"/>
      <c r="I581" s="21">
        <f>SUM(I574:I580)</f>
        <v>1</v>
      </c>
      <c r="J581" s="4"/>
      <c r="K581" s="22">
        <f>SUM(K574:K580)</f>
        <v>265.07999999998719</v>
      </c>
      <c r="L581" s="4"/>
      <c r="M581" s="5">
        <f>[2]Calculation!N74</f>
        <v>265.07999999998719</v>
      </c>
      <c r="N581" s="24">
        <f>M581-K581</f>
        <v>0</v>
      </c>
      <c r="O581" s="10"/>
      <c r="P581" s="18"/>
      <c r="Q581" s="15"/>
      <c r="R581" s="23">
        <f>[2]Calculation!E74</f>
        <v>37963</v>
      </c>
      <c r="S581" s="24">
        <f>R581-G581</f>
        <v>0</v>
      </c>
    </row>
    <row r="582" spans="1:19" ht="15.75" thickTop="1" x14ac:dyDescent="0.25">
      <c r="A582" s="4"/>
      <c r="B582" s="4"/>
      <c r="C582" s="4"/>
      <c r="D582" s="4"/>
      <c r="E582" s="10"/>
      <c r="F582" s="4"/>
      <c r="G582" s="11"/>
      <c r="H582" s="4"/>
      <c r="I582" s="12"/>
      <c r="J582" s="4"/>
      <c r="K582" s="25"/>
      <c r="L582" s="4"/>
      <c r="O582" s="10"/>
      <c r="P582" s="10"/>
      <c r="Q582" s="15"/>
      <c r="R582" s="16"/>
    </row>
    <row r="583" spans="1:19" ht="15" x14ac:dyDescent="0.25">
      <c r="A583" s="4">
        <f>'[1]Distribution Factors'!F456</f>
        <v>68</v>
      </c>
      <c r="B583" s="4"/>
      <c r="C583" s="4" t="s">
        <v>17</v>
      </c>
      <c r="D583" s="4"/>
      <c r="E583" s="10" t="s">
        <v>456</v>
      </c>
      <c r="F583" s="4"/>
      <c r="G583" s="11">
        <v>12109</v>
      </c>
      <c r="H583" s="4"/>
      <c r="I583" s="12">
        <f>+G583/$G$594</f>
        <v>0.46268770776814033</v>
      </c>
      <c r="J583" s="4"/>
      <c r="K583" s="13">
        <f>M594-SUM(K584:K593)</f>
        <v>84.549999999990689</v>
      </c>
      <c r="L583" s="4"/>
      <c r="M583" s="5" t="s">
        <v>26</v>
      </c>
      <c r="N583" s="1">
        <v>71732.759999999995</v>
      </c>
      <c r="O583" s="10"/>
      <c r="P583" s="18">
        <f t="shared" ref="P583:P593" si="169">K583-N583</f>
        <v>-71648.210000000006</v>
      </c>
      <c r="Q583" s="15"/>
      <c r="R583" s="16"/>
    </row>
    <row r="584" spans="1:19" ht="15" x14ac:dyDescent="0.25">
      <c r="A584" s="4">
        <f>'[1]Distribution Factors'!F457</f>
        <v>68</v>
      </c>
      <c r="B584" s="4"/>
      <c r="C584" s="4" t="s">
        <v>19</v>
      </c>
      <c r="D584" s="4"/>
      <c r="E584" s="10" t="s">
        <v>131</v>
      </c>
      <c r="F584" s="4"/>
      <c r="G584" s="11">
        <v>204</v>
      </c>
      <c r="H584" s="4"/>
      <c r="I584" s="12">
        <f t="shared" ref="I584:I593" si="170">+G584/$G$594</f>
        <v>7.7948874708646974E-3</v>
      </c>
      <c r="J584" s="4"/>
      <c r="K584" s="25">
        <f>ROUND(I584*$M$594,2)</f>
        <v>1.42</v>
      </c>
      <c r="L584" s="4"/>
      <c r="M584" s="5" t="s">
        <v>26</v>
      </c>
      <c r="N584" s="1">
        <v>1208.48</v>
      </c>
      <c r="O584" s="10"/>
      <c r="P584" s="18">
        <f t="shared" si="169"/>
        <v>-1207.06</v>
      </c>
      <c r="R584" s="16"/>
    </row>
    <row r="585" spans="1:19" ht="15" x14ac:dyDescent="0.25">
      <c r="A585" s="4">
        <f>'[1]Distribution Factors'!F458</f>
        <v>68</v>
      </c>
      <c r="B585" s="4"/>
      <c r="C585" s="4" t="s">
        <v>19</v>
      </c>
      <c r="D585" s="4"/>
      <c r="E585" s="10" t="s">
        <v>457</v>
      </c>
      <c r="F585" s="4"/>
      <c r="G585" s="11">
        <v>1333</v>
      </c>
      <c r="H585" s="4"/>
      <c r="I585" s="12">
        <f t="shared" si="170"/>
        <v>5.0934240189522757E-2</v>
      </c>
      <c r="J585" s="4"/>
      <c r="K585" s="25">
        <f t="shared" ref="K585:K593" si="171">ROUND(I585*$M$594,2)</f>
        <v>9.31</v>
      </c>
      <c r="L585" s="4"/>
      <c r="M585" s="5" t="s">
        <v>26</v>
      </c>
      <c r="N585" s="1">
        <v>7896.59</v>
      </c>
      <c r="O585" s="10"/>
      <c r="P585" s="18">
        <f t="shared" si="169"/>
        <v>-7887.28</v>
      </c>
      <c r="R585" s="16"/>
    </row>
    <row r="586" spans="1:19" ht="15" x14ac:dyDescent="0.25">
      <c r="A586" s="4">
        <f>'[1]Distribution Factors'!F459</f>
        <v>68</v>
      </c>
      <c r="B586" s="4"/>
      <c r="C586" s="4" t="s">
        <v>19</v>
      </c>
      <c r="D586" s="4"/>
      <c r="E586" s="10" t="s">
        <v>458</v>
      </c>
      <c r="F586" s="4"/>
      <c r="G586" s="11">
        <v>237</v>
      </c>
      <c r="H586" s="4"/>
      <c r="I586" s="12">
        <f t="shared" si="170"/>
        <v>9.0558251499751625E-3</v>
      </c>
      <c r="J586" s="4"/>
      <c r="K586" s="25">
        <f t="shared" si="171"/>
        <v>1.65</v>
      </c>
      <c r="L586" s="4"/>
      <c r="M586" s="5" t="s">
        <v>26</v>
      </c>
      <c r="N586" s="1">
        <v>1403.97</v>
      </c>
      <c r="O586" s="10"/>
      <c r="P586" s="18">
        <f t="shared" si="169"/>
        <v>-1402.32</v>
      </c>
      <c r="Q586" s="15"/>
      <c r="R586" s="16"/>
    </row>
    <row r="587" spans="1:19" ht="15" x14ac:dyDescent="0.25">
      <c r="A587" s="4">
        <f>'[1]Distribution Factors'!F460</f>
        <v>68</v>
      </c>
      <c r="B587" s="4"/>
      <c r="C587" s="4" t="s">
        <v>19</v>
      </c>
      <c r="D587" s="4"/>
      <c r="E587" s="10" t="s">
        <v>459</v>
      </c>
      <c r="F587" s="4"/>
      <c r="G587" s="11">
        <v>1097</v>
      </c>
      <c r="H587" s="4"/>
      <c r="I587" s="12">
        <f t="shared" si="170"/>
        <v>4.1916625272247911E-2</v>
      </c>
      <c r="J587" s="4"/>
      <c r="K587" s="25">
        <f t="shared" si="171"/>
        <v>7.66</v>
      </c>
      <c r="L587" s="4"/>
      <c r="M587" s="5" t="s">
        <v>26</v>
      </c>
      <c r="N587" s="1">
        <v>6498.54</v>
      </c>
      <c r="O587" s="10"/>
      <c r="P587" s="18">
        <f t="shared" si="169"/>
        <v>-6490.88</v>
      </c>
      <c r="Q587" s="15"/>
      <c r="R587" s="16"/>
    </row>
    <row r="588" spans="1:19" ht="15" x14ac:dyDescent="0.25">
      <c r="A588" s="4">
        <f>'[1]Distribution Factors'!F461</f>
        <v>68</v>
      </c>
      <c r="B588" s="4"/>
      <c r="C588" s="4" t="s">
        <v>19</v>
      </c>
      <c r="D588" s="4"/>
      <c r="E588" s="10" t="s">
        <v>460</v>
      </c>
      <c r="F588" s="4"/>
      <c r="G588" s="11">
        <v>196</v>
      </c>
      <c r="H588" s="4"/>
      <c r="I588" s="12">
        <f t="shared" si="170"/>
        <v>7.4892056092621603E-3</v>
      </c>
      <c r="J588" s="4"/>
      <c r="K588" s="25">
        <f t="shared" si="171"/>
        <v>1.37</v>
      </c>
      <c r="L588" s="4"/>
      <c r="M588" s="5" t="s">
        <v>26</v>
      </c>
      <c r="N588" s="1">
        <v>1161.0899999999999</v>
      </c>
      <c r="O588" s="10"/>
      <c r="P588" s="18">
        <f t="shared" si="169"/>
        <v>-1159.72</v>
      </c>
      <c r="Q588" s="15"/>
      <c r="R588" s="16"/>
    </row>
    <row r="589" spans="1:19" ht="15" x14ac:dyDescent="0.25">
      <c r="A589" s="4">
        <f>'[1]Distribution Factors'!F462</f>
        <v>68</v>
      </c>
      <c r="B589" s="4"/>
      <c r="C589" s="4" t="s">
        <v>19</v>
      </c>
      <c r="D589" s="4"/>
      <c r="E589" s="10" t="s">
        <v>461</v>
      </c>
      <c r="F589" s="4"/>
      <c r="G589" s="11">
        <v>1419</v>
      </c>
      <c r="H589" s="4"/>
      <c r="I589" s="12">
        <f t="shared" si="170"/>
        <v>5.4220320201750029E-2</v>
      </c>
      <c r="J589" s="4"/>
      <c r="K589" s="25">
        <f t="shared" si="171"/>
        <v>9.91</v>
      </c>
      <c r="L589" s="4"/>
      <c r="M589" s="5" t="s">
        <v>26</v>
      </c>
      <c r="N589" s="1">
        <v>8406.0400000000009</v>
      </c>
      <c r="O589" s="10"/>
      <c r="P589" s="18">
        <f t="shared" si="169"/>
        <v>-8396.130000000001</v>
      </c>
      <c r="Q589" s="15"/>
      <c r="R589" s="16"/>
    </row>
    <row r="590" spans="1:19" ht="15" x14ac:dyDescent="0.25">
      <c r="A590" s="4">
        <f>'[1]Distribution Factors'!F463</f>
        <v>68</v>
      </c>
      <c r="B590" s="4"/>
      <c r="C590" s="4" t="s">
        <v>19</v>
      </c>
      <c r="D590" s="4"/>
      <c r="E590" s="10" t="s">
        <v>462</v>
      </c>
      <c r="F590" s="4"/>
      <c r="G590" s="11">
        <v>803</v>
      </c>
      <c r="H590" s="4"/>
      <c r="I590" s="12">
        <f t="shared" si="170"/>
        <v>3.0682816858354667E-2</v>
      </c>
      <c r="J590" s="4"/>
      <c r="K590" s="25">
        <f t="shared" si="171"/>
        <v>5.61</v>
      </c>
      <c r="L590" s="4"/>
      <c r="M590" s="5" t="s">
        <v>26</v>
      </c>
      <c r="N590" s="1">
        <v>4756.91</v>
      </c>
      <c r="O590" s="10"/>
      <c r="P590" s="18">
        <f t="shared" si="169"/>
        <v>-4751.3</v>
      </c>
      <c r="Q590" s="15"/>
      <c r="R590" s="16"/>
    </row>
    <row r="591" spans="1:19" ht="15" x14ac:dyDescent="0.25">
      <c r="A591" s="4">
        <f>'[1]Distribution Factors'!F464</f>
        <v>68</v>
      </c>
      <c r="B591" s="4"/>
      <c r="C591" s="4" t="s">
        <v>19</v>
      </c>
      <c r="D591" s="4"/>
      <c r="E591" s="10" t="s">
        <v>463</v>
      </c>
      <c r="F591" s="4"/>
      <c r="G591" s="11">
        <v>254</v>
      </c>
      <c r="H591" s="4"/>
      <c r="I591" s="12">
        <f t="shared" si="170"/>
        <v>9.7053991058805543E-3</v>
      </c>
      <c r="J591" s="4"/>
      <c r="K591" s="25">
        <f t="shared" si="171"/>
        <v>1.77</v>
      </c>
      <c r="L591" s="4"/>
      <c r="M591" s="5" t="s">
        <v>26</v>
      </c>
      <c r="N591" s="1">
        <v>1504.68</v>
      </c>
      <c r="O591" s="10"/>
      <c r="P591" s="18">
        <f t="shared" si="169"/>
        <v>-1502.91</v>
      </c>
      <c r="Q591" s="15"/>
      <c r="R591" s="16"/>
    </row>
    <row r="592" spans="1:19" ht="15" x14ac:dyDescent="0.25">
      <c r="A592" s="4">
        <f>'[1]Distribution Factors'!F465</f>
        <v>68</v>
      </c>
      <c r="B592" s="4"/>
      <c r="C592" s="4" t="s">
        <v>19</v>
      </c>
      <c r="D592" s="4"/>
      <c r="E592" s="10" t="s">
        <v>464</v>
      </c>
      <c r="F592" s="4"/>
      <c r="G592" s="11">
        <v>3584</v>
      </c>
      <c r="H592" s="4"/>
      <c r="I592" s="12">
        <f t="shared" si="170"/>
        <v>0.13694547399793663</v>
      </c>
      <c r="J592" s="4"/>
      <c r="K592" s="25">
        <f t="shared" si="171"/>
        <v>25.03</v>
      </c>
      <c r="L592" s="4"/>
      <c r="M592" s="5" t="s">
        <v>26</v>
      </c>
      <c r="N592" s="1">
        <v>21231.33</v>
      </c>
      <c r="O592" s="10"/>
      <c r="P592" s="18">
        <f t="shared" si="169"/>
        <v>-21206.300000000003</v>
      </c>
      <c r="Q592" s="15"/>
      <c r="R592" s="16"/>
    </row>
    <row r="593" spans="1:19" ht="15" x14ac:dyDescent="0.25">
      <c r="A593" s="4">
        <f>'[1]Distribution Factors'!F466</f>
        <v>68</v>
      </c>
      <c r="B593" s="4"/>
      <c r="C593" s="4" t="s">
        <v>19</v>
      </c>
      <c r="D593" s="4"/>
      <c r="E593" s="10" t="s">
        <v>465</v>
      </c>
      <c r="F593" s="4"/>
      <c r="G593" s="11">
        <v>4935</v>
      </c>
      <c r="H593" s="4"/>
      <c r="I593" s="12">
        <f t="shared" si="170"/>
        <v>0.18856749837606512</v>
      </c>
      <c r="J593" s="4"/>
      <c r="K593" s="25">
        <f t="shared" si="171"/>
        <v>34.46</v>
      </c>
      <c r="L593" s="4"/>
      <c r="N593" s="1">
        <v>29234.55</v>
      </c>
      <c r="O593" s="10"/>
      <c r="P593" s="18">
        <f t="shared" si="169"/>
        <v>-29200.09</v>
      </c>
      <c r="Q593" s="15"/>
      <c r="R593" s="16"/>
    </row>
    <row r="594" spans="1:19" ht="15.75" thickBot="1" x14ac:dyDescent="0.3">
      <c r="A594" s="4"/>
      <c r="B594" s="4"/>
      <c r="C594" s="4"/>
      <c r="D594" s="4"/>
      <c r="E594" s="19" t="s">
        <v>24</v>
      </c>
      <c r="F594" s="4"/>
      <c r="G594" s="20">
        <f>SUM(G583:G593)</f>
        <v>26171</v>
      </c>
      <c r="H594" s="4"/>
      <c r="I594" s="21">
        <f>SUM(I583:I593)</f>
        <v>1</v>
      </c>
      <c r="J594" s="4"/>
      <c r="K594" s="22">
        <f>SUM(K583:K593)</f>
        <v>182.73999999999072</v>
      </c>
      <c r="L594" s="4"/>
      <c r="M594" s="5">
        <f>[2]Calculation!N75</f>
        <v>182.73999999999069</v>
      </c>
      <c r="N594" s="24">
        <f>M594-K594</f>
        <v>0</v>
      </c>
      <c r="O594" s="10"/>
      <c r="P594" s="18"/>
      <c r="Q594" s="15"/>
      <c r="R594" s="23">
        <f>[2]Calculation!E75</f>
        <v>26171</v>
      </c>
      <c r="S594" s="24">
        <f>R594-G594</f>
        <v>0</v>
      </c>
    </row>
    <row r="595" spans="1:19" ht="15.75" thickTop="1" x14ac:dyDescent="0.25">
      <c r="A595" s="4"/>
      <c r="B595" s="4"/>
      <c r="C595" s="4"/>
      <c r="D595" s="4"/>
      <c r="E595" s="10"/>
      <c r="F595" s="4"/>
      <c r="G595" s="11"/>
      <c r="H595" s="4"/>
      <c r="I595" s="12"/>
      <c r="J595" s="4"/>
      <c r="K595" s="25"/>
      <c r="L595" s="4"/>
      <c r="O595" s="10"/>
      <c r="P595" s="10"/>
      <c r="Q595" s="15"/>
      <c r="R595" s="16"/>
    </row>
    <row r="596" spans="1:19" ht="15" x14ac:dyDescent="0.25">
      <c r="A596" s="4">
        <f>'[1]Distribution Factors'!F467</f>
        <v>69</v>
      </c>
      <c r="B596" s="4"/>
      <c r="C596" s="4" t="s">
        <v>17</v>
      </c>
      <c r="D596" s="4"/>
      <c r="E596" s="10" t="s">
        <v>466</v>
      </c>
      <c r="F596" s="4"/>
      <c r="G596" s="11">
        <v>16538</v>
      </c>
      <c r="H596" s="4"/>
      <c r="I596" s="12">
        <f>+G596/$G$604</f>
        <v>0.57387743771254074</v>
      </c>
      <c r="J596" s="4"/>
      <c r="K596" s="13">
        <f>M604-SUM(K597:K603)</f>
        <v>115.49999999998866</v>
      </c>
      <c r="L596" s="4"/>
      <c r="M596" s="5" t="s">
        <v>26</v>
      </c>
      <c r="N596" s="1">
        <v>97969.8</v>
      </c>
      <c r="O596" s="10"/>
      <c r="P596" s="18">
        <f t="shared" ref="P596:P603" si="172">K596-N596</f>
        <v>-97854.300000000017</v>
      </c>
      <c r="Q596" s="15"/>
      <c r="R596" s="16"/>
    </row>
    <row r="597" spans="1:19" ht="15" x14ac:dyDescent="0.25">
      <c r="A597" s="4">
        <f>'[1]Distribution Factors'!F468</f>
        <v>69</v>
      </c>
      <c r="B597" s="4"/>
      <c r="C597" s="4" t="s">
        <v>19</v>
      </c>
      <c r="D597" s="4"/>
      <c r="E597" s="10" t="s">
        <v>169</v>
      </c>
      <c r="F597" s="4"/>
      <c r="G597" s="11">
        <v>4881</v>
      </c>
      <c r="H597" s="4"/>
      <c r="I597" s="12">
        <f t="shared" ref="I597:I603" si="173">+G597/$G$604</f>
        <v>0.16937330834894856</v>
      </c>
      <c r="J597" s="4"/>
      <c r="K597" s="25">
        <f>ROUND(I597*$M$604,2)</f>
        <v>34.08</v>
      </c>
      <c r="L597" s="4"/>
      <c r="M597" s="5" t="s">
        <v>26</v>
      </c>
      <c r="N597" s="1">
        <v>28914.66</v>
      </c>
      <c r="O597" s="10"/>
      <c r="P597" s="18">
        <f t="shared" si="172"/>
        <v>-28880.579999999998</v>
      </c>
      <c r="Q597" s="15"/>
      <c r="R597" s="16"/>
    </row>
    <row r="598" spans="1:19" ht="15" x14ac:dyDescent="0.25">
      <c r="A598" s="4">
        <f>'[1]Distribution Factors'!F469</f>
        <v>69</v>
      </c>
      <c r="B598" s="4"/>
      <c r="C598" s="4" t="s">
        <v>19</v>
      </c>
      <c r="D598" s="4"/>
      <c r="E598" s="10" t="s">
        <v>467</v>
      </c>
      <c r="F598" s="4"/>
      <c r="G598" s="11">
        <v>480</v>
      </c>
      <c r="H598" s="4"/>
      <c r="I598" s="12">
        <f t="shared" si="173"/>
        <v>1.6656256506350199E-2</v>
      </c>
      <c r="J598" s="4"/>
      <c r="K598" s="25">
        <f t="shared" ref="K598:K603" si="174">ROUND(I598*$M$604,2)</f>
        <v>3.35</v>
      </c>
      <c r="L598" s="4"/>
      <c r="M598" s="5" t="s">
        <v>26</v>
      </c>
      <c r="N598" s="1">
        <v>2843.48</v>
      </c>
      <c r="O598" s="10"/>
      <c r="P598" s="18">
        <f t="shared" si="172"/>
        <v>-2840.13</v>
      </c>
      <c r="Q598" s="15"/>
      <c r="R598" s="16"/>
    </row>
    <row r="599" spans="1:19" ht="15" x14ac:dyDescent="0.25">
      <c r="A599" s="4">
        <f>'[1]Distribution Factors'!F470</f>
        <v>69</v>
      </c>
      <c r="B599" s="4"/>
      <c r="C599" s="4" t="s">
        <v>19</v>
      </c>
      <c r="D599" s="4"/>
      <c r="E599" s="10" t="s">
        <v>468</v>
      </c>
      <c r="F599" s="4"/>
      <c r="G599" s="11">
        <v>1899</v>
      </c>
      <c r="H599" s="4"/>
      <c r="I599" s="12">
        <f t="shared" si="173"/>
        <v>6.5896314803247966E-2</v>
      </c>
      <c r="J599" s="4"/>
      <c r="K599" s="25">
        <f t="shared" si="174"/>
        <v>13.26</v>
      </c>
      <c r="L599" s="4"/>
      <c r="M599" s="5" t="s">
        <v>26</v>
      </c>
      <c r="N599" s="1">
        <v>11249.53</v>
      </c>
      <c r="O599" s="10"/>
      <c r="P599" s="18">
        <f t="shared" si="172"/>
        <v>-11236.27</v>
      </c>
      <c r="Q599" s="15"/>
      <c r="R599" s="16"/>
    </row>
    <row r="600" spans="1:19" ht="15" x14ac:dyDescent="0.25">
      <c r="A600" s="4">
        <f>'[1]Distribution Factors'!F471</f>
        <v>69</v>
      </c>
      <c r="B600" s="4"/>
      <c r="C600" s="4" t="s">
        <v>19</v>
      </c>
      <c r="D600" s="4"/>
      <c r="E600" s="10" t="s">
        <v>469</v>
      </c>
      <c r="F600" s="4"/>
      <c r="G600" s="11">
        <v>234</v>
      </c>
      <c r="H600" s="4"/>
      <c r="I600" s="12">
        <f t="shared" si="173"/>
        <v>8.1199250468457218E-3</v>
      </c>
      <c r="J600" s="4"/>
      <c r="K600" s="25">
        <f t="shared" si="174"/>
        <v>1.63</v>
      </c>
      <c r="L600" s="4"/>
      <c r="M600" s="5" t="s">
        <v>26</v>
      </c>
      <c r="N600" s="1">
        <v>1386.2</v>
      </c>
      <c r="O600" s="10"/>
      <c r="P600" s="18">
        <f t="shared" si="172"/>
        <v>-1384.57</v>
      </c>
      <c r="Q600" s="15"/>
      <c r="R600" s="16"/>
    </row>
    <row r="601" spans="1:19" ht="15" x14ac:dyDescent="0.25">
      <c r="A601" s="4">
        <f>'[1]Distribution Factors'!F472</f>
        <v>69</v>
      </c>
      <c r="B601" s="4"/>
      <c r="C601" s="4" t="s">
        <v>19</v>
      </c>
      <c r="D601" s="4"/>
      <c r="E601" s="10" t="s">
        <v>470</v>
      </c>
      <c r="F601" s="4"/>
      <c r="G601" s="11">
        <v>1624</v>
      </c>
      <c r="H601" s="4"/>
      <c r="I601" s="12">
        <f t="shared" si="173"/>
        <v>5.6353667846484837E-2</v>
      </c>
      <c r="J601" s="4"/>
      <c r="K601" s="25">
        <f t="shared" si="174"/>
        <v>11.34</v>
      </c>
      <c r="L601" s="4"/>
      <c r="M601" s="5" t="s">
        <v>26</v>
      </c>
      <c r="N601" s="1">
        <v>9620.4500000000007</v>
      </c>
      <c r="O601" s="10"/>
      <c r="P601" s="18">
        <f t="shared" si="172"/>
        <v>-9609.11</v>
      </c>
      <c r="Q601" s="15"/>
      <c r="R601" s="16"/>
    </row>
    <row r="602" spans="1:19" ht="15" x14ac:dyDescent="0.25">
      <c r="A602" s="4">
        <f>'[1]Distribution Factors'!F473</f>
        <v>69</v>
      </c>
      <c r="B602" s="4"/>
      <c r="C602" s="4" t="s">
        <v>19</v>
      </c>
      <c r="D602" s="4"/>
      <c r="E602" s="10" t="s">
        <v>471</v>
      </c>
      <c r="F602" s="4"/>
      <c r="G602" s="11">
        <v>1049</v>
      </c>
      <c r="H602" s="4"/>
      <c r="I602" s="12">
        <f t="shared" si="173"/>
        <v>3.6400860573252827E-2</v>
      </c>
      <c r="J602" s="4"/>
      <c r="K602" s="25">
        <f t="shared" si="174"/>
        <v>7.32</v>
      </c>
      <c r="L602" s="4"/>
      <c r="M602" s="5" t="s">
        <v>26</v>
      </c>
      <c r="N602" s="1">
        <v>6214.19</v>
      </c>
      <c r="O602" s="10"/>
      <c r="P602" s="18">
        <f t="shared" si="172"/>
        <v>-6206.87</v>
      </c>
      <c r="Q602" s="15"/>
      <c r="R602" s="16"/>
    </row>
    <row r="603" spans="1:19" ht="15" x14ac:dyDescent="0.25">
      <c r="A603" s="4">
        <f>'[1]Distribution Factors'!F474</f>
        <v>69</v>
      </c>
      <c r="B603" s="4"/>
      <c r="C603" s="4" t="s">
        <v>19</v>
      </c>
      <c r="D603" s="4"/>
      <c r="E603" s="10" t="s">
        <v>472</v>
      </c>
      <c r="F603" s="4"/>
      <c r="G603" s="11">
        <v>2113</v>
      </c>
      <c r="H603" s="4"/>
      <c r="I603" s="12">
        <f t="shared" si="173"/>
        <v>7.3322229162329097E-2</v>
      </c>
      <c r="J603" s="4"/>
      <c r="K603" s="25">
        <f t="shared" si="174"/>
        <v>14.75</v>
      </c>
      <c r="L603" s="4"/>
      <c r="N603" s="1">
        <v>12517.24</v>
      </c>
      <c r="O603" s="10"/>
      <c r="P603" s="18">
        <f t="shared" si="172"/>
        <v>-12502.49</v>
      </c>
      <c r="Q603" s="15"/>
      <c r="R603" s="16"/>
    </row>
    <row r="604" spans="1:19" ht="15.75" thickBot="1" x14ac:dyDescent="0.3">
      <c r="A604" s="4"/>
      <c r="B604" s="4"/>
      <c r="C604" s="4"/>
      <c r="D604" s="4"/>
      <c r="E604" s="19" t="s">
        <v>24</v>
      </c>
      <c r="F604" s="4"/>
      <c r="G604" s="20">
        <f>SUM(G596:G603)</f>
        <v>28818</v>
      </c>
      <c r="H604" s="4"/>
      <c r="I604" s="21">
        <f>SUM(I596:I603)</f>
        <v>1</v>
      </c>
      <c r="J604" s="4"/>
      <c r="K604" s="22">
        <f>SUM(K596:K603)</f>
        <v>201.22999999998865</v>
      </c>
      <c r="L604" s="4"/>
      <c r="M604" s="5">
        <f>[2]Calculation!N76</f>
        <v>201.22999999998865</v>
      </c>
      <c r="N604" s="24">
        <f>M604-K604</f>
        <v>0</v>
      </c>
      <c r="O604" s="10"/>
      <c r="P604" s="18"/>
      <c r="Q604" s="15"/>
      <c r="R604" s="23">
        <f>[2]Calculation!E76</f>
        <v>28818</v>
      </c>
      <c r="S604" s="24">
        <f>R604-G604</f>
        <v>0</v>
      </c>
    </row>
    <row r="605" spans="1:19" ht="15.75" thickTop="1" x14ac:dyDescent="0.25">
      <c r="A605" s="4"/>
      <c r="B605" s="4"/>
      <c r="C605" s="4"/>
      <c r="D605" s="4"/>
      <c r="E605" s="10"/>
      <c r="F605" s="4"/>
      <c r="G605" s="11"/>
      <c r="H605" s="4"/>
      <c r="I605" s="12"/>
      <c r="J605" s="4"/>
      <c r="K605" s="25"/>
      <c r="L605" s="4"/>
      <c r="O605" s="10"/>
      <c r="P605" s="10"/>
      <c r="Q605" s="15"/>
      <c r="R605" s="16"/>
    </row>
    <row r="606" spans="1:19" ht="15" x14ac:dyDescent="0.25">
      <c r="A606" s="4">
        <f>'[1]Distribution Factors'!F475</f>
        <v>70</v>
      </c>
      <c r="B606" s="4"/>
      <c r="C606" s="4" t="s">
        <v>17</v>
      </c>
      <c r="D606" s="4"/>
      <c r="E606" s="10" t="s">
        <v>473</v>
      </c>
      <c r="F606" s="4"/>
      <c r="G606" s="11">
        <v>9950</v>
      </c>
      <c r="H606" s="4"/>
      <c r="I606" s="12">
        <f>+G606/$G$610</f>
        <v>0.57210211591536342</v>
      </c>
      <c r="J606" s="4"/>
      <c r="K606" s="13">
        <f>M610-SUM(K607:K609)</f>
        <v>69.479999999997091</v>
      </c>
      <c r="L606" s="4"/>
      <c r="M606" s="5" t="s">
        <v>26</v>
      </c>
      <c r="N606" s="1">
        <v>58943.01</v>
      </c>
      <c r="O606" s="10"/>
      <c r="P606" s="18">
        <f t="shared" ref="P606:P609" si="175">K606-N606</f>
        <v>-58873.530000000006</v>
      </c>
      <c r="Q606" s="15"/>
      <c r="R606" s="16"/>
    </row>
    <row r="607" spans="1:19" ht="15" x14ac:dyDescent="0.25">
      <c r="A607" s="4">
        <f>'[1]Distribution Factors'!F476</f>
        <v>70</v>
      </c>
      <c r="B607" s="4"/>
      <c r="C607" s="4" t="s">
        <v>19</v>
      </c>
      <c r="D607" s="4"/>
      <c r="E607" s="10" t="s">
        <v>474</v>
      </c>
      <c r="F607" s="4"/>
      <c r="G607" s="11">
        <v>927</v>
      </c>
      <c r="H607" s="4"/>
      <c r="I607" s="12">
        <f t="shared" ref="I607:I609" si="176">+G607/$G$610</f>
        <v>5.3300367985280588E-2</v>
      </c>
      <c r="J607" s="4"/>
      <c r="K607" s="25">
        <f>ROUND(I607*$M$610,2)</f>
        <v>6.47</v>
      </c>
      <c r="L607" s="4"/>
      <c r="M607" s="5" t="s">
        <v>26</v>
      </c>
      <c r="N607" s="1">
        <v>5491.47</v>
      </c>
      <c r="O607" s="10"/>
      <c r="P607" s="18">
        <f t="shared" si="175"/>
        <v>-5485</v>
      </c>
      <c r="Q607" s="15"/>
      <c r="R607" s="16"/>
    </row>
    <row r="608" spans="1:19" ht="15" x14ac:dyDescent="0.25">
      <c r="A608" s="4">
        <f>'[1]Distribution Factors'!F477</f>
        <v>70</v>
      </c>
      <c r="B608" s="4"/>
      <c r="C608" s="4" t="s">
        <v>19</v>
      </c>
      <c r="D608" s="4"/>
      <c r="E608" s="10" t="s">
        <v>475</v>
      </c>
      <c r="F608" s="4"/>
      <c r="G608" s="11">
        <v>174</v>
      </c>
      <c r="H608" s="4"/>
      <c r="I608" s="12">
        <f t="shared" si="176"/>
        <v>1.000459981600736E-2</v>
      </c>
      <c r="J608" s="4"/>
      <c r="K608" s="25">
        <f t="shared" ref="K608:K609" si="177">ROUND(I608*$M$610,2)</f>
        <v>1.22</v>
      </c>
      <c r="L608" s="4"/>
      <c r="M608" s="5" t="s">
        <v>26</v>
      </c>
      <c r="N608" s="1">
        <v>1030.76</v>
      </c>
      <c r="O608" s="10"/>
      <c r="P608" s="18">
        <f t="shared" si="175"/>
        <v>-1029.54</v>
      </c>
      <c r="Q608" s="15"/>
      <c r="R608" s="16"/>
    </row>
    <row r="609" spans="1:19" ht="15" x14ac:dyDescent="0.25">
      <c r="A609" s="4">
        <f>'[1]Distribution Factors'!F478</f>
        <v>70</v>
      </c>
      <c r="B609" s="4"/>
      <c r="C609" s="4" t="s">
        <v>19</v>
      </c>
      <c r="D609" s="4"/>
      <c r="E609" s="10" t="s">
        <v>476</v>
      </c>
      <c r="F609" s="4"/>
      <c r="G609" s="11">
        <v>6341</v>
      </c>
      <c r="H609" s="4"/>
      <c r="I609" s="12">
        <f t="shared" si="176"/>
        <v>0.36459291628334867</v>
      </c>
      <c r="J609" s="4"/>
      <c r="K609" s="25">
        <f t="shared" si="177"/>
        <v>44.28</v>
      </c>
      <c r="L609" s="4"/>
      <c r="N609" s="1">
        <v>37563.58</v>
      </c>
      <c r="O609" s="10"/>
      <c r="P609" s="18">
        <f t="shared" si="175"/>
        <v>-37519.300000000003</v>
      </c>
      <c r="Q609" s="15"/>
      <c r="R609" s="16"/>
    </row>
    <row r="610" spans="1:19" ht="15.75" thickBot="1" x14ac:dyDescent="0.3">
      <c r="A610" s="4"/>
      <c r="B610" s="4"/>
      <c r="C610" s="4"/>
      <c r="D610" s="4"/>
      <c r="E610" s="19" t="s">
        <v>24</v>
      </c>
      <c r="F610" s="4"/>
      <c r="G610" s="20">
        <f>SUM(G606:G609)</f>
        <v>17392</v>
      </c>
      <c r="H610" s="4"/>
      <c r="I610" s="21">
        <f>SUM(I606:I609)</f>
        <v>1</v>
      </c>
      <c r="J610" s="4"/>
      <c r="K610" s="22">
        <f>SUM(K606:K609)</f>
        <v>121.44999999999709</v>
      </c>
      <c r="L610" s="4"/>
      <c r="M610" s="5">
        <f>[2]Calculation!N77</f>
        <v>121.44999999999709</v>
      </c>
      <c r="N610" s="24">
        <f>M610-K610</f>
        <v>0</v>
      </c>
      <c r="O610" s="10"/>
      <c r="P610" s="18"/>
      <c r="Q610" s="15"/>
      <c r="R610" s="23">
        <f>[2]Calculation!E77</f>
        <v>17392</v>
      </c>
      <c r="S610" s="24">
        <f>R610-G610</f>
        <v>0</v>
      </c>
    </row>
    <row r="611" spans="1:19" ht="15.75" thickTop="1" x14ac:dyDescent="0.25">
      <c r="A611" s="4"/>
      <c r="B611" s="4"/>
      <c r="C611" s="4"/>
      <c r="D611" s="4"/>
      <c r="E611" s="10"/>
      <c r="F611" s="4"/>
      <c r="G611" s="11"/>
      <c r="H611" s="4"/>
      <c r="I611" s="12"/>
      <c r="J611" s="4"/>
      <c r="K611" s="25"/>
      <c r="L611" s="4"/>
      <c r="O611" s="10"/>
      <c r="P611" s="10"/>
      <c r="Q611" s="15"/>
      <c r="R611" s="16"/>
    </row>
    <row r="612" spans="1:19" ht="15" x14ac:dyDescent="0.25">
      <c r="A612" s="4">
        <f>'[1]Distribution Factors'!F479</f>
        <v>71</v>
      </c>
      <c r="B612" s="4"/>
      <c r="C612" s="4" t="s">
        <v>17</v>
      </c>
      <c r="D612" s="4"/>
      <c r="E612" s="10" t="s">
        <v>477</v>
      </c>
      <c r="F612" s="4"/>
      <c r="G612" s="11">
        <v>107646</v>
      </c>
      <c r="H612" s="4"/>
      <c r="I612" s="12">
        <f>+G612/$G$622</f>
        <v>0.40327275588073325</v>
      </c>
      <c r="J612" s="4"/>
      <c r="K612" s="13">
        <f>M622-SUM(K613:K621)</f>
        <v>751.66999999999302</v>
      </c>
      <c r="L612" s="4"/>
      <c r="M612" s="5" t="s">
        <v>26</v>
      </c>
      <c r="N612" s="1">
        <v>637686.37</v>
      </c>
      <c r="O612" s="10"/>
      <c r="P612" s="18">
        <f t="shared" ref="P612:P620" si="178">K612-N612</f>
        <v>-636934.69999999995</v>
      </c>
      <c r="Q612" s="15"/>
      <c r="R612" s="16"/>
    </row>
    <row r="613" spans="1:19" ht="15" x14ac:dyDescent="0.25">
      <c r="A613" s="4">
        <f>'[1]Distribution Factors'!F480</f>
        <v>71</v>
      </c>
      <c r="B613" s="4"/>
      <c r="C613" s="4" t="s">
        <v>19</v>
      </c>
      <c r="D613" s="4"/>
      <c r="E613" s="10" t="s">
        <v>478</v>
      </c>
      <c r="F613" s="4"/>
      <c r="G613" s="11">
        <v>133</v>
      </c>
      <c r="H613" s="4"/>
      <c r="I613" s="12">
        <f t="shared" ref="I613:I621" si="179">+G613/$G$622</f>
        <v>4.9825610363726954E-4</v>
      </c>
      <c r="J613" s="4"/>
      <c r="K613" s="25">
        <f>ROUND(I613*$M$622,2)</f>
        <v>0.93</v>
      </c>
      <c r="L613" s="4"/>
      <c r="M613" s="5" t="s">
        <v>26</v>
      </c>
      <c r="N613" s="1">
        <v>787.88</v>
      </c>
      <c r="O613" s="10"/>
      <c r="P613" s="18">
        <f t="shared" si="178"/>
        <v>-786.95</v>
      </c>
      <c r="Q613" s="15"/>
      <c r="R613" s="16"/>
    </row>
    <row r="614" spans="1:19" ht="15" x14ac:dyDescent="0.25">
      <c r="A614" s="4">
        <f>'[1]Distribution Factors'!F481</f>
        <v>71</v>
      </c>
      <c r="B614" s="4"/>
      <c r="C614" s="4" t="s">
        <v>19</v>
      </c>
      <c r="D614" s="4"/>
      <c r="E614" s="10" t="s">
        <v>479</v>
      </c>
      <c r="F614" s="4"/>
      <c r="G614" s="11">
        <v>786</v>
      </c>
      <c r="H614" s="4"/>
      <c r="I614" s="12">
        <f t="shared" si="179"/>
        <v>2.9445811839014578E-3</v>
      </c>
      <c r="J614" s="4"/>
      <c r="K614" s="25">
        <f t="shared" ref="K614:K621" si="180">ROUND(I614*$M$622,2)</f>
        <v>5.49</v>
      </c>
      <c r="L614" s="4"/>
      <c r="M614" s="5" t="s">
        <v>26</v>
      </c>
      <c r="N614" s="1">
        <v>4656.2</v>
      </c>
      <c r="O614" s="10"/>
      <c r="P614" s="18">
        <f t="shared" si="178"/>
        <v>-4650.71</v>
      </c>
      <c r="Q614" s="15"/>
      <c r="R614" s="16"/>
    </row>
    <row r="615" spans="1:19" ht="15" x14ac:dyDescent="0.25">
      <c r="A615" s="4">
        <f>'[1]Distribution Factors'!F482</f>
        <v>71</v>
      </c>
      <c r="B615" s="4"/>
      <c r="C615" s="4" t="s">
        <v>19</v>
      </c>
      <c r="D615" s="4"/>
      <c r="E615" s="10" t="s">
        <v>480</v>
      </c>
      <c r="F615" s="4"/>
      <c r="G615" s="11">
        <v>48252</v>
      </c>
      <c r="H615" s="4"/>
      <c r="I615" s="12">
        <f t="shared" si="179"/>
        <v>0.18076581588500398</v>
      </c>
      <c r="J615" s="4"/>
      <c r="K615" s="25">
        <f t="shared" si="180"/>
        <v>336.93</v>
      </c>
      <c r="L615" s="4"/>
      <c r="M615" s="5" t="s">
        <v>26</v>
      </c>
      <c r="N615" s="1">
        <v>285841.02</v>
      </c>
      <c r="O615" s="10"/>
      <c r="P615" s="18">
        <f t="shared" si="178"/>
        <v>-285504.09000000003</v>
      </c>
      <c r="Q615" s="15"/>
      <c r="R615" s="16"/>
    </row>
    <row r="616" spans="1:19" ht="15" x14ac:dyDescent="0.25">
      <c r="A616" s="4">
        <f>'[1]Distribution Factors'!F483</f>
        <v>71</v>
      </c>
      <c r="B616" s="4"/>
      <c r="C616" s="4" t="s">
        <v>19</v>
      </c>
      <c r="D616" s="4"/>
      <c r="E616" s="10" t="s">
        <v>481</v>
      </c>
      <c r="F616" s="4"/>
      <c r="G616" s="11">
        <v>1861</v>
      </c>
      <c r="H616" s="4"/>
      <c r="I616" s="12">
        <f t="shared" si="179"/>
        <v>6.9718391644282606E-3</v>
      </c>
      <c r="J616" s="4"/>
      <c r="K616" s="25">
        <f t="shared" si="180"/>
        <v>13</v>
      </c>
      <c r="L616" s="4"/>
      <c r="M616" s="5" t="s">
        <v>26</v>
      </c>
      <c r="N616" s="1">
        <v>11024.42</v>
      </c>
      <c r="O616" s="10"/>
      <c r="P616" s="18">
        <f t="shared" si="178"/>
        <v>-11011.42</v>
      </c>
      <c r="Q616" s="15"/>
      <c r="R616" s="16"/>
    </row>
    <row r="617" spans="1:19" ht="15" x14ac:dyDescent="0.25">
      <c r="A617" s="4">
        <f>'[1]Distribution Factors'!F484</f>
        <v>71</v>
      </c>
      <c r="B617" s="4"/>
      <c r="C617" s="4" t="s">
        <v>19</v>
      </c>
      <c r="D617" s="4"/>
      <c r="E617" s="10" t="s">
        <v>482</v>
      </c>
      <c r="F617" s="4"/>
      <c r="G617" s="11">
        <v>1896</v>
      </c>
      <c r="H617" s="4"/>
      <c r="I617" s="12">
        <f t="shared" si="179"/>
        <v>7.1029591917012259E-3</v>
      </c>
      <c r="J617" s="4"/>
      <c r="K617" s="25">
        <f t="shared" si="180"/>
        <v>13.24</v>
      </c>
      <c r="L617" s="4"/>
      <c r="M617" s="5" t="s">
        <v>26</v>
      </c>
      <c r="N617" s="1">
        <v>11231.75</v>
      </c>
      <c r="O617" s="10"/>
      <c r="P617" s="18">
        <f t="shared" si="178"/>
        <v>-11218.51</v>
      </c>
      <c r="Q617" s="15"/>
      <c r="R617" s="16"/>
    </row>
    <row r="618" spans="1:19" ht="15" x14ac:dyDescent="0.25">
      <c r="A618" s="4">
        <f>'[1]Distribution Factors'!F485</f>
        <v>71</v>
      </c>
      <c r="B618" s="4"/>
      <c r="C618" s="4" t="s">
        <v>19</v>
      </c>
      <c r="D618" s="4"/>
      <c r="E618" s="10" t="s">
        <v>483</v>
      </c>
      <c r="F618" s="4"/>
      <c r="G618" s="11">
        <v>2463</v>
      </c>
      <c r="H618" s="4"/>
      <c r="I618" s="12">
        <f t="shared" si="179"/>
        <v>9.2271036335232707E-3</v>
      </c>
      <c r="J618" s="4"/>
      <c r="K618" s="25">
        <f t="shared" si="180"/>
        <v>17.2</v>
      </c>
      <c r="L618" s="4"/>
      <c r="M618" s="5" t="s">
        <v>26</v>
      </c>
      <c r="N618" s="1">
        <v>14590.62</v>
      </c>
      <c r="O618" s="10"/>
      <c r="P618" s="18">
        <f t="shared" si="178"/>
        <v>-14573.42</v>
      </c>
      <c r="Q618" s="15"/>
      <c r="R618" s="16"/>
    </row>
    <row r="619" spans="1:19" ht="15" x14ac:dyDescent="0.25">
      <c r="A619" s="4">
        <f>'[1]Distribution Factors'!F486</f>
        <v>71</v>
      </c>
      <c r="B619" s="4"/>
      <c r="C619" s="4" t="s">
        <v>19</v>
      </c>
      <c r="D619" s="4"/>
      <c r="E619" s="10" t="s">
        <v>484</v>
      </c>
      <c r="F619" s="4"/>
      <c r="G619" s="11">
        <v>630</v>
      </c>
      <c r="H619" s="4"/>
      <c r="I619" s="12">
        <f t="shared" si="179"/>
        <v>2.360160490913382E-3</v>
      </c>
      <c r="J619" s="4"/>
      <c r="K619" s="25">
        <f t="shared" si="180"/>
        <v>4.4000000000000004</v>
      </c>
      <c r="L619" s="4"/>
      <c r="M619" s="5" t="s">
        <v>26</v>
      </c>
      <c r="N619" s="1">
        <v>3732.07</v>
      </c>
      <c r="O619" s="10"/>
      <c r="P619" s="18">
        <f t="shared" si="178"/>
        <v>-3727.67</v>
      </c>
      <c r="Q619" s="15"/>
      <c r="R619" s="16"/>
    </row>
    <row r="620" spans="1:19" ht="15" x14ac:dyDescent="0.25">
      <c r="A620" s="4">
        <f>'[1]Distribution Factors'!F487</f>
        <v>71</v>
      </c>
      <c r="B620" s="4"/>
      <c r="C620" s="4" t="s">
        <v>19</v>
      </c>
      <c r="D620" s="4"/>
      <c r="E620" s="10" t="s">
        <v>485</v>
      </c>
      <c r="F620" s="4"/>
      <c r="G620" s="11">
        <v>101120</v>
      </c>
      <c r="H620" s="4"/>
      <c r="I620" s="12">
        <f t="shared" si="179"/>
        <v>0.37882449022406539</v>
      </c>
      <c r="J620" s="4"/>
      <c r="K620" s="25">
        <f t="shared" si="180"/>
        <v>706.1</v>
      </c>
      <c r="L620" s="4"/>
      <c r="M620" s="32" t="s">
        <v>486</v>
      </c>
      <c r="N620" s="1">
        <v>599026.86</v>
      </c>
      <c r="O620" s="10"/>
      <c r="P620" s="18">
        <f t="shared" si="178"/>
        <v>-598320.76</v>
      </c>
      <c r="Q620" s="15"/>
      <c r="R620" s="16"/>
    </row>
    <row r="621" spans="1:19" ht="15" x14ac:dyDescent="0.25">
      <c r="A621" s="4">
        <f>'[1]Distribution Factors'!F488</f>
        <v>71</v>
      </c>
      <c r="B621" s="4"/>
      <c r="C621" s="4" t="s">
        <v>19</v>
      </c>
      <c r="D621" s="4"/>
      <c r="E621" s="10" t="s">
        <v>487</v>
      </c>
      <c r="F621" s="4"/>
      <c r="G621" s="11">
        <v>2144</v>
      </c>
      <c r="H621" s="4"/>
      <c r="I621" s="12">
        <f t="shared" si="179"/>
        <v>8.0320382420925266E-3</v>
      </c>
      <c r="J621" s="4"/>
      <c r="K621" s="25">
        <f t="shared" si="180"/>
        <v>14.97</v>
      </c>
      <c r="L621" s="4"/>
      <c r="N621" s="1">
        <v>12700.89</v>
      </c>
      <c r="O621" s="10"/>
      <c r="Q621" s="15"/>
      <c r="R621" s="23"/>
      <c r="S621" s="24"/>
    </row>
    <row r="622" spans="1:19" ht="15.75" thickBot="1" x14ac:dyDescent="0.3">
      <c r="A622" s="4"/>
      <c r="B622" s="4"/>
      <c r="C622" s="4"/>
      <c r="D622" s="4"/>
      <c r="E622" s="19" t="s">
        <v>24</v>
      </c>
      <c r="F622" s="4"/>
      <c r="G622" s="20">
        <f>SUM(G612:G621)</f>
        <v>266931</v>
      </c>
      <c r="H622" s="4"/>
      <c r="I622" s="21">
        <f>SUM(I612:I621)</f>
        <v>1</v>
      </c>
      <c r="J622" s="4"/>
      <c r="K622" s="22">
        <f>SUM(K612:K621)</f>
        <v>1863.9299999999932</v>
      </c>
      <c r="L622" s="4"/>
      <c r="M622" s="5">
        <f>[2]Calculation!N78</f>
        <v>1863.929999999993</v>
      </c>
      <c r="N622" s="24">
        <f>M622-K622</f>
        <v>0</v>
      </c>
      <c r="O622" s="10"/>
      <c r="P622" s="18"/>
      <c r="Q622" s="15"/>
      <c r="R622" s="23">
        <f>[2]Calculation!E78</f>
        <v>266931</v>
      </c>
      <c r="S622" s="24">
        <f>R622-G622</f>
        <v>0</v>
      </c>
    </row>
    <row r="623" spans="1:19" ht="15.75" thickTop="1" x14ac:dyDescent="0.25">
      <c r="A623" s="4"/>
      <c r="B623" s="4"/>
      <c r="C623" s="4"/>
      <c r="D623" s="4"/>
      <c r="E623" s="10"/>
      <c r="F623" s="4"/>
      <c r="G623" s="11"/>
      <c r="H623" s="4"/>
      <c r="I623" s="12"/>
      <c r="J623" s="4"/>
      <c r="K623" s="25"/>
      <c r="L623" s="4"/>
      <c r="O623" s="10"/>
      <c r="P623" s="10"/>
      <c r="Q623" s="15"/>
      <c r="R623" s="16"/>
    </row>
    <row r="624" spans="1:19" ht="14.25" customHeight="1" x14ac:dyDescent="0.25">
      <c r="A624" s="4">
        <f>'[1]Distribution Factors'!F489</f>
        <v>72</v>
      </c>
      <c r="B624" s="4"/>
      <c r="C624" s="4" t="s">
        <v>17</v>
      </c>
      <c r="D624" s="4"/>
      <c r="E624" s="10" t="s">
        <v>488</v>
      </c>
      <c r="F624" s="4"/>
      <c r="G624" s="11">
        <f>'[1]Distribution Factors'!I489</f>
        <v>13139</v>
      </c>
      <c r="H624" s="4"/>
      <c r="I624" s="12">
        <f>+G624/$G$627</f>
        <v>0.54336048964062689</v>
      </c>
      <c r="J624" s="4"/>
      <c r="K624" s="13">
        <f>M627-SUM(K625:K626)</f>
        <v>91.749999999993307</v>
      </c>
      <c r="L624" s="4"/>
      <c r="M624" s="5" t="s">
        <v>26</v>
      </c>
      <c r="N624" s="1">
        <v>77834.39</v>
      </c>
      <c r="O624" s="10"/>
      <c r="P624" s="18">
        <f t="shared" ref="P624:P626" si="181">K624-N624</f>
        <v>-77742.64</v>
      </c>
      <c r="Q624" s="15"/>
      <c r="R624" s="16"/>
    </row>
    <row r="625" spans="1:19" ht="15" x14ac:dyDescent="0.25">
      <c r="A625" s="4">
        <f>'[1]Distribution Factors'!F490</f>
        <v>72</v>
      </c>
      <c r="B625" s="4"/>
      <c r="C625" s="4" t="s">
        <v>19</v>
      </c>
      <c r="D625" s="4"/>
      <c r="E625" s="10" t="s">
        <v>489</v>
      </c>
      <c r="F625" s="4"/>
      <c r="G625" s="11">
        <f>'[1]Distribution Factors'!I490</f>
        <v>4295</v>
      </c>
      <c r="H625" s="4"/>
      <c r="I625" s="12">
        <f t="shared" ref="I625:I626" si="182">+G625/$G$627</f>
        <v>0.17761879161325006</v>
      </c>
      <c r="J625" s="4"/>
      <c r="K625" s="25">
        <f>ROUND(I625*$M$627,2)</f>
        <v>29.99</v>
      </c>
      <c r="L625" s="4"/>
      <c r="M625" s="5" t="s">
        <v>26</v>
      </c>
      <c r="N625" s="1">
        <v>25443.24</v>
      </c>
      <c r="O625" s="10"/>
      <c r="P625" s="18">
        <f t="shared" si="181"/>
        <v>-25413.25</v>
      </c>
      <c r="Q625" s="15"/>
      <c r="R625" s="16"/>
    </row>
    <row r="626" spans="1:19" ht="15" x14ac:dyDescent="0.25">
      <c r="A626" s="4">
        <f>'[1]Distribution Factors'!F491</f>
        <v>72</v>
      </c>
      <c r="B626" s="4"/>
      <c r="C626" s="4" t="s">
        <v>19</v>
      </c>
      <c r="D626" s="4"/>
      <c r="E626" s="10" t="s">
        <v>490</v>
      </c>
      <c r="F626" s="4"/>
      <c r="G626" s="11">
        <f>'[1]Distribution Factors'!I491</f>
        <v>6747</v>
      </c>
      <c r="H626" s="4"/>
      <c r="I626" s="12">
        <f t="shared" si="182"/>
        <v>0.279020718746123</v>
      </c>
      <c r="J626" s="4"/>
      <c r="K626" s="25">
        <f>ROUND(I626*$M$627,2)</f>
        <v>47.12</v>
      </c>
      <c r="L626" s="4"/>
      <c r="M626" s="5" t="s">
        <v>43</v>
      </c>
      <c r="N626" s="1">
        <v>39968.69</v>
      </c>
      <c r="O626" s="10"/>
      <c r="P626" s="18">
        <f t="shared" si="181"/>
        <v>-39921.57</v>
      </c>
      <c r="Q626" s="15"/>
      <c r="R626" s="16"/>
    </row>
    <row r="627" spans="1:19" ht="15.75" thickBot="1" x14ac:dyDescent="0.3">
      <c r="A627" s="4"/>
      <c r="B627" s="4"/>
      <c r="C627" s="4" t="s">
        <v>43</v>
      </c>
      <c r="D627" s="4"/>
      <c r="E627" s="19" t="s">
        <v>24</v>
      </c>
      <c r="F627" s="4"/>
      <c r="G627" s="20">
        <f>SUM(G624:G626)</f>
        <v>24181</v>
      </c>
      <c r="H627" s="4"/>
      <c r="I627" s="21">
        <f>SUM(I624:I626)</f>
        <v>0.99999999999999989</v>
      </c>
      <c r="J627" s="4"/>
      <c r="K627" s="22">
        <f>SUM(K624:K626)</f>
        <v>168.85999999999331</v>
      </c>
      <c r="L627" s="4"/>
      <c r="M627" s="5">
        <f>[2]Calculation!N79</f>
        <v>168.85999999999331</v>
      </c>
      <c r="N627" s="24">
        <f>M627-K627</f>
        <v>0</v>
      </c>
      <c r="O627" s="10"/>
      <c r="P627" s="18"/>
      <c r="Q627" s="15"/>
      <c r="R627" s="23">
        <f>[2]Calculation!E79</f>
        <v>24181</v>
      </c>
      <c r="S627" s="24">
        <f>R627-G627</f>
        <v>0</v>
      </c>
    </row>
    <row r="628" spans="1:19" ht="15.75" thickTop="1" x14ac:dyDescent="0.25">
      <c r="A628" s="4"/>
      <c r="B628" s="4"/>
      <c r="C628" s="4"/>
      <c r="D628" s="4"/>
      <c r="E628" s="10"/>
      <c r="F628" s="4"/>
      <c r="G628" s="11"/>
      <c r="H628" s="4"/>
      <c r="I628" s="12"/>
      <c r="J628" s="4"/>
      <c r="K628" s="25"/>
      <c r="L628" s="4"/>
      <c r="O628" s="10"/>
      <c r="P628" s="10"/>
      <c r="Q628" s="15"/>
      <c r="R628" s="16"/>
    </row>
    <row r="629" spans="1:19" ht="15" x14ac:dyDescent="0.25">
      <c r="A629" s="4">
        <f>'[1]Distribution Factors'!F492</f>
        <v>73</v>
      </c>
      <c r="B629" s="4"/>
      <c r="C629" s="4" t="s">
        <v>17</v>
      </c>
      <c r="D629" s="4"/>
      <c r="E629" s="10" t="s">
        <v>491</v>
      </c>
      <c r="F629" s="4"/>
      <c r="G629" s="11">
        <v>23200</v>
      </c>
      <c r="H629" s="4"/>
      <c r="I629" s="12">
        <f>+G629/$G$635</f>
        <v>0.52209919884778111</v>
      </c>
      <c r="J629" s="4"/>
      <c r="K629" s="13">
        <f>M635-SUM(K630:K634)</f>
        <v>162.00000000003726</v>
      </c>
      <c r="L629" s="4"/>
      <c r="M629" s="5" t="s">
        <v>26</v>
      </c>
      <c r="N629" s="1">
        <v>137434.96</v>
      </c>
      <c r="O629" s="10"/>
      <c r="P629" s="18">
        <f t="shared" ref="P629:P634" si="183">K629-N629</f>
        <v>-137272.95999999996</v>
      </c>
      <c r="Q629" s="15"/>
      <c r="R629" s="16"/>
    </row>
    <row r="630" spans="1:19" ht="15" x14ac:dyDescent="0.25">
      <c r="A630" s="4">
        <f>'[1]Distribution Factors'!F493</f>
        <v>73</v>
      </c>
      <c r="B630" s="4"/>
      <c r="C630" s="4" t="s">
        <v>19</v>
      </c>
      <c r="D630" s="4"/>
      <c r="E630" s="10" t="s">
        <v>492</v>
      </c>
      <c r="F630" s="4"/>
      <c r="G630" s="11">
        <v>315</v>
      </c>
      <c r="H630" s="4"/>
      <c r="I630" s="12">
        <f t="shared" ref="I630:I634" si="184">+G630/$G$635</f>
        <v>7.0888468809073724E-3</v>
      </c>
      <c r="J630" s="4"/>
      <c r="K630" s="25">
        <f>ROUND(I630*$M$635,2)</f>
        <v>2.2000000000000002</v>
      </c>
      <c r="L630" s="4"/>
      <c r="M630" s="5" t="s">
        <v>26</v>
      </c>
      <c r="N630" s="1">
        <v>1866.04</v>
      </c>
      <c r="O630" s="10"/>
      <c r="P630" s="18">
        <f t="shared" si="183"/>
        <v>-1863.84</v>
      </c>
      <c r="Q630" s="15"/>
      <c r="R630" s="16"/>
    </row>
    <row r="631" spans="1:19" ht="15" x14ac:dyDescent="0.25">
      <c r="A631" s="4">
        <f>'[1]Distribution Factors'!F494</f>
        <v>73</v>
      </c>
      <c r="B631" s="4"/>
      <c r="C631" s="4" t="s">
        <v>19</v>
      </c>
      <c r="D631" s="4"/>
      <c r="E631" s="10" t="s">
        <v>38</v>
      </c>
      <c r="F631" s="4"/>
      <c r="G631" s="11">
        <v>96</v>
      </c>
      <c r="H631" s="4"/>
      <c r="I631" s="12">
        <f t="shared" si="184"/>
        <v>2.1604104779908181E-3</v>
      </c>
      <c r="J631" s="4"/>
      <c r="K631" s="25">
        <f t="shared" ref="K631:K634" si="185">ROUND(I631*$M$635,2)</f>
        <v>0.67</v>
      </c>
      <c r="L631" s="4"/>
      <c r="M631" s="5" t="s">
        <v>26</v>
      </c>
      <c r="N631" s="1">
        <v>568.70000000000005</v>
      </c>
      <c r="O631" s="10"/>
      <c r="P631" s="18">
        <f t="shared" si="183"/>
        <v>-568.03000000000009</v>
      </c>
      <c r="Q631" s="15"/>
      <c r="R631" s="16"/>
    </row>
    <row r="632" spans="1:19" ht="15" x14ac:dyDescent="0.25">
      <c r="A632" s="4">
        <f>'[1]Distribution Factors'!F495</f>
        <v>73</v>
      </c>
      <c r="B632" s="4"/>
      <c r="C632" s="4" t="s">
        <v>19</v>
      </c>
      <c r="D632" s="4"/>
      <c r="E632" s="10" t="s">
        <v>493</v>
      </c>
      <c r="F632" s="4"/>
      <c r="G632" s="11">
        <v>1218</v>
      </c>
      <c r="H632" s="4"/>
      <c r="I632" s="12">
        <f t="shared" si="184"/>
        <v>2.7410207939508508E-2</v>
      </c>
      <c r="J632" s="4"/>
      <c r="K632" s="25">
        <f t="shared" si="185"/>
        <v>8.51</v>
      </c>
      <c r="L632" s="4"/>
      <c r="M632" s="5" t="s">
        <v>26</v>
      </c>
      <c r="N632" s="1">
        <v>7215.34</v>
      </c>
      <c r="O632" s="10"/>
      <c r="P632" s="18">
        <f t="shared" si="183"/>
        <v>-7206.83</v>
      </c>
      <c r="Q632" s="15"/>
      <c r="R632" s="16"/>
    </row>
    <row r="633" spans="1:19" ht="15" x14ac:dyDescent="0.25">
      <c r="A633" s="4">
        <f>'[1]Distribution Factors'!F496</f>
        <v>73</v>
      </c>
      <c r="B633" s="4"/>
      <c r="C633" s="4" t="s">
        <v>19</v>
      </c>
      <c r="D633" s="4"/>
      <c r="E633" s="10" t="s">
        <v>494</v>
      </c>
      <c r="F633" s="4"/>
      <c r="G633" s="11">
        <v>416</v>
      </c>
      <c r="H633" s="4"/>
      <c r="I633" s="12">
        <f t="shared" si="184"/>
        <v>9.3617787379602132E-3</v>
      </c>
      <c r="J633" s="4"/>
      <c r="K633" s="25">
        <f t="shared" si="185"/>
        <v>2.9</v>
      </c>
      <c r="L633" s="4"/>
      <c r="M633" s="5" t="s">
        <v>26</v>
      </c>
      <c r="N633" s="1">
        <v>2464.35</v>
      </c>
      <c r="O633" s="10"/>
      <c r="P633" s="18">
        <f t="shared" si="183"/>
        <v>-2461.4499999999998</v>
      </c>
      <c r="Q633" s="15"/>
      <c r="R633" s="16"/>
    </row>
    <row r="634" spans="1:19" ht="15" x14ac:dyDescent="0.25">
      <c r="A634" s="4">
        <f>'[1]Distribution Factors'!F497</f>
        <v>73</v>
      </c>
      <c r="B634" s="4"/>
      <c r="C634" s="4" t="s">
        <v>19</v>
      </c>
      <c r="D634" s="4"/>
      <c r="E634" s="10" t="s">
        <v>495</v>
      </c>
      <c r="F634" s="4"/>
      <c r="G634" s="11">
        <v>19191</v>
      </c>
      <c r="H634" s="4"/>
      <c r="I634" s="12">
        <f t="shared" si="184"/>
        <v>0.43187955711585202</v>
      </c>
      <c r="J634" s="4"/>
      <c r="K634" s="25">
        <f t="shared" si="185"/>
        <v>134.01</v>
      </c>
      <c r="L634" s="4"/>
      <c r="N634" s="1">
        <v>113685.96</v>
      </c>
      <c r="O634" s="10"/>
      <c r="P634" s="18">
        <f t="shared" si="183"/>
        <v>-113551.95000000001</v>
      </c>
      <c r="Q634" s="15"/>
      <c r="R634" s="16"/>
    </row>
    <row r="635" spans="1:19" ht="15.75" thickBot="1" x14ac:dyDescent="0.3">
      <c r="A635" s="4"/>
      <c r="B635" s="4"/>
      <c r="C635" s="4"/>
      <c r="D635" s="4"/>
      <c r="E635" s="19" t="s">
        <v>24</v>
      </c>
      <c r="F635" s="4"/>
      <c r="G635" s="20">
        <f>SUM(G629:G634)</f>
        <v>44436</v>
      </c>
      <c r="H635" s="4"/>
      <c r="I635" s="21">
        <f>SUM(I629:I634)</f>
        <v>1</v>
      </c>
      <c r="J635" s="4"/>
      <c r="K635" s="22">
        <f>SUM(K629:K634)</f>
        <v>310.29000000003725</v>
      </c>
      <c r="L635" s="4"/>
      <c r="M635" s="5">
        <f>[2]Calculation!N80</f>
        <v>310.29000000003725</v>
      </c>
      <c r="N635" s="24">
        <f>M635-K635</f>
        <v>0</v>
      </c>
      <c r="O635" s="10"/>
      <c r="P635" s="18"/>
      <c r="Q635" s="15"/>
      <c r="R635" s="23">
        <f>[2]Calculation!E80</f>
        <v>44436</v>
      </c>
      <c r="S635" s="24">
        <f>R635-G635</f>
        <v>0</v>
      </c>
    </row>
    <row r="636" spans="1:19" ht="15.75" thickTop="1" x14ac:dyDescent="0.25">
      <c r="A636" s="4"/>
      <c r="B636" s="4"/>
      <c r="C636" s="4"/>
      <c r="D636" s="4"/>
      <c r="E636" s="10"/>
      <c r="F636" s="4"/>
      <c r="G636" s="11"/>
      <c r="H636" s="4"/>
      <c r="I636" s="12"/>
      <c r="J636" s="4"/>
      <c r="K636" s="25"/>
      <c r="L636" s="4"/>
      <c r="O636" s="10"/>
      <c r="P636" s="10"/>
      <c r="Q636" s="15"/>
      <c r="R636" s="16"/>
    </row>
    <row r="637" spans="1:19" ht="15" x14ac:dyDescent="0.25">
      <c r="A637" s="4">
        <f>'[1]Distribution Factors'!F498</f>
        <v>74</v>
      </c>
      <c r="B637" s="4"/>
      <c r="C637" s="4" t="s">
        <v>17</v>
      </c>
      <c r="D637" s="4"/>
      <c r="E637" s="10" t="s">
        <v>411</v>
      </c>
      <c r="F637" s="4"/>
      <c r="G637" s="11">
        <v>12685</v>
      </c>
      <c r="H637" s="4"/>
      <c r="I637" s="12">
        <f>+G637/$G$645</f>
        <v>0.60543146239022527</v>
      </c>
      <c r="J637" s="4"/>
      <c r="K637" s="13">
        <f>M645-SUM(K638:K644)</f>
        <v>88.580000000004958</v>
      </c>
      <c r="L637" s="4"/>
      <c r="M637" s="5" t="s">
        <v>26</v>
      </c>
      <c r="N637" s="1">
        <v>75144.929999999993</v>
      </c>
      <c r="O637" s="10"/>
      <c r="P637" s="18">
        <f t="shared" ref="P637:P644" si="186">K637-N637</f>
        <v>-75056.349999999991</v>
      </c>
      <c r="Q637" s="15"/>
      <c r="R637" s="16"/>
    </row>
    <row r="638" spans="1:19" ht="15" x14ac:dyDescent="0.25">
      <c r="A638" s="4">
        <f>'[1]Distribution Factors'!F499</f>
        <v>74</v>
      </c>
      <c r="B638" s="4"/>
      <c r="C638" s="4" t="s">
        <v>19</v>
      </c>
      <c r="D638" s="4"/>
      <c r="E638" s="10" t="s">
        <v>496</v>
      </c>
      <c r="F638" s="4"/>
      <c r="G638" s="11">
        <v>481</v>
      </c>
      <c r="H638" s="4"/>
      <c r="I638" s="12">
        <f t="shared" ref="I638:I644" si="187">+G638/$G$645</f>
        <v>2.2957235586101566E-2</v>
      </c>
      <c r="J638" s="4"/>
      <c r="K638" s="25">
        <f>ROUND(I638*$M$645,2)</f>
        <v>3.36</v>
      </c>
      <c r="L638" s="4"/>
      <c r="M638" s="5" t="s">
        <v>26</v>
      </c>
      <c r="N638" s="1">
        <v>2849.41</v>
      </c>
      <c r="O638" s="10"/>
      <c r="P638" s="18">
        <f t="shared" si="186"/>
        <v>-2846.0499999999997</v>
      </c>
      <c r="Q638" s="15"/>
      <c r="R638" s="16"/>
    </row>
    <row r="639" spans="1:19" ht="15" x14ac:dyDescent="0.25">
      <c r="A639" s="4">
        <f>'[1]Distribution Factors'!F500</f>
        <v>74</v>
      </c>
      <c r="B639" s="4"/>
      <c r="C639" s="4" t="s">
        <v>19</v>
      </c>
      <c r="D639" s="4"/>
      <c r="E639" s="10" t="s">
        <v>497</v>
      </c>
      <c r="F639" s="4"/>
      <c r="G639" s="11">
        <v>1593</v>
      </c>
      <c r="H639" s="4"/>
      <c r="I639" s="12">
        <f t="shared" si="187"/>
        <v>7.603092783505154E-2</v>
      </c>
      <c r="J639" s="4"/>
      <c r="K639" s="25">
        <f t="shared" ref="K639:K644" si="188">ROUND(I639*$M$645,2)</f>
        <v>11.12</v>
      </c>
      <c r="L639" s="4"/>
      <c r="M639" s="5" t="s">
        <v>26</v>
      </c>
      <c r="N639" s="1">
        <v>9436.81</v>
      </c>
      <c r="O639" s="10"/>
      <c r="P639" s="18">
        <f t="shared" si="186"/>
        <v>-9425.6899999999987</v>
      </c>
      <c r="Q639" s="15"/>
      <c r="R639" s="16"/>
    </row>
    <row r="640" spans="1:19" ht="15" x14ac:dyDescent="0.25">
      <c r="A640" s="4">
        <f>'[1]Distribution Factors'!F501</f>
        <v>74</v>
      </c>
      <c r="B640" s="4"/>
      <c r="C640" s="4" t="s">
        <v>19</v>
      </c>
      <c r="D640" s="4"/>
      <c r="E640" s="10" t="s">
        <v>498</v>
      </c>
      <c r="F640" s="4"/>
      <c r="G640" s="11">
        <v>268</v>
      </c>
      <c r="H640" s="4"/>
      <c r="I640" s="12">
        <f t="shared" si="187"/>
        <v>1.2791141657121039E-2</v>
      </c>
      <c r="J640" s="4"/>
      <c r="K640" s="25">
        <f t="shared" si="188"/>
        <v>1.87</v>
      </c>
      <c r="L640" s="4"/>
      <c r="M640" s="5" t="s">
        <v>26</v>
      </c>
      <c r="N640" s="1">
        <v>1587.61</v>
      </c>
      <c r="O640" s="10"/>
      <c r="P640" s="18">
        <f t="shared" si="186"/>
        <v>-1585.74</v>
      </c>
      <c r="Q640" s="15"/>
      <c r="R640" s="16"/>
    </row>
    <row r="641" spans="1:19" ht="15" x14ac:dyDescent="0.25">
      <c r="A641" s="4">
        <f>'[1]Distribution Factors'!F502</f>
        <v>74</v>
      </c>
      <c r="B641" s="4"/>
      <c r="C641" s="4" t="s">
        <v>19</v>
      </c>
      <c r="D641" s="4"/>
      <c r="E641" s="10" t="s">
        <v>499</v>
      </c>
      <c r="F641" s="4"/>
      <c r="G641" s="11">
        <v>749</v>
      </c>
      <c r="H641" s="4"/>
      <c r="I641" s="12">
        <f t="shared" si="187"/>
        <v>3.5748377243222607E-2</v>
      </c>
      <c r="J641" s="4"/>
      <c r="K641" s="25">
        <f t="shared" si="188"/>
        <v>5.23</v>
      </c>
      <c r="L641" s="4"/>
      <c r="M641" s="5" t="s">
        <v>26</v>
      </c>
      <c r="N641" s="1">
        <v>4437.0200000000004</v>
      </c>
      <c r="O641" s="10"/>
      <c r="P641" s="18">
        <f t="shared" si="186"/>
        <v>-4431.7900000000009</v>
      </c>
      <c r="Q641" s="15"/>
      <c r="R641" s="16"/>
    </row>
    <row r="642" spans="1:19" ht="15" x14ac:dyDescent="0.25">
      <c r="A642" s="4">
        <f>'[1]Distribution Factors'!F503</f>
        <v>74</v>
      </c>
      <c r="B642" s="4"/>
      <c r="C642" s="4" t="s">
        <v>19</v>
      </c>
      <c r="D642" s="4"/>
      <c r="E642" s="10" t="s">
        <v>500</v>
      </c>
      <c r="F642" s="4"/>
      <c r="G642" s="11">
        <v>425</v>
      </c>
      <c r="H642" s="4"/>
      <c r="I642" s="12">
        <f t="shared" si="187"/>
        <v>2.0284459717449407E-2</v>
      </c>
      <c r="J642" s="4"/>
      <c r="K642" s="25">
        <f t="shared" si="188"/>
        <v>2.97</v>
      </c>
      <c r="L642" s="4"/>
      <c r="M642" s="5" t="s">
        <v>26</v>
      </c>
      <c r="N642" s="1">
        <v>2517.67</v>
      </c>
      <c r="O642" s="10"/>
      <c r="P642" s="18">
        <f t="shared" si="186"/>
        <v>-2514.7000000000003</v>
      </c>
      <c r="Q642" s="15"/>
      <c r="R642" s="16"/>
    </row>
    <row r="643" spans="1:19" ht="15" x14ac:dyDescent="0.25">
      <c r="A643" s="4">
        <f>'[1]Distribution Factors'!F504</f>
        <v>74</v>
      </c>
      <c r="B643" s="4"/>
      <c r="C643" s="4" t="s">
        <v>19</v>
      </c>
      <c r="D643" s="4"/>
      <c r="E643" s="10" t="s">
        <v>501</v>
      </c>
      <c r="F643" s="4"/>
      <c r="G643" s="11">
        <v>2270</v>
      </c>
      <c r="H643" s="4"/>
      <c r="I643" s="12">
        <f t="shared" si="187"/>
        <v>0.10834287896143566</v>
      </c>
      <c r="J643" s="4"/>
      <c r="K643" s="25">
        <f t="shared" si="188"/>
        <v>15.85</v>
      </c>
      <c r="L643" s="4"/>
      <c r="M643" s="5" t="s">
        <v>26</v>
      </c>
      <c r="N643" s="1">
        <v>13447.3</v>
      </c>
      <c r="O643" s="10"/>
      <c r="P643" s="18">
        <f t="shared" si="186"/>
        <v>-13431.449999999999</v>
      </c>
      <c r="Q643" s="15"/>
      <c r="R643" s="16"/>
    </row>
    <row r="644" spans="1:19" ht="15" x14ac:dyDescent="0.25">
      <c r="A644" s="4">
        <f>'[1]Distribution Factors'!F505</f>
        <v>74</v>
      </c>
      <c r="B644" s="4"/>
      <c r="C644" s="4" t="s">
        <v>19</v>
      </c>
      <c r="D644" s="4"/>
      <c r="E644" s="10" t="s">
        <v>502</v>
      </c>
      <c r="F644" s="4"/>
      <c r="G644" s="11">
        <v>2481</v>
      </c>
      <c r="H644" s="4"/>
      <c r="I644" s="12">
        <f t="shared" si="187"/>
        <v>0.11841351660939289</v>
      </c>
      <c r="J644" s="4"/>
      <c r="K644" s="25">
        <f t="shared" si="188"/>
        <v>17.329999999999998</v>
      </c>
      <c r="L644" s="4"/>
      <c r="N644" s="1">
        <v>14697.25</v>
      </c>
      <c r="O644" s="10"/>
      <c r="P644" s="18">
        <f t="shared" si="186"/>
        <v>-14679.92</v>
      </c>
      <c r="Q644" s="15"/>
      <c r="R644" s="16"/>
    </row>
    <row r="645" spans="1:19" ht="15.75" thickBot="1" x14ac:dyDescent="0.3">
      <c r="A645" s="4"/>
      <c r="B645" s="4"/>
      <c r="C645" s="4"/>
      <c r="D645" s="4"/>
      <c r="E645" s="19" t="s">
        <v>24</v>
      </c>
      <c r="F645" s="4"/>
      <c r="G645" s="20">
        <f>SUM(G637:G644)</f>
        <v>20952</v>
      </c>
      <c r="H645" s="4"/>
      <c r="I645" s="21">
        <f>SUM(I637:I644)</f>
        <v>0.99999999999999989</v>
      </c>
      <c r="J645" s="4"/>
      <c r="K645" s="22">
        <f>SUM(K637:K644)</f>
        <v>146.31000000000495</v>
      </c>
      <c r="L645" s="4"/>
      <c r="M645" s="5">
        <f>[2]Calculation!N81</f>
        <v>146.31000000000495</v>
      </c>
      <c r="N645" s="24">
        <f>M645-K645</f>
        <v>0</v>
      </c>
      <c r="O645" s="10"/>
      <c r="P645" s="18"/>
      <c r="Q645" s="15"/>
      <c r="R645" s="23">
        <f>[2]Calculation!E81</f>
        <v>20952</v>
      </c>
      <c r="S645" s="24">
        <f>R645-G645</f>
        <v>0</v>
      </c>
    </row>
    <row r="646" spans="1:19" ht="15.75" thickTop="1" x14ac:dyDescent="0.25">
      <c r="A646" s="4"/>
      <c r="B646" s="4"/>
      <c r="C646" s="4"/>
      <c r="D646" s="4"/>
      <c r="E646" s="10"/>
      <c r="F646" s="4"/>
      <c r="G646" s="11"/>
      <c r="H646" s="4"/>
      <c r="I646" s="12"/>
      <c r="J646" s="4"/>
      <c r="K646" s="25"/>
      <c r="L646" s="4"/>
      <c r="O646" s="10"/>
      <c r="P646" s="10"/>
      <c r="Q646" s="15"/>
      <c r="R646" s="16"/>
    </row>
    <row r="647" spans="1:19" ht="15" x14ac:dyDescent="0.25">
      <c r="A647" s="4"/>
      <c r="B647" s="4"/>
      <c r="C647" s="4"/>
      <c r="D647" s="4"/>
      <c r="E647" s="10"/>
      <c r="F647" s="4"/>
      <c r="G647" s="11"/>
      <c r="H647" s="4"/>
      <c r="I647" s="12"/>
      <c r="J647" s="4"/>
      <c r="K647" s="25"/>
      <c r="L647" s="4"/>
      <c r="O647" s="10"/>
      <c r="P647" s="10"/>
      <c r="Q647" s="15"/>
      <c r="R647" s="16"/>
    </row>
    <row r="648" spans="1:19" ht="15" x14ac:dyDescent="0.25">
      <c r="A648" s="4">
        <f>'[1]Distribution Factors'!F506</f>
        <v>75</v>
      </c>
      <c r="B648" s="4"/>
      <c r="C648" s="4" t="s">
        <v>17</v>
      </c>
      <c r="D648" s="4"/>
      <c r="E648" s="10" t="s">
        <v>503</v>
      </c>
      <c r="F648" s="4"/>
      <c r="G648" s="11">
        <v>17087</v>
      </c>
      <c r="H648" s="4"/>
      <c r="I648" s="12">
        <f>+G648/$G$652</f>
        <v>0.73137011513932282</v>
      </c>
      <c r="J648" s="4"/>
      <c r="K648" s="13">
        <f>M652-SUM(K649:K651)</f>
        <v>119.31999999999215</v>
      </c>
      <c r="L648" s="4"/>
      <c r="M648" s="5" t="s">
        <v>26</v>
      </c>
      <c r="N648" s="1">
        <v>101222.03</v>
      </c>
      <c r="O648" s="10"/>
      <c r="P648" s="18">
        <f t="shared" ref="P648:P651" si="189">K648-N648</f>
        <v>-101102.71</v>
      </c>
      <c r="Q648" s="15"/>
      <c r="R648" s="16"/>
    </row>
    <row r="649" spans="1:19" ht="15" x14ac:dyDescent="0.25">
      <c r="A649" s="4">
        <f>'[1]Distribution Factors'!F507</f>
        <v>75</v>
      </c>
      <c r="B649" s="4"/>
      <c r="C649" s="4" t="s">
        <v>19</v>
      </c>
      <c r="D649" s="4"/>
      <c r="E649" s="10" t="s">
        <v>504</v>
      </c>
      <c r="F649" s="4"/>
      <c r="G649" s="11">
        <v>800</v>
      </c>
      <c r="H649" s="4"/>
      <c r="I649" s="12">
        <f t="shared" ref="I649:I651" si="190">+G649/$G$652</f>
        <v>3.4242177802508239E-2</v>
      </c>
      <c r="J649" s="4"/>
      <c r="K649" s="25">
        <f>ROUND(I649*$M$652,2)</f>
        <v>5.59</v>
      </c>
      <c r="L649" s="4"/>
      <c r="M649" s="5" t="s">
        <v>26</v>
      </c>
      <c r="N649" s="1">
        <v>4739.1400000000003</v>
      </c>
      <c r="O649" s="10"/>
      <c r="P649" s="18">
        <f t="shared" si="189"/>
        <v>-4733.55</v>
      </c>
      <c r="Q649" s="15"/>
      <c r="R649" s="16"/>
    </row>
    <row r="650" spans="1:19" ht="15" x14ac:dyDescent="0.25">
      <c r="A650" s="4">
        <f>'[1]Distribution Factors'!F508</f>
        <v>75</v>
      </c>
      <c r="B650" s="4"/>
      <c r="C650" s="4" t="s">
        <v>19</v>
      </c>
      <c r="D650" s="4"/>
      <c r="E650" s="10" t="s">
        <v>295</v>
      </c>
      <c r="F650" s="4"/>
      <c r="G650" s="11">
        <v>3704</v>
      </c>
      <c r="H650" s="4"/>
      <c r="I650" s="12">
        <f t="shared" si="190"/>
        <v>0.15854128322561314</v>
      </c>
      <c r="J650" s="4"/>
      <c r="K650" s="25">
        <f t="shared" ref="K650:K651" si="191">ROUND(I650*$M$652,2)</f>
        <v>25.86</v>
      </c>
      <c r="L650" s="4"/>
      <c r="M650" s="5" t="s">
        <v>26</v>
      </c>
      <c r="N650" s="1">
        <v>21942.2</v>
      </c>
      <c r="O650" s="10"/>
      <c r="P650" s="18">
        <f t="shared" si="189"/>
        <v>-21916.34</v>
      </c>
      <c r="Q650" s="15"/>
      <c r="R650" s="16"/>
    </row>
    <row r="651" spans="1:19" ht="15" x14ac:dyDescent="0.25">
      <c r="A651" s="4">
        <f>'[1]Distribution Factors'!F509</f>
        <v>75</v>
      </c>
      <c r="B651" s="4"/>
      <c r="C651" s="4" t="s">
        <v>19</v>
      </c>
      <c r="D651" s="4"/>
      <c r="E651" s="10" t="s">
        <v>505</v>
      </c>
      <c r="F651" s="4"/>
      <c r="G651" s="11">
        <v>1772</v>
      </c>
      <c r="H651" s="4"/>
      <c r="I651" s="12">
        <f t="shared" si="190"/>
        <v>7.5846423832555757E-2</v>
      </c>
      <c r="J651" s="4"/>
      <c r="K651" s="25">
        <f t="shared" si="191"/>
        <v>12.37</v>
      </c>
      <c r="L651" s="4"/>
      <c r="N651" s="1">
        <v>10497.19</v>
      </c>
      <c r="O651" s="10"/>
      <c r="P651" s="18">
        <f t="shared" si="189"/>
        <v>-10484.82</v>
      </c>
      <c r="Q651" s="15"/>
      <c r="R651" s="16"/>
    </row>
    <row r="652" spans="1:19" ht="15.75" thickBot="1" x14ac:dyDescent="0.3">
      <c r="A652" s="4"/>
      <c r="B652" s="4"/>
      <c r="C652" s="4"/>
      <c r="D652" s="4"/>
      <c r="E652" s="19" t="s">
        <v>24</v>
      </c>
      <c r="F652" s="4"/>
      <c r="G652" s="20">
        <f>SUM(G648:G651)</f>
        <v>23363</v>
      </c>
      <c r="H652" s="4"/>
      <c r="I652" s="21">
        <f>SUM(I648:I651)</f>
        <v>1</v>
      </c>
      <c r="J652" s="4"/>
      <c r="K652" s="22">
        <f>SUM(K648:K651)</f>
        <v>163.13999999999214</v>
      </c>
      <c r="L652" s="4"/>
      <c r="M652" s="5">
        <f>[2]Calculation!N82</f>
        <v>163.13999999999214</v>
      </c>
      <c r="N652" s="24">
        <f>M652-K652</f>
        <v>0</v>
      </c>
      <c r="O652" s="10"/>
      <c r="P652" s="18"/>
      <c r="Q652" s="15"/>
      <c r="R652" s="23">
        <f>[2]Calculation!E82</f>
        <v>23363</v>
      </c>
      <c r="S652" s="24">
        <f>R652-G652</f>
        <v>0</v>
      </c>
    </row>
    <row r="653" spans="1:19" ht="15.75" thickTop="1" x14ac:dyDescent="0.25">
      <c r="A653" s="4"/>
      <c r="B653" s="4"/>
      <c r="C653" s="4"/>
      <c r="D653" s="4"/>
      <c r="E653" s="10"/>
      <c r="F653" s="4"/>
      <c r="G653" s="11"/>
      <c r="H653" s="4"/>
      <c r="I653" s="12"/>
      <c r="J653" s="4"/>
      <c r="K653" s="25"/>
      <c r="L653" s="4"/>
      <c r="O653" s="10"/>
      <c r="P653" s="10"/>
      <c r="Q653" s="15"/>
      <c r="R653" s="16"/>
    </row>
    <row r="654" spans="1:19" ht="15" x14ac:dyDescent="0.25">
      <c r="A654" s="4">
        <f>'[1]Distribution Factors'!F510</f>
        <v>76</v>
      </c>
      <c r="B654" s="4"/>
      <c r="C654" s="4" t="s">
        <v>17</v>
      </c>
      <c r="D654" s="4"/>
      <c r="E654" s="10" t="s">
        <v>506</v>
      </c>
      <c r="F654" s="4"/>
      <c r="G654" s="11">
        <v>20517</v>
      </c>
      <c r="H654" s="4"/>
      <c r="I654" s="12">
        <f>+G654/$G$662</f>
        <v>0.60017551557700743</v>
      </c>
      <c r="J654" s="4"/>
      <c r="K654" s="13">
        <f>M662-SUM(K655:K661)</f>
        <v>143.26000000000641</v>
      </c>
      <c r="L654" s="4"/>
      <c r="M654" s="5" t="s">
        <v>26</v>
      </c>
      <c r="N654" s="1">
        <v>121541.08</v>
      </c>
      <c r="O654" s="10"/>
      <c r="P654" s="18">
        <f t="shared" ref="P654:P661" si="192">K654-N654</f>
        <v>-121397.81999999999</v>
      </c>
      <c r="Q654" s="15"/>
      <c r="R654" s="16"/>
    </row>
    <row r="655" spans="1:19" ht="15" x14ac:dyDescent="0.25">
      <c r="A655" s="4">
        <f>'[1]Distribution Factors'!F511</f>
        <v>76</v>
      </c>
      <c r="B655" s="4"/>
      <c r="C655" s="4" t="s">
        <v>19</v>
      </c>
      <c r="D655" s="4"/>
      <c r="E655" s="10" t="s">
        <v>507</v>
      </c>
      <c r="F655" s="4"/>
      <c r="G655" s="11">
        <v>8612</v>
      </c>
      <c r="H655" s="4"/>
      <c r="I655" s="12">
        <f t="shared" ref="I655:I661" si="193">+G655/$G$662</f>
        <v>0.25192335819804007</v>
      </c>
      <c r="J655" s="4"/>
      <c r="K655" s="25">
        <f>ROUND(I655*$M$662,2)</f>
        <v>60.14</v>
      </c>
      <c r="L655" s="4"/>
      <c r="M655" s="5" t="s">
        <v>26</v>
      </c>
      <c r="N655" s="1">
        <v>51016.81</v>
      </c>
      <c r="O655" s="10"/>
      <c r="P655" s="18">
        <f t="shared" si="192"/>
        <v>-50956.67</v>
      </c>
      <c r="Q655" s="15"/>
      <c r="R655" s="16"/>
    </row>
    <row r="656" spans="1:19" ht="15" x14ac:dyDescent="0.25">
      <c r="A656" s="4">
        <f>'[1]Distribution Factors'!F512</f>
        <v>76</v>
      </c>
      <c r="B656" s="4"/>
      <c r="C656" s="4" t="s">
        <v>19</v>
      </c>
      <c r="D656" s="4"/>
      <c r="E656" s="10" t="s">
        <v>122</v>
      </c>
      <c r="F656" s="4"/>
      <c r="G656" s="11">
        <v>339</v>
      </c>
      <c r="H656" s="4"/>
      <c r="I656" s="12">
        <f t="shared" si="193"/>
        <v>9.9166301009214562E-3</v>
      </c>
      <c r="J656" s="4"/>
      <c r="K656" s="25">
        <f t="shared" ref="K656:K661" si="194">ROUND(I656*$M$662,2)</f>
        <v>2.37</v>
      </c>
      <c r="L656" s="4"/>
      <c r="M656" s="5" t="s">
        <v>26</v>
      </c>
      <c r="N656" s="1">
        <v>2008.21</v>
      </c>
      <c r="O656" s="10"/>
      <c r="P656" s="18">
        <f t="shared" si="192"/>
        <v>-2005.8400000000001</v>
      </c>
      <c r="Q656" s="15"/>
      <c r="R656" s="16"/>
    </row>
    <row r="657" spans="1:19" ht="15" x14ac:dyDescent="0.25">
      <c r="A657" s="4">
        <f>'[1]Distribution Factors'!F513</f>
        <v>76</v>
      </c>
      <c r="B657" s="4"/>
      <c r="C657" s="4" t="s">
        <v>19</v>
      </c>
      <c r="D657" s="4"/>
      <c r="E657" s="10" t="s">
        <v>508</v>
      </c>
      <c r="F657" s="4"/>
      <c r="G657" s="11">
        <v>339</v>
      </c>
      <c r="H657" s="4"/>
      <c r="I657" s="12">
        <f t="shared" si="193"/>
        <v>9.9166301009214562E-3</v>
      </c>
      <c r="J657" s="4"/>
      <c r="K657" s="25">
        <f t="shared" si="194"/>
        <v>2.37</v>
      </c>
      <c r="L657" s="4"/>
      <c r="M657" s="5" t="s">
        <v>26</v>
      </c>
      <c r="N657" s="1">
        <v>2008.21</v>
      </c>
      <c r="O657" s="10"/>
      <c r="P657" s="18">
        <f t="shared" si="192"/>
        <v>-2005.8400000000001</v>
      </c>
      <c r="Q657" s="15"/>
      <c r="R657" s="16"/>
    </row>
    <row r="658" spans="1:19" ht="15" x14ac:dyDescent="0.25">
      <c r="A658" s="4">
        <f>'[1]Distribution Factors'!F514</f>
        <v>76</v>
      </c>
      <c r="B658" s="4"/>
      <c r="C658" s="4" t="s">
        <v>19</v>
      </c>
      <c r="D658" s="4"/>
      <c r="E658" s="10" t="s">
        <v>509</v>
      </c>
      <c r="F658" s="4"/>
      <c r="G658" s="11">
        <v>2138</v>
      </c>
      <c r="H658" s="4"/>
      <c r="I658" s="12">
        <f t="shared" si="193"/>
        <v>6.2542050606991376E-2</v>
      </c>
      <c r="J658" s="4"/>
      <c r="K658" s="25">
        <f t="shared" si="194"/>
        <v>14.93</v>
      </c>
      <c r="L658" s="4"/>
      <c r="M658" s="5" t="s">
        <v>26</v>
      </c>
      <c r="N658" s="1">
        <v>12665.34</v>
      </c>
      <c r="O658" s="10"/>
      <c r="P658" s="18">
        <f t="shared" si="192"/>
        <v>-12650.41</v>
      </c>
      <c r="Q658" s="15"/>
      <c r="R658" s="16"/>
    </row>
    <row r="659" spans="1:19" ht="15" x14ac:dyDescent="0.25">
      <c r="A659" s="4">
        <f>'[1]Distribution Factors'!F515</f>
        <v>76</v>
      </c>
      <c r="B659" s="4"/>
      <c r="C659" s="4" t="s">
        <v>19</v>
      </c>
      <c r="D659" s="4"/>
      <c r="E659" s="10" t="s">
        <v>127</v>
      </c>
      <c r="F659" s="4"/>
      <c r="G659" s="11">
        <v>1288</v>
      </c>
      <c r="H659" s="4"/>
      <c r="I659" s="12">
        <f t="shared" si="193"/>
        <v>3.7677343864267951E-2</v>
      </c>
      <c r="J659" s="4"/>
      <c r="K659" s="25">
        <f t="shared" si="194"/>
        <v>8.99</v>
      </c>
      <c r="L659" s="4"/>
      <c r="M659" s="5" t="s">
        <v>26</v>
      </c>
      <c r="N659" s="1">
        <v>7630.01</v>
      </c>
      <c r="O659" s="10"/>
      <c r="P659" s="18">
        <f t="shared" si="192"/>
        <v>-7621.02</v>
      </c>
      <c r="Q659" s="15"/>
      <c r="R659" s="16"/>
    </row>
    <row r="660" spans="1:19" ht="15" x14ac:dyDescent="0.25">
      <c r="A660" s="4">
        <f>'[1]Distribution Factors'!F516</f>
        <v>76</v>
      </c>
      <c r="B660" s="4"/>
      <c r="C660" s="4" t="s">
        <v>19</v>
      </c>
      <c r="D660" s="4"/>
      <c r="E660" s="10" t="s">
        <v>510</v>
      </c>
      <c r="F660" s="4"/>
      <c r="G660" s="11">
        <v>518</v>
      </c>
      <c r="H660" s="4"/>
      <c r="I660" s="12">
        <f t="shared" si="193"/>
        <v>1.5152844814977329E-2</v>
      </c>
      <c r="J660" s="4"/>
      <c r="K660" s="25">
        <f t="shared" si="194"/>
        <v>3.62</v>
      </c>
      <c r="L660" s="4"/>
      <c r="M660" s="5" t="s">
        <v>26</v>
      </c>
      <c r="N660" s="1">
        <v>3068.59</v>
      </c>
      <c r="O660" s="10"/>
      <c r="P660" s="18">
        <f t="shared" si="192"/>
        <v>-3064.9700000000003</v>
      </c>
      <c r="Q660" s="15"/>
      <c r="R660" s="16"/>
    </row>
    <row r="661" spans="1:19" ht="15" x14ac:dyDescent="0.25">
      <c r="A661" s="4">
        <f>'[1]Distribution Factors'!F517</f>
        <v>76</v>
      </c>
      <c r="B661" s="4"/>
      <c r="C661" s="4" t="s">
        <v>19</v>
      </c>
      <c r="D661" s="4"/>
      <c r="E661" s="10" t="s">
        <v>511</v>
      </c>
      <c r="F661" s="4"/>
      <c r="G661" s="11">
        <v>434</v>
      </c>
      <c r="H661" s="4"/>
      <c r="I661" s="12">
        <f t="shared" si="193"/>
        <v>1.2695626736872898E-2</v>
      </c>
      <c r="J661" s="4"/>
      <c r="K661" s="25">
        <f t="shared" si="194"/>
        <v>3.03</v>
      </c>
      <c r="L661" s="4"/>
      <c r="N661" s="1">
        <v>2570.98</v>
      </c>
      <c r="O661" s="10"/>
      <c r="P661" s="18">
        <f t="shared" si="192"/>
        <v>-2567.9499999999998</v>
      </c>
      <c r="Q661" s="15"/>
      <c r="R661" s="16"/>
    </row>
    <row r="662" spans="1:19" ht="15.75" thickBot="1" x14ac:dyDescent="0.3">
      <c r="A662" s="4"/>
      <c r="B662" s="4"/>
      <c r="C662" s="4"/>
      <c r="D662" s="4"/>
      <c r="E662" s="19" t="s">
        <v>24</v>
      </c>
      <c r="F662" s="4"/>
      <c r="G662" s="20">
        <f>SUM(G654:G661)</f>
        <v>34185</v>
      </c>
      <c r="H662" s="4"/>
      <c r="I662" s="21">
        <f>SUM(I654:I661)</f>
        <v>0.99999999999999989</v>
      </c>
      <c r="J662" s="4"/>
      <c r="K662" s="22">
        <f>SUM(K654:K661)</f>
        <v>238.71000000000643</v>
      </c>
      <c r="L662" s="4"/>
      <c r="M662" s="5">
        <f>[2]Calculation!N83</f>
        <v>238.7100000000064</v>
      </c>
      <c r="N662" s="24">
        <f>M662-K662</f>
        <v>0</v>
      </c>
      <c r="O662" s="10"/>
      <c r="P662" s="18"/>
      <c r="Q662" s="15"/>
      <c r="R662" s="23">
        <f>[2]Calculation!E83</f>
        <v>34185</v>
      </c>
      <c r="S662" s="24">
        <f>R662-G662</f>
        <v>0</v>
      </c>
    </row>
    <row r="663" spans="1:19" ht="15.75" thickTop="1" x14ac:dyDescent="0.25">
      <c r="A663" s="4"/>
      <c r="B663" s="4"/>
      <c r="C663" s="4"/>
      <c r="D663" s="4"/>
      <c r="E663" s="10"/>
      <c r="F663" s="4"/>
      <c r="G663" s="11"/>
      <c r="H663" s="4"/>
      <c r="I663" s="12"/>
      <c r="J663" s="4"/>
      <c r="K663" s="25"/>
      <c r="L663" s="4"/>
      <c r="O663" s="10"/>
      <c r="P663" s="10"/>
      <c r="Q663" s="15"/>
      <c r="R663" s="16"/>
    </row>
    <row r="664" spans="1:19" ht="15" x14ac:dyDescent="0.25">
      <c r="A664" s="4">
        <f>'[1]Distribution Factors'!F518</f>
        <v>77</v>
      </c>
      <c r="B664" s="4"/>
      <c r="C664" s="4" t="s">
        <v>17</v>
      </c>
      <c r="D664" s="4"/>
      <c r="E664" s="10" t="s">
        <v>512</v>
      </c>
      <c r="F664" s="4"/>
      <c r="G664" s="11">
        <v>12215</v>
      </c>
      <c r="H664" s="4"/>
      <c r="I664" s="12">
        <f>+G664/$G$672</f>
        <v>0.56880093131548315</v>
      </c>
      <c r="J664" s="4"/>
      <c r="K664" s="13">
        <f>M672-SUM(K665:K671)</f>
        <v>85.309999999999121</v>
      </c>
      <c r="L664" s="4"/>
      <c r="M664" s="5" t="s">
        <v>26</v>
      </c>
      <c r="N664" s="1">
        <v>72360.69</v>
      </c>
      <c r="O664" s="10"/>
      <c r="P664" s="18">
        <f t="shared" ref="P664:P671" si="195">K664-N664</f>
        <v>-72275.38</v>
      </c>
      <c r="Q664" s="15"/>
      <c r="R664" s="16"/>
    </row>
    <row r="665" spans="1:19" ht="15" x14ac:dyDescent="0.25">
      <c r="A665" s="4">
        <f>'[1]Distribution Factors'!F519</f>
        <v>77</v>
      </c>
      <c r="B665" s="4"/>
      <c r="C665" s="4" t="s">
        <v>19</v>
      </c>
      <c r="D665" s="4"/>
      <c r="E665" s="10" t="s">
        <v>513</v>
      </c>
      <c r="F665" s="4"/>
      <c r="G665" s="11">
        <v>692</v>
      </c>
      <c r="H665" s="4"/>
      <c r="I665" s="12">
        <f t="shared" ref="I665:I671" si="196">+G665/$G$672</f>
        <v>3.2223515715948781E-2</v>
      </c>
      <c r="J665" s="4"/>
      <c r="K665" s="25">
        <f>ROUND(I665*$M$672,2)</f>
        <v>4.83</v>
      </c>
      <c r="L665" s="4"/>
      <c r="M665" s="5" t="s">
        <v>26</v>
      </c>
      <c r="N665" s="1">
        <v>4099.3500000000004</v>
      </c>
      <c r="O665" s="10"/>
      <c r="P665" s="18">
        <f t="shared" si="195"/>
        <v>-4094.5200000000004</v>
      </c>
      <c r="Q665" s="15"/>
      <c r="R665" s="16"/>
    </row>
    <row r="666" spans="1:19" ht="15" x14ac:dyDescent="0.25">
      <c r="A666" s="4">
        <f>'[1]Distribution Factors'!F520</f>
        <v>77</v>
      </c>
      <c r="B666" s="4"/>
      <c r="C666" s="4" t="s">
        <v>19</v>
      </c>
      <c r="D666" s="4"/>
      <c r="E666" s="10" t="s">
        <v>514</v>
      </c>
      <c r="F666" s="4"/>
      <c r="G666" s="11">
        <v>920</v>
      </c>
      <c r="H666" s="4"/>
      <c r="I666" s="12">
        <f t="shared" si="196"/>
        <v>4.2840512223515717E-2</v>
      </c>
      <c r="J666" s="4"/>
      <c r="K666" s="25">
        <f t="shared" ref="K666:K671" si="197">ROUND(I666*$M$672,2)</f>
        <v>6.42</v>
      </c>
      <c r="L666" s="4"/>
      <c r="M666" s="5" t="s">
        <v>26</v>
      </c>
      <c r="N666" s="1">
        <v>5450.01</v>
      </c>
      <c r="O666" s="10"/>
      <c r="P666" s="18">
        <f t="shared" si="195"/>
        <v>-5443.59</v>
      </c>
      <c r="Q666" s="15"/>
      <c r="R666" s="16"/>
    </row>
    <row r="667" spans="1:19" ht="15" x14ac:dyDescent="0.25">
      <c r="A667" s="4">
        <f>'[1]Distribution Factors'!F521</f>
        <v>77</v>
      </c>
      <c r="B667" s="4"/>
      <c r="C667" s="4" t="s">
        <v>19</v>
      </c>
      <c r="D667" s="4"/>
      <c r="E667" s="10" t="s">
        <v>515</v>
      </c>
      <c r="F667" s="4"/>
      <c r="G667" s="11">
        <v>1118</v>
      </c>
      <c r="H667" s="4"/>
      <c r="I667" s="12">
        <f t="shared" si="196"/>
        <v>5.2060535506402793E-2</v>
      </c>
      <c r="J667" s="4"/>
      <c r="K667" s="25">
        <f t="shared" si="197"/>
        <v>7.81</v>
      </c>
      <c r="L667" s="4"/>
      <c r="M667" s="5" t="s">
        <v>26</v>
      </c>
      <c r="N667" s="1">
        <v>6622.94</v>
      </c>
      <c r="O667" s="10"/>
      <c r="P667" s="18">
        <f t="shared" si="195"/>
        <v>-6615.1299999999992</v>
      </c>
      <c r="Q667" s="15"/>
      <c r="R667" s="16"/>
    </row>
    <row r="668" spans="1:19" ht="15" x14ac:dyDescent="0.25">
      <c r="A668" s="4">
        <f>'[1]Distribution Factors'!F522</f>
        <v>77</v>
      </c>
      <c r="B668" s="4"/>
      <c r="C668" s="4" t="s">
        <v>19</v>
      </c>
      <c r="D668" s="4"/>
      <c r="E668" s="10" t="s">
        <v>516</v>
      </c>
      <c r="F668" s="4"/>
      <c r="G668" s="11">
        <v>801</v>
      </c>
      <c r="H668" s="4"/>
      <c r="I668" s="12">
        <f t="shared" si="196"/>
        <v>3.7299185098952269E-2</v>
      </c>
      <c r="J668" s="4"/>
      <c r="K668" s="25">
        <f t="shared" si="197"/>
        <v>5.59</v>
      </c>
      <c r="L668" s="4"/>
      <c r="M668" s="5" t="s">
        <v>26</v>
      </c>
      <c r="N668" s="1">
        <v>4745.0600000000004</v>
      </c>
      <c r="O668" s="10"/>
      <c r="P668" s="18">
        <f t="shared" si="195"/>
        <v>-4739.47</v>
      </c>
      <c r="Q668" s="15"/>
      <c r="R668" s="16"/>
    </row>
    <row r="669" spans="1:19" ht="15" x14ac:dyDescent="0.25">
      <c r="A669" s="4">
        <f>'[1]Distribution Factors'!F523</f>
        <v>77</v>
      </c>
      <c r="B669" s="4"/>
      <c r="C669" s="4" t="s">
        <v>19</v>
      </c>
      <c r="D669" s="4"/>
      <c r="E669" s="10" t="s">
        <v>517</v>
      </c>
      <c r="F669" s="4"/>
      <c r="G669" s="11">
        <v>228</v>
      </c>
      <c r="H669" s="4"/>
      <c r="I669" s="12">
        <f t="shared" si="196"/>
        <v>1.0616996507566938E-2</v>
      </c>
      <c r="J669" s="4"/>
      <c r="K669" s="25">
        <f t="shared" si="197"/>
        <v>1.59</v>
      </c>
      <c r="L669" s="4"/>
      <c r="M669" s="5" t="s">
        <v>26</v>
      </c>
      <c r="N669" s="1">
        <v>1350.65</v>
      </c>
      <c r="O669" s="10"/>
      <c r="P669" s="18">
        <f t="shared" si="195"/>
        <v>-1349.0600000000002</v>
      </c>
      <c r="Q669" s="15"/>
      <c r="R669" s="16"/>
    </row>
    <row r="670" spans="1:19" ht="15" x14ac:dyDescent="0.25">
      <c r="A670" s="4">
        <f>'[1]Distribution Factors'!F524</f>
        <v>77</v>
      </c>
      <c r="B670" s="4"/>
      <c r="C670" s="4" t="s">
        <v>19</v>
      </c>
      <c r="D670" s="4"/>
      <c r="E670" s="10" t="s">
        <v>518</v>
      </c>
      <c r="F670" s="4"/>
      <c r="G670" s="11">
        <v>1252</v>
      </c>
      <c r="H670" s="4"/>
      <c r="I670" s="12">
        <f t="shared" si="196"/>
        <v>5.8300349243306168E-2</v>
      </c>
      <c r="J670" s="4"/>
      <c r="K670" s="25">
        <f t="shared" si="197"/>
        <v>8.74</v>
      </c>
      <c r="L670" s="4"/>
      <c r="M670" s="5" t="s">
        <v>26</v>
      </c>
      <c r="N670" s="1">
        <v>7416.75</v>
      </c>
      <c r="O670" s="10"/>
      <c r="P670" s="18">
        <f t="shared" si="195"/>
        <v>-7408.01</v>
      </c>
      <c r="Q670" s="15"/>
      <c r="R670" s="16"/>
    </row>
    <row r="671" spans="1:19" ht="15" x14ac:dyDescent="0.25">
      <c r="A671" s="4">
        <f>'[1]Distribution Factors'!F525</f>
        <v>77</v>
      </c>
      <c r="B671" s="4"/>
      <c r="C671" s="4" t="s">
        <v>19</v>
      </c>
      <c r="D671" s="4"/>
      <c r="E671" s="10" t="s">
        <v>512</v>
      </c>
      <c r="F671" s="4"/>
      <c r="G671" s="11">
        <v>4249</v>
      </c>
      <c r="H671" s="4"/>
      <c r="I671" s="12">
        <f t="shared" si="196"/>
        <v>0.19785797438882421</v>
      </c>
      <c r="J671" s="4"/>
      <c r="K671" s="25">
        <f t="shared" si="197"/>
        <v>29.67</v>
      </c>
      <c r="L671" s="4"/>
      <c r="N671" s="1">
        <v>25170.74</v>
      </c>
      <c r="O671" s="10"/>
      <c r="P671" s="18">
        <f t="shared" si="195"/>
        <v>-25141.070000000003</v>
      </c>
      <c r="Q671" s="15"/>
      <c r="R671" s="16"/>
    </row>
    <row r="672" spans="1:19" ht="15.75" thickBot="1" x14ac:dyDescent="0.3">
      <c r="A672" s="4"/>
      <c r="B672" s="4"/>
      <c r="C672" s="4"/>
      <c r="D672" s="4"/>
      <c r="E672" s="19" t="s">
        <v>24</v>
      </c>
      <c r="F672" s="4"/>
      <c r="G672" s="20">
        <f>SUM(G664:G671)</f>
        <v>21475</v>
      </c>
      <c r="H672" s="4"/>
      <c r="I672" s="21">
        <f>SUM(I664:I671)</f>
        <v>1</v>
      </c>
      <c r="J672" s="4"/>
      <c r="K672" s="22">
        <f>SUM(K664:K671)</f>
        <v>149.95999999999913</v>
      </c>
      <c r="L672" s="4"/>
      <c r="M672" s="5">
        <f>[2]Calculation!N84</f>
        <v>149.95999999999913</v>
      </c>
      <c r="N672" s="24">
        <f>M672-K672</f>
        <v>0</v>
      </c>
      <c r="O672" s="10"/>
      <c r="P672" s="18"/>
      <c r="Q672" s="15"/>
      <c r="R672" s="23">
        <f>[2]Calculation!E84</f>
        <v>21475</v>
      </c>
      <c r="S672" s="24">
        <f>R672-G672</f>
        <v>0</v>
      </c>
    </row>
    <row r="673" spans="1:19" ht="15.75" thickTop="1" x14ac:dyDescent="0.25">
      <c r="A673" s="4"/>
      <c r="B673" s="4"/>
      <c r="C673" s="4"/>
      <c r="D673" s="4"/>
      <c r="E673" s="10"/>
      <c r="F673" s="4"/>
      <c r="G673" s="11"/>
      <c r="H673" s="4"/>
      <c r="I673" s="12"/>
      <c r="J673" s="4"/>
      <c r="K673" s="25"/>
      <c r="L673" s="4"/>
      <c r="O673" s="10"/>
      <c r="P673" s="10"/>
      <c r="Q673" s="15"/>
      <c r="R673" s="16"/>
    </row>
    <row r="674" spans="1:19" ht="15" x14ac:dyDescent="0.25">
      <c r="A674" s="4">
        <f>'[1]Distribution Factors'!F526</f>
        <v>79</v>
      </c>
      <c r="B674" s="4"/>
      <c r="C674" s="4" t="s">
        <v>17</v>
      </c>
      <c r="D674" s="4"/>
      <c r="E674" s="10" t="s">
        <v>519</v>
      </c>
      <c r="F674" s="4"/>
      <c r="G674" s="11">
        <v>70702</v>
      </c>
      <c r="H674" s="4"/>
      <c r="I674" s="12">
        <f>+G674/$G$682</f>
        <v>0.40920245398773009</v>
      </c>
      <c r="J674" s="4"/>
      <c r="K674" s="13">
        <f>M682-SUM(K675:K681)</f>
        <v>493.69000000004894</v>
      </c>
      <c r="L674" s="4"/>
      <c r="M674" s="5" t="s">
        <v>26</v>
      </c>
      <c r="N674" s="1">
        <v>418833.04</v>
      </c>
      <c r="O674" s="10"/>
      <c r="P674" s="18">
        <f t="shared" ref="P674:P681" si="198">K674-N674</f>
        <v>-418339.34999999992</v>
      </c>
      <c r="Q674" s="15"/>
      <c r="R674" s="16"/>
    </row>
    <row r="675" spans="1:19" ht="15" x14ac:dyDescent="0.25">
      <c r="A675" s="4">
        <f>'[1]Distribution Factors'!F527</f>
        <v>79</v>
      </c>
      <c r="B675" s="4"/>
      <c r="C675" s="4" t="s">
        <v>19</v>
      </c>
      <c r="D675" s="4"/>
      <c r="E675" s="10" t="s">
        <v>520</v>
      </c>
      <c r="F675" s="4"/>
      <c r="G675" s="11">
        <v>1334</v>
      </c>
      <c r="H675" s="4"/>
      <c r="I675" s="12">
        <f t="shared" ref="I675:I681" si="199">+G675/$G$682</f>
        <v>7.7208010186364164E-3</v>
      </c>
      <c r="J675" s="4"/>
      <c r="K675" s="25">
        <f>ROUND(I675*$M$682,2)</f>
        <v>9.32</v>
      </c>
      <c r="L675" s="4"/>
      <c r="M675" s="5" t="s">
        <v>26</v>
      </c>
      <c r="N675" s="1">
        <v>7902.51</v>
      </c>
      <c r="O675" s="10"/>
      <c r="P675" s="18">
        <f t="shared" si="198"/>
        <v>-7893.1900000000005</v>
      </c>
      <c r="Q675" s="15"/>
      <c r="R675" s="16"/>
    </row>
    <row r="676" spans="1:19" ht="15" x14ac:dyDescent="0.25">
      <c r="A676" s="4">
        <f>'[1]Distribution Factors'!F528</f>
        <v>79</v>
      </c>
      <c r="B676" s="4"/>
      <c r="C676" s="4" t="s">
        <v>19</v>
      </c>
      <c r="D676" s="4"/>
      <c r="E676" s="10" t="s">
        <v>521</v>
      </c>
      <c r="F676" s="4"/>
      <c r="G676" s="11">
        <v>611</v>
      </c>
      <c r="H676" s="4"/>
      <c r="I676" s="12">
        <f t="shared" si="199"/>
        <v>3.5362889223289735E-3</v>
      </c>
      <c r="J676" s="4"/>
      <c r="K676" s="25">
        <f t="shared" ref="K676:K681" si="200">ROUND(I676*$M$682,2)</f>
        <v>4.2699999999999996</v>
      </c>
      <c r="L676" s="4"/>
      <c r="M676" s="5" t="s">
        <v>26</v>
      </c>
      <c r="N676" s="1">
        <v>3619.52</v>
      </c>
      <c r="O676" s="10"/>
      <c r="P676" s="18">
        <f t="shared" si="198"/>
        <v>-3615.25</v>
      </c>
      <c r="Q676" s="15"/>
      <c r="R676" s="16"/>
    </row>
    <row r="677" spans="1:19" ht="15" x14ac:dyDescent="0.25">
      <c r="A677" s="4">
        <f>'[1]Distribution Factors'!F529</f>
        <v>79</v>
      </c>
      <c r="B677" s="4"/>
      <c r="C677" s="4" t="s">
        <v>19</v>
      </c>
      <c r="D677" s="4"/>
      <c r="E677" s="10" t="s">
        <v>522</v>
      </c>
      <c r="F677" s="4"/>
      <c r="G677" s="11">
        <v>1420</v>
      </c>
      <c r="H677" s="4"/>
      <c r="I677" s="12">
        <f t="shared" si="199"/>
        <v>8.2185438129413133E-3</v>
      </c>
      <c r="J677" s="4"/>
      <c r="K677" s="25">
        <f t="shared" si="200"/>
        <v>9.92</v>
      </c>
      <c r="L677" s="4"/>
      <c r="M677" s="5" t="s">
        <v>26</v>
      </c>
      <c r="N677" s="1">
        <v>8411.9699999999993</v>
      </c>
      <c r="O677" s="10"/>
      <c r="P677" s="18">
        <f t="shared" si="198"/>
        <v>-8402.0499999999993</v>
      </c>
      <c r="Q677" s="15"/>
      <c r="R677" s="16"/>
    </row>
    <row r="678" spans="1:19" ht="15" x14ac:dyDescent="0.25">
      <c r="A678" s="4">
        <f>'[1]Distribution Factors'!F530</f>
        <v>79</v>
      </c>
      <c r="B678" s="4"/>
      <c r="C678" s="4" t="s">
        <v>19</v>
      </c>
      <c r="D678" s="4"/>
      <c r="E678" s="10" t="s">
        <v>523</v>
      </c>
      <c r="F678" s="4"/>
      <c r="G678" s="11">
        <v>67140</v>
      </c>
      <c r="H678" s="4"/>
      <c r="I678" s="12">
        <f t="shared" si="199"/>
        <v>0.38858664197245052</v>
      </c>
      <c r="J678" s="4"/>
      <c r="K678" s="25">
        <f t="shared" si="200"/>
        <v>468.83</v>
      </c>
      <c r="L678" s="4"/>
      <c r="M678" s="5" t="s">
        <v>26</v>
      </c>
      <c r="N678" s="1">
        <v>397732.04</v>
      </c>
      <c r="O678" s="10"/>
      <c r="P678" s="18">
        <f t="shared" si="198"/>
        <v>-397263.20999999996</v>
      </c>
      <c r="Q678" s="15"/>
      <c r="R678" s="16"/>
    </row>
    <row r="679" spans="1:19" ht="15" x14ac:dyDescent="0.25">
      <c r="A679" s="4">
        <f>'[1]Distribution Factors'!F531</f>
        <v>79</v>
      </c>
      <c r="B679" s="4"/>
      <c r="C679" s="4" t="s">
        <v>19</v>
      </c>
      <c r="D679" s="4"/>
      <c r="E679" s="10" t="s">
        <v>49</v>
      </c>
      <c r="F679" s="4"/>
      <c r="G679" s="11">
        <v>367</v>
      </c>
      <c r="H679" s="4"/>
      <c r="I679" s="12">
        <f t="shared" si="199"/>
        <v>2.1240884361615926E-3</v>
      </c>
      <c r="J679" s="4"/>
      <c r="K679" s="25">
        <f t="shared" si="200"/>
        <v>2.56</v>
      </c>
      <c r="L679" s="4"/>
      <c r="M679" s="5" t="s">
        <v>26</v>
      </c>
      <c r="N679" s="1">
        <v>2174.08</v>
      </c>
      <c r="O679" s="10"/>
      <c r="P679" s="18">
        <f t="shared" si="198"/>
        <v>-2171.52</v>
      </c>
      <c r="Q679" s="15"/>
      <c r="R679" s="16"/>
    </row>
    <row r="680" spans="1:19" ht="15" x14ac:dyDescent="0.25">
      <c r="A680" s="4">
        <f>'[1]Distribution Factors'!F532</f>
        <v>79</v>
      </c>
      <c r="B680" s="4"/>
      <c r="C680" s="4" t="s">
        <v>19</v>
      </c>
      <c r="D680" s="4"/>
      <c r="E680" s="10" t="s">
        <v>524</v>
      </c>
      <c r="F680" s="4"/>
      <c r="G680" s="11">
        <v>1610</v>
      </c>
      <c r="H680" s="4"/>
      <c r="I680" s="12">
        <f t="shared" si="199"/>
        <v>9.3182081259405025E-3</v>
      </c>
      <c r="J680" s="4"/>
      <c r="K680" s="25">
        <f t="shared" si="200"/>
        <v>11.24</v>
      </c>
      <c r="L680" s="4"/>
      <c r="M680" s="5" t="s">
        <v>26</v>
      </c>
      <c r="N680" s="1">
        <v>9537.51</v>
      </c>
      <c r="O680" s="10"/>
      <c r="P680" s="18">
        <f t="shared" si="198"/>
        <v>-9526.27</v>
      </c>
      <c r="Q680" s="15"/>
      <c r="R680" s="16"/>
    </row>
    <row r="681" spans="1:19" ht="15" x14ac:dyDescent="0.25">
      <c r="A681" s="4">
        <f>'[1]Distribution Factors'!F533</f>
        <v>79</v>
      </c>
      <c r="B681" s="4"/>
      <c r="C681" s="4" t="s">
        <v>19</v>
      </c>
      <c r="D681" s="4"/>
      <c r="E681" s="10" t="s">
        <v>525</v>
      </c>
      <c r="F681" s="4"/>
      <c r="G681" s="11">
        <v>29596</v>
      </c>
      <c r="H681" s="4"/>
      <c r="I681" s="12">
        <f t="shared" si="199"/>
        <v>0.17129297372381064</v>
      </c>
      <c r="J681" s="4"/>
      <c r="K681" s="25">
        <f t="shared" si="200"/>
        <v>206.66</v>
      </c>
      <c r="L681" s="4"/>
      <c r="N681" s="1">
        <v>175324.36</v>
      </c>
      <c r="O681" s="10"/>
      <c r="P681" s="18">
        <f t="shared" si="198"/>
        <v>-175117.69999999998</v>
      </c>
      <c r="Q681" s="15"/>
      <c r="R681" s="16"/>
    </row>
    <row r="682" spans="1:19" ht="15.75" thickBot="1" x14ac:dyDescent="0.3">
      <c r="A682" s="4"/>
      <c r="B682" s="4"/>
      <c r="C682" s="4"/>
      <c r="D682" s="4"/>
      <c r="E682" s="19" t="s">
        <v>24</v>
      </c>
      <c r="F682" s="4"/>
      <c r="G682" s="20">
        <f>SUM(G674:G681)</f>
        <v>172780</v>
      </c>
      <c r="H682" s="4"/>
      <c r="I682" s="21">
        <f>SUM(I674:I681)</f>
        <v>1.0000000000000002</v>
      </c>
      <c r="J682" s="4"/>
      <c r="K682" s="22">
        <f>SUM(K674:K681)</f>
        <v>1206.4900000000489</v>
      </c>
      <c r="L682" s="4"/>
      <c r="M682" s="5">
        <f>[2]Calculation!N86</f>
        <v>1206.4900000000489</v>
      </c>
      <c r="N682" s="24">
        <f>M682-K682</f>
        <v>0</v>
      </c>
      <c r="O682" s="10"/>
      <c r="P682" s="18"/>
      <c r="Q682" s="15"/>
      <c r="R682" s="23">
        <f>[2]Calculation!E86</f>
        <v>172780</v>
      </c>
      <c r="S682" s="24">
        <f>R682-G682</f>
        <v>0</v>
      </c>
    </row>
    <row r="683" spans="1:19" ht="15.75" thickTop="1" x14ac:dyDescent="0.25">
      <c r="A683" s="4"/>
      <c r="B683" s="4"/>
      <c r="C683" s="4"/>
      <c r="D683" s="4"/>
      <c r="E683" s="10"/>
      <c r="F683" s="4"/>
      <c r="G683" s="11"/>
      <c r="H683" s="4"/>
      <c r="I683" s="12"/>
      <c r="J683" s="4"/>
      <c r="K683" s="25"/>
      <c r="L683" s="4"/>
      <c r="O683" s="10"/>
      <c r="P683" s="10"/>
      <c r="Q683" s="15"/>
      <c r="R683" s="16"/>
    </row>
    <row r="684" spans="1:19" ht="15" x14ac:dyDescent="0.25">
      <c r="A684" s="4">
        <f>'[1]Distribution Factors'!F534</f>
        <v>80</v>
      </c>
      <c r="B684" s="4"/>
      <c r="C684" s="4" t="s">
        <v>17</v>
      </c>
      <c r="D684" s="4"/>
      <c r="E684" s="10" t="s">
        <v>526</v>
      </c>
      <c r="F684" s="4"/>
      <c r="G684" s="11">
        <v>9174</v>
      </c>
      <c r="H684" s="4"/>
      <c r="I684" s="12">
        <f>+G684/$G$690</f>
        <v>0.57567771084337349</v>
      </c>
      <c r="J684" s="4"/>
      <c r="K684" s="25">
        <f>M690-SUM(K685:K689)</f>
        <v>64.060000000007719</v>
      </c>
      <c r="L684" s="4"/>
      <c r="M684" s="5" t="s">
        <v>26</v>
      </c>
      <c r="N684" s="1">
        <v>54346.05</v>
      </c>
      <c r="O684" s="10"/>
      <c r="P684" s="18">
        <f t="shared" ref="P684:P689" si="201">K684-N684</f>
        <v>-54281.99</v>
      </c>
      <c r="Q684" s="15"/>
      <c r="R684" s="16"/>
    </row>
    <row r="685" spans="1:19" ht="15" x14ac:dyDescent="0.25">
      <c r="A685" s="4">
        <f>'[1]Distribution Factors'!F535</f>
        <v>80</v>
      </c>
      <c r="B685" s="4"/>
      <c r="C685" s="4" t="s">
        <v>19</v>
      </c>
      <c r="D685" s="4"/>
      <c r="E685" s="10" t="s">
        <v>527</v>
      </c>
      <c r="F685" s="4"/>
      <c r="G685" s="11">
        <v>6</v>
      </c>
      <c r="H685" s="4"/>
      <c r="I685" s="12">
        <f t="shared" ref="I685:I689" si="202">+G685/$G$690</f>
        <v>3.7650602409638556E-4</v>
      </c>
      <c r="J685" s="4"/>
      <c r="K685" s="25">
        <f>ROUND(I685*$M$690,2)</f>
        <v>0.04</v>
      </c>
      <c r="L685" s="4"/>
      <c r="M685" s="5" t="s">
        <v>26</v>
      </c>
      <c r="N685" s="1">
        <v>35.54</v>
      </c>
      <c r="O685" s="10"/>
      <c r="P685" s="18">
        <f t="shared" si="201"/>
        <v>-35.5</v>
      </c>
      <c r="Q685" s="15"/>
      <c r="R685" s="16"/>
    </row>
    <row r="686" spans="1:19" ht="15" x14ac:dyDescent="0.25">
      <c r="A686" s="4">
        <f>'[1]Distribution Factors'!F536</f>
        <v>80</v>
      </c>
      <c r="B686" s="4"/>
      <c r="C686" s="4" t="s">
        <v>19</v>
      </c>
      <c r="D686" s="4"/>
      <c r="E686" s="10" t="s">
        <v>528</v>
      </c>
      <c r="F686" s="4"/>
      <c r="G686" s="11">
        <v>335</v>
      </c>
      <c r="H686" s="4"/>
      <c r="I686" s="12">
        <f t="shared" si="202"/>
        <v>2.1021586345381527E-2</v>
      </c>
      <c r="J686" s="4"/>
      <c r="K686" s="25">
        <f t="shared" ref="K686:K689" si="203">ROUND(I686*$M$690,2)</f>
        <v>2.34</v>
      </c>
      <c r="L686" s="4"/>
      <c r="M686" s="5" t="s">
        <v>26</v>
      </c>
      <c r="N686" s="1">
        <v>1984.51</v>
      </c>
      <c r="O686" s="10"/>
      <c r="P686" s="18">
        <f t="shared" si="201"/>
        <v>-1982.17</v>
      </c>
      <c r="Q686" s="15"/>
      <c r="R686" s="16"/>
    </row>
    <row r="687" spans="1:19" ht="15" x14ac:dyDescent="0.25">
      <c r="A687" s="4">
        <f>'[1]Distribution Factors'!F537</f>
        <v>80</v>
      </c>
      <c r="B687" s="4"/>
      <c r="C687" s="4" t="s">
        <v>19</v>
      </c>
      <c r="D687" s="4"/>
      <c r="E687" s="10" t="s">
        <v>529</v>
      </c>
      <c r="F687" s="4"/>
      <c r="G687" s="11">
        <v>607</v>
      </c>
      <c r="H687" s="4"/>
      <c r="I687" s="12">
        <f t="shared" si="202"/>
        <v>3.8089859437751006E-2</v>
      </c>
      <c r="J687" s="4"/>
      <c r="K687" s="25">
        <f t="shared" si="203"/>
        <v>4.24</v>
      </c>
      <c r="L687" s="4"/>
      <c r="M687" s="5" t="s">
        <v>26</v>
      </c>
      <c r="N687" s="1">
        <v>3595.82</v>
      </c>
      <c r="O687" s="10"/>
      <c r="P687" s="18">
        <f t="shared" si="201"/>
        <v>-3591.5800000000004</v>
      </c>
      <c r="Q687" s="15"/>
      <c r="R687" s="16"/>
    </row>
    <row r="688" spans="1:19" ht="15" x14ac:dyDescent="0.25">
      <c r="A688" s="4">
        <f>'[1]Distribution Factors'!F538</f>
        <v>80</v>
      </c>
      <c r="B688" s="4"/>
      <c r="C688" s="4" t="s">
        <v>19</v>
      </c>
      <c r="D688" s="4"/>
      <c r="E688" s="10" t="s">
        <v>526</v>
      </c>
      <c r="F688" s="4"/>
      <c r="G688" s="11">
        <v>5106</v>
      </c>
      <c r="H688" s="4"/>
      <c r="I688" s="12">
        <f t="shared" si="202"/>
        <v>0.32040662650602408</v>
      </c>
      <c r="J688" s="4"/>
      <c r="K688" s="25">
        <f t="shared" si="203"/>
        <v>35.65</v>
      </c>
      <c r="L688" s="4"/>
      <c r="M688" s="5" t="s">
        <v>26</v>
      </c>
      <c r="N688" s="1">
        <v>30247.54</v>
      </c>
      <c r="O688" s="10"/>
      <c r="P688" s="18">
        <f t="shared" si="201"/>
        <v>-30211.89</v>
      </c>
      <c r="Q688" s="15"/>
      <c r="R688" s="16"/>
    </row>
    <row r="689" spans="1:19" ht="15" x14ac:dyDescent="0.25">
      <c r="A689" s="4">
        <f>'[1]Distribution Factors'!F539</f>
        <v>80</v>
      </c>
      <c r="B689" s="4"/>
      <c r="C689" s="4" t="s">
        <v>19</v>
      </c>
      <c r="D689" s="4"/>
      <c r="E689" s="10" t="s">
        <v>530</v>
      </c>
      <c r="F689" s="4"/>
      <c r="G689" s="11">
        <v>708</v>
      </c>
      <c r="H689" s="4"/>
      <c r="I689" s="12">
        <f t="shared" si="202"/>
        <v>4.4427710843373491E-2</v>
      </c>
      <c r="J689" s="4"/>
      <c r="K689" s="25">
        <f t="shared" si="203"/>
        <v>4.9400000000000004</v>
      </c>
      <c r="L689" s="4"/>
      <c r="N689" s="1">
        <v>4194.1400000000003</v>
      </c>
      <c r="O689" s="10"/>
      <c r="P689" s="18">
        <f t="shared" si="201"/>
        <v>-4189.2000000000007</v>
      </c>
      <c r="Q689" s="15"/>
      <c r="R689" s="16"/>
    </row>
    <row r="690" spans="1:19" ht="15.75" thickBot="1" x14ac:dyDescent="0.3">
      <c r="A690" s="4"/>
      <c r="B690" s="4"/>
      <c r="C690" s="4"/>
      <c r="D690" s="4"/>
      <c r="E690" s="19" t="s">
        <v>24</v>
      </c>
      <c r="F690" s="4"/>
      <c r="G690" s="20">
        <f>SUM(G683:G689)</f>
        <v>15936</v>
      </c>
      <c r="H690" s="4"/>
      <c r="I690" s="21">
        <f>SUM(I683:I689)</f>
        <v>1</v>
      </c>
      <c r="J690" s="4"/>
      <c r="K690" s="22">
        <f>SUM(K683:K689)</f>
        <v>111.27000000000771</v>
      </c>
      <c r="L690" s="4"/>
      <c r="M690" s="5">
        <f>[2]Calculation!N87</f>
        <v>111.27000000000771</v>
      </c>
      <c r="N690" s="24">
        <f>M690-K690</f>
        <v>0</v>
      </c>
      <c r="O690" s="10"/>
      <c r="P690" s="18"/>
      <c r="Q690" s="15"/>
      <c r="R690" s="23">
        <f>[2]Calculation!E87</f>
        <v>15936</v>
      </c>
      <c r="S690" s="24">
        <f>R690-G690</f>
        <v>0</v>
      </c>
    </row>
    <row r="691" spans="1:19" ht="15.75" thickTop="1" x14ac:dyDescent="0.25">
      <c r="A691" s="4"/>
      <c r="B691" s="4"/>
      <c r="C691" s="4"/>
      <c r="D691" s="4"/>
      <c r="E691" s="10"/>
      <c r="F691" s="4"/>
      <c r="G691" s="11"/>
      <c r="H691" s="4"/>
      <c r="I691" s="12"/>
      <c r="J691" s="4"/>
      <c r="K691" s="25"/>
      <c r="L691" s="4"/>
      <c r="O691" s="10"/>
      <c r="P691" s="10"/>
      <c r="Q691" s="15"/>
      <c r="R691" s="16"/>
    </row>
    <row r="692" spans="1:19" ht="15" x14ac:dyDescent="0.25">
      <c r="A692" s="4">
        <f>'[1]Distribution Factors'!F540</f>
        <v>81</v>
      </c>
      <c r="B692" s="4"/>
      <c r="C692" s="4" t="s">
        <v>17</v>
      </c>
      <c r="D692" s="4"/>
      <c r="E692" s="10" t="s">
        <v>531</v>
      </c>
      <c r="F692" s="4"/>
      <c r="G692" s="11">
        <v>4707</v>
      </c>
      <c r="H692" s="4"/>
      <c r="I692" s="12">
        <f>+G692/$G$695</f>
        <v>0.62626397019691327</v>
      </c>
      <c r="J692" s="4"/>
      <c r="K692" s="25">
        <f>M695-SUM(K693:K694)</f>
        <v>32.870000000003415</v>
      </c>
      <c r="L692" s="4"/>
      <c r="M692" s="5" t="s">
        <v>26</v>
      </c>
      <c r="N692" s="1">
        <v>27883.89</v>
      </c>
      <c r="O692" s="10"/>
      <c r="P692" s="18">
        <f t="shared" ref="P692:P694" si="204">K692-N692</f>
        <v>-27851.019999999997</v>
      </c>
      <c r="Q692" s="15"/>
      <c r="R692" s="16"/>
    </row>
    <row r="693" spans="1:19" ht="15" x14ac:dyDescent="0.25">
      <c r="A693" s="4">
        <f>'[1]Distribution Factors'!F541</f>
        <v>81</v>
      </c>
      <c r="B693" s="4"/>
      <c r="C693" s="4" t="s">
        <v>19</v>
      </c>
      <c r="D693" s="4"/>
      <c r="E693" s="10" t="s">
        <v>532</v>
      </c>
      <c r="F693" s="4"/>
      <c r="G693" s="11">
        <v>2133</v>
      </c>
      <c r="H693" s="4"/>
      <c r="I693" s="12">
        <f t="shared" ref="I693:I694" si="205">+G693/$G$695</f>
        <v>0.28379457158062799</v>
      </c>
      <c r="J693" s="4"/>
      <c r="K693" s="25">
        <f>ROUND(I693*$M$695,2)</f>
        <v>14.9</v>
      </c>
      <c r="L693" s="4"/>
      <c r="M693" s="5" t="s">
        <v>26</v>
      </c>
      <c r="N693" s="1">
        <v>12635.72</v>
      </c>
      <c r="O693" s="10"/>
      <c r="P693" s="18">
        <f t="shared" si="204"/>
        <v>-12620.82</v>
      </c>
      <c r="Q693" s="15"/>
      <c r="R693" s="16"/>
    </row>
    <row r="694" spans="1:19" ht="15" x14ac:dyDescent="0.25">
      <c r="A694" s="4">
        <f>'[1]Distribution Factors'!F542</f>
        <v>81</v>
      </c>
      <c r="B694" s="4"/>
      <c r="C694" s="4" t="s">
        <v>19</v>
      </c>
      <c r="D694" s="4"/>
      <c r="E694" s="10" t="s">
        <v>533</v>
      </c>
      <c r="F694" s="4"/>
      <c r="G694" s="11">
        <v>676</v>
      </c>
      <c r="H694" s="4"/>
      <c r="I694" s="12">
        <f t="shared" si="205"/>
        <v>8.9941458222458748E-2</v>
      </c>
      <c r="J694" s="4"/>
      <c r="K694" s="25">
        <f>ROUND(I694*$M$695,2)</f>
        <v>4.72</v>
      </c>
      <c r="L694" s="4"/>
      <c r="N694" s="1">
        <v>4004.57</v>
      </c>
      <c r="O694" s="10"/>
      <c r="P694" s="18">
        <f t="shared" si="204"/>
        <v>-3999.8500000000004</v>
      </c>
      <c r="Q694" s="15"/>
      <c r="R694" s="16"/>
    </row>
    <row r="695" spans="1:19" ht="15.75" thickBot="1" x14ac:dyDescent="0.3">
      <c r="A695" s="4"/>
      <c r="B695" s="4"/>
      <c r="C695" s="4"/>
      <c r="D695" s="4"/>
      <c r="E695" s="19" t="s">
        <v>24</v>
      </c>
      <c r="F695" s="4"/>
      <c r="G695" s="20">
        <f>SUM(G692:G694)</f>
        <v>7516</v>
      </c>
      <c r="H695" s="4"/>
      <c r="I695" s="21">
        <f>SUM(I692:I694)</f>
        <v>1</v>
      </c>
      <c r="J695" s="4"/>
      <c r="K695" s="31">
        <f>SUM(K692:K694)</f>
        <v>52.490000000003413</v>
      </c>
      <c r="L695" s="4"/>
      <c r="M695" s="5">
        <f>[2]Calculation!N88</f>
        <v>52.49000000000342</v>
      </c>
      <c r="N695" s="24">
        <f>M695-K695</f>
        <v>0</v>
      </c>
      <c r="O695" s="10"/>
      <c r="P695" s="18"/>
      <c r="Q695" s="15"/>
      <c r="R695" s="23">
        <f>[2]Calculation!E88</f>
        <v>7516</v>
      </c>
      <c r="S695" s="24">
        <f>R695-G695</f>
        <v>0</v>
      </c>
    </row>
    <row r="696" spans="1:19" ht="15.75" thickTop="1" x14ac:dyDescent="0.25">
      <c r="A696" s="4"/>
      <c r="B696" s="4"/>
      <c r="C696" s="4"/>
      <c r="D696" s="4"/>
      <c r="E696" s="10"/>
      <c r="F696" s="4"/>
      <c r="G696" s="11"/>
      <c r="H696" s="4"/>
      <c r="I696" s="12"/>
      <c r="J696" s="4"/>
      <c r="K696" s="25"/>
      <c r="L696" s="4"/>
      <c r="O696" s="10"/>
      <c r="P696" s="10"/>
      <c r="Q696" s="15"/>
      <c r="R696" s="16"/>
    </row>
    <row r="697" spans="1:19" ht="15" x14ac:dyDescent="0.25">
      <c r="A697" s="4">
        <f>'[1]Distribution Factors'!F543</f>
        <v>83</v>
      </c>
      <c r="B697" s="4"/>
      <c r="C697" s="4" t="s">
        <v>17</v>
      </c>
      <c r="D697" s="4"/>
      <c r="E697" s="10" t="s">
        <v>534</v>
      </c>
      <c r="F697" s="4"/>
      <c r="G697" s="11">
        <v>6830</v>
      </c>
      <c r="H697" s="4"/>
      <c r="I697" s="12">
        <f>+G697/$G$705</f>
        <v>0.42129286947939798</v>
      </c>
      <c r="J697" s="4"/>
      <c r="K697" s="25">
        <f>M705-SUM(K698:K704)</f>
        <v>47.68000000000437</v>
      </c>
      <c r="L697" s="4"/>
      <c r="M697" s="5" t="s">
        <v>26</v>
      </c>
      <c r="N697" s="1">
        <v>40460.379999999997</v>
      </c>
      <c r="O697" s="10"/>
      <c r="P697" s="18">
        <f t="shared" ref="P697:P704" si="206">K697-N697</f>
        <v>-40412.69999999999</v>
      </c>
      <c r="Q697" s="15"/>
      <c r="R697" s="16"/>
    </row>
    <row r="698" spans="1:19" ht="15" x14ac:dyDescent="0.25">
      <c r="A698" s="4">
        <f>'[1]Distribution Factors'!F544</f>
        <v>83</v>
      </c>
      <c r="B698" s="4"/>
      <c r="C698" s="4" t="s">
        <v>19</v>
      </c>
      <c r="D698" s="4"/>
      <c r="E698" s="10" t="s">
        <v>535</v>
      </c>
      <c r="F698" s="4"/>
      <c r="G698" s="11">
        <v>1162</v>
      </c>
      <c r="H698" s="4"/>
      <c r="I698" s="12">
        <f t="shared" ref="I698:I704" si="207">+G698/$G$705</f>
        <v>7.1675302245250427E-2</v>
      </c>
      <c r="J698" s="4"/>
      <c r="K698" s="25">
        <f>ROUND(I698*$M$705,2)</f>
        <v>8.11</v>
      </c>
      <c r="L698" s="4"/>
      <c r="M698" s="5" t="s">
        <v>26</v>
      </c>
      <c r="N698" s="1">
        <v>6883.6</v>
      </c>
      <c r="O698" s="10"/>
      <c r="P698" s="18">
        <f t="shared" si="206"/>
        <v>-6875.4900000000007</v>
      </c>
      <c r="Q698" s="15"/>
      <c r="R698" s="16"/>
    </row>
    <row r="699" spans="1:19" ht="15" x14ac:dyDescent="0.25">
      <c r="A699" s="4">
        <f>'[1]Distribution Factors'!F545</f>
        <v>83</v>
      </c>
      <c r="B699" s="4"/>
      <c r="C699" s="4" t="s">
        <v>19</v>
      </c>
      <c r="D699" s="4"/>
      <c r="E699" s="10" t="s">
        <v>93</v>
      </c>
      <c r="F699" s="4"/>
      <c r="G699" s="11">
        <v>4893</v>
      </c>
      <c r="H699" s="4"/>
      <c r="I699" s="12">
        <f t="shared" si="207"/>
        <v>0.30181347150259069</v>
      </c>
      <c r="J699" s="4"/>
      <c r="K699" s="25">
        <f t="shared" ref="K699:K704" si="208">ROUND(I699*$M$705,2)</f>
        <v>34.17</v>
      </c>
      <c r="L699" s="4"/>
      <c r="M699" s="5" t="s">
        <v>26</v>
      </c>
      <c r="N699" s="1">
        <v>28985.74</v>
      </c>
      <c r="O699" s="10"/>
      <c r="P699" s="18">
        <f t="shared" si="206"/>
        <v>-28951.570000000003</v>
      </c>
      <c r="Q699" s="15"/>
      <c r="R699" s="16"/>
    </row>
    <row r="700" spans="1:19" ht="15" x14ac:dyDescent="0.25">
      <c r="A700" s="4">
        <f>'[1]Distribution Factors'!F546</f>
        <v>83</v>
      </c>
      <c r="B700" s="4"/>
      <c r="C700" s="4" t="s">
        <v>19</v>
      </c>
      <c r="D700" s="4"/>
      <c r="E700" s="10" t="s">
        <v>536</v>
      </c>
      <c r="F700" s="4"/>
      <c r="G700" s="11">
        <v>608</v>
      </c>
      <c r="H700" s="4"/>
      <c r="I700" s="12">
        <f t="shared" si="207"/>
        <v>3.7503084135208489E-2</v>
      </c>
      <c r="J700" s="4"/>
      <c r="K700" s="25">
        <f t="shared" si="208"/>
        <v>4.25</v>
      </c>
      <c r="L700" s="4"/>
      <c r="M700" s="5" t="s">
        <v>26</v>
      </c>
      <c r="N700" s="1">
        <v>3601.74</v>
      </c>
      <c r="O700" s="10"/>
      <c r="P700" s="18">
        <f t="shared" si="206"/>
        <v>-3597.49</v>
      </c>
      <c r="Q700" s="15"/>
      <c r="R700" s="16"/>
    </row>
    <row r="701" spans="1:19" ht="15" x14ac:dyDescent="0.25">
      <c r="A701" s="4">
        <f>'[1]Distribution Factors'!F547</f>
        <v>83</v>
      </c>
      <c r="B701" s="4"/>
      <c r="C701" s="4" t="s">
        <v>19</v>
      </c>
      <c r="D701" s="4"/>
      <c r="E701" s="10" t="s">
        <v>537</v>
      </c>
      <c r="F701" s="4"/>
      <c r="G701" s="11">
        <v>1386</v>
      </c>
      <c r="H701" s="4"/>
      <c r="I701" s="12">
        <f t="shared" si="207"/>
        <v>8.549222797927461E-2</v>
      </c>
      <c r="J701" s="4"/>
      <c r="K701" s="25">
        <f t="shared" si="208"/>
        <v>9.68</v>
      </c>
      <c r="L701" s="4"/>
      <c r="M701" s="5" t="s">
        <v>26</v>
      </c>
      <c r="N701" s="1">
        <v>8210.5499999999993</v>
      </c>
      <c r="O701" s="10"/>
      <c r="P701" s="18">
        <f t="shared" si="206"/>
        <v>-8200.869999999999</v>
      </c>
      <c r="Q701" s="15"/>
      <c r="R701" s="16"/>
    </row>
    <row r="702" spans="1:19" ht="15" x14ac:dyDescent="0.25">
      <c r="A702" s="4">
        <f>'[1]Distribution Factors'!F548</f>
        <v>83</v>
      </c>
      <c r="B702" s="4"/>
      <c r="C702" s="4" t="s">
        <v>19</v>
      </c>
      <c r="D702" s="4"/>
      <c r="E702" s="10" t="s">
        <v>538</v>
      </c>
      <c r="F702" s="4"/>
      <c r="G702" s="11">
        <v>515</v>
      </c>
      <c r="H702" s="4"/>
      <c r="I702" s="12">
        <f t="shared" si="207"/>
        <v>3.1766592647421661E-2</v>
      </c>
      <c r="J702" s="4"/>
      <c r="K702" s="25">
        <f t="shared" si="208"/>
        <v>3.6</v>
      </c>
      <c r="L702" s="4"/>
      <c r="M702" s="5" t="s">
        <v>26</v>
      </c>
      <c r="N702" s="1">
        <v>3050.82</v>
      </c>
      <c r="O702" s="10"/>
      <c r="P702" s="18">
        <f t="shared" si="206"/>
        <v>-3047.2200000000003</v>
      </c>
      <c r="Q702" s="15"/>
      <c r="R702" s="16"/>
    </row>
    <row r="703" spans="1:19" ht="15" x14ac:dyDescent="0.25">
      <c r="A703" s="4">
        <f>'[1]Distribution Factors'!F549</f>
        <v>83</v>
      </c>
      <c r="B703" s="4"/>
      <c r="C703" s="4" t="s">
        <v>19</v>
      </c>
      <c r="D703" s="4"/>
      <c r="E703" s="10" t="s">
        <v>539</v>
      </c>
      <c r="F703" s="4"/>
      <c r="G703" s="11">
        <v>456</v>
      </c>
      <c r="H703" s="4"/>
      <c r="I703" s="12">
        <f t="shared" si="207"/>
        <v>2.8127313101406367E-2</v>
      </c>
      <c r="J703" s="4"/>
      <c r="K703" s="25">
        <f t="shared" si="208"/>
        <v>3.18</v>
      </c>
      <c r="L703" s="4"/>
      <c r="M703" s="5" t="s">
        <v>26</v>
      </c>
      <c r="N703" s="1">
        <v>2701.31</v>
      </c>
      <c r="O703" s="10"/>
      <c r="P703" s="18">
        <f t="shared" si="206"/>
        <v>-2698.13</v>
      </c>
      <c r="Q703" s="15"/>
      <c r="R703" s="16"/>
    </row>
    <row r="704" spans="1:19" ht="15" x14ac:dyDescent="0.25">
      <c r="A704" s="4">
        <f>'[1]Distribution Factors'!F550</f>
        <v>83</v>
      </c>
      <c r="B704" s="4"/>
      <c r="C704" s="4" t="s">
        <v>19</v>
      </c>
      <c r="D704" s="4"/>
      <c r="E704" s="10" t="s">
        <v>540</v>
      </c>
      <c r="F704" s="4"/>
      <c r="G704" s="11">
        <v>362</v>
      </c>
      <c r="H704" s="4"/>
      <c r="I704" s="12">
        <f t="shared" si="207"/>
        <v>2.2329138909449792E-2</v>
      </c>
      <c r="J704" s="4"/>
      <c r="K704" s="25">
        <f t="shared" si="208"/>
        <v>2.5299999999999998</v>
      </c>
      <c r="L704" s="4"/>
      <c r="N704" s="1">
        <v>2144.46</v>
      </c>
      <c r="O704" s="10"/>
      <c r="P704" s="18">
        <f t="shared" si="206"/>
        <v>-2141.9299999999998</v>
      </c>
      <c r="Q704" s="15"/>
      <c r="R704" s="16"/>
    </row>
    <row r="705" spans="1:19" ht="15.75" thickBot="1" x14ac:dyDescent="0.3">
      <c r="A705" s="4"/>
      <c r="B705" s="4"/>
      <c r="C705" s="4"/>
      <c r="D705" s="4"/>
      <c r="E705" s="19" t="s">
        <v>24</v>
      </c>
      <c r="F705" s="4"/>
      <c r="G705" s="20">
        <f>SUM(G697:G704)</f>
        <v>16212</v>
      </c>
      <c r="H705" s="4"/>
      <c r="I705" s="21">
        <f>SUM(I697:I704)</f>
        <v>1</v>
      </c>
      <c r="J705" s="4"/>
      <c r="K705" s="31">
        <f>SUM(K697:K704)</f>
        <v>113.20000000000437</v>
      </c>
      <c r="L705" s="4"/>
      <c r="M705" s="5">
        <f>[2]Calculation!N90</f>
        <v>113.20000000000437</v>
      </c>
      <c r="N705" s="24">
        <f>M705-K705</f>
        <v>0</v>
      </c>
      <c r="O705" s="10"/>
      <c r="P705" s="18"/>
      <c r="Q705" s="15"/>
      <c r="R705" s="23">
        <f>[2]Calculation!E90</f>
        <v>16212</v>
      </c>
      <c r="S705" s="24">
        <f>R705-G705</f>
        <v>0</v>
      </c>
    </row>
    <row r="706" spans="1:19" ht="15.75" thickTop="1" x14ac:dyDescent="0.25">
      <c r="A706" s="4"/>
      <c r="B706" s="4"/>
      <c r="C706" s="4"/>
      <c r="D706" s="4"/>
      <c r="E706" s="10"/>
      <c r="F706" s="4"/>
      <c r="G706" s="11"/>
      <c r="H706" s="4"/>
      <c r="I706" s="12"/>
      <c r="J706" s="4"/>
      <c r="K706" s="25"/>
      <c r="L706" s="4"/>
      <c r="O706" s="10"/>
      <c r="P706" s="10"/>
      <c r="Q706" s="15"/>
      <c r="R706" s="16"/>
    </row>
    <row r="707" spans="1:19" ht="15" x14ac:dyDescent="0.25">
      <c r="A707" s="4">
        <f>'[1]Distribution Factors'!F551</f>
        <v>84</v>
      </c>
      <c r="B707" s="4"/>
      <c r="C707" s="4" t="s">
        <v>17</v>
      </c>
      <c r="D707" s="4"/>
      <c r="E707" s="10" t="s">
        <v>541</v>
      </c>
      <c r="F707" s="4"/>
      <c r="G707" s="11">
        <v>43577</v>
      </c>
      <c r="H707" s="4"/>
      <c r="I707" s="12">
        <f>+G707/$G$712</f>
        <v>0.40405941695719905</v>
      </c>
      <c r="J707" s="4"/>
      <c r="K707" s="25">
        <f>M712-SUM(K708:K711)</f>
        <v>304.29000000001628</v>
      </c>
      <c r="L707" s="4"/>
      <c r="M707" s="5" t="s">
        <v>26</v>
      </c>
      <c r="N707" s="1">
        <v>258146.69</v>
      </c>
      <c r="O707" s="10"/>
      <c r="P707" s="18">
        <f t="shared" ref="P707:P711" si="209">K707-N707</f>
        <v>-257842.4</v>
      </c>
      <c r="Q707" s="15"/>
      <c r="R707" s="16"/>
    </row>
    <row r="708" spans="1:19" ht="15" x14ac:dyDescent="0.25">
      <c r="A708" s="4">
        <f>'[1]Distribution Factors'!F552</f>
        <v>84</v>
      </c>
      <c r="B708" s="4"/>
      <c r="C708" s="4" t="s">
        <v>19</v>
      </c>
      <c r="D708" s="4"/>
      <c r="E708" s="10" t="s">
        <v>542</v>
      </c>
      <c r="F708" s="4"/>
      <c r="G708" s="11">
        <v>221</v>
      </c>
      <c r="H708" s="4"/>
      <c r="I708" s="12">
        <f t="shared" ref="I708:I711" si="210">+G708/$G$712</f>
        <v>2.0491803278688526E-3</v>
      </c>
      <c r="J708" s="4"/>
      <c r="K708" s="25">
        <f>ROUND(I708*$M$712,2)</f>
        <v>1.54</v>
      </c>
      <c r="L708" s="4"/>
      <c r="M708" s="5" t="s">
        <v>26</v>
      </c>
      <c r="N708" s="1">
        <v>1309.19</v>
      </c>
      <c r="O708" s="10"/>
      <c r="P708" s="18">
        <f t="shared" si="209"/>
        <v>-1307.6500000000001</v>
      </c>
      <c r="Q708" s="15"/>
      <c r="R708" s="16"/>
    </row>
    <row r="709" spans="1:19" ht="15" x14ac:dyDescent="0.25">
      <c r="A709" s="4">
        <f>'[1]Distribution Factors'!F553</f>
        <v>84</v>
      </c>
      <c r="B709" s="4"/>
      <c r="C709" s="4" t="s">
        <v>19</v>
      </c>
      <c r="D709" s="4"/>
      <c r="E709" s="10" t="s">
        <v>543</v>
      </c>
      <c r="F709" s="4"/>
      <c r="G709" s="11">
        <v>1029</v>
      </c>
      <c r="H709" s="4"/>
      <c r="I709" s="12">
        <f t="shared" si="210"/>
        <v>9.5412061419775981E-3</v>
      </c>
      <c r="J709" s="4"/>
      <c r="K709" s="25">
        <f t="shared" ref="K709:K711" si="211">ROUND(I709*$M$712,2)</f>
        <v>7.19</v>
      </c>
      <c r="L709" s="4"/>
      <c r="M709" s="5" t="s">
        <v>26</v>
      </c>
      <c r="N709" s="1">
        <v>6095.71</v>
      </c>
      <c r="O709" s="10"/>
      <c r="P709" s="18">
        <f t="shared" si="209"/>
        <v>-6088.52</v>
      </c>
      <c r="Q709" s="15"/>
      <c r="R709" s="16"/>
    </row>
    <row r="710" spans="1:19" ht="15" x14ac:dyDescent="0.25">
      <c r="A710" s="4">
        <f>'[1]Distribution Factors'!F554</f>
        <v>84</v>
      </c>
      <c r="B710" s="4"/>
      <c r="C710" s="4" t="s">
        <v>19</v>
      </c>
      <c r="D710" s="4"/>
      <c r="E710" s="10" t="s">
        <v>544</v>
      </c>
      <c r="F710" s="4"/>
      <c r="G710" s="11">
        <v>60785</v>
      </c>
      <c r="H710" s="4"/>
      <c r="I710" s="12">
        <f t="shared" si="210"/>
        <v>0.5636173132556932</v>
      </c>
      <c r="J710" s="4"/>
      <c r="K710" s="25">
        <f t="shared" si="211"/>
        <v>424.45</v>
      </c>
      <c r="L710" s="4"/>
      <c r="M710" s="5" t="s">
        <v>26</v>
      </c>
      <c r="N710" s="1">
        <v>360085.52</v>
      </c>
      <c r="O710" s="10"/>
      <c r="P710" s="18">
        <f t="shared" si="209"/>
        <v>-359661.07</v>
      </c>
      <c r="Q710" s="15"/>
      <c r="R710" s="16"/>
    </row>
    <row r="711" spans="1:19" ht="14.25" customHeight="1" x14ac:dyDescent="0.25">
      <c r="A711" s="4">
        <f>'[1]Distribution Factors'!F555</f>
        <v>84</v>
      </c>
      <c r="B711" s="4"/>
      <c r="C711" s="4" t="s">
        <v>19</v>
      </c>
      <c r="D711" s="4"/>
      <c r="E711" s="10" t="s">
        <v>545</v>
      </c>
      <c r="F711" s="4"/>
      <c r="G711" s="11">
        <v>2236</v>
      </c>
      <c r="H711" s="4"/>
      <c r="I711" s="12">
        <f t="shared" si="210"/>
        <v>2.0732883317261332E-2</v>
      </c>
      <c r="J711" s="4"/>
      <c r="K711" s="25">
        <f t="shared" si="211"/>
        <v>15.61</v>
      </c>
      <c r="L711" s="4"/>
      <c r="N711" s="1">
        <v>13245.89</v>
      </c>
      <c r="O711" s="10"/>
      <c r="P711" s="18">
        <f t="shared" si="209"/>
        <v>-13230.279999999999</v>
      </c>
      <c r="Q711" s="15"/>
      <c r="R711" s="16"/>
    </row>
    <row r="712" spans="1:19" ht="15.75" thickBot="1" x14ac:dyDescent="0.3">
      <c r="A712" s="4"/>
      <c r="B712" s="4"/>
      <c r="C712" s="4"/>
      <c r="D712" s="4"/>
      <c r="E712" s="19" t="s">
        <v>24</v>
      </c>
      <c r="F712" s="4"/>
      <c r="G712" s="20">
        <f>SUM(G707:G711)</f>
        <v>107848</v>
      </c>
      <c r="H712" s="4"/>
      <c r="I712" s="21">
        <f>SUM(I707:I711)</f>
        <v>1</v>
      </c>
      <c r="J712" s="4"/>
      <c r="K712" s="31">
        <f>SUM(K707:K711)</f>
        <v>753.0800000000163</v>
      </c>
      <c r="L712" s="4"/>
      <c r="M712" s="5">
        <f>[2]Calculation!N91</f>
        <v>753.0800000000163</v>
      </c>
      <c r="N712" s="24">
        <f>M712-K712</f>
        <v>0</v>
      </c>
      <c r="O712" s="10"/>
      <c r="P712" s="18"/>
      <c r="Q712" s="15"/>
      <c r="R712" s="23">
        <f>[2]Calculation!E91</f>
        <v>107848</v>
      </c>
      <c r="S712" s="24">
        <f>R712-G712</f>
        <v>0</v>
      </c>
    </row>
    <row r="713" spans="1:19" ht="15.75" thickTop="1" x14ac:dyDescent="0.25">
      <c r="A713" s="4"/>
      <c r="B713" s="4"/>
      <c r="C713" s="4"/>
      <c r="D713" s="4"/>
      <c r="E713" s="10"/>
      <c r="F713" s="4"/>
      <c r="G713" s="11"/>
      <c r="H713" s="4"/>
      <c r="I713" s="12"/>
      <c r="J713" s="4"/>
      <c r="K713" s="25"/>
      <c r="L713" s="4"/>
      <c r="O713" s="10"/>
      <c r="P713" s="10"/>
      <c r="Q713" s="15"/>
      <c r="R713" s="16"/>
    </row>
    <row r="714" spans="1:19" ht="15" x14ac:dyDescent="0.25">
      <c r="A714" s="4">
        <f>'[1]Distribution Factors'!F556</f>
        <v>85</v>
      </c>
      <c r="B714" s="4"/>
      <c r="C714" s="4" t="s">
        <v>17</v>
      </c>
      <c r="D714" s="4"/>
      <c r="E714" s="10" t="s">
        <v>546</v>
      </c>
      <c r="F714" s="4"/>
      <c r="G714" s="11">
        <v>14341</v>
      </c>
      <c r="H714" s="4"/>
      <c r="I714" s="12">
        <f>+G714/$G$720</f>
        <v>0.43605570420822182</v>
      </c>
      <c r="J714" s="4"/>
      <c r="K714" s="25">
        <f>M720-SUM(K715:K719)</f>
        <v>100.13999999999419</v>
      </c>
      <c r="L714" s="4"/>
      <c r="M714" s="5" t="s">
        <v>26</v>
      </c>
      <c r="N714" s="1">
        <v>84954.95</v>
      </c>
      <c r="O714" s="10"/>
      <c r="P714" s="18">
        <f t="shared" ref="P714:P719" si="212">K714-N714</f>
        <v>-84854.81</v>
      </c>
      <c r="Q714" s="15"/>
      <c r="R714" s="16"/>
    </row>
    <row r="715" spans="1:19" ht="15" x14ac:dyDescent="0.25">
      <c r="A715" s="4">
        <f>'[1]Distribution Factors'!F557</f>
        <v>85</v>
      </c>
      <c r="B715" s="4"/>
      <c r="C715" s="4" t="s">
        <v>19</v>
      </c>
      <c r="D715" s="4"/>
      <c r="E715" s="10" t="s">
        <v>547</v>
      </c>
      <c r="F715" s="4"/>
      <c r="G715" s="11">
        <v>875</v>
      </c>
      <c r="H715" s="4"/>
      <c r="I715" s="12">
        <f t="shared" ref="I715:I719" si="213">+G715/$G$720</f>
        <v>2.6605448795913401E-2</v>
      </c>
      <c r="J715" s="4"/>
      <c r="K715" s="25">
        <f>ROUND(I715*$M$720,2)</f>
        <v>6.11</v>
      </c>
      <c r="L715" s="4"/>
      <c r="M715" s="5" t="s">
        <v>26</v>
      </c>
      <c r="N715" s="1">
        <v>5183.43</v>
      </c>
      <c r="O715" s="10"/>
      <c r="P715" s="18">
        <f>K715-N715</f>
        <v>-5177.3200000000006</v>
      </c>
      <c r="Q715" s="15"/>
      <c r="R715" s="16"/>
    </row>
    <row r="716" spans="1:19" ht="15" x14ac:dyDescent="0.25">
      <c r="A716" s="4">
        <f>'[1]Distribution Factors'!F558</f>
        <v>85</v>
      </c>
      <c r="B716" s="4"/>
      <c r="C716" s="4" t="s">
        <v>19</v>
      </c>
      <c r="D716" s="4"/>
      <c r="E716" s="10" t="s">
        <v>548</v>
      </c>
      <c r="F716" s="4"/>
      <c r="G716" s="11">
        <v>415</v>
      </c>
      <c r="H716" s="4"/>
      <c r="I716" s="12">
        <f t="shared" si="213"/>
        <v>1.2618584286061786E-2</v>
      </c>
      <c r="J716" s="4"/>
      <c r="K716" s="25">
        <f t="shared" ref="K716:K719" si="214">ROUND(I716*$M$720,2)</f>
        <v>2.9</v>
      </c>
      <c r="L716" s="4"/>
      <c r="M716" s="5" t="s">
        <v>26</v>
      </c>
      <c r="N716" s="1">
        <v>2458.4299999999998</v>
      </c>
      <c r="O716" s="10"/>
      <c r="P716" s="18">
        <f>K716-N716</f>
        <v>-2455.5299999999997</v>
      </c>
      <c r="Q716" s="15"/>
      <c r="R716" s="16"/>
    </row>
    <row r="717" spans="1:19" ht="15" x14ac:dyDescent="0.25">
      <c r="A717" s="4">
        <f>'[1]Distribution Factors'!F559</f>
        <v>85</v>
      </c>
      <c r="B717" s="4"/>
      <c r="C717" s="4" t="s">
        <v>19</v>
      </c>
      <c r="D717" s="4"/>
      <c r="E717" s="10" t="s">
        <v>549</v>
      </c>
      <c r="F717" s="4"/>
      <c r="G717" s="11">
        <v>6112</v>
      </c>
      <c r="H717" s="4"/>
      <c r="I717" s="12">
        <f t="shared" si="213"/>
        <v>0.18584286061785454</v>
      </c>
      <c r="J717" s="4"/>
      <c r="K717" s="25">
        <f t="shared" si="214"/>
        <v>42.68</v>
      </c>
      <c r="L717" s="4"/>
      <c r="M717" s="5" t="s">
        <v>26</v>
      </c>
      <c r="N717" s="1">
        <v>36207</v>
      </c>
      <c r="O717" s="10"/>
      <c r="P717" s="18">
        <f t="shared" si="212"/>
        <v>-36164.32</v>
      </c>
      <c r="Q717" s="15"/>
      <c r="R717" s="16"/>
    </row>
    <row r="718" spans="1:19" ht="15" x14ac:dyDescent="0.25">
      <c r="A718" s="4">
        <f>'[1]Distribution Factors'!F560</f>
        <v>85</v>
      </c>
      <c r="B718" s="4"/>
      <c r="C718" s="4" t="s">
        <v>19</v>
      </c>
      <c r="D718" s="4"/>
      <c r="E718" s="10" t="s">
        <v>550</v>
      </c>
      <c r="F718" s="4"/>
      <c r="G718" s="11">
        <v>479</v>
      </c>
      <c r="H718" s="4"/>
      <c r="I718" s="12">
        <f t="shared" si="213"/>
        <v>1.456458282656288E-2</v>
      </c>
      <c r="J718" s="4"/>
      <c r="K718" s="25">
        <f t="shared" si="214"/>
        <v>3.34</v>
      </c>
      <c r="L718" s="4"/>
      <c r="M718" s="5" t="s">
        <v>26</v>
      </c>
      <c r="N718" s="1">
        <v>2837.56</v>
      </c>
      <c r="O718" s="10"/>
      <c r="P718" s="18">
        <f t="shared" si="212"/>
        <v>-2834.22</v>
      </c>
      <c r="Q718" s="15"/>
      <c r="R718" s="16"/>
    </row>
    <row r="719" spans="1:19" ht="15" x14ac:dyDescent="0.25">
      <c r="A719" s="4">
        <f>'[1]Distribution Factors'!F561</f>
        <v>85</v>
      </c>
      <c r="B719" s="4"/>
      <c r="C719" s="4" t="s">
        <v>19</v>
      </c>
      <c r="D719" s="4"/>
      <c r="E719" s="10" t="s">
        <v>546</v>
      </c>
      <c r="F719" s="4"/>
      <c r="G719" s="11">
        <v>10666</v>
      </c>
      <c r="H719" s="4"/>
      <c r="I719" s="12">
        <f t="shared" si="213"/>
        <v>0.32431281926538558</v>
      </c>
      <c r="J719" s="4"/>
      <c r="K719" s="25">
        <f t="shared" si="214"/>
        <v>74.48</v>
      </c>
      <c r="L719" s="4"/>
      <c r="N719" s="1">
        <v>63184.54</v>
      </c>
      <c r="O719" s="10"/>
      <c r="P719" s="18">
        <f t="shared" si="212"/>
        <v>-63110.06</v>
      </c>
      <c r="Q719" s="15"/>
      <c r="R719" s="16"/>
    </row>
    <row r="720" spans="1:19" ht="15.75" thickBot="1" x14ac:dyDescent="0.3">
      <c r="A720" s="4"/>
      <c r="B720" s="4"/>
      <c r="C720" s="4"/>
      <c r="D720" s="4"/>
      <c r="E720" s="19" t="s">
        <v>24</v>
      </c>
      <c r="F720" s="4"/>
      <c r="G720" s="20">
        <f>SUM(G714:G719)</f>
        <v>32888</v>
      </c>
      <c r="H720" s="4"/>
      <c r="I720" s="21">
        <f>SUM(I714:I719)</f>
        <v>1</v>
      </c>
      <c r="J720" s="4"/>
      <c r="K720" s="31">
        <f>SUM(K714:K719)</f>
        <v>229.64999999999418</v>
      </c>
      <c r="L720" s="4"/>
      <c r="M720" s="5">
        <f>[2]Calculation!N92</f>
        <v>229.64999999999418</v>
      </c>
      <c r="N720" s="24">
        <f>M720-K720</f>
        <v>0</v>
      </c>
      <c r="O720" s="10"/>
      <c r="P720" s="18"/>
      <c r="Q720" s="15"/>
      <c r="R720" s="23">
        <f>[2]Calculation!E92</f>
        <v>32888</v>
      </c>
      <c r="S720" s="24">
        <f>R720-G720</f>
        <v>0</v>
      </c>
    </row>
    <row r="721" spans="1:19" ht="15.75" thickTop="1" x14ac:dyDescent="0.25">
      <c r="A721" s="4"/>
      <c r="B721" s="4"/>
      <c r="C721" s="4"/>
      <c r="D721" s="4"/>
      <c r="E721" s="10"/>
      <c r="F721" s="4"/>
      <c r="G721" s="11"/>
      <c r="H721" s="4"/>
      <c r="I721" s="12"/>
      <c r="J721" s="4"/>
      <c r="K721" s="25"/>
      <c r="L721" s="4"/>
      <c r="O721" s="10"/>
      <c r="P721" s="10"/>
      <c r="Q721" s="15"/>
      <c r="R721" s="16"/>
    </row>
    <row r="722" spans="1:19" ht="15" x14ac:dyDescent="0.25">
      <c r="A722" s="4">
        <f>'[1]Distribution Factors'!F562</f>
        <v>86</v>
      </c>
      <c r="B722" s="4"/>
      <c r="C722" s="4" t="s">
        <v>17</v>
      </c>
      <c r="D722" s="4"/>
      <c r="E722" s="10" t="s">
        <v>264</v>
      </c>
      <c r="F722" s="4"/>
      <c r="G722" s="11">
        <v>5527</v>
      </c>
      <c r="H722" s="4"/>
      <c r="I722" s="12">
        <f>+G722/$G$727</f>
        <v>0.64962388340385524</v>
      </c>
      <c r="J722" s="4"/>
      <c r="K722" s="25">
        <f>M727-SUM(K723:K726)</f>
        <v>38.589999999999854</v>
      </c>
      <c r="L722" s="4"/>
      <c r="M722" s="5" t="s">
        <v>26</v>
      </c>
      <c r="N722" s="1">
        <v>32741.51</v>
      </c>
      <c r="O722" s="10"/>
      <c r="P722" s="18">
        <f t="shared" ref="P722:P726" si="215">K722-N722</f>
        <v>-32702.92</v>
      </c>
      <c r="Q722" s="15"/>
      <c r="R722" s="16"/>
    </row>
    <row r="723" spans="1:19" ht="15" x14ac:dyDescent="0.25">
      <c r="A723" s="4">
        <f>'[1]Distribution Factors'!F563</f>
        <v>86</v>
      </c>
      <c r="B723" s="4"/>
      <c r="C723" s="4" t="s">
        <v>19</v>
      </c>
      <c r="D723" s="4"/>
      <c r="E723" s="10" t="s">
        <v>551</v>
      </c>
      <c r="F723" s="4"/>
      <c r="G723" s="11">
        <v>217</v>
      </c>
      <c r="H723" s="4"/>
      <c r="I723" s="12">
        <f t="shared" ref="I723:I726" si="216">+G723/$G$727</f>
        <v>2.550540667606958E-2</v>
      </c>
      <c r="J723" s="4"/>
      <c r="K723" s="25">
        <f>ROUND(I723*$M$727,2)</f>
        <v>1.52</v>
      </c>
      <c r="L723" s="4"/>
      <c r="M723" s="5" t="s">
        <v>26</v>
      </c>
      <c r="N723" s="1">
        <v>1285.49</v>
      </c>
      <c r="O723" s="10"/>
      <c r="P723" s="18">
        <f t="shared" si="215"/>
        <v>-1283.97</v>
      </c>
      <c r="Q723" s="15"/>
      <c r="R723" s="16"/>
    </row>
    <row r="724" spans="1:19" ht="15" x14ac:dyDescent="0.25">
      <c r="A724" s="4">
        <f>'[1]Distribution Factors'!F564</f>
        <v>86</v>
      </c>
      <c r="B724" s="4"/>
      <c r="C724" s="4" t="s">
        <v>19</v>
      </c>
      <c r="D724" s="4"/>
      <c r="E724" s="10" t="s">
        <v>552</v>
      </c>
      <c r="F724" s="4"/>
      <c r="G724" s="11">
        <v>143</v>
      </c>
      <c r="H724" s="4"/>
      <c r="I724" s="12">
        <f t="shared" si="216"/>
        <v>1.680771039022097E-2</v>
      </c>
      <c r="J724" s="4"/>
      <c r="K724" s="25">
        <f>ROUND(I724*$M$727,2)</f>
        <v>1</v>
      </c>
      <c r="L724" s="4"/>
      <c r="M724" s="5" t="s">
        <v>26</v>
      </c>
      <c r="N724" s="1">
        <v>847.12</v>
      </c>
      <c r="O724" s="10"/>
      <c r="P724" s="18">
        <f t="shared" si="215"/>
        <v>-846.12</v>
      </c>
      <c r="Q724" s="15"/>
      <c r="R724" s="16"/>
    </row>
    <row r="725" spans="1:19" ht="15" x14ac:dyDescent="0.25">
      <c r="A725" s="4">
        <f>'[1]Distribution Factors'!F565</f>
        <v>86</v>
      </c>
      <c r="B725" s="4"/>
      <c r="C725" s="4" t="s">
        <v>19</v>
      </c>
      <c r="D725" s="4"/>
      <c r="E725" s="10" t="s">
        <v>553</v>
      </c>
      <c r="F725" s="4"/>
      <c r="G725" s="11">
        <v>723</v>
      </c>
      <c r="H725" s="4"/>
      <c r="I725" s="12">
        <f t="shared" si="216"/>
        <v>8.4978843441466861E-2</v>
      </c>
      <c r="J725" s="4"/>
      <c r="K725" s="25">
        <f>ROUND(I725*$M$727,2)</f>
        <v>5.05</v>
      </c>
      <c r="L725" s="4"/>
      <c r="M725" s="5" t="s">
        <v>26</v>
      </c>
      <c r="N725" s="1">
        <v>4282.99</v>
      </c>
      <c r="O725" s="10"/>
      <c r="P725" s="18">
        <f t="shared" si="215"/>
        <v>-4277.9399999999996</v>
      </c>
      <c r="Q725" s="15"/>
      <c r="R725" s="16"/>
    </row>
    <row r="726" spans="1:19" ht="15" x14ac:dyDescent="0.25">
      <c r="A726" s="4">
        <f>'[1]Distribution Factors'!F566</f>
        <v>86</v>
      </c>
      <c r="B726" s="4"/>
      <c r="C726" s="4" t="s">
        <v>19</v>
      </c>
      <c r="D726" s="4"/>
      <c r="E726" s="10" t="s">
        <v>554</v>
      </c>
      <c r="F726" s="4"/>
      <c r="G726" s="11">
        <v>1898</v>
      </c>
      <c r="H726" s="4"/>
      <c r="I726" s="12">
        <f t="shared" si="216"/>
        <v>0.22308415608838739</v>
      </c>
      <c r="J726" s="4"/>
      <c r="K726" s="25">
        <f>ROUND(I726*$M$727,2)</f>
        <v>13.25</v>
      </c>
      <c r="L726" s="4"/>
      <c r="N726" s="1">
        <v>11243.6</v>
      </c>
      <c r="O726" s="10"/>
      <c r="P726" s="18">
        <f t="shared" si="215"/>
        <v>-11230.35</v>
      </c>
      <c r="Q726" s="15"/>
      <c r="R726" s="16"/>
    </row>
    <row r="727" spans="1:19" ht="15.75" thickBot="1" x14ac:dyDescent="0.3">
      <c r="A727" s="4"/>
      <c r="B727" s="4"/>
      <c r="C727" s="4"/>
      <c r="D727" s="4"/>
      <c r="E727" s="19" t="s">
        <v>24</v>
      </c>
      <c r="F727" s="4"/>
      <c r="G727" s="20">
        <f>SUM(G722:G726)</f>
        <v>8508</v>
      </c>
      <c r="H727" s="4"/>
      <c r="I727" s="21">
        <f>SUM(I722:I726)</f>
        <v>1</v>
      </c>
      <c r="J727" s="4"/>
      <c r="K727" s="31">
        <f>SUM(K722:K726)</f>
        <v>59.409999999999854</v>
      </c>
      <c r="L727" s="4"/>
      <c r="M727" s="5">
        <f>[2]Calculation!N93</f>
        <v>59.409999999999854</v>
      </c>
      <c r="N727" s="24">
        <f>M727-K727</f>
        <v>0</v>
      </c>
      <c r="O727" s="10"/>
      <c r="P727" s="18"/>
      <c r="Q727" s="15"/>
      <c r="R727" s="23">
        <f>[2]Calculation!E93</f>
        <v>8508</v>
      </c>
      <c r="S727" s="24">
        <f>R727-G727</f>
        <v>0</v>
      </c>
    </row>
    <row r="728" spans="1:19" ht="15.75" thickTop="1" x14ac:dyDescent="0.25">
      <c r="A728" s="4"/>
      <c r="B728" s="4"/>
      <c r="C728" s="4"/>
      <c r="D728" s="4"/>
      <c r="E728" s="10"/>
      <c r="F728" s="4"/>
      <c r="G728" s="11"/>
      <c r="H728" s="4"/>
      <c r="I728" s="12"/>
      <c r="J728" s="4"/>
      <c r="K728" s="25"/>
      <c r="L728" s="4"/>
      <c r="O728" s="10"/>
      <c r="P728" s="10"/>
      <c r="Q728" s="15"/>
      <c r="R728" s="16"/>
    </row>
    <row r="729" spans="1:19" ht="15" x14ac:dyDescent="0.25">
      <c r="A729" s="4">
        <f>'[1]Distribution Factors'!F567</f>
        <v>87</v>
      </c>
      <c r="B729" s="4"/>
      <c r="C729" s="4" t="s">
        <v>17</v>
      </c>
      <c r="D729" s="4"/>
      <c r="E729" s="10" t="s">
        <v>555</v>
      </c>
      <c r="F729" s="4"/>
      <c r="G729" s="11">
        <v>45439</v>
      </c>
      <c r="H729" s="4"/>
      <c r="I729" s="12">
        <f>+G729/$G$736</f>
        <v>0.76126254418737116</v>
      </c>
      <c r="J729" s="4"/>
      <c r="K729" s="25">
        <f>M736-SUM(K730:K735)</f>
        <v>317.29000000000815</v>
      </c>
      <c r="L729" s="4"/>
      <c r="M729" s="5" t="s">
        <v>26</v>
      </c>
      <c r="N729" s="1">
        <v>269177.03000000003</v>
      </c>
      <c r="O729" s="10"/>
      <c r="P729" s="18">
        <f t="shared" ref="P729:P735" si="217">K729-N729</f>
        <v>-268859.74</v>
      </c>
      <c r="Q729" s="15"/>
      <c r="R729" s="16"/>
    </row>
    <row r="730" spans="1:19" ht="15" x14ac:dyDescent="0.25">
      <c r="A730" s="4">
        <f>'[1]Distribution Factors'!F568</f>
        <v>87</v>
      </c>
      <c r="B730" s="4"/>
      <c r="C730" s="4" t="s">
        <v>19</v>
      </c>
      <c r="D730" s="4"/>
      <c r="E730" s="10" t="s">
        <v>556</v>
      </c>
      <c r="F730" s="4"/>
      <c r="G730" s="11">
        <v>6246</v>
      </c>
      <c r="H730" s="4"/>
      <c r="I730" s="12">
        <f t="shared" ref="I730:I735" si="218">+G730/$G$736</f>
        <v>0.10464239642145119</v>
      </c>
      <c r="J730" s="4"/>
      <c r="K730" s="25">
        <f>ROUND(I730*$M$736,2)</f>
        <v>43.61</v>
      </c>
      <c r="L730" s="4"/>
      <c r="M730" s="5" t="s">
        <v>26</v>
      </c>
      <c r="N730" s="1">
        <v>37000.81</v>
      </c>
      <c r="O730" s="10"/>
      <c r="P730" s="18">
        <f t="shared" si="217"/>
        <v>-36957.199999999997</v>
      </c>
      <c r="Q730" s="15"/>
      <c r="R730" s="16"/>
    </row>
    <row r="731" spans="1:19" ht="15" x14ac:dyDescent="0.25">
      <c r="A731" s="4">
        <f>'[1]Distribution Factors'!F569</f>
        <v>87</v>
      </c>
      <c r="B731" s="4"/>
      <c r="C731" s="4" t="s">
        <v>19</v>
      </c>
      <c r="D731" s="4"/>
      <c r="E731" s="10" t="s">
        <v>557</v>
      </c>
      <c r="F731" s="4"/>
      <c r="G731" s="11">
        <v>2887</v>
      </c>
      <c r="H731" s="4"/>
      <c r="I731" s="12">
        <f t="shared" si="218"/>
        <v>4.8367370872355042E-2</v>
      </c>
      <c r="J731" s="4"/>
      <c r="K731" s="25">
        <f t="shared" ref="K731:K735" si="219">ROUND(I731*$M$736,2)</f>
        <v>20.16</v>
      </c>
      <c r="L731" s="4"/>
      <c r="M731" s="5" t="s">
        <v>26</v>
      </c>
      <c r="N731" s="1">
        <v>17102.36</v>
      </c>
      <c r="O731" s="10"/>
      <c r="P731" s="18">
        <f t="shared" si="217"/>
        <v>-17082.2</v>
      </c>
      <c r="Q731" s="15"/>
      <c r="R731" s="16"/>
    </row>
    <row r="732" spans="1:19" ht="15" x14ac:dyDescent="0.25">
      <c r="A732" s="4">
        <f>'[1]Distribution Factors'!F570</f>
        <v>87</v>
      </c>
      <c r="B732" s="4"/>
      <c r="C732" s="4" t="s">
        <v>19</v>
      </c>
      <c r="D732" s="4"/>
      <c r="E732" s="10" t="s">
        <v>558</v>
      </c>
      <c r="F732" s="4"/>
      <c r="G732" s="11">
        <v>625</v>
      </c>
      <c r="H732" s="4"/>
      <c r="I732" s="12">
        <f t="shared" si="218"/>
        <v>1.0470941044413543E-2</v>
      </c>
      <c r="J732" s="4"/>
      <c r="K732" s="25">
        <f t="shared" si="219"/>
        <v>4.3600000000000003</v>
      </c>
      <c r="L732" s="4"/>
      <c r="M732" s="5" t="s">
        <v>26</v>
      </c>
      <c r="N732" s="1">
        <v>3702.45</v>
      </c>
      <c r="O732" s="10"/>
      <c r="P732" s="18">
        <f t="shared" si="217"/>
        <v>-3698.0899999999997</v>
      </c>
      <c r="Q732" s="15"/>
      <c r="R732" s="16"/>
    </row>
    <row r="733" spans="1:19" ht="15" x14ac:dyDescent="0.25">
      <c r="A733" s="4">
        <f>'[1]Distribution Factors'!F571</f>
        <v>87</v>
      </c>
      <c r="B733" s="4"/>
      <c r="C733" s="4" t="s">
        <v>19</v>
      </c>
      <c r="D733" s="4"/>
      <c r="E733" s="10" t="s">
        <v>559</v>
      </c>
      <c r="F733" s="4"/>
      <c r="G733" s="11">
        <v>888</v>
      </c>
      <c r="H733" s="4"/>
      <c r="I733" s="12">
        <f t="shared" si="218"/>
        <v>1.4877113035902763E-2</v>
      </c>
      <c r="J733" s="4"/>
      <c r="K733" s="25">
        <f t="shared" si="219"/>
        <v>6.2</v>
      </c>
      <c r="L733" s="4"/>
      <c r="M733" s="5" t="s">
        <v>26</v>
      </c>
      <c r="N733" s="1">
        <v>5260.44</v>
      </c>
      <c r="O733" s="10"/>
      <c r="P733" s="18">
        <f t="shared" si="217"/>
        <v>-5254.24</v>
      </c>
      <c r="Q733" s="15"/>
      <c r="R733" s="16"/>
    </row>
    <row r="734" spans="1:19" ht="15" x14ac:dyDescent="0.25">
      <c r="A734" s="4">
        <f>'[1]Distribution Factors'!F572</f>
        <v>87</v>
      </c>
      <c r="B734" s="4"/>
      <c r="C734" s="4" t="s">
        <v>19</v>
      </c>
      <c r="D734" s="4"/>
      <c r="E734" s="10" t="s">
        <v>560</v>
      </c>
      <c r="F734" s="4"/>
      <c r="G734" s="11">
        <v>3325</v>
      </c>
      <c r="H734" s="4"/>
      <c r="I734" s="12">
        <f t="shared" si="218"/>
        <v>5.5705406356280053E-2</v>
      </c>
      <c r="J734" s="4"/>
      <c r="K734" s="25">
        <f t="shared" si="219"/>
        <v>23.22</v>
      </c>
      <c r="L734" s="4"/>
      <c r="M734" s="5" t="s">
        <v>26</v>
      </c>
      <c r="N734" s="1">
        <v>19697.04</v>
      </c>
      <c r="O734" s="10"/>
      <c r="P734" s="18">
        <f t="shared" si="217"/>
        <v>-19673.82</v>
      </c>
      <c r="Q734" s="15"/>
      <c r="R734" s="16"/>
    </row>
    <row r="735" spans="1:19" ht="15" x14ac:dyDescent="0.25">
      <c r="A735" s="4">
        <f>'[1]Distribution Factors'!F573</f>
        <v>87</v>
      </c>
      <c r="B735" s="4"/>
      <c r="C735" s="4" t="s">
        <v>19</v>
      </c>
      <c r="D735" s="4"/>
      <c r="E735" s="10" t="s">
        <v>561</v>
      </c>
      <c r="F735" s="4"/>
      <c r="G735" s="11">
        <v>279</v>
      </c>
      <c r="H735" s="4"/>
      <c r="I735" s="12">
        <f t="shared" si="218"/>
        <v>4.6742280822262058E-3</v>
      </c>
      <c r="J735" s="4"/>
      <c r="K735" s="25">
        <f t="shared" si="219"/>
        <v>1.95</v>
      </c>
      <c r="L735" s="4"/>
      <c r="N735" s="1">
        <v>1652.77</v>
      </c>
      <c r="O735" s="10"/>
      <c r="P735" s="18">
        <f t="shared" si="217"/>
        <v>-1650.82</v>
      </c>
      <c r="Q735" s="15"/>
      <c r="R735" s="16"/>
    </row>
    <row r="736" spans="1:19" ht="15.75" thickBot="1" x14ac:dyDescent="0.3">
      <c r="A736" s="4"/>
      <c r="B736" s="4"/>
      <c r="C736" s="4"/>
      <c r="D736" s="4"/>
      <c r="E736" s="19" t="s">
        <v>24</v>
      </c>
      <c r="F736" s="4"/>
      <c r="G736" s="20">
        <f>SUM(G729:G735)</f>
        <v>59689</v>
      </c>
      <c r="H736" s="4"/>
      <c r="I736" s="21">
        <f>SUM(I729:I735)</f>
        <v>1.0000000000000002</v>
      </c>
      <c r="J736" s="4"/>
      <c r="K736" s="31">
        <f>SUM(K729:K735)</f>
        <v>416.79000000000821</v>
      </c>
      <c r="L736" s="4"/>
      <c r="M736" s="5">
        <f>[2]Calculation!N94</f>
        <v>416.79000000000815</v>
      </c>
      <c r="N736" s="24">
        <f>M736-K736</f>
        <v>0</v>
      </c>
      <c r="O736" s="10"/>
      <c r="P736" s="18"/>
      <c r="Q736" s="15"/>
      <c r="R736" s="23">
        <f>[2]Calculation!E94</f>
        <v>59689</v>
      </c>
      <c r="S736" s="24">
        <f>R736-G736</f>
        <v>0</v>
      </c>
    </row>
    <row r="737" spans="1:19" ht="15.75" thickTop="1" x14ac:dyDescent="0.25">
      <c r="A737" s="4"/>
      <c r="B737" s="4"/>
      <c r="C737" s="4"/>
      <c r="D737" s="4"/>
      <c r="E737" s="10"/>
      <c r="F737" s="4"/>
      <c r="G737" s="11"/>
      <c r="H737" s="4"/>
      <c r="I737" s="12"/>
      <c r="J737" s="4"/>
      <c r="K737" s="25"/>
      <c r="L737" s="4"/>
      <c r="O737" s="10"/>
      <c r="P737" s="10"/>
      <c r="Q737" s="15"/>
      <c r="R737" s="16"/>
    </row>
    <row r="738" spans="1:19" ht="15" x14ac:dyDescent="0.25">
      <c r="A738" s="4">
        <f>'[1]Distribution Factors'!F574</f>
        <v>88</v>
      </c>
      <c r="B738" s="4"/>
      <c r="C738" s="4" t="s">
        <v>17</v>
      </c>
      <c r="D738" s="4"/>
      <c r="E738" s="10" t="s">
        <v>113</v>
      </c>
      <c r="F738" s="4"/>
      <c r="G738" s="11">
        <v>19297</v>
      </c>
      <c r="H738" s="4"/>
      <c r="I738" s="12">
        <f>+G738/$G$746</f>
        <v>0.68278961149246342</v>
      </c>
      <c r="J738" s="4"/>
      <c r="K738" s="25">
        <f>M746-SUM(K739:K745)</f>
        <v>134.77000000000584</v>
      </c>
      <c r="L738" s="4"/>
      <c r="M738" s="5" t="s">
        <v>26</v>
      </c>
      <c r="N738" s="1">
        <v>114313.9</v>
      </c>
      <c r="O738" s="10"/>
      <c r="P738" s="18">
        <f t="shared" ref="P738:P745" si="220">K738-N738</f>
        <v>-114179.12999999999</v>
      </c>
      <c r="Q738" s="15"/>
      <c r="R738" s="16"/>
    </row>
    <row r="739" spans="1:19" ht="15" x14ac:dyDescent="0.25">
      <c r="A739" s="4">
        <f>'[1]Distribution Factors'!F575</f>
        <v>88</v>
      </c>
      <c r="B739" s="4"/>
      <c r="C739" s="4" t="s">
        <v>19</v>
      </c>
      <c r="D739" s="4"/>
      <c r="E739" s="10" t="s">
        <v>562</v>
      </c>
      <c r="F739" s="4"/>
      <c r="G739" s="11">
        <v>585</v>
      </c>
      <c r="H739" s="4"/>
      <c r="I739" s="12">
        <f t="shared" ref="I739:I745" si="221">+G739/$G$746</f>
        <v>2.0699172033118676E-2</v>
      </c>
      <c r="J739" s="4"/>
      <c r="K739" s="25">
        <f>ROUND(I739*$M$746,2)</f>
        <v>4.08</v>
      </c>
      <c r="L739" s="4"/>
      <c r="M739" s="5" t="s">
        <v>26</v>
      </c>
      <c r="N739" s="1">
        <v>3465.49</v>
      </c>
      <c r="O739" s="10"/>
      <c r="P739" s="18">
        <f t="shared" si="220"/>
        <v>-3461.41</v>
      </c>
      <c r="Q739" s="15"/>
      <c r="R739" s="16"/>
    </row>
    <row r="740" spans="1:19" ht="15" x14ac:dyDescent="0.25">
      <c r="A740" s="4">
        <f>'[1]Distribution Factors'!F576</f>
        <v>88</v>
      </c>
      <c r="B740" s="4"/>
      <c r="C740" s="4" t="s">
        <v>19</v>
      </c>
      <c r="D740" s="4"/>
      <c r="E740" s="10" t="s">
        <v>563</v>
      </c>
      <c r="F740" s="4"/>
      <c r="G740" s="11">
        <v>248</v>
      </c>
      <c r="H740" s="4"/>
      <c r="I740" s="12">
        <f t="shared" si="221"/>
        <v>8.775033614040053E-3</v>
      </c>
      <c r="J740" s="4"/>
      <c r="K740" s="25">
        <f t="shared" ref="K740:K745" si="222">ROUND(I740*$M$746,2)</f>
        <v>1.73</v>
      </c>
      <c r="L740" s="4"/>
      <c r="M740" s="5" t="s">
        <v>26</v>
      </c>
      <c r="N740" s="1">
        <v>1469.13</v>
      </c>
      <c r="O740" s="10"/>
      <c r="P740" s="18">
        <f t="shared" si="220"/>
        <v>-1467.4</v>
      </c>
      <c r="Q740" s="15"/>
      <c r="R740" s="16"/>
    </row>
    <row r="741" spans="1:19" ht="15" x14ac:dyDescent="0.25">
      <c r="A741" s="4">
        <f>'[1]Distribution Factors'!F577</f>
        <v>88</v>
      </c>
      <c r="B741" s="4"/>
      <c r="C741" s="4" t="s">
        <v>19</v>
      </c>
      <c r="D741" s="4"/>
      <c r="E741" s="10" t="s">
        <v>564</v>
      </c>
      <c r="F741" s="4"/>
      <c r="G741" s="11">
        <v>192</v>
      </c>
      <c r="H741" s="4"/>
      <c r="I741" s="12">
        <f t="shared" si="221"/>
        <v>6.7935744108697195E-3</v>
      </c>
      <c r="J741" s="4"/>
      <c r="K741" s="25">
        <f t="shared" si="222"/>
        <v>1.34</v>
      </c>
      <c r="L741" s="4"/>
      <c r="M741" s="5" t="s">
        <v>26</v>
      </c>
      <c r="N741" s="1">
        <v>1137.3900000000001</v>
      </c>
      <c r="O741" s="10"/>
      <c r="P741" s="18">
        <f t="shared" si="220"/>
        <v>-1136.0500000000002</v>
      </c>
      <c r="Q741" s="15"/>
      <c r="R741" s="16"/>
    </row>
    <row r="742" spans="1:19" ht="15" x14ac:dyDescent="0.25">
      <c r="A742" s="4">
        <f>'[1]Distribution Factors'!F578</f>
        <v>88</v>
      </c>
      <c r="B742" s="4"/>
      <c r="C742" s="4" t="s">
        <v>19</v>
      </c>
      <c r="D742" s="4"/>
      <c r="E742" s="10" t="s">
        <v>565</v>
      </c>
      <c r="F742" s="4"/>
      <c r="G742" s="11">
        <v>128</v>
      </c>
      <c r="H742" s="4"/>
      <c r="I742" s="12">
        <f t="shared" si="221"/>
        <v>4.5290496072464791E-3</v>
      </c>
      <c r="J742" s="4"/>
      <c r="K742" s="25">
        <f t="shared" si="222"/>
        <v>0.89</v>
      </c>
      <c r="L742" s="4"/>
      <c r="M742" s="5" t="s">
        <v>26</v>
      </c>
      <c r="N742" s="1">
        <v>758.26</v>
      </c>
      <c r="O742" s="10"/>
      <c r="P742" s="18">
        <f t="shared" si="220"/>
        <v>-757.37</v>
      </c>
      <c r="Q742" s="15"/>
      <c r="R742" s="16"/>
    </row>
    <row r="743" spans="1:19" ht="15" x14ac:dyDescent="0.25">
      <c r="A743" s="4">
        <f>'[1]Distribution Factors'!F579</f>
        <v>88</v>
      </c>
      <c r="B743" s="4"/>
      <c r="C743" s="4" t="s">
        <v>19</v>
      </c>
      <c r="D743" s="4"/>
      <c r="E743" s="10" t="s">
        <v>566</v>
      </c>
      <c r="F743" s="4"/>
      <c r="G743" s="11">
        <v>1401</v>
      </c>
      <c r="H743" s="4"/>
      <c r="I743" s="12">
        <f t="shared" si="221"/>
        <v>4.9571863279314982E-2</v>
      </c>
      <c r="J743" s="4"/>
      <c r="K743" s="25">
        <f t="shared" si="222"/>
        <v>9.7799999999999994</v>
      </c>
      <c r="L743" s="4"/>
      <c r="M743" s="5" t="s">
        <v>26</v>
      </c>
      <c r="N743" s="1">
        <v>8299.41</v>
      </c>
      <c r="O743" s="10"/>
      <c r="P743" s="18">
        <f t="shared" si="220"/>
        <v>-8289.6299999999992</v>
      </c>
      <c r="Q743" s="15"/>
      <c r="R743" s="16"/>
    </row>
    <row r="744" spans="1:19" ht="15" x14ac:dyDescent="0.25">
      <c r="A744" s="4">
        <f>'[1]Distribution Factors'!F580</f>
        <v>88</v>
      </c>
      <c r="B744" s="4"/>
      <c r="C744" s="4" t="s">
        <v>19</v>
      </c>
      <c r="D744" s="4"/>
      <c r="E744" s="10" t="s">
        <v>567</v>
      </c>
      <c r="F744" s="4"/>
      <c r="G744" s="11">
        <v>6319</v>
      </c>
      <c r="H744" s="4"/>
      <c r="I744" s="12">
        <f t="shared" si="221"/>
        <v>0.22358644115773832</v>
      </c>
      <c r="J744" s="4"/>
      <c r="K744" s="25">
        <f t="shared" si="222"/>
        <v>44.12</v>
      </c>
      <c r="L744" s="4"/>
      <c r="M744" s="5" t="s">
        <v>26</v>
      </c>
      <c r="N744" s="1">
        <v>37433.25</v>
      </c>
      <c r="O744" s="10"/>
      <c r="P744" s="18">
        <f t="shared" si="220"/>
        <v>-37389.129999999997</v>
      </c>
      <c r="Q744" s="15"/>
      <c r="R744" s="16"/>
    </row>
    <row r="745" spans="1:19" ht="15" x14ac:dyDescent="0.25">
      <c r="A745" s="4">
        <f>'[1]Distribution Factors'!F581</f>
        <v>88</v>
      </c>
      <c r="B745" s="4"/>
      <c r="C745" s="4" t="s">
        <v>19</v>
      </c>
      <c r="D745" s="4"/>
      <c r="E745" s="10" t="s">
        <v>568</v>
      </c>
      <c r="F745" s="4"/>
      <c r="G745" s="11">
        <v>92</v>
      </c>
      <c r="H745" s="4"/>
      <c r="I745" s="12">
        <f t="shared" si="221"/>
        <v>3.2552544052084072E-3</v>
      </c>
      <c r="J745" s="4"/>
      <c r="K745" s="25">
        <f t="shared" si="222"/>
        <v>0.64</v>
      </c>
      <c r="L745" s="4"/>
      <c r="N745" s="1">
        <v>545</v>
      </c>
      <c r="O745" s="10"/>
      <c r="P745" s="18">
        <f t="shared" si="220"/>
        <v>-544.36</v>
      </c>
      <c r="Q745" s="15"/>
      <c r="R745" s="16"/>
    </row>
    <row r="746" spans="1:19" ht="15.75" thickBot="1" x14ac:dyDescent="0.3">
      <c r="A746" s="4"/>
      <c r="B746" s="4"/>
      <c r="C746" s="4"/>
      <c r="D746" s="4"/>
      <c r="E746" s="19" t="s">
        <v>24</v>
      </c>
      <c r="F746" s="4"/>
      <c r="G746" s="20">
        <f>SUM(G738:G745)</f>
        <v>28262</v>
      </c>
      <c r="H746" s="4"/>
      <c r="I746" s="21">
        <f>SUM(I738:I745)</f>
        <v>0.99999999999999989</v>
      </c>
      <c r="J746" s="4"/>
      <c r="K746" s="31">
        <f>SUM(K738:K745)</f>
        <v>197.35000000000582</v>
      </c>
      <c r="L746" s="4"/>
      <c r="M746" s="5">
        <f>[2]Calculation!N95</f>
        <v>197.35000000000582</v>
      </c>
      <c r="N746" s="24">
        <f>M746-K746</f>
        <v>0</v>
      </c>
      <c r="O746" s="10"/>
      <c r="P746" s="18"/>
      <c r="Q746" s="15"/>
      <c r="R746" s="23">
        <f>[2]Calculation!E95</f>
        <v>28262</v>
      </c>
      <c r="S746" s="24">
        <f>R746-G746</f>
        <v>0</v>
      </c>
    </row>
    <row r="747" spans="1:19" ht="15.75" thickTop="1" x14ac:dyDescent="0.25">
      <c r="A747" s="4"/>
      <c r="B747" s="4"/>
      <c r="C747" s="4"/>
      <c r="D747" s="4"/>
      <c r="E747" s="10"/>
      <c r="F747" s="4"/>
      <c r="G747" s="11"/>
      <c r="H747" s="4"/>
      <c r="I747" s="12"/>
      <c r="J747" s="4"/>
      <c r="K747" s="25"/>
      <c r="L747" s="4"/>
      <c r="O747" s="10"/>
      <c r="P747" s="10"/>
      <c r="Q747" s="15"/>
      <c r="R747" s="16"/>
    </row>
    <row r="748" spans="1:19" ht="15" x14ac:dyDescent="0.25">
      <c r="A748" s="4">
        <f>'[1]Distribution Factors'!F582</f>
        <v>89</v>
      </c>
      <c r="B748" s="4"/>
      <c r="C748" s="4" t="s">
        <v>17</v>
      </c>
      <c r="D748" s="4"/>
      <c r="E748" s="10" t="s">
        <v>569</v>
      </c>
      <c r="F748" s="4"/>
      <c r="G748" s="11">
        <v>22118</v>
      </c>
      <c r="H748" s="4"/>
      <c r="I748" s="12">
        <f>+G748/$G$763</f>
        <v>0.32093677902404344</v>
      </c>
      <c r="J748" s="4"/>
      <c r="K748" s="25">
        <f>M763-SUM(K749:K762)</f>
        <v>154.44000000003962</v>
      </c>
      <c r="L748" s="4"/>
      <c r="M748" s="5" t="s">
        <v>26</v>
      </c>
      <c r="N748" s="1">
        <v>131025.28</v>
      </c>
      <c r="O748" s="10"/>
      <c r="P748" s="18">
        <f t="shared" ref="P748:P762" si="223">K748-N748</f>
        <v>-130870.83999999995</v>
      </c>
      <c r="Q748" s="15"/>
      <c r="R748" s="16"/>
    </row>
    <row r="749" spans="1:19" ht="15" x14ac:dyDescent="0.25">
      <c r="A749" s="4">
        <f>'[1]Distribution Factors'!F583</f>
        <v>89</v>
      </c>
      <c r="B749" s="4"/>
      <c r="C749" s="4" t="s">
        <v>19</v>
      </c>
      <c r="D749" s="4"/>
      <c r="E749" s="10" t="s">
        <v>570</v>
      </c>
      <c r="F749" s="4"/>
      <c r="G749" s="11">
        <v>138</v>
      </c>
      <c r="H749" s="4"/>
      <c r="I749" s="12">
        <f t="shared" ref="I749:I762" si="224">+G749/$G$763</f>
        <v>2.0024086945165925E-3</v>
      </c>
      <c r="J749" s="4"/>
      <c r="K749" s="25">
        <f>ROUND(I749*$M$763,2)</f>
        <v>0.96</v>
      </c>
      <c r="L749" s="4"/>
      <c r="M749" s="5" t="s">
        <v>26</v>
      </c>
      <c r="N749" s="1">
        <v>817.5</v>
      </c>
      <c r="O749" s="10"/>
      <c r="P749" s="18">
        <f t="shared" si="223"/>
        <v>-816.54</v>
      </c>
      <c r="Q749" s="15"/>
      <c r="R749" s="16"/>
    </row>
    <row r="750" spans="1:19" ht="15" x14ac:dyDescent="0.25">
      <c r="A750" s="4">
        <f>'[1]Distribution Factors'!F584</f>
        <v>89</v>
      </c>
      <c r="B750" s="4"/>
      <c r="C750" s="4" t="s">
        <v>19</v>
      </c>
      <c r="D750" s="4"/>
      <c r="E750" s="10" t="s">
        <v>571</v>
      </c>
      <c r="F750" s="4"/>
      <c r="G750" s="11">
        <v>1870</v>
      </c>
      <c r="H750" s="4"/>
      <c r="I750" s="12">
        <f t="shared" si="224"/>
        <v>2.7134088831492955E-2</v>
      </c>
      <c r="J750" s="4"/>
      <c r="K750" s="25">
        <f t="shared" ref="K750:K762" si="225">ROUND(I750*$M$763,2)</f>
        <v>13.06</v>
      </c>
      <c r="L750" s="4"/>
      <c r="M750" s="5" t="s">
        <v>26</v>
      </c>
      <c r="N750" s="1">
        <v>11077.73</v>
      </c>
      <c r="O750" s="10"/>
      <c r="P750" s="18">
        <f t="shared" si="223"/>
        <v>-11064.67</v>
      </c>
      <c r="Q750" s="15"/>
      <c r="R750" s="16"/>
    </row>
    <row r="751" spans="1:19" ht="15" x14ac:dyDescent="0.25">
      <c r="A751" s="4">
        <f>'[1]Distribution Factors'!F585</f>
        <v>89</v>
      </c>
      <c r="B751" s="4"/>
      <c r="C751" s="4" t="s">
        <v>19</v>
      </c>
      <c r="D751" s="4"/>
      <c r="E751" s="10" t="s">
        <v>572</v>
      </c>
      <c r="F751" s="4"/>
      <c r="G751" s="11">
        <v>2552</v>
      </c>
      <c r="H751" s="4"/>
      <c r="I751" s="12">
        <f t="shared" si="224"/>
        <v>3.7030050640625679E-2</v>
      </c>
      <c r="J751" s="4"/>
      <c r="K751" s="25">
        <f t="shared" si="225"/>
        <v>17.82</v>
      </c>
      <c r="L751" s="4"/>
      <c r="M751" s="5" t="s">
        <v>26</v>
      </c>
      <c r="N751" s="1">
        <v>15117.85</v>
      </c>
      <c r="O751" s="10"/>
      <c r="P751" s="18">
        <f t="shared" si="223"/>
        <v>-15100.03</v>
      </c>
      <c r="Q751" s="15"/>
      <c r="R751" s="16"/>
    </row>
    <row r="752" spans="1:19" ht="15" x14ac:dyDescent="0.25">
      <c r="A752" s="4">
        <f>'[1]Distribution Factors'!F586</f>
        <v>89</v>
      </c>
      <c r="B752" s="4"/>
      <c r="C752" s="4" t="s">
        <v>19</v>
      </c>
      <c r="D752" s="4"/>
      <c r="E752" s="10" t="s">
        <v>573</v>
      </c>
      <c r="F752" s="4"/>
      <c r="G752" s="11">
        <v>790</v>
      </c>
      <c r="H752" s="4"/>
      <c r="I752" s="12">
        <f t="shared" si="224"/>
        <v>1.1463064265710927E-2</v>
      </c>
      <c r="J752" s="4"/>
      <c r="K752" s="25">
        <f t="shared" si="225"/>
        <v>5.52</v>
      </c>
      <c r="L752" s="4"/>
      <c r="M752" s="5" t="s">
        <v>26</v>
      </c>
      <c r="N752" s="1">
        <v>4679.8999999999996</v>
      </c>
      <c r="O752" s="10"/>
      <c r="P752" s="18">
        <f t="shared" si="223"/>
        <v>-4674.3799999999992</v>
      </c>
      <c r="Q752" s="15"/>
      <c r="R752" s="16"/>
    </row>
    <row r="753" spans="1:19" ht="15" x14ac:dyDescent="0.25">
      <c r="A753" s="4">
        <f>'[1]Distribution Factors'!F587</f>
        <v>89</v>
      </c>
      <c r="B753" s="4"/>
      <c r="C753" s="4" t="s">
        <v>19</v>
      </c>
      <c r="D753" s="4"/>
      <c r="E753" s="10" t="s">
        <v>574</v>
      </c>
      <c r="F753" s="4"/>
      <c r="G753" s="11">
        <v>410</v>
      </c>
      <c r="H753" s="4"/>
      <c r="I753" s="12">
        <f t="shared" si="224"/>
        <v>5.9491852518246584E-3</v>
      </c>
      <c r="J753" s="4"/>
      <c r="K753" s="25">
        <f t="shared" si="225"/>
        <v>2.86</v>
      </c>
      <c r="L753" s="4"/>
      <c r="M753" s="5" t="s">
        <v>26</v>
      </c>
      <c r="N753" s="1">
        <v>2428.81</v>
      </c>
      <c r="O753" s="10"/>
      <c r="P753" s="18">
        <f t="shared" si="223"/>
        <v>-2425.9499999999998</v>
      </c>
      <c r="Q753" s="15"/>
      <c r="R753" s="16"/>
    </row>
    <row r="754" spans="1:19" ht="15" x14ac:dyDescent="0.25">
      <c r="A754" s="4">
        <f>'[1]Distribution Factors'!F588</f>
        <v>89</v>
      </c>
      <c r="B754" s="4"/>
      <c r="C754" s="4" t="s">
        <v>19</v>
      </c>
      <c r="D754" s="4"/>
      <c r="E754" s="10" t="s">
        <v>575</v>
      </c>
      <c r="F754" s="4"/>
      <c r="G754" s="11">
        <v>187</v>
      </c>
      <c r="H754" s="4"/>
      <c r="I754" s="12">
        <f t="shared" si="224"/>
        <v>2.7134088831492955E-3</v>
      </c>
      <c r="J754" s="4"/>
      <c r="K754" s="25">
        <f t="shared" si="225"/>
        <v>1.31</v>
      </c>
      <c r="L754" s="4"/>
      <c r="M754" s="5" t="s">
        <v>26</v>
      </c>
      <c r="N754" s="1">
        <v>1107.77</v>
      </c>
      <c r="O754" s="10"/>
      <c r="P754" s="18">
        <f t="shared" si="223"/>
        <v>-1106.46</v>
      </c>
      <c r="Q754" s="15"/>
      <c r="R754" s="16"/>
    </row>
    <row r="755" spans="1:19" ht="15" x14ac:dyDescent="0.25">
      <c r="A755" s="4">
        <f>'[1]Distribution Factors'!F589</f>
        <v>89</v>
      </c>
      <c r="B755" s="4"/>
      <c r="C755" s="4" t="s">
        <v>19</v>
      </c>
      <c r="D755" s="4"/>
      <c r="E755" s="10" t="s">
        <v>159</v>
      </c>
      <c r="F755" s="4"/>
      <c r="G755" s="11">
        <v>796</v>
      </c>
      <c r="H755" s="4"/>
      <c r="I755" s="12">
        <f t="shared" si="224"/>
        <v>1.1550125513298606E-2</v>
      </c>
      <c r="J755" s="4"/>
      <c r="K755" s="25">
        <f t="shared" si="225"/>
        <v>5.56</v>
      </c>
      <c r="L755" s="4"/>
      <c r="M755" s="5" t="s">
        <v>26</v>
      </c>
      <c r="N755" s="1">
        <v>4715.4399999999996</v>
      </c>
      <c r="O755" s="10"/>
      <c r="P755" s="18">
        <f t="shared" si="223"/>
        <v>-4709.8799999999992</v>
      </c>
      <c r="Q755" s="15"/>
      <c r="R755" s="16"/>
    </row>
    <row r="756" spans="1:19" ht="15" x14ac:dyDescent="0.25">
      <c r="A756" s="4">
        <f>'[1]Distribution Factors'!F590</f>
        <v>89</v>
      </c>
      <c r="B756" s="4"/>
      <c r="C756" s="4" t="s">
        <v>19</v>
      </c>
      <c r="D756" s="4"/>
      <c r="E756" s="10" t="s">
        <v>576</v>
      </c>
      <c r="F756" s="4"/>
      <c r="G756" s="11">
        <v>423</v>
      </c>
      <c r="H756" s="4"/>
      <c r="I756" s="12">
        <f t="shared" si="224"/>
        <v>6.137817954931294E-3</v>
      </c>
      <c r="J756" s="4"/>
      <c r="K756" s="25">
        <f t="shared" si="225"/>
        <v>2.95</v>
      </c>
      <c r="L756" s="4"/>
      <c r="M756" s="5" t="s">
        <v>26</v>
      </c>
      <c r="N756" s="1">
        <v>2505.8200000000002</v>
      </c>
      <c r="O756" s="10"/>
      <c r="P756" s="18">
        <f t="shared" si="223"/>
        <v>-2502.8700000000003</v>
      </c>
      <c r="Q756" s="15"/>
      <c r="R756" s="16"/>
    </row>
    <row r="757" spans="1:19" ht="15" x14ac:dyDescent="0.25">
      <c r="A757" s="4">
        <f>'[1]Distribution Factors'!F591</f>
        <v>89</v>
      </c>
      <c r="B757" s="4"/>
      <c r="C757" s="4" t="s">
        <v>19</v>
      </c>
      <c r="D757" s="4"/>
      <c r="E757" s="10" t="s">
        <v>577</v>
      </c>
      <c r="F757" s="4"/>
      <c r="G757" s="11">
        <v>1787</v>
      </c>
      <c r="H757" s="4"/>
      <c r="I757" s="12">
        <f t="shared" si="224"/>
        <v>2.5929741573196743E-2</v>
      </c>
      <c r="J757" s="4"/>
      <c r="K757" s="25">
        <f t="shared" si="225"/>
        <v>12.48</v>
      </c>
      <c r="L757" s="4"/>
      <c r="M757" s="5" t="s">
        <v>26</v>
      </c>
      <c r="N757" s="1">
        <v>10586.05</v>
      </c>
      <c r="O757" s="10"/>
      <c r="P757" s="18">
        <f t="shared" si="223"/>
        <v>-10573.57</v>
      </c>
      <c r="Q757" s="15"/>
      <c r="R757" s="16"/>
    </row>
    <row r="758" spans="1:19" ht="15" x14ac:dyDescent="0.25">
      <c r="A758" s="4">
        <f>'[1]Distribution Factors'!F592</f>
        <v>89</v>
      </c>
      <c r="B758" s="4"/>
      <c r="C758" s="4" t="s">
        <v>19</v>
      </c>
      <c r="D758" s="4"/>
      <c r="E758" s="10" t="s">
        <v>578</v>
      </c>
      <c r="F758" s="4"/>
      <c r="G758" s="11">
        <v>490</v>
      </c>
      <c r="H758" s="4"/>
      <c r="I758" s="12">
        <f t="shared" si="224"/>
        <v>7.1100018863270312E-3</v>
      </c>
      <c r="J758" s="4"/>
      <c r="K758" s="25">
        <f t="shared" si="225"/>
        <v>3.42</v>
      </c>
      <c r="L758" s="4"/>
      <c r="M758" s="5" t="s">
        <v>26</v>
      </c>
      <c r="N758" s="1">
        <v>2902.72</v>
      </c>
      <c r="O758" s="10"/>
      <c r="P758" s="18">
        <f t="shared" si="223"/>
        <v>-2899.2999999999997</v>
      </c>
      <c r="Q758" s="15"/>
      <c r="R758" s="16"/>
    </row>
    <row r="759" spans="1:19" ht="15" x14ac:dyDescent="0.25">
      <c r="A759" s="4">
        <f>'[1]Distribution Factors'!F593</f>
        <v>89</v>
      </c>
      <c r="B759" s="4"/>
      <c r="C759" s="4" t="s">
        <v>19</v>
      </c>
      <c r="D759" s="4"/>
      <c r="E759" s="10" t="s">
        <v>579</v>
      </c>
      <c r="F759" s="4"/>
      <c r="G759" s="11">
        <v>117</v>
      </c>
      <c r="H759" s="4"/>
      <c r="I759" s="12">
        <f t="shared" si="224"/>
        <v>1.6976943279597197E-3</v>
      </c>
      <c r="J759" s="4"/>
      <c r="K759" s="25">
        <f t="shared" si="225"/>
        <v>0.82</v>
      </c>
      <c r="L759" s="4"/>
      <c r="M759" s="5" t="s">
        <v>26</v>
      </c>
      <c r="N759" s="1">
        <v>693.1</v>
      </c>
      <c r="O759" s="10"/>
      <c r="P759" s="18">
        <f t="shared" si="223"/>
        <v>-692.28</v>
      </c>
      <c r="Q759" s="15"/>
      <c r="R759" s="16"/>
    </row>
    <row r="760" spans="1:19" ht="15" x14ac:dyDescent="0.25">
      <c r="A760" s="4">
        <f>'[1]Distribution Factors'!F594</f>
        <v>89</v>
      </c>
      <c r="B760" s="4"/>
      <c r="C760" s="4" t="s">
        <v>19</v>
      </c>
      <c r="D760" s="4"/>
      <c r="E760" s="10" t="s">
        <v>580</v>
      </c>
      <c r="F760" s="4"/>
      <c r="G760" s="11">
        <v>36812</v>
      </c>
      <c r="H760" s="4"/>
      <c r="I760" s="12">
        <f t="shared" si="224"/>
        <v>0.53414977436626665</v>
      </c>
      <c r="J760" s="4"/>
      <c r="K760" s="25">
        <f t="shared" si="225"/>
        <v>257.05</v>
      </c>
      <c r="L760" s="4"/>
      <c r="M760" s="5" t="s">
        <v>26</v>
      </c>
      <c r="N760" s="1">
        <v>218071.37</v>
      </c>
      <c r="O760" s="10"/>
      <c r="P760" s="18">
        <f t="shared" si="223"/>
        <v>-217814.32</v>
      </c>
      <c r="Q760" s="15"/>
      <c r="R760" s="16"/>
    </row>
    <row r="761" spans="1:19" ht="15" x14ac:dyDescent="0.25">
      <c r="A761" s="4">
        <f>'[1]Distribution Factors'!F595</f>
        <v>89</v>
      </c>
      <c r="B761" s="4"/>
      <c r="C761" s="4" t="s">
        <v>19</v>
      </c>
      <c r="D761" s="4"/>
      <c r="E761" s="10" t="s">
        <v>581</v>
      </c>
      <c r="F761" s="4"/>
      <c r="G761" s="11">
        <v>344</v>
      </c>
      <c r="H761" s="4"/>
      <c r="I761" s="12">
        <f t="shared" si="224"/>
        <v>4.9915115283602016E-3</v>
      </c>
      <c r="J761" s="4"/>
      <c r="K761" s="25">
        <f t="shared" si="225"/>
        <v>2.4</v>
      </c>
      <c r="L761" s="4"/>
      <c r="M761" s="5" t="s">
        <v>26</v>
      </c>
      <c r="N761" s="1">
        <v>2037.83</v>
      </c>
      <c r="O761" s="10"/>
      <c r="P761" s="18">
        <f t="shared" si="223"/>
        <v>-2035.4299999999998</v>
      </c>
      <c r="Q761" s="15"/>
      <c r="R761" s="16"/>
    </row>
    <row r="762" spans="1:19" ht="14.25" customHeight="1" x14ac:dyDescent="0.25">
      <c r="A762" s="4">
        <f>'[1]Distribution Factors'!F596</f>
        <v>89</v>
      </c>
      <c r="B762" s="4"/>
      <c r="C762" s="4" t="s">
        <v>19</v>
      </c>
      <c r="D762" s="4"/>
      <c r="E762" s="10" t="s">
        <v>582</v>
      </c>
      <c r="F762" s="4"/>
      <c r="G762" s="11">
        <v>83</v>
      </c>
      <c r="H762" s="4"/>
      <c r="I762" s="12">
        <f t="shared" si="224"/>
        <v>1.2043472582962114E-3</v>
      </c>
      <c r="J762" s="4"/>
      <c r="K762" s="25">
        <f t="shared" si="225"/>
        <v>0.57999999999999996</v>
      </c>
      <c r="L762" s="4"/>
      <c r="N762" s="1">
        <v>491.69</v>
      </c>
      <c r="O762" s="10"/>
      <c r="P762" s="18">
        <f t="shared" si="223"/>
        <v>-491.11</v>
      </c>
      <c r="Q762" s="15"/>
      <c r="R762" s="16"/>
    </row>
    <row r="763" spans="1:19" ht="15.75" thickBot="1" x14ac:dyDescent="0.3">
      <c r="A763" s="4"/>
      <c r="B763" s="4"/>
      <c r="C763" s="4"/>
      <c r="D763" s="4"/>
      <c r="E763" s="19" t="s">
        <v>24</v>
      </c>
      <c r="F763" s="4"/>
      <c r="G763" s="20">
        <f>SUM(G748:G762)</f>
        <v>68917</v>
      </c>
      <c r="H763" s="4"/>
      <c r="I763" s="21">
        <f>SUM(I748:I762)</f>
        <v>1</v>
      </c>
      <c r="J763" s="4"/>
      <c r="K763" s="31">
        <f>SUM(K748:K762)</f>
        <v>481.23000000003958</v>
      </c>
      <c r="L763" s="4"/>
      <c r="M763" s="5">
        <f>[2]Calculation!N96</f>
        <v>481.23000000003958</v>
      </c>
      <c r="N763" s="24">
        <f>M763-K763</f>
        <v>0</v>
      </c>
      <c r="O763" s="10"/>
      <c r="P763" s="18"/>
      <c r="Q763" s="15"/>
      <c r="R763" s="23">
        <f>[2]Calculation!E96</f>
        <v>68917</v>
      </c>
      <c r="S763" s="24">
        <f>R763-G763</f>
        <v>0</v>
      </c>
    </row>
    <row r="764" spans="1:19" ht="15.75" thickTop="1" x14ac:dyDescent="0.25">
      <c r="A764" s="4"/>
      <c r="B764" s="4"/>
      <c r="C764" s="4"/>
      <c r="D764" s="4"/>
      <c r="E764" s="10"/>
      <c r="F764" s="4"/>
      <c r="G764" s="11"/>
      <c r="H764" s="4"/>
      <c r="I764" s="12"/>
      <c r="J764" s="4"/>
      <c r="K764" s="25"/>
      <c r="L764" s="4"/>
      <c r="O764" s="10"/>
      <c r="P764" s="10"/>
      <c r="Q764" s="15"/>
      <c r="R764" s="16"/>
    </row>
    <row r="765" spans="1:19" ht="15" x14ac:dyDescent="0.25">
      <c r="A765" s="4">
        <f>'[1]Distribution Factors'!F597</f>
        <v>90</v>
      </c>
      <c r="B765" s="4"/>
      <c r="C765" s="4" t="s">
        <v>17</v>
      </c>
      <c r="D765" s="4"/>
      <c r="E765" s="10" t="s">
        <v>583</v>
      </c>
      <c r="F765" s="4"/>
      <c r="G765" s="11">
        <v>12973</v>
      </c>
      <c r="H765" s="4"/>
      <c r="I765" s="12">
        <f>+G765/$G$773</f>
        <v>0.46942393978868141</v>
      </c>
      <c r="J765" s="4"/>
      <c r="K765" s="25">
        <f>M773-SUM(K766:K772)</f>
        <v>90.589999999995939</v>
      </c>
      <c r="L765" s="4"/>
      <c r="M765" s="5" t="s">
        <v>26</v>
      </c>
      <c r="N765" s="1">
        <v>76851.02</v>
      </c>
      <c r="O765" s="10"/>
      <c r="P765" s="18">
        <f t="shared" ref="P765:P772" si="226">K765-N765</f>
        <v>-76760.430000000008</v>
      </c>
      <c r="Q765" s="15"/>
      <c r="R765" s="16"/>
    </row>
    <row r="766" spans="1:19" ht="15" x14ac:dyDescent="0.25">
      <c r="A766" s="4">
        <f>'[1]Distribution Factors'!F598</f>
        <v>90</v>
      </c>
      <c r="B766" s="4"/>
      <c r="C766" s="4" t="s">
        <v>19</v>
      </c>
      <c r="D766" s="4"/>
      <c r="E766" s="10" t="s">
        <v>584</v>
      </c>
      <c r="F766" s="4"/>
      <c r="G766" s="11">
        <v>9897</v>
      </c>
      <c r="H766" s="4"/>
      <c r="I766" s="12">
        <f t="shared" ref="I766:I772" si="227">+G766/$G$773</f>
        <v>0.35811984368215372</v>
      </c>
      <c r="J766" s="4"/>
      <c r="K766" s="25">
        <f>ROUND(I766*$M$773,2)</f>
        <v>69.11</v>
      </c>
      <c r="L766" s="4"/>
      <c r="M766" s="5" t="s">
        <v>26</v>
      </c>
      <c r="N766" s="1">
        <v>58629.04</v>
      </c>
      <c r="O766" s="10"/>
      <c r="P766" s="18">
        <f t="shared" si="226"/>
        <v>-58559.93</v>
      </c>
      <c r="Q766" s="15"/>
      <c r="R766" s="16"/>
    </row>
    <row r="767" spans="1:19" ht="15" x14ac:dyDescent="0.25">
      <c r="A767" s="4">
        <f>'[1]Distribution Factors'!F599</f>
        <v>90</v>
      </c>
      <c r="B767" s="4"/>
      <c r="C767" s="4" t="s">
        <v>19</v>
      </c>
      <c r="D767" s="4"/>
      <c r="E767" s="10" t="s">
        <v>261</v>
      </c>
      <c r="F767" s="4"/>
      <c r="G767" s="11">
        <v>448</v>
      </c>
      <c r="H767" s="4"/>
      <c r="I767" s="12">
        <f t="shared" si="227"/>
        <v>1.6210739614994935E-2</v>
      </c>
      <c r="J767" s="4"/>
      <c r="K767" s="25">
        <f t="shared" ref="K767:K772" si="228">ROUND(I767*$M$773,2)</f>
        <v>3.13</v>
      </c>
      <c r="L767" s="4"/>
      <c r="M767" s="5" t="s">
        <v>26</v>
      </c>
      <c r="N767" s="1">
        <v>2653.92</v>
      </c>
      <c r="O767" s="10"/>
      <c r="P767" s="18">
        <f t="shared" si="226"/>
        <v>-2650.79</v>
      </c>
      <c r="Q767" s="15"/>
      <c r="R767" s="16"/>
    </row>
    <row r="768" spans="1:19" ht="15" x14ac:dyDescent="0.25">
      <c r="A768" s="4">
        <f>'[1]Distribution Factors'!F600</f>
        <v>90</v>
      </c>
      <c r="B768" s="4"/>
      <c r="C768" s="4" t="s">
        <v>19</v>
      </c>
      <c r="D768" s="4"/>
      <c r="E768" s="10" t="s">
        <v>585</v>
      </c>
      <c r="F768" s="4"/>
      <c r="G768" s="11">
        <v>3289</v>
      </c>
      <c r="H768" s="4"/>
      <c r="I768" s="12">
        <f t="shared" si="227"/>
        <v>0.11901143436097844</v>
      </c>
      <c r="J768" s="4"/>
      <c r="K768" s="25">
        <f t="shared" si="228"/>
        <v>22.97</v>
      </c>
      <c r="L768" s="4"/>
      <c r="M768" s="5" t="s">
        <v>26</v>
      </c>
      <c r="N768" s="1">
        <v>19483.78</v>
      </c>
      <c r="O768" s="10"/>
      <c r="P768" s="18">
        <f t="shared" si="226"/>
        <v>-19460.809999999998</v>
      </c>
      <c r="Q768" s="15"/>
      <c r="R768" s="16"/>
    </row>
    <row r="769" spans="1:19" ht="15" x14ac:dyDescent="0.25">
      <c r="A769" s="4">
        <f>'[1]Distribution Factors'!F601</f>
        <v>90</v>
      </c>
      <c r="B769" s="4"/>
      <c r="C769" s="4" t="s">
        <v>19</v>
      </c>
      <c r="D769" s="4"/>
      <c r="E769" s="10" t="s">
        <v>586</v>
      </c>
      <c r="F769" s="4"/>
      <c r="G769" s="11">
        <v>166</v>
      </c>
      <c r="H769" s="4"/>
      <c r="I769" s="12">
        <f t="shared" si="227"/>
        <v>6.0066579823418731E-3</v>
      </c>
      <c r="J769" s="4"/>
      <c r="K769" s="25">
        <f t="shared" si="228"/>
        <v>1.1599999999999999</v>
      </c>
      <c r="L769" s="4"/>
      <c r="M769" s="5" t="s">
        <v>26</v>
      </c>
      <c r="N769" s="1">
        <v>983.37</v>
      </c>
      <c r="O769" s="10"/>
      <c r="P769" s="18">
        <f t="shared" si="226"/>
        <v>-982.21</v>
      </c>
      <c r="Q769" s="15"/>
      <c r="R769" s="16"/>
    </row>
    <row r="770" spans="1:19" ht="15" x14ac:dyDescent="0.25">
      <c r="A770" s="4">
        <f>'[1]Distribution Factors'!F602</f>
        <v>90</v>
      </c>
      <c r="B770" s="4"/>
      <c r="C770" s="4" t="s">
        <v>19</v>
      </c>
      <c r="D770" s="4"/>
      <c r="E770" s="10" t="s">
        <v>587</v>
      </c>
      <c r="F770" s="4"/>
      <c r="G770" s="11">
        <v>310</v>
      </c>
      <c r="H770" s="4"/>
      <c r="I770" s="12">
        <f t="shared" si="227"/>
        <v>1.1217252858590245E-2</v>
      </c>
      <c r="J770" s="4"/>
      <c r="K770" s="25">
        <f t="shared" si="228"/>
        <v>2.16</v>
      </c>
      <c r="L770" s="4"/>
      <c r="M770" s="5" t="s">
        <v>26</v>
      </c>
      <c r="N770" s="1">
        <v>1836.42</v>
      </c>
      <c r="O770" s="10"/>
      <c r="P770" s="18">
        <f t="shared" si="226"/>
        <v>-1834.26</v>
      </c>
      <c r="Q770" s="15"/>
      <c r="R770" s="16"/>
    </row>
    <row r="771" spans="1:19" ht="15" x14ac:dyDescent="0.25">
      <c r="A771" s="4">
        <f>'[1]Distribution Factors'!F603</f>
        <v>90</v>
      </c>
      <c r="B771" s="4"/>
      <c r="C771" s="4" t="s">
        <v>19</v>
      </c>
      <c r="D771" s="4"/>
      <c r="E771" s="10" t="s">
        <v>588</v>
      </c>
      <c r="F771" s="4"/>
      <c r="G771" s="11">
        <v>80</v>
      </c>
      <c r="H771" s="4"/>
      <c r="I771" s="12">
        <f t="shared" si="227"/>
        <v>2.8947749312490953E-3</v>
      </c>
      <c r="J771" s="4"/>
      <c r="K771" s="25">
        <f t="shared" si="228"/>
        <v>0.56000000000000005</v>
      </c>
      <c r="L771" s="4"/>
      <c r="M771" s="5" t="s">
        <v>26</v>
      </c>
      <c r="N771" s="1">
        <v>473.91</v>
      </c>
      <c r="O771" s="10"/>
      <c r="P771" s="18">
        <f t="shared" si="226"/>
        <v>-473.35</v>
      </c>
      <c r="Q771" s="15"/>
      <c r="R771" s="16"/>
    </row>
    <row r="772" spans="1:19" ht="15" x14ac:dyDescent="0.25">
      <c r="A772" s="4">
        <f>'[1]Distribution Factors'!F604</f>
        <v>90</v>
      </c>
      <c r="B772" s="4"/>
      <c r="C772" s="4" t="s">
        <v>19</v>
      </c>
      <c r="D772" s="4"/>
      <c r="E772" s="10" t="s">
        <v>589</v>
      </c>
      <c r="F772" s="4"/>
      <c r="G772" s="11">
        <v>473</v>
      </c>
      <c r="H772" s="4"/>
      <c r="I772" s="12">
        <f t="shared" si="227"/>
        <v>1.7115356781010276E-2</v>
      </c>
      <c r="J772" s="4"/>
      <c r="K772" s="25">
        <f t="shared" si="228"/>
        <v>3.3</v>
      </c>
      <c r="L772" s="4"/>
      <c r="N772" s="1">
        <v>2802.01</v>
      </c>
      <c r="O772" s="10"/>
      <c r="P772" s="18">
        <f t="shared" si="226"/>
        <v>-2798.71</v>
      </c>
      <c r="Q772" s="15"/>
      <c r="R772" s="16"/>
    </row>
    <row r="773" spans="1:19" ht="15.75" thickBot="1" x14ac:dyDescent="0.3">
      <c r="A773" s="4"/>
      <c r="B773" s="4"/>
      <c r="C773" s="4"/>
      <c r="D773" s="4"/>
      <c r="E773" s="19" t="s">
        <v>24</v>
      </c>
      <c r="F773" s="4"/>
      <c r="G773" s="20">
        <f>SUM(G765:G772)</f>
        <v>27636</v>
      </c>
      <c r="H773" s="4"/>
      <c r="I773" s="21">
        <f>SUM(I765:I772)</f>
        <v>1</v>
      </c>
      <c r="J773" s="4"/>
      <c r="K773" s="31">
        <f>SUM(K765:K772)</f>
        <v>192.97999999999595</v>
      </c>
      <c r="L773" s="4"/>
      <c r="M773" s="5">
        <f>[2]Calculation!N97</f>
        <v>192.97999999999593</v>
      </c>
      <c r="N773" s="24">
        <f>M773-K773</f>
        <v>0</v>
      </c>
      <c r="O773" s="10"/>
      <c r="P773" s="18"/>
      <c r="Q773" s="15"/>
      <c r="R773" s="23">
        <f>[2]Calculation!E97</f>
        <v>27636</v>
      </c>
      <c r="S773" s="24">
        <f>R773-G773</f>
        <v>0</v>
      </c>
    </row>
    <row r="774" spans="1:19" ht="15.75" thickTop="1" x14ac:dyDescent="0.25">
      <c r="A774" s="4"/>
      <c r="B774" s="4"/>
      <c r="C774" s="4"/>
      <c r="D774" s="4"/>
      <c r="E774" s="10"/>
      <c r="F774" s="4"/>
      <c r="G774" s="11"/>
      <c r="H774" s="4"/>
      <c r="I774" s="12"/>
      <c r="J774" s="4"/>
      <c r="K774" s="25"/>
      <c r="L774" s="4"/>
      <c r="O774" s="10"/>
      <c r="P774" s="10"/>
      <c r="Q774" s="15"/>
      <c r="R774" s="16"/>
    </row>
    <row r="775" spans="1:19" ht="15" x14ac:dyDescent="0.25">
      <c r="A775" s="4">
        <f>'[1]Distribution Factors'!F605</f>
        <v>91</v>
      </c>
      <c r="B775" s="4"/>
      <c r="C775" s="4" t="s">
        <v>17</v>
      </c>
      <c r="D775" s="4"/>
      <c r="E775" s="10" t="s">
        <v>590</v>
      </c>
      <c r="F775" s="4"/>
      <c r="G775" s="11">
        <v>13546</v>
      </c>
      <c r="H775" s="4"/>
      <c r="I775" s="12">
        <f>+G775/$G$783</f>
        <v>0.54968956701700278</v>
      </c>
      <c r="J775" s="4"/>
      <c r="K775" s="25">
        <f>M783-SUM(K776:K782)</f>
        <v>94.589999999994475</v>
      </c>
      <c r="L775" s="4"/>
      <c r="M775" s="5" t="s">
        <v>26</v>
      </c>
      <c r="N775" s="1">
        <v>80245.429999999993</v>
      </c>
      <c r="O775" s="10"/>
      <c r="P775" s="18">
        <f t="shared" ref="P775:P782" si="229">K775-N775</f>
        <v>-80150.84</v>
      </c>
      <c r="Q775" s="15"/>
      <c r="R775" s="16"/>
    </row>
    <row r="776" spans="1:19" ht="15" x14ac:dyDescent="0.25">
      <c r="A776" s="4">
        <f>'[1]Distribution Factors'!F606</f>
        <v>91</v>
      </c>
      <c r="B776" s="4"/>
      <c r="C776" s="4" t="s">
        <v>19</v>
      </c>
      <c r="D776" s="4"/>
      <c r="E776" s="10" t="s">
        <v>591</v>
      </c>
      <c r="F776" s="4"/>
      <c r="G776" s="11">
        <v>1554</v>
      </c>
      <c r="H776" s="4"/>
      <c r="I776" s="12">
        <f t="shared" ref="I776:I782" si="230">+G776/$G$783</f>
        <v>6.3060503997078271E-2</v>
      </c>
      <c r="J776" s="4"/>
      <c r="K776" s="25">
        <f>ROUND(I776*$M$783,2)</f>
        <v>10.85</v>
      </c>
      <c r="L776" s="4"/>
      <c r="M776" s="5" t="s">
        <v>26</v>
      </c>
      <c r="N776" s="1">
        <v>9205.77</v>
      </c>
      <c r="O776" s="10"/>
      <c r="P776" s="18">
        <f t="shared" si="229"/>
        <v>-9194.92</v>
      </c>
      <c r="Q776" s="15"/>
      <c r="R776" s="16"/>
    </row>
    <row r="777" spans="1:19" ht="15" x14ac:dyDescent="0.25">
      <c r="A777" s="4">
        <f>'[1]Distribution Factors'!F607</f>
        <v>91</v>
      </c>
      <c r="B777" s="4"/>
      <c r="C777" s="4" t="s">
        <v>19</v>
      </c>
      <c r="D777" s="4"/>
      <c r="E777" s="10" t="s">
        <v>592</v>
      </c>
      <c r="F777" s="4"/>
      <c r="G777" s="11">
        <v>346</v>
      </c>
      <c r="H777" s="4"/>
      <c r="I777" s="12">
        <f t="shared" si="230"/>
        <v>1.4040498315951791E-2</v>
      </c>
      <c r="J777" s="4"/>
      <c r="K777" s="25">
        <f t="shared" ref="K777:K782" si="231">ROUND(I777*$M$783,2)</f>
        <v>2.42</v>
      </c>
      <c r="L777" s="4"/>
      <c r="M777" s="5" t="s">
        <v>26</v>
      </c>
      <c r="N777" s="1">
        <v>2049.6799999999998</v>
      </c>
      <c r="O777" s="10"/>
      <c r="P777" s="18">
        <f t="shared" si="229"/>
        <v>-2047.2599999999998</v>
      </c>
      <c r="Q777" s="15"/>
      <c r="R777" s="16"/>
    </row>
    <row r="778" spans="1:19" ht="15" x14ac:dyDescent="0.25">
      <c r="A778" s="4">
        <f>'[1]Distribution Factors'!F608</f>
        <v>91</v>
      </c>
      <c r="B778" s="4"/>
      <c r="C778" s="4" t="s">
        <v>19</v>
      </c>
      <c r="D778" s="4"/>
      <c r="E778" s="10" t="s">
        <v>593</v>
      </c>
      <c r="F778" s="4"/>
      <c r="G778" s="11">
        <v>508</v>
      </c>
      <c r="H778" s="4"/>
      <c r="I778" s="12">
        <f t="shared" si="230"/>
        <v>2.0614373250010146E-2</v>
      </c>
      <c r="J778" s="4"/>
      <c r="K778" s="25">
        <f t="shared" si="231"/>
        <v>3.55</v>
      </c>
      <c r="L778" s="4"/>
      <c r="M778" s="5" t="s">
        <v>26</v>
      </c>
      <c r="N778" s="1">
        <v>3009.35</v>
      </c>
      <c r="O778" s="10"/>
      <c r="P778" s="18">
        <f t="shared" si="229"/>
        <v>-3005.7999999999997</v>
      </c>
      <c r="Q778" s="15"/>
      <c r="R778" s="16"/>
    </row>
    <row r="779" spans="1:19" ht="15" x14ac:dyDescent="0.25">
      <c r="A779" s="4">
        <f>'[1]Distribution Factors'!F609</f>
        <v>91</v>
      </c>
      <c r="B779" s="4"/>
      <c r="C779" s="4" t="s">
        <v>19</v>
      </c>
      <c r="D779" s="4"/>
      <c r="E779" s="10" t="s">
        <v>594</v>
      </c>
      <c r="F779" s="4"/>
      <c r="G779" s="11">
        <v>1777</v>
      </c>
      <c r="H779" s="4"/>
      <c r="I779" s="12">
        <f t="shared" si="230"/>
        <v>7.2109726900133911E-2</v>
      </c>
      <c r="J779" s="4"/>
      <c r="K779" s="25">
        <f t="shared" si="231"/>
        <v>12.41</v>
      </c>
      <c r="L779" s="4"/>
      <c r="M779" s="5" t="s">
        <v>26</v>
      </c>
      <c r="N779" s="1">
        <v>10526.81</v>
      </c>
      <c r="O779" s="10"/>
      <c r="P779" s="18">
        <f t="shared" si="229"/>
        <v>-10514.4</v>
      </c>
      <c r="Q779" s="15"/>
      <c r="R779" s="16"/>
    </row>
    <row r="780" spans="1:19" ht="15" x14ac:dyDescent="0.25">
      <c r="A780" s="4">
        <f>'[1]Distribution Factors'!F610</f>
        <v>91</v>
      </c>
      <c r="B780" s="4"/>
      <c r="C780" s="4" t="s">
        <v>19</v>
      </c>
      <c r="D780" s="4"/>
      <c r="E780" s="10" t="s">
        <v>595</v>
      </c>
      <c r="F780" s="4"/>
      <c r="G780" s="11">
        <v>5378</v>
      </c>
      <c r="H780" s="4"/>
      <c r="I780" s="12">
        <f t="shared" si="230"/>
        <v>0.2182364160207767</v>
      </c>
      <c r="J780" s="4"/>
      <c r="K780" s="25">
        <f t="shared" si="231"/>
        <v>37.549999999999997</v>
      </c>
      <c r="L780" s="4"/>
      <c r="M780" s="5" t="s">
        <v>26</v>
      </c>
      <c r="N780" s="1">
        <v>31858.85</v>
      </c>
      <c r="O780" s="10"/>
      <c r="P780" s="18">
        <f t="shared" si="229"/>
        <v>-31821.3</v>
      </c>
      <c r="Q780" s="15"/>
      <c r="R780" s="16"/>
    </row>
    <row r="781" spans="1:19" ht="15" x14ac:dyDescent="0.25">
      <c r="A781" s="4">
        <f>'[1]Distribution Factors'!F611</f>
        <v>91</v>
      </c>
      <c r="B781" s="4"/>
      <c r="C781" s="4" t="s">
        <v>19</v>
      </c>
      <c r="D781" s="4"/>
      <c r="E781" s="10" t="s">
        <v>596</v>
      </c>
      <c r="F781" s="4"/>
      <c r="G781" s="11">
        <v>533</v>
      </c>
      <c r="H781" s="4"/>
      <c r="I781" s="12">
        <f t="shared" si="230"/>
        <v>2.1628860122550015E-2</v>
      </c>
      <c r="J781" s="4"/>
      <c r="K781" s="25">
        <f t="shared" si="231"/>
        <v>3.72</v>
      </c>
      <c r="L781" s="4"/>
      <c r="M781" s="5" t="s">
        <v>26</v>
      </c>
      <c r="N781" s="1">
        <v>3157.45</v>
      </c>
      <c r="O781" s="10"/>
      <c r="P781" s="18">
        <f t="shared" si="229"/>
        <v>-3153.73</v>
      </c>
      <c r="Q781" s="15"/>
      <c r="R781" s="16"/>
    </row>
    <row r="782" spans="1:19" ht="15" x14ac:dyDescent="0.25">
      <c r="A782" s="4">
        <f>'[1]Distribution Factors'!F612</f>
        <v>91</v>
      </c>
      <c r="B782" s="4"/>
      <c r="C782" s="4" t="s">
        <v>19</v>
      </c>
      <c r="D782" s="4"/>
      <c r="E782" s="10" t="s">
        <v>597</v>
      </c>
      <c r="F782" s="4"/>
      <c r="G782" s="11">
        <v>1001</v>
      </c>
      <c r="H782" s="4"/>
      <c r="I782" s="12">
        <f t="shared" si="230"/>
        <v>4.0620054376496371E-2</v>
      </c>
      <c r="J782" s="4"/>
      <c r="K782" s="25">
        <f t="shared" si="231"/>
        <v>6.99</v>
      </c>
      <c r="L782" s="4"/>
      <c r="N782" s="1">
        <v>5929.84</v>
      </c>
      <c r="O782" s="10"/>
      <c r="P782" s="18">
        <f t="shared" si="229"/>
        <v>-5922.85</v>
      </c>
      <c r="Q782" s="15"/>
      <c r="R782" s="16"/>
    </row>
    <row r="783" spans="1:19" ht="15.75" thickBot="1" x14ac:dyDescent="0.3">
      <c r="A783" s="4"/>
      <c r="B783" s="4"/>
      <c r="C783" s="4"/>
      <c r="D783" s="4"/>
      <c r="E783" s="19" t="s">
        <v>24</v>
      </c>
      <c r="F783" s="4"/>
      <c r="G783" s="20">
        <f>SUM(G775:G782)</f>
        <v>24643</v>
      </c>
      <c r="H783" s="4"/>
      <c r="I783" s="21">
        <f>SUM(I775:I782)</f>
        <v>1</v>
      </c>
      <c r="J783" s="4"/>
      <c r="K783" s="31">
        <f>SUM(K775:K782)</f>
        <v>172.07999999999447</v>
      </c>
      <c r="L783" s="4"/>
      <c r="M783" s="5">
        <f>[2]Calculation!N98</f>
        <v>172.07999999999447</v>
      </c>
      <c r="N783" s="24">
        <f>M783-K783</f>
        <v>0</v>
      </c>
      <c r="O783" s="10"/>
      <c r="P783" s="18"/>
      <c r="Q783" s="15"/>
      <c r="R783" s="23">
        <f>[2]Calculation!E98</f>
        <v>24643</v>
      </c>
      <c r="S783" s="24">
        <f>R783-G783</f>
        <v>0</v>
      </c>
    </row>
    <row r="784" spans="1:19" ht="15.75" thickTop="1" x14ac:dyDescent="0.25">
      <c r="A784" s="4"/>
      <c r="B784" s="4"/>
      <c r="C784" s="4"/>
      <c r="D784" s="4"/>
      <c r="E784" s="10"/>
      <c r="F784" s="4"/>
      <c r="G784" s="11"/>
      <c r="H784" s="4"/>
      <c r="I784" s="12"/>
      <c r="J784" s="4"/>
      <c r="K784" s="25"/>
      <c r="L784" s="4"/>
      <c r="O784" s="10"/>
      <c r="P784" s="10"/>
      <c r="Q784" s="15"/>
      <c r="R784" s="16"/>
    </row>
    <row r="785" spans="1:19" ht="15" x14ac:dyDescent="0.25">
      <c r="A785" s="4">
        <f>'[1]Distribution Factors'!F613</f>
        <v>92</v>
      </c>
      <c r="B785" s="4"/>
      <c r="C785" s="4" t="s">
        <v>17</v>
      </c>
      <c r="D785" s="4"/>
      <c r="E785" s="10" t="s">
        <v>598</v>
      </c>
      <c r="F785" s="4"/>
      <c r="G785" s="11">
        <v>20712</v>
      </c>
      <c r="H785" s="4"/>
      <c r="I785" s="12">
        <f>+G785/$G$790</f>
        <v>0.62213144298930678</v>
      </c>
      <c r="J785" s="4"/>
      <c r="K785" s="25">
        <f>M790-SUM(K786:K789)</f>
        <v>144.61000000002619</v>
      </c>
      <c r="L785" s="4"/>
      <c r="M785" s="5" t="s">
        <v>26</v>
      </c>
      <c r="N785" s="1">
        <v>122696.25</v>
      </c>
      <c r="O785" s="10"/>
      <c r="P785" s="18">
        <f t="shared" ref="P785:P789" si="232">K785-N785</f>
        <v>-122551.63999999997</v>
      </c>
      <c r="Q785" s="15"/>
      <c r="R785" s="16"/>
    </row>
    <row r="786" spans="1:19" ht="15" x14ac:dyDescent="0.25">
      <c r="A786" s="4">
        <f>'[1]Distribution Factors'!F614</f>
        <v>92</v>
      </c>
      <c r="B786" s="4"/>
      <c r="C786" s="4" t="s">
        <v>19</v>
      </c>
      <c r="D786" s="4"/>
      <c r="E786" s="10" t="s">
        <v>599</v>
      </c>
      <c r="F786" s="4"/>
      <c r="G786" s="11">
        <v>1796</v>
      </c>
      <c r="H786" s="4"/>
      <c r="I786" s="12">
        <f t="shared" ref="I786:I789" si="233">+G786/$G$790</f>
        <v>5.3946894148744443E-2</v>
      </c>
      <c r="J786" s="4"/>
      <c r="K786" s="25">
        <f>ROUND(I786*$M$790,2)</f>
        <v>12.54</v>
      </c>
      <c r="L786" s="4"/>
      <c r="M786" s="5" t="s">
        <v>26</v>
      </c>
      <c r="N786" s="1">
        <v>10639.36</v>
      </c>
      <c r="O786" s="10"/>
      <c r="P786" s="18">
        <f t="shared" si="232"/>
        <v>-10626.82</v>
      </c>
      <c r="Q786" s="15"/>
      <c r="R786" s="16"/>
    </row>
    <row r="787" spans="1:19" ht="15" x14ac:dyDescent="0.25">
      <c r="A787" s="4">
        <f>'[1]Distribution Factors'!F615</f>
        <v>92</v>
      </c>
      <c r="B787" s="4"/>
      <c r="C787" s="4" t="s">
        <v>19</v>
      </c>
      <c r="D787" s="4"/>
      <c r="E787" s="10" t="s">
        <v>600</v>
      </c>
      <c r="F787" s="4"/>
      <c r="G787" s="11">
        <v>8750</v>
      </c>
      <c r="H787" s="4"/>
      <c r="I787" s="12">
        <f t="shared" si="233"/>
        <v>0.26282590412111018</v>
      </c>
      <c r="J787" s="4"/>
      <c r="K787" s="25">
        <f t="shared" ref="K787:K789" si="234">ROUND(I787*$M$790,2)</f>
        <v>61.09</v>
      </c>
      <c r="L787" s="4"/>
      <c r="M787" s="5" t="s">
        <v>26</v>
      </c>
      <c r="N787" s="1">
        <v>51834.31</v>
      </c>
      <c r="O787" s="10"/>
      <c r="P787" s="18">
        <f t="shared" si="232"/>
        <v>-51773.22</v>
      </c>
      <c r="Q787" s="15"/>
      <c r="R787" s="16"/>
    </row>
    <row r="788" spans="1:19" ht="15" x14ac:dyDescent="0.25">
      <c r="A788" s="4">
        <f>'[1]Distribution Factors'!F616</f>
        <v>92</v>
      </c>
      <c r="B788" s="4"/>
      <c r="C788" s="4" t="s">
        <v>19</v>
      </c>
      <c r="D788" s="4"/>
      <c r="E788" s="10" t="s">
        <v>601</v>
      </c>
      <c r="F788" s="4"/>
      <c r="G788" s="11">
        <v>283</v>
      </c>
      <c r="H788" s="4"/>
      <c r="I788" s="12">
        <f t="shared" si="233"/>
        <v>8.5005406704313346E-3</v>
      </c>
      <c r="J788" s="4"/>
      <c r="K788" s="25">
        <f t="shared" si="234"/>
        <v>1.98</v>
      </c>
      <c r="L788" s="4"/>
      <c r="M788" s="5" t="s">
        <v>26</v>
      </c>
      <c r="N788" s="1">
        <v>1676.47</v>
      </c>
      <c r="O788" s="10"/>
      <c r="P788" s="18">
        <f t="shared" si="232"/>
        <v>-1674.49</v>
      </c>
      <c r="Q788" s="15"/>
      <c r="R788" s="16"/>
    </row>
    <row r="789" spans="1:19" ht="15" x14ac:dyDescent="0.25">
      <c r="A789" s="4">
        <f>'[1]Distribution Factors'!F617</f>
        <v>92</v>
      </c>
      <c r="B789" s="4"/>
      <c r="C789" s="4" t="s">
        <v>19</v>
      </c>
      <c r="D789" s="4"/>
      <c r="E789" s="10" t="s">
        <v>602</v>
      </c>
      <c r="F789" s="4"/>
      <c r="G789" s="11">
        <v>1751</v>
      </c>
      <c r="H789" s="4"/>
      <c r="I789" s="12">
        <f t="shared" si="233"/>
        <v>5.2595218070407304E-2</v>
      </c>
      <c r="J789" s="4"/>
      <c r="K789" s="25">
        <f t="shared" si="234"/>
        <v>12.23</v>
      </c>
      <c r="L789" s="4"/>
      <c r="N789" s="1">
        <v>10372.74</v>
      </c>
      <c r="O789" s="10"/>
      <c r="P789" s="18">
        <f t="shared" si="232"/>
        <v>-10360.51</v>
      </c>
      <c r="Q789" s="15"/>
      <c r="R789" s="16"/>
    </row>
    <row r="790" spans="1:19" ht="15.75" thickBot="1" x14ac:dyDescent="0.3">
      <c r="A790" s="4"/>
      <c r="B790" s="4"/>
      <c r="C790" s="4"/>
      <c r="D790" s="4"/>
      <c r="E790" s="19" t="s">
        <v>24</v>
      </c>
      <c r="F790" s="4"/>
      <c r="G790" s="20">
        <f>SUM(G785:G789)</f>
        <v>33292</v>
      </c>
      <c r="H790" s="4"/>
      <c r="I790" s="21">
        <f>SUM(I785:I789)</f>
        <v>1</v>
      </c>
      <c r="J790" s="4"/>
      <c r="K790" s="31">
        <f>SUM(K785:K789)</f>
        <v>232.45000000002617</v>
      </c>
      <c r="L790" s="4"/>
      <c r="M790" s="5">
        <f>[2]Calculation!N99</f>
        <v>232.45000000002619</v>
      </c>
      <c r="N790" s="24">
        <f>M790-K790</f>
        <v>0</v>
      </c>
      <c r="O790" s="10"/>
      <c r="P790" s="18"/>
      <c r="Q790" s="15"/>
      <c r="R790" s="23">
        <f>[2]Calculation!E99</f>
        <v>33292</v>
      </c>
      <c r="S790" s="24">
        <f>R790-G790</f>
        <v>0</v>
      </c>
    </row>
    <row r="791" spans="1:19" ht="15.75" thickTop="1" x14ac:dyDescent="0.25">
      <c r="A791" s="4"/>
      <c r="B791" s="4"/>
      <c r="C791" s="4"/>
      <c r="D791" s="4"/>
      <c r="E791" s="10"/>
      <c r="F791" s="4"/>
      <c r="G791" s="11"/>
      <c r="H791" s="4"/>
      <c r="I791" s="12"/>
      <c r="J791" s="4"/>
      <c r="K791" s="25"/>
      <c r="L791" s="4"/>
      <c r="O791" s="10"/>
      <c r="P791" s="10"/>
      <c r="Q791" s="15"/>
      <c r="R791" s="16"/>
    </row>
    <row r="792" spans="1:19" ht="15.75" thickBot="1" x14ac:dyDescent="0.3">
      <c r="E792" s="4" t="s">
        <v>603</v>
      </c>
      <c r="G792" s="20">
        <f>SUM(G7:G790)/2</f>
        <v>5570635</v>
      </c>
      <c r="K792" s="33">
        <f>SUM(K7:K790)/2</f>
        <v>38898.500000000327</v>
      </c>
      <c r="O792" s="10"/>
      <c r="P792" s="10"/>
      <c r="Q792" s="15"/>
      <c r="R792" s="16"/>
    </row>
    <row r="793" spans="1:19" ht="15.75" thickTop="1" x14ac:dyDescent="0.25">
      <c r="G793" s="11"/>
      <c r="K793" s="34"/>
      <c r="O793" s="10"/>
      <c r="P793" s="10"/>
      <c r="Q793" s="15"/>
      <c r="R793" s="16"/>
    </row>
    <row r="794" spans="1:19" ht="15" x14ac:dyDescent="0.25">
      <c r="A794" s="1" t="s">
        <v>604</v>
      </c>
      <c r="G794" s="11"/>
      <c r="K794" s="34"/>
      <c r="O794" s="10"/>
      <c r="P794" s="10"/>
      <c r="Q794" s="15"/>
      <c r="R794" s="16"/>
    </row>
    <row r="795" spans="1:19" ht="15" hidden="1" x14ac:dyDescent="0.25">
      <c r="E795" s="1" t="s">
        <v>605</v>
      </c>
      <c r="G795" s="11">
        <f>G790+G783+G773+G763+G746+G736+G727+G720+G712+G705+G695+G690+G682+G672+G662+G652+G645+G635+G627+G622+G610+G604+G594+G581+G572+G565+G557+G543+G537+G531+G522+G517+G507+G499+G489+G475+G469+G460+G454+G445+G426+G408+G402+G395+G378+G366+G355+G350+G343+G334+G327+G320+G311+G305+G286+G271+G260+G249+G239+G225+G212+G205+G196+G185+G174+G164+G156+G145+G133+G125+G115+G107+G98+G88+G79+G71+G63+G59+G49+G42+G33+G23+G12+G179</f>
        <v>5570635</v>
      </c>
      <c r="K795" s="25">
        <f>K790+K783+K773+K763+K746+K736+K727+K720+K712+K705+K695+K690+K682+K672+K662+K652+K645+K635+K627+K622+K610+K604+K594+K581+K572+K565+K557+K543+K537+K531+K522+K517+K507+K499+K489+K475+K469+K460+K454+K445+K426+K408+K402+K395+K378+K366+K355+K350+K343+K334+K327+K320+K311+K305+K286+K271+K260+K249+K239+K225+K212+K205+K196+K185+K174+K164+K156+K145+K133+K125+K115+K107+K98+K88+K79+K71+K63+K59+K49+K42+K33+K23+K12+K179</f>
        <v>38898.500000000342</v>
      </c>
      <c r="M795" s="35">
        <f>SUM(M12:M790)</f>
        <v>38898.500000000342</v>
      </c>
      <c r="O795" s="10"/>
    </row>
    <row r="796" spans="1:19" ht="15" x14ac:dyDescent="0.25">
      <c r="O796" s="10"/>
    </row>
    <row r="797" spans="1:19" ht="15" x14ac:dyDescent="0.25">
      <c r="K797" s="25"/>
      <c r="O797" s="10"/>
    </row>
    <row r="798" spans="1:19" ht="15" x14ac:dyDescent="0.25">
      <c r="K798" s="24"/>
      <c r="O798" s="10"/>
    </row>
    <row r="799" spans="1:19" ht="15" x14ac:dyDescent="0.25">
      <c r="O799" s="10"/>
    </row>
    <row r="800" spans="1:19" ht="15" x14ac:dyDescent="0.25">
      <c r="O800" s="10"/>
    </row>
    <row r="801" spans="15:15" ht="15" x14ac:dyDescent="0.25">
      <c r="O801" s="10"/>
    </row>
    <row r="802" spans="15:15" ht="15" x14ac:dyDescent="0.25">
      <c r="O802" s="10"/>
    </row>
    <row r="803" spans="15:15" ht="15" x14ac:dyDescent="0.25">
      <c r="O803" s="10"/>
    </row>
    <row r="804" spans="15:15" ht="15" x14ac:dyDescent="0.25">
      <c r="O804" s="10"/>
    </row>
    <row r="805" spans="15:15" ht="15" x14ac:dyDescent="0.25">
      <c r="O805" s="10"/>
    </row>
    <row r="806" spans="15:15" ht="15" x14ac:dyDescent="0.25">
      <c r="O806" s="10"/>
    </row>
    <row r="807" spans="15:15" ht="15" x14ac:dyDescent="0.25">
      <c r="O807" s="10"/>
    </row>
    <row r="808" spans="15:15" ht="15" x14ac:dyDescent="0.25">
      <c r="O808" s="10"/>
    </row>
    <row r="809" spans="15:15" ht="15" x14ac:dyDescent="0.25">
      <c r="O809" s="10"/>
    </row>
    <row r="810" spans="15:15" ht="15" x14ac:dyDescent="0.25">
      <c r="O810" s="10"/>
    </row>
    <row r="811" spans="15:15" ht="15" x14ac:dyDescent="0.25">
      <c r="O811" s="10"/>
    </row>
    <row r="812" spans="15:15" ht="15" x14ac:dyDescent="0.25">
      <c r="O812" s="10"/>
    </row>
    <row r="813" spans="15:15" ht="15" x14ac:dyDescent="0.25">
      <c r="O813" s="10"/>
    </row>
    <row r="814" spans="15:15" ht="15" x14ac:dyDescent="0.25">
      <c r="O814" s="10"/>
    </row>
    <row r="815" spans="15:15" ht="15" x14ac:dyDescent="0.25">
      <c r="O815" s="10"/>
    </row>
    <row r="816" spans="15:15" ht="15" x14ac:dyDescent="0.25">
      <c r="O816" s="10"/>
    </row>
    <row r="817" spans="15:15" ht="15" x14ac:dyDescent="0.25">
      <c r="O817" s="10"/>
    </row>
    <row r="818" spans="15:15" ht="15" x14ac:dyDescent="0.25">
      <c r="O818" s="10"/>
    </row>
    <row r="819" spans="15:15" ht="15" x14ac:dyDescent="0.25">
      <c r="O819" s="10"/>
    </row>
    <row r="820" spans="15:15" ht="15" x14ac:dyDescent="0.25">
      <c r="O820" s="10"/>
    </row>
    <row r="821" spans="15:15" ht="15" x14ac:dyDescent="0.25">
      <c r="O821" s="10"/>
    </row>
    <row r="822" spans="15:15" ht="15" x14ac:dyDescent="0.25">
      <c r="O822" s="10"/>
    </row>
    <row r="823" spans="15:15" ht="15" x14ac:dyDescent="0.25">
      <c r="O823" s="10"/>
    </row>
    <row r="824" spans="15:15" ht="15" x14ac:dyDescent="0.25">
      <c r="O824" s="10"/>
    </row>
    <row r="825" spans="15:15" ht="15" x14ac:dyDescent="0.25">
      <c r="O825" s="10"/>
    </row>
    <row r="826" spans="15:15" ht="15" x14ac:dyDescent="0.25">
      <c r="O826" s="10"/>
    </row>
    <row r="827" spans="15:15" ht="15" x14ac:dyDescent="0.25">
      <c r="O827" s="10"/>
    </row>
    <row r="828" spans="15:15" ht="15" x14ac:dyDescent="0.25">
      <c r="O828" s="10"/>
    </row>
    <row r="829" spans="15:15" ht="15" x14ac:dyDescent="0.25">
      <c r="O829" s="10"/>
    </row>
    <row r="830" spans="15:15" ht="15" x14ac:dyDescent="0.25">
      <c r="O830" s="10"/>
    </row>
    <row r="831" spans="15:15" ht="15" x14ac:dyDescent="0.25">
      <c r="O831" s="10"/>
    </row>
    <row r="832" spans="15:15" ht="15" x14ac:dyDescent="0.25">
      <c r="O832" s="10"/>
    </row>
    <row r="833" spans="15:15" ht="15" x14ac:dyDescent="0.25">
      <c r="O833" s="10"/>
    </row>
    <row r="834" spans="15:15" ht="15" x14ac:dyDescent="0.25">
      <c r="O834" s="10"/>
    </row>
    <row r="835" spans="15:15" ht="15" x14ac:dyDescent="0.25">
      <c r="O835" s="10"/>
    </row>
    <row r="836" spans="15:15" ht="15" x14ac:dyDescent="0.25">
      <c r="O836" s="10"/>
    </row>
  </sheetData>
  <mergeCells count="5">
    <mergeCell ref="A1:K1"/>
    <mergeCell ref="A2:K2"/>
    <mergeCell ref="A3:K3"/>
    <mergeCell ref="R4:S4"/>
    <mergeCell ref="R5:S5"/>
  </mergeCells>
  <pageMargins left="0.45" right="0.45" top="0.75" bottom="1" header="0.3" footer="0.3"/>
  <pageSetup fitToHeight="0" orientation="portrait" r:id="rId1"/>
  <headerFooter>
    <oddFooter xml:space="preserve">&amp;L
(1) Population data is per the 2010 US Censues. For cities/towns located in multiple counties, population was allocated to each county on the basis of net assessed value. 
(2)  Allocation for unit share is calculated in accordance to IC 4-33-13-5(e)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Website Report</vt:lpstr>
      <vt:lpstr>'Website Report'!Print_Area</vt:lpstr>
      <vt:lpstr>'Website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Cope</dc:creator>
  <cp:lastModifiedBy>Jane Cope</cp:lastModifiedBy>
  <dcterms:created xsi:type="dcterms:W3CDTF">2022-05-31T14:48:09Z</dcterms:created>
  <dcterms:modified xsi:type="dcterms:W3CDTF">2022-06-01T11:43:10Z</dcterms:modified>
</cp:coreProperties>
</file>