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315" windowHeight="9945" activeTab="1"/>
  </bookViews>
  <sheets>
    <sheet name="Chronic" sheetId="1" r:id="rId1"/>
    <sheet name="Acute" sheetId="2" r:id="rId2"/>
  </sheets>
  <definedNames/>
  <calcPr fullCalcOnLoad="1"/>
</workbook>
</file>

<file path=xl/comments1.xml><?xml version="1.0" encoding="utf-8"?>
<comments xmlns="http://schemas.openxmlformats.org/spreadsheetml/2006/main">
  <authors>
    <author>Administrator</author>
    <author>Suzanne Volk</author>
  </authors>
  <commentList>
    <comment ref="A52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Health effets data inadaquit.  IRIS</t>
        </r>
      </text>
    </comment>
    <comment ref="A60" authorId="1">
      <text>
        <r>
          <rPr>
            <b/>
            <sz val="8"/>
            <rFont val="Tahoma"/>
            <family val="2"/>
          </rPr>
          <t>Suzanne Volk:
listed "3,4-Methul phenol."  Is this 3,4-Dimethyl phenol or is it 3-Methyl phenol and 4-methyl phenol?</t>
        </r>
      </text>
    </comment>
    <comment ref="A67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Inadequate study information IRIS</t>
        </r>
      </text>
    </comment>
    <comment ref="A12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inadequate for the derivation of an inhalation RfC.  IRIS</t>
        </r>
      </text>
    </comment>
  </commentList>
</comments>
</file>

<file path=xl/comments2.xml><?xml version="1.0" encoding="utf-8"?>
<comments xmlns="http://schemas.openxmlformats.org/spreadsheetml/2006/main">
  <authors>
    <author>Administrator</author>
    <author>Suzanne Volk</author>
  </authors>
  <commentList>
    <comment ref="A48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Health effets data inadaquit.  IRIS</t>
        </r>
      </text>
    </comment>
    <comment ref="A56" authorId="1">
      <text>
        <r>
          <rPr>
            <b/>
            <sz val="8"/>
            <rFont val="Tahoma"/>
            <family val="2"/>
          </rPr>
          <t>Suzanne Volk:
listed "3,4-Methul phenol."  Is this 3,4-Dimethyl phenol or is it 3-Methyl phenol and 4-methyl phenol?</t>
        </r>
      </text>
    </comment>
    <comment ref="A6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Inadequate study information IRIS</t>
        </r>
      </text>
    </comment>
    <comment ref="A123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inadequate for the derivation of an inhalation RfC.  IRIS</t>
        </r>
      </text>
    </comment>
  </commentList>
</comments>
</file>

<file path=xl/sharedStrings.xml><?xml version="1.0" encoding="utf-8"?>
<sst xmlns="http://schemas.openxmlformats.org/spreadsheetml/2006/main" count="1089" uniqueCount="416">
  <si>
    <t xml:space="preserve">Hybridization of USEPA Region 5 Air Toxics, IDEM  RISC, and  IDEM Air Toxics Compounds </t>
  </si>
  <si>
    <t>Acute</t>
  </si>
  <si>
    <t>Source of IDEM RfC</t>
  </si>
  <si>
    <t>Compound</t>
  </si>
  <si>
    <t>Source</t>
  </si>
  <si>
    <t>1,2,4,5-Tetrachlorobenzene</t>
  </si>
  <si>
    <t>1,2,4-Trimethylbenzene</t>
  </si>
  <si>
    <t>Regions 3,6,9(N)</t>
  </si>
  <si>
    <t>Neurological (CNS)</t>
  </si>
  <si>
    <t>1,3,5-Trimethylbenzene</t>
  </si>
  <si>
    <t>1,3-Butadiene</t>
  </si>
  <si>
    <t>IRIS</t>
  </si>
  <si>
    <t>Resp sys, CNS, Reproductive system</t>
  </si>
  <si>
    <t>1,3-Dichlorobenzene</t>
  </si>
  <si>
    <t>Region 9</t>
  </si>
  <si>
    <t>1,3-Dichloropropene</t>
  </si>
  <si>
    <t>Inhalation Carcinogen</t>
  </si>
  <si>
    <t>1,3-Dinitrobenzene</t>
  </si>
  <si>
    <t>Regions 6,9(R)</t>
  </si>
  <si>
    <t>1,4-Dichlorobenzene</t>
  </si>
  <si>
    <t>CAL</t>
  </si>
  <si>
    <t>1,4-Naphthoquinone</t>
  </si>
  <si>
    <t>1-Naphthylamine</t>
  </si>
  <si>
    <t>Bladder</t>
  </si>
  <si>
    <t>2,4 Dimethylphenol</t>
  </si>
  <si>
    <t>2,4,5-Trichlorophenol</t>
  </si>
  <si>
    <t>2,4,6-Trichlorophenol</t>
  </si>
  <si>
    <t>Region 9(R)</t>
  </si>
  <si>
    <t>2,4-Dinitrophenol</t>
  </si>
  <si>
    <t>2,4-Dinitrotoluene</t>
  </si>
  <si>
    <t>R</t>
  </si>
  <si>
    <t>2,6-Dinitrotoluene</t>
  </si>
  <si>
    <t>2-Acetylaminofluorene</t>
  </si>
  <si>
    <t>2-Chloronaphthalene</t>
  </si>
  <si>
    <t>2-Methylnaphthalene</t>
  </si>
  <si>
    <t>2-Methylphenol</t>
  </si>
  <si>
    <t>2-Naphthylamine</t>
  </si>
  <si>
    <t>Conv. Oral</t>
  </si>
  <si>
    <t>2-Nitroaniline</t>
  </si>
  <si>
    <t>HEAST</t>
  </si>
  <si>
    <t>Circulatory (Blood)</t>
  </si>
  <si>
    <t>2-Nitrophenol</t>
  </si>
  <si>
    <t>2-Picoline</t>
  </si>
  <si>
    <t>3,3'-Dichlorobenzidine</t>
  </si>
  <si>
    <t>3,4-Dimethyl phenol</t>
  </si>
  <si>
    <t>3-Methylcholanthrene</t>
  </si>
  <si>
    <t>3-Nitroaniline</t>
  </si>
  <si>
    <t>4-methylphenol</t>
  </si>
  <si>
    <t>4-Nitrophenol</t>
  </si>
  <si>
    <t>Region 6(R)</t>
  </si>
  <si>
    <t>7,12-Dimethylbenz[a]anthracene</t>
  </si>
  <si>
    <t>Acenaphthene</t>
  </si>
  <si>
    <t>Acenaphthylene</t>
  </si>
  <si>
    <t>State of Michigan</t>
  </si>
  <si>
    <t>Acetaldehyde</t>
  </si>
  <si>
    <t>Resp sys, Kidneys, CNS, reproductive sys</t>
  </si>
  <si>
    <t>Acetone</t>
  </si>
  <si>
    <t>Neurological</t>
  </si>
  <si>
    <t>Acetophenone</t>
  </si>
  <si>
    <t>Acetylene</t>
  </si>
  <si>
    <t>Acrolein</t>
  </si>
  <si>
    <t>Respiratory system  (Nasal passageways, lungs)</t>
  </si>
  <si>
    <t>Acrylonitrile</t>
  </si>
  <si>
    <t>CVS, Liver, Kidneys, CNS</t>
  </si>
  <si>
    <t>Ammonia</t>
  </si>
  <si>
    <t>Pulminary, Respiratory system</t>
  </si>
  <si>
    <t>Aniline</t>
  </si>
  <si>
    <t>Anthracene</t>
  </si>
  <si>
    <t>Antimony Compounds</t>
  </si>
  <si>
    <t>Arsenic compounds</t>
  </si>
  <si>
    <t>Benzene</t>
  </si>
  <si>
    <t>Benzo[a]anthracene</t>
  </si>
  <si>
    <t>Benzo[a]pyrene</t>
  </si>
  <si>
    <t>Benzo[b]fluoranthene</t>
  </si>
  <si>
    <t>Benzo[e]pyrene</t>
  </si>
  <si>
    <t>Benzo[g,h,i]perylene</t>
  </si>
  <si>
    <t>IDEM</t>
  </si>
  <si>
    <t>Benzo[k]fluoranthene</t>
  </si>
  <si>
    <t>Benzofuran</t>
  </si>
  <si>
    <t>Benzonitrile</t>
  </si>
  <si>
    <t>Benzyl Chloride</t>
  </si>
  <si>
    <t>Beryllium compounds</t>
  </si>
  <si>
    <t>bis(2-Chloroethyl)ether</t>
  </si>
  <si>
    <t>bis(2-Ethylhexyl)phthalate</t>
  </si>
  <si>
    <t>Bromomethane</t>
  </si>
  <si>
    <t>Nasal passages</t>
  </si>
  <si>
    <t>Butane</t>
  </si>
  <si>
    <t>Butene</t>
  </si>
  <si>
    <t>Butyl benzyl phthalate</t>
  </si>
  <si>
    <t>Cadmium compounds</t>
  </si>
  <si>
    <t>Carbazole</t>
  </si>
  <si>
    <t>Carbon disulfide</t>
  </si>
  <si>
    <t>Carbon tetrachloride</t>
  </si>
  <si>
    <t>Carbonyl Sulfide</t>
  </si>
  <si>
    <t>Chloroform</t>
  </si>
  <si>
    <t>Systemic (Liver, kidneys)</t>
  </si>
  <si>
    <t>Chloromethane                         (Methyl chloride)</t>
  </si>
  <si>
    <t>Cerebellar lesions</t>
  </si>
  <si>
    <t>Chromium (VI) compounds</t>
  </si>
  <si>
    <t>Chrysene</t>
  </si>
  <si>
    <t>Cobalt</t>
  </si>
  <si>
    <t>ATSDR</t>
  </si>
  <si>
    <t>Coke oven emissions</t>
  </si>
  <si>
    <t>Resp system, Urinary system</t>
  </si>
  <si>
    <t>Cumene</t>
  </si>
  <si>
    <t>Kidney, Adrenial</t>
  </si>
  <si>
    <t>Cyclohexane</t>
  </si>
  <si>
    <t>Reduced pup weights</t>
  </si>
  <si>
    <t>Dibenz[a,h]anthracene</t>
  </si>
  <si>
    <t>Dibenzofuran</t>
  </si>
  <si>
    <t>Region 3(R)</t>
  </si>
  <si>
    <t>Diesel emissions</t>
  </si>
  <si>
    <t>EPA ORD</t>
  </si>
  <si>
    <t>Respiratory system</t>
  </si>
  <si>
    <t>Diethyl phthalate</t>
  </si>
  <si>
    <t>Resp. system, CNS, PNS, Repro. System</t>
  </si>
  <si>
    <t>Dimethyl phthalate</t>
  </si>
  <si>
    <t>Di-n-butyl phthalate</t>
  </si>
  <si>
    <t>Di-n-octyl phthalate</t>
  </si>
  <si>
    <t>6(R)</t>
  </si>
  <si>
    <t>Ethane</t>
  </si>
  <si>
    <t>Ethanol</t>
  </si>
  <si>
    <t>ACGIH</t>
  </si>
  <si>
    <t>Dermal/ocular and respiratory irritation</t>
  </si>
  <si>
    <t>Ethyl methanesulfonate</t>
  </si>
  <si>
    <t>Ethylbenzene</t>
  </si>
  <si>
    <t>Developmental (Teratology)</t>
  </si>
  <si>
    <t>Ethylene dibromide                  (1,2-dibromoethane)</t>
  </si>
  <si>
    <t>Resp sys,Liver,Kidneys,Repro sys+H34</t>
  </si>
  <si>
    <t>Ethylene dichloride                     (1,2-dichloroethane)</t>
  </si>
  <si>
    <t>Ethylene oxide</t>
  </si>
  <si>
    <t>Resp sys, Liver, CNS, Blood, Kidneys, Reproductive system</t>
  </si>
  <si>
    <t>Fluoranthene</t>
  </si>
  <si>
    <t>Fluorene</t>
  </si>
  <si>
    <t>Formaldehyde</t>
  </si>
  <si>
    <t>Freon 11</t>
  </si>
  <si>
    <t>Systemic, kidney</t>
  </si>
  <si>
    <t>Freon 113</t>
  </si>
  <si>
    <t>Whole Body, Neurological, Cardiovascular</t>
  </si>
  <si>
    <t>Freon 12</t>
  </si>
  <si>
    <t>Liver</t>
  </si>
  <si>
    <t>Heptane</t>
  </si>
  <si>
    <t>Dermal/ocular and respiratory irritation, Neurological</t>
  </si>
  <si>
    <t>Hexachlorobenzene</t>
  </si>
  <si>
    <t>Regions 6,9(N)</t>
  </si>
  <si>
    <t>Hexachlorocyclopentadiene</t>
  </si>
  <si>
    <t>Respiratory (Nasal passageways)</t>
  </si>
  <si>
    <t>Hexonic Acid Dioctyl ester</t>
  </si>
  <si>
    <t>Hydrazine</t>
  </si>
  <si>
    <t>Respiratory system, CNS, Liver, Kidneys</t>
  </si>
  <si>
    <t>Hydrochloric Acid</t>
  </si>
  <si>
    <t>Hyperplasia of nasal mucosa larynx and trachea</t>
  </si>
  <si>
    <t>Hydrofluoric acid</t>
  </si>
  <si>
    <t>Hydrogen Cyanide</t>
  </si>
  <si>
    <t>Hydrogen Sulfide</t>
  </si>
  <si>
    <t>Indeno[1,2,3-cd]pyrene</t>
  </si>
  <si>
    <t>Isopropanol</t>
  </si>
  <si>
    <t>Isosafrole</t>
  </si>
  <si>
    <t>Lead compounds</t>
  </si>
  <si>
    <t>Manganese compounds</t>
  </si>
  <si>
    <t>Respiratory system, CNS, Blood, Kidneys                       [Note: IRIS lists CNS only]</t>
  </si>
  <si>
    <t>Mercury compounds</t>
  </si>
  <si>
    <t>Oral Pathway Only</t>
  </si>
  <si>
    <t>Mercury, elemental</t>
  </si>
  <si>
    <t>Methyl ethyl ketone (MEK)</t>
  </si>
  <si>
    <t>Developmental toxicity (skeletal variations)</t>
  </si>
  <si>
    <t>Methyl isobutyl ketone</t>
  </si>
  <si>
    <t>Methyl methanesulfonate</t>
  </si>
  <si>
    <t>Methylene chloride</t>
  </si>
  <si>
    <t>Naphthalene</t>
  </si>
  <si>
    <t>n-Hexane</t>
  </si>
  <si>
    <t>Neurological (PNS)</t>
  </si>
  <si>
    <t>Nickel compounds</t>
  </si>
  <si>
    <t>N-Nitrosodimethylamine</t>
  </si>
  <si>
    <t>N-Nitroso-methylethylamine</t>
  </si>
  <si>
    <t>Pentachlorobenzene</t>
  </si>
  <si>
    <t>Pentachloroethane</t>
  </si>
  <si>
    <t>Pentene</t>
  </si>
  <si>
    <t>Perchloroethylene (PCE, Tetrachloroethylene)</t>
  </si>
  <si>
    <t>p-Ethyl toluene</t>
  </si>
  <si>
    <t>Phenanthrene</t>
  </si>
  <si>
    <t>IDEM(R)</t>
  </si>
  <si>
    <t>Phenol</t>
  </si>
  <si>
    <t>Respiratory system, Liver, Kidneys</t>
  </si>
  <si>
    <t>Polychlorinated biphenyl compounds (PCBs)</t>
  </si>
  <si>
    <t>Propene</t>
  </si>
  <si>
    <t>Respritory</t>
  </si>
  <si>
    <t>Propylene dichloride                (1,2-Dichloropropane)</t>
  </si>
  <si>
    <t>Pyrene</t>
  </si>
  <si>
    <t>Pyridine</t>
  </si>
  <si>
    <t>Regions 6,9 (R)</t>
  </si>
  <si>
    <t>Quinoline</t>
  </si>
  <si>
    <t>Conv. Oral (EPA)</t>
  </si>
  <si>
    <t>Safrole</t>
  </si>
  <si>
    <t>Selenium compounds</t>
  </si>
  <si>
    <t>Styrene</t>
  </si>
  <si>
    <t>Toluene</t>
  </si>
  <si>
    <t>Trichloroethylene</t>
  </si>
  <si>
    <t>Vinyl chloride</t>
  </si>
  <si>
    <t>Xylenes</t>
  </si>
  <si>
    <t xml:space="preserve"> MRL (ug/m3)</t>
  </si>
  <si>
    <t>CAS Number</t>
  </si>
  <si>
    <t>Acetamide</t>
  </si>
  <si>
    <t>Acetonitrile</t>
  </si>
  <si>
    <t>Acrylamide</t>
  </si>
  <si>
    <t>Acrylic Acid</t>
  </si>
  <si>
    <t>Allyl Chloride</t>
  </si>
  <si>
    <t>4-aminobiphenyl</t>
  </si>
  <si>
    <t>o-Anisidine</t>
  </si>
  <si>
    <t>Asbestos</t>
  </si>
  <si>
    <t>Benzidine</t>
  </si>
  <si>
    <t>Benzotrichloride</t>
  </si>
  <si>
    <t>Biphenyl</t>
  </si>
  <si>
    <t>Bromoform</t>
  </si>
  <si>
    <t>Calcium cyanamide</t>
  </si>
  <si>
    <t>Caprolactum</t>
  </si>
  <si>
    <t>Captan</t>
  </si>
  <si>
    <t>Carbaryl</t>
  </si>
  <si>
    <t>Catechol</t>
  </si>
  <si>
    <t>Chloramben</t>
  </si>
  <si>
    <t>Chloracetic Acid</t>
  </si>
  <si>
    <t>Chlorobenzene</t>
  </si>
  <si>
    <t>Chlorobenzilate</t>
  </si>
  <si>
    <t>Chlorine</t>
  </si>
  <si>
    <t>Chloromethyl methyl ether</t>
  </si>
  <si>
    <t>Chloroprene</t>
  </si>
  <si>
    <t>Creosols/Cresylic Acid</t>
  </si>
  <si>
    <t>m-Creosol</t>
  </si>
  <si>
    <t>2,4-D, salts and ethers</t>
  </si>
  <si>
    <t>DDE</t>
  </si>
  <si>
    <t>Diazomethane</t>
  </si>
  <si>
    <t>1,2-Dibromo-3-chloropropane</t>
  </si>
  <si>
    <t xml:space="preserve">bis(chloromethyl)ether </t>
  </si>
  <si>
    <t>Dichlorvos</t>
  </si>
  <si>
    <t>Diethanolamine</t>
  </si>
  <si>
    <t>N,N-Diethyl aniline</t>
  </si>
  <si>
    <t>Diethyl Sulfate</t>
  </si>
  <si>
    <t>3,3-Dimethoxybenzidine</t>
  </si>
  <si>
    <t>Dimethyl carbamoyl chloride</t>
  </si>
  <si>
    <t>Dimethyl formamide</t>
  </si>
  <si>
    <t>1,1-Dimethyl hydrazine</t>
  </si>
  <si>
    <t>Dimethyl sulfate</t>
  </si>
  <si>
    <t>4,6-Dinitro-o-creosol, and salts</t>
  </si>
  <si>
    <t>1,4-Dioxane</t>
  </si>
  <si>
    <t>1,2-Diphenylhydrazine</t>
  </si>
  <si>
    <t>Epichlorohydrin</t>
  </si>
  <si>
    <t>1,2-Epoxybutane</t>
  </si>
  <si>
    <t>Ethyl acrylate</t>
  </si>
  <si>
    <t>Ethyl Carbamate</t>
  </si>
  <si>
    <t>Ethyl Chloride</t>
  </si>
  <si>
    <t>Ethylene glycol</t>
  </si>
  <si>
    <t>Ethylene imine</t>
  </si>
  <si>
    <t>Ethylene thiourea</t>
  </si>
  <si>
    <t>Ethylidene dichloride</t>
  </si>
  <si>
    <t>Heptachlor</t>
  </si>
  <si>
    <t>Hexachlorobutadiene</t>
  </si>
  <si>
    <t>Hexachloroethane</t>
  </si>
  <si>
    <t>Hexamethylene-1,6-diisocyanate</t>
  </si>
  <si>
    <t>Hexamethylphosphoramide</t>
  </si>
  <si>
    <t>Hydroquinone</t>
  </si>
  <si>
    <t>Isophorone</t>
  </si>
  <si>
    <t>Lindane</t>
  </si>
  <si>
    <t>Maleic anhydride</t>
  </si>
  <si>
    <t>Methanol</t>
  </si>
  <si>
    <t>Methyl chloroform</t>
  </si>
  <si>
    <t>Methyl hydrazine</t>
  </si>
  <si>
    <t>Methyl iodide</t>
  </si>
  <si>
    <t>Methyl Isocyanate</t>
  </si>
  <si>
    <t>Methyl methacrylate</t>
  </si>
  <si>
    <t>Methyl tert butyl ether</t>
  </si>
  <si>
    <t>4,4-Methylene bis(2-chloroaniline)</t>
  </si>
  <si>
    <t>Methylene diphenyl diisocyanate</t>
  </si>
  <si>
    <t>Nitrobenzene</t>
  </si>
  <si>
    <t>4,4-Methylendianiline</t>
  </si>
  <si>
    <t>4-Nitrobiphenyl</t>
  </si>
  <si>
    <t>2-Nitropropane</t>
  </si>
  <si>
    <t>N-Nitroso-N-methylurea</t>
  </si>
  <si>
    <t>N-Nitrosomorpholine</t>
  </si>
  <si>
    <t>Parathion</t>
  </si>
  <si>
    <t>Pentachloronitrobenzene</t>
  </si>
  <si>
    <t>Pentachlorophenol</t>
  </si>
  <si>
    <t>p-Phenylenediamine</t>
  </si>
  <si>
    <t>Phosgene</t>
  </si>
  <si>
    <t>Phosphine</t>
  </si>
  <si>
    <t>Phosphorous</t>
  </si>
  <si>
    <t>Phthalic anhydride</t>
  </si>
  <si>
    <t>1,3-Propane sultone</t>
  </si>
  <si>
    <t>beta-Propiolactone</t>
  </si>
  <si>
    <t>Propionaldehyde</t>
  </si>
  <si>
    <t>Propoxur</t>
  </si>
  <si>
    <t>Propylene oxide</t>
  </si>
  <si>
    <t>1,2-Propylenimine</t>
  </si>
  <si>
    <t>Quinone</t>
  </si>
  <si>
    <t>Styrene oxide</t>
  </si>
  <si>
    <t>2,3,7,8-Tetrachlorodibenzo-p-dioxin</t>
  </si>
  <si>
    <t>1,1,2,2-tetrachloroethane</t>
  </si>
  <si>
    <t>Titanium Tetrachloride</t>
  </si>
  <si>
    <t>2,4-Toluene diamine</t>
  </si>
  <si>
    <t>2,4-Toluene diisocyanate</t>
  </si>
  <si>
    <t>o-Toluidine</t>
  </si>
  <si>
    <t>Toxaphene</t>
  </si>
  <si>
    <t>1,2,4-Trichlorobenzene</t>
  </si>
  <si>
    <t>1,1,2-Trichloroethane</t>
  </si>
  <si>
    <t>Triethylamine</t>
  </si>
  <si>
    <t>Trifluralin</t>
  </si>
  <si>
    <t>2,2,4-Trimethylpentane</t>
  </si>
  <si>
    <t>Vinyl Acetate</t>
  </si>
  <si>
    <t>Vinyl bromide</t>
  </si>
  <si>
    <t>o-Xylene</t>
  </si>
  <si>
    <t>M-Xylene</t>
  </si>
  <si>
    <t>P-Xylene</t>
  </si>
  <si>
    <t>Cyanide Compounds</t>
  </si>
  <si>
    <t>Glycol Ethers</t>
  </si>
  <si>
    <t>Polycyclic Organic Matter</t>
  </si>
  <si>
    <t>Antimony Trioxide</t>
  </si>
  <si>
    <t>Pulmonary</t>
  </si>
  <si>
    <t>Aramite</t>
  </si>
  <si>
    <t>Arsine</t>
  </si>
  <si>
    <t>Azobenzene</t>
  </si>
  <si>
    <t>Chlordane/12789036</t>
  </si>
  <si>
    <t>Hepatic effects</t>
  </si>
  <si>
    <t>Chlorine Dioxide</t>
  </si>
  <si>
    <t>1-Chloro-1,1-difluoroethane</t>
  </si>
  <si>
    <t>2-chloroacetophenone</t>
  </si>
  <si>
    <t>Nasal Passageways</t>
  </si>
  <si>
    <t>Chlorodifluoromethane</t>
  </si>
  <si>
    <t>Testicular effects</t>
  </si>
  <si>
    <t>p,p-Dichlorodiphenyltrichloroethane</t>
  </si>
  <si>
    <t>1,1-Dichloroethylene</t>
  </si>
  <si>
    <t>Liver toxicity</t>
  </si>
  <si>
    <t>Nasal passageways</t>
  </si>
  <si>
    <t>Dieldrin</t>
  </si>
  <si>
    <t>1,1-Difluoroethane</t>
  </si>
  <si>
    <t>2-Ethoxyethanol</t>
  </si>
  <si>
    <t>Developmental</t>
  </si>
  <si>
    <t>Ethylene glycol monobutyl ether</t>
  </si>
  <si>
    <t>Blood</t>
  </si>
  <si>
    <t>Olfactory</t>
  </si>
  <si>
    <t>2-Methoxyethanol</t>
  </si>
  <si>
    <t>Testicular</t>
  </si>
  <si>
    <t>Renal effects</t>
  </si>
  <si>
    <t>Decreased body weight</t>
  </si>
  <si>
    <t>Phosphoric Acid</t>
  </si>
  <si>
    <t>Respiratory</t>
  </si>
  <si>
    <t>Propylene glycol monmethyl ether</t>
  </si>
  <si>
    <t>Sedation</t>
  </si>
  <si>
    <t>1,1,1,2-Tetrafluoroethane</t>
  </si>
  <si>
    <t>Cellular</t>
  </si>
  <si>
    <t>Heptachlor epoxide</t>
  </si>
  <si>
    <t>alpha-Hexachlorocyclohexane</t>
  </si>
  <si>
    <t>beta-Hexachlorocyclohexane</t>
  </si>
  <si>
    <t>technical-Hexachlorocyclohexane</t>
  </si>
  <si>
    <t>Hexachlorodibenzo-p-dioxon</t>
  </si>
  <si>
    <t>Nickel subsulfide</t>
  </si>
  <si>
    <t>N-Nitroso-di-N-butylamide</t>
  </si>
  <si>
    <t>N-Nitrosodiethylamine</t>
  </si>
  <si>
    <t>N-Nitrosopyrrolidine</t>
  </si>
  <si>
    <t>1,1,1,2-tetrachloroethane</t>
  </si>
  <si>
    <t>HWIR</t>
  </si>
  <si>
    <t>TRI</t>
  </si>
  <si>
    <t>EPA/OPP</t>
  </si>
  <si>
    <t>CAPCOA</t>
  </si>
  <si>
    <t>EPA</t>
  </si>
  <si>
    <t>EPA OPP</t>
  </si>
  <si>
    <t>AEGL-1 (ug/m3)</t>
  </si>
  <si>
    <t>and Toxicological Parameters for Chronic Inhalation Pathway*</t>
  </si>
  <si>
    <t>and Toxicological Parameters for Acute Inhalation Pathway*</t>
  </si>
  <si>
    <t>24-hour</t>
  </si>
  <si>
    <t>1-hour</t>
  </si>
  <si>
    <t>8-hour</t>
  </si>
  <si>
    <t>AEGL-2 (ug/m3)</t>
  </si>
  <si>
    <t xml:space="preserve">EPRG-1 </t>
  </si>
  <si>
    <t>EPRG-2</t>
  </si>
  <si>
    <t xml:space="preserve">CAL REL </t>
  </si>
  <si>
    <t>IDLH/10</t>
  </si>
  <si>
    <t>OAQPS</t>
  </si>
  <si>
    <t xml:space="preserve"> (ug/m3)</t>
  </si>
  <si>
    <t>SCDM</t>
  </si>
  <si>
    <t>Chloroethane (Ethyl Chloride)</t>
  </si>
  <si>
    <t>Ethylene dibromide   (1,2-dibromoethane)</t>
  </si>
  <si>
    <t>Chlordane</t>
  </si>
  <si>
    <t>Aldrin</t>
  </si>
  <si>
    <t xml:space="preserve">2-Aminoanthraquinone </t>
  </si>
  <si>
    <t>Isobutyraldehyde</t>
  </si>
  <si>
    <t>Crotonaldehyde</t>
  </si>
  <si>
    <t>Dichlorobromomethane</t>
  </si>
  <si>
    <t>Cis-1,3-dichloropropene</t>
  </si>
  <si>
    <t>Chlorodibromomethane</t>
  </si>
  <si>
    <t>Propylene</t>
  </si>
  <si>
    <t>1,2-trans-dichloroethylene</t>
  </si>
  <si>
    <t>1,3-trans dichloropropene</t>
  </si>
  <si>
    <t>Fluoride</t>
  </si>
  <si>
    <t>CAL EPA</t>
  </si>
  <si>
    <t>Dichlorobenzene</t>
  </si>
  <si>
    <t>OPP-CAN</t>
  </si>
  <si>
    <t xml:space="preserve">1-bromopropane (1-BP or nPB) </t>
  </si>
  <si>
    <t>IRIS  - U.S. EPA’s Integrated Risk Information System</t>
  </si>
  <si>
    <t>ATSDR - Agency for Toxic Substances and Disease Registry</t>
  </si>
  <si>
    <t>CAL – California</t>
  </si>
  <si>
    <t>TRI – Toxic Release Information</t>
  </si>
  <si>
    <t>HWIR - Hazardous Waste Identification Rule for Contaminated media</t>
  </si>
  <si>
    <t>HEAST - Health Effects Assessment Summary Tables - EPA</t>
  </si>
  <si>
    <t>OAQPS -Office of Air Quality Planning and Standards</t>
  </si>
  <si>
    <t>SCDM - Superfund Chemical Data Matrix</t>
  </si>
  <si>
    <t>OPP-CAN - Office of Pesticide Programs - Canada</t>
  </si>
  <si>
    <t>ACGIH - American Conference of Governmental Industrial Hygienists</t>
  </si>
  <si>
    <t>Calculated Cancer Risk</t>
  </si>
  <si>
    <t>Calculated Hazard Quotient</t>
  </si>
  <si>
    <t>Index of Sources of Toxic Reference Concentration Information</t>
  </si>
  <si>
    <t>Updated 1/26/2022</t>
  </si>
  <si>
    <t>Modeled Annual Concentration</t>
  </si>
  <si>
    <t>Cancer URF</t>
  </si>
  <si>
    <t>(ug/m3)-1</t>
  </si>
  <si>
    <t>ug/m3</t>
  </si>
  <si>
    <t>Non-Cancer Chronic RfC</t>
  </si>
  <si>
    <t>Target Organs / Inhalation Critical Effects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</si>
</sst>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000"/>
    <numFmt numFmtId="166" formatCode="0.00000E+00"/>
    <numFmt numFmtId="167" formatCode="0.00000"/>
    <numFmt numFmtId="168" formatCode="0.0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0E+00"/>
  </numFmts>
  <fonts count="5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1F497D"/>
      <name val="Times New Roman"/>
      <family val="1"/>
    </font>
    <font>
      <sz val="11"/>
      <color theme="3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1" xfId="0" applyNumberFormat="1" applyFont="1" applyFill="1" applyBorder="1" applyAlignment="1">
      <alignment horizontal="center" vertical="center" wrapText="1"/>
    </xf>
    <xf numFmtId="165" fontId="2" fillId="33" borderId="11" xfId="0" applyNumberFormat="1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2" fillId="33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8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165" fontId="3" fillId="0" borderId="1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74" fontId="2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2" fontId="3" fillId="0" borderId="13" xfId="0" applyNumberFormat="1" applyFont="1" applyFill="1" applyBorder="1" applyAlignment="1">
      <alignment horizontal="center" vertical="center"/>
    </xf>
    <xf numFmtId="164" fontId="3" fillId="0" borderId="13" xfId="0" applyNumberFormat="1" applyFont="1" applyBorder="1" applyAlignment="1">
      <alignment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5" fontId="3" fillId="33" borderId="1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0" borderId="17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center" vertical="center"/>
    </xf>
    <xf numFmtId="164" fontId="2" fillId="0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2" fillId="0" borderId="23" xfId="0" applyNumberFormat="1" applyFont="1" applyFill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wrapText="1"/>
    </xf>
    <xf numFmtId="167" fontId="2" fillId="0" borderId="14" xfId="0" applyNumberFormat="1" applyFont="1" applyFill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165" fontId="2" fillId="0" borderId="24" xfId="0" applyNumberFormat="1" applyFont="1" applyFill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1" fontId="2" fillId="0" borderId="19" xfId="0" applyNumberFormat="1" applyFont="1" applyFill="1" applyBorder="1" applyAlignment="1">
      <alignment horizontal="center" vertical="center" wrapText="1"/>
    </xf>
    <xf numFmtId="11" fontId="3" fillId="0" borderId="19" xfId="0" applyNumberFormat="1" applyFont="1" applyFill="1" applyBorder="1" applyAlignment="1">
      <alignment horizontal="center" vertical="center" wrapText="1"/>
    </xf>
    <xf numFmtId="11" fontId="2" fillId="0" borderId="2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68" fontId="2" fillId="0" borderId="22" xfId="0" applyNumberFormat="1" applyFont="1" applyFill="1" applyBorder="1" applyAlignment="1">
      <alignment horizontal="center" vertical="center" wrapText="1"/>
    </xf>
    <xf numFmtId="165" fontId="2" fillId="0" borderId="22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Border="1" applyAlignment="1">
      <alignment horizontal="center" vertical="center" wrapText="1"/>
    </xf>
    <xf numFmtId="165" fontId="3" fillId="0" borderId="21" xfId="0" applyNumberFormat="1" applyFont="1" applyBorder="1" applyAlignment="1">
      <alignment horizontal="center" wrapText="1"/>
    </xf>
    <xf numFmtId="165" fontId="3" fillId="0" borderId="22" xfId="0" applyNumberFormat="1" applyFont="1" applyFill="1" applyBorder="1" applyAlignment="1">
      <alignment horizontal="center" vertical="center" wrapText="1"/>
    </xf>
    <xf numFmtId="11" fontId="3" fillId="0" borderId="22" xfId="0" applyNumberFormat="1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wrapText="1"/>
    </xf>
    <xf numFmtId="173" fontId="2" fillId="0" borderId="22" xfId="0" applyNumberFormat="1" applyFont="1" applyFill="1" applyBorder="1" applyAlignment="1">
      <alignment horizontal="center" vertical="center" wrapText="1"/>
    </xf>
    <xf numFmtId="173" fontId="2" fillId="0" borderId="23" xfId="0" applyNumberFormat="1" applyFont="1" applyFill="1" applyBorder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wrapText="1"/>
    </xf>
    <xf numFmtId="0" fontId="49" fillId="0" borderId="16" xfId="0" applyFont="1" applyBorder="1" applyAlignment="1">
      <alignment vertical="center"/>
    </xf>
    <xf numFmtId="164" fontId="50" fillId="0" borderId="16" xfId="0" applyNumberFormat="1" applyFont="1" applyBorder="1" applyAlignment="1">
      <alignment horizontal="left" vertical="center" wrapText="1"/>
    </xf>
    <xf numFmtId="164" fontId="3" fillId="0" borderId="22" xfId="0" applyNumberFormat="1" applyFont="1" applyFill="1" applyBorder="1" applyAlignment="1">
      <alignment horizontal="center" vertical="center"/>
    </xf>
    <xf numFmtId="164" fontId="9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 wrapText="1"/>
    </xf>
    <xf numFmtId="11" fontId="3" fillId="0" borderId="26" xfId="0" applyNumberFormat="1" applyFont="1" applyBorder="1" applyAlignment="1">
      <alignment horizontal="center"/>
    </xf>
    <xf numFmtId="164" fontId="2" fillId="0" borderId="26" xfId="0" applyNumberFormat="1" applyFont="1" applyBorder="1" applyAlignment="1">
      <alignment horizontal="center" wrapText="1"/>
    </xf>
    <xf numFmtId="11" fontId="2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64" fontId="3" fillId="0" borderId="26" xfId="0" applyNumberFormat="1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wrapText="1"/>
    </xf>
    <xf numFmtId="0" fontId="3" fillId="0" borderId="20" xfId="0" applyNumberFormat="1" applyFont="1" applyBorder="1" applyAlignment="1">
      <alignment horizontal="center" wrapText="1"/>
    </xf>
    <xf numFmtId="164" fontId="3" fillId="0" borderId="23" xfId="0" applyNumberFormat="1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 wrapText="1"/>
    </xf>
    <xf numFmtId="164" fontId="2" fillId="0" borderId="27" xfId="0" applyNumberFormat="1" applyFont="1" applyBorder="1" applyAlignment="1">
      <alignment horizontal="center" vertical="center" wrapText="1"/>
    </xf>
    <xf numFmtId="164" fontId="2" fillId="0" borderId="20" xfId="0" applyNumberFormat="1" applyFont="1" applyBorder="1" applyAlignment="1">
      <alignment horizontal="center" vertical="center" wrapText="1"/>
    </xf>
    <xf numFmtId="165" fontId="3" fillId="0" borderId="23" xfId="0" applyNumberFormat="1" applyFont="1" applyFill="1" applyBorder="1" applyAlignment="1">
      <alignment horizontal="center" wrapText="1"/>
    </xf>
    <xf numFmtId="164" fontId="3" fillId="0" borderId="2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0" fontId="2" fillId="0" borderId="17" xfId="0" applyNumberFormat="1" applyFont="1" applyFill="1" applyBorder="1" applyAlignment="1">
      <alignment horizontal="center" vertical="center" wrapText="1"/>
    </xf>
    <xf numFmtId="164" fontId="3" fillId="0" borderId="28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2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9"/>
  <sheetViews>
    <sheetView zoomScalePageLayoutView="0" workbookViewId="0" topLeftCell="A37">
      <selection activeCell="M22" sqref="M22"/>
    </sheetView>
  </sheetViews>
  <sheetFormatPr defaultColWidth="9.140625" defaultRowHeight="12.75"/>
  <cols>
    <col min="1" max="1" width="26.421875" style="13" customWidth="1"/>
    <col min="2" max="2" width="11.421875" style="23" bestFit="1" customWidth="1"/>
    <col min="3" max="3" width="12.00390625" style="13" bestFit="1" customWidth="1"/>
    <col min="4" max="4" width="13.57421875" style="14" bestFit="1" customWidth="1"/>
    <col min="5" max="5" width="11.00390625" style="14" customWidth="1"/>
    <col min="6" max="7" width="14.28125" style="15" customWidth="1"/>
    <col min="8" max="8" width="11.421875" style="41" bestFit="1" customWidth="1"/>
    <col min="9" max="10" width="11.140625" style="5" customWidth="1"/>
    <col min="11" max="11" width="25.28125" style="5" customWidth="1"/>
    <col min="12" max="12" width="2.57421875" style="0" customWidth="1"/>
    <col min="13" max="13" width="65.57421875" style="0" customWidth="1"/>
  </cols>
  <sheetData>
    <row r="1" spans="1:11" ht="15.75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6.5" thickBot="1">
      <c r="A2" s="120" t="s">
        <v>365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1" ht="13.5" thickBot="1">
      <c r="A3" s="1" t="s">
        <v>409</v>
      </c>
      <c r="B3" s="16"/>
      <c r="C3" s="2"/>
      <c r="D3" s="2"/>
      <c r="E3" s="2"/>
      <c r="F3" s="3"/>
      <c r="G3" s="3"/>
      <c r="H3" s="39"/>
      <c r="I3" s="2"/>
      <c r="J3" s="2"/>
      <c r="K3" s="2"/>
    </row>
    <row r="4" spans="1:11" ht="51">
      <c r="A4" s="4"/>
      <c r="B4" s="44"/>
      <c r="C4" s="50" t="s">
        <v>410</v>
      </c>
      <c r="D4" s="61" t="s">
        <v>411</v>
      </c>
      <c r="E4" s="57"/>
      <c r="F4" s="97"/>
      <c r="G4" s="65" t="s">
        <v>406</v>
      </c>
      <c r="H4" s="73" t="s">
        <v>414</v>
      </c>
      <c r="I4" s="78" t="s">
        <v>2</v>
      </c>
      <c r="J4" s="78" t="s">
        <v>407</v>
      </c>
      <c r="K4" s="61" t="s">
        <v>415</v>
      </c>
    </row>
    <row r="5" spans="1:13" ht="26.25" thickBot="1">
      <c r="A5" s="98" t="s">
        <v>3</v>
      </c>
      <c r="B5" s="99" t="s">
        <v>201</v>
      </c>
      <c r="C5" s="100" t="s">
        <v>376</v>
      </c>
      <c r="D5" s="101" t="s">
        <v>412</v>
      </c>
      <c r="E5" s="100" t="s">
        <v>4</v>
      </c>
      <c r="F5" s="102"/>
      <c r="G5" s="103"/>
      <c r="H5" s="104" t="s">
        <v>413</v>
      </c>
      <c r="I5" s="100"/>
      <c r="J5" s="100"/>
      <c r="K5" s="105"/>
      <c r="M5" s="32" t="s">
        <v>408</v>
      </c>
    </row>
    <row r="6" spans="1:13" ht="15">
      <c r="A6" s="42" t="s">
        <v>395</v>
      </c>
      <c r="B6" s="89">
        <v>106945</v>
      </c>
      <c r="C6" s="90"/>
      <c r="D6" s="91">
        <v>3.7E-06</v>
      </c>
      <c r="E6" s="92" t="s">
        <v>20</v>
      </c>
      <c r="F6" s="5"/>
      <c r="G6" s="93">
        <f>C6*D6</f>
        <v>0</v>
      </c>
      <c r="H6" s="94">
        <v>100</v>
      </c>
      <c r="I6" s="95" t="s">
        <v>101</v>
      </c>
      <c r="J6" s="90"/>
      <c r="K6" s="96"/>
      <c r="M6" s="84" t="s">
        <v>396</v>
      </c>
    </row>
    <row r="7" spans="1:13" ht="15">
      <c r="A7" s="7" t="s">
        <v>357</v>
      </c>
      <c r="B7" s="45">
        <v>630206</v>
      </c>
      <c r="C7" s="51"/>
      <c r="D7" s="58">
        <v>7.4E-06</v>
      </c>
      <c r="E7" s="54" t="s">
        <v>11</v>
      </c>
      <c r="F7" s="8"/>
      <c r="G7" s="66">
        <f>C7*D7</f>
        <v>0</v>
      </c>
      <c r="H7" s="52"/>
      <c r="I7" s="54"/>
      <c r="J7" s="54"/>
      <c r="K7" s="81" t="s">
        <v>16</v>
      </c>
      <c r="M7" s="84" t="s">
        <v>397</v>
      </c>
    </row>
    <row r="8" spans="1:13" ht="15">
      <c r="A8" s="7" t="s">
        <v>346</v>
      </c>
      <c r="B8" s="45">
        <v>811972</v>
      </c>
      <c r="C8" s="51"/>
      <c r="D8" s="58"/>
      <c r="E8" s="54"/>
      <c r="F8" s="8"/>
      <c r="G8" s="66"/>
      <c r="H8" s="52">
        <v>80000</v>
      </c>
      <c r="I8" s="54" t="s">
        <v>11</v>
      </c>
      <c r="J8" s="79">
        <f>C8/H8</f>
        <v>0</v>
      </c>
      <c r="K8" s="54" t="s">
        <v>347</v>
      </c>
      <c r="M8" s="84" t="s">
        <v>398</v>
      </c>
    </row>
    <row r="9" spans="1:13" ht="15">
      <c r="A9" s="7" t="s">
        <v>295</v>
      </c>
      <c r="B9" s="45">
        <v>79345</v>
      </c>
      <c r="C9" s="51"/>
      <c r="D9" s="58">
        <v>5.8E-05</v>
      </c>
      <c r="E9" s="54" t="s">
        <v>11</v>
      </c>
      <c r="F9" s="8"/>
      <c r="G9" s="66">
        <f>C9*D9</f>
        <v>0</v>
      </c>
      <c r="H9" s="52"/>
      <c r="I9" s="54"/>
      <c r="J9" s="54"/>
      <c r="K9" s="81" t="s">
        <v>16</v>
      </c>
      <c r="M9" s="84" t="s">
        <v>399</v>
      </c>
    </row>
    <row r="10" spans="1:13" ht="30">
      <c r="A10" s="7" t="s">
        <v>302</v>
      </c>
      <c r="B10" s="45">
        <v>79005</v>
      </c>
      <c r="C10" s="51"/>
      <c r="D10" s="58">
        <v>1.6E-05</v>
      </c>
      <c r="E10" s="54" t="s">
        <v>11</v>
      </c>
      <c r="F10" s="8"/>
      <c r="G10" s="66">
        <f>C10*D10</f>
        <v>0</v>
      </c>
      <c r="H10" s="52">
        <v>400</v>
      </c>
      <c r="I10" s="54" t="s">
        <v>20</v>
      </c>
      <c r="J10" s="79">
        <f>C10/H10</f>
        <v>0</v>
      </c>
      <c r="K10" s="81" t="s">
        <v>16</v>
      </c>
      <c r="M10" s="85" t="s">
        <v>400</v>
      </c>
    </row>
    <row r="11" spans="1:13" ht="15">
      <c r="A11" s="7" t="s">
        <v>328</v>
      </c>
      <c r="B11" s="45">
        <v>75354</v>
      </c>
      <c r="C11" s="51"/>
      <c r="D11" s="58">
        <v>0.000343</v>
      </c>
      <c r="E11" s="54" t="s">
        <v>39</v>
      </c>
      <c r="F11" s="8"/>
      <c r="G11" s="66"/>
      <c r="H11" s="52">
        <v>200</v>
      </c>
      <c r="I11" s="54" t="s">
        <v>11</v>
      </c>
      <c r="J11" s="79">
        <f>C11/H11</f>
        <v>0</v>
      </c>
      <c r="K11" s="54" t="s">
        <v>329</v>
      </c>
      <c r="M11" s="85" t="s">
        <v>401</v>
      </c>
    </row>
    <row r="12" spans="1:13" ht="15">
      <c r="A12" s="7" t="s">
        <v>332</v>
      </c>
      <c r="B12" s="45">
        <v>75376</v>
      </c>
      <c r="C12" s="51"/>
      <c r="D12" s="58"/>
      <c r="E12" s="54"/>
      <c r="F12" s="8"/>
      <c r="G12" s="66"/>
      <c r="H12" s="52">
        <v>40000</v>
      </c>
      <c r="I12" s="54" t="s">
        <v>11</v>
      </c>
      <c r="J12" s="79">
        <f>C12/H12</f>
        <v>0</v>
      </c>
      <c r="K12" s="54"/>
      <c r="M12" s="85" t="s">
        <v>402</v>
      </c>
    </row>
    <row r="13" spans="1:13" ht="15">
      <c r="A13" s="7" t="s">
        <v>240</v>
      </c>
      <c r="B13" s="45">
        <v>57147</v>
      </c>
      <c r="C13" s="51"/>
      <c r="D13" s="58">
        <v>0.000131</v>
      </c>
      <c r="E13" s="54" t="s">
        <v>394</v>
      </c>
      <c r="F13" s="8"/>
      <c r="G13" s="66">
        <f>C13*D13</f>
        <v>0</v>
      </c>
      <c r="H13" s="52"/>
      <c r="I13" s="54"/>
      <c r="J13" s="54"/>
      <c r="K13" s="54"/>
      <c r="M13" s="85" t="s">
        <v>403</v>
      </c>
    </row>
    <row r="14" spans="1:13" s="32" customFormat="1" ht="25.5">
      <c r="A14" s="29" t="s">
        <v>5</v>
      </c>
      <c r="B14" s="46">
        <v>95943</v>
      </c>
      <c r="C14" s="52"/>
      <c r="D14" s="58"/>
      <c r="E14" s="58"/>
      <c r="F14" s="31"/>
      <c r="G14" s="67"/>
      <c r="H14" s="74"/>
      <c r="I14" s="58"/>
      <c r="J14" s="58"/>
      <c r="K14" s="58"/>
      <c r="M14" s="85" t="s">
        <v>404</v>
      </c>
    </row>
    <row r="15" spans="1:13" ht="30">
      <c r="A15" s="7" t="s">
        <v>301</v>
      </c>
      <c r="B15" s="45">
        <v>120821</v>
      </c>
      <c r="C15" s="51"/>
      <c r="D15" s="58">
        <v>1E-06</v>
      </c>
      <c r="E15" s="54" t="s">
        <v>20</v>
      </c>
      <c r="F15" s="8"/>
      <c r="G15" s="66">
        <f>C15*D15</f>
        <v>0</v>
      </c>
      <c r="H15" s="52">
        <v>200</v>
      </c>
      <c r="I15" s="54" t="s">
        <v>39</v>
      </c>
      <c r="J15" s="79">
        <f>C15/H15</f>
        <v>0</v>
      </c>
      <c r="K15" s="54"/>
      <c r="M15" s="85" t="s">
        <v>405</v>
      </c>
    </row>
    <row r="16" spans="1:11" ht="25.5">
      <c r="A16" s="7" t="s">
        <v>6</v>
      </c>
      <c r="B16" s="45">
        <v>95636</v>
      </c>
      <c r="C16" s="51"/>
      <c r="D16" s="58"/>
      <c r="E16" s="54"/>
      <c r="F16" s="8">
        <v>0.006</v>
      </c>
      <c r="G16" s="66"/>
      <c r="H16" s="52">
        <f>F16*1000</f>
        <v>6</v>
      </c>
      <c r="I16" s="54" t="s">
        <v>7</v>
      </c>
      <c r="J16" s="79">
        <f>C16/H16</f>
        <v>0</v>
      </c>
      <c r="K16" s="54" t="s">
        <v>8</v>
      </c>
    </row>
    <row r="17" spans="1:11" ht="25.5">
      <c r="A17" s="7" t="s">
        <v>231</v>
      </c>
      <c r="B17" s="45">
        <v>96128</v>
      </c>
      <c r="C17" s="51"/>
      <c r="D17" s="58">
        <v>0.002</v>
      </c>
      <c r="E17" s="54" t="s">
        <v>20</v>
      </c>
      <c r="F17" s="8"/>
      <c r="G17" s="66">
        <f>C17*D17</f>
        <v>0</v>
      </c>
      <c r="H17" s="52">
        <v>0.2</v>
      </c>
      <c r="I17" s="54" t="s">
        <v>11</v>
      </c>
      <c r="J17" s="79">
        <f>C17/H17</f>
        <v>0</v>
      </c>
      <c r="K17" s="54" t="s">
        <v>326</v>
      </c>
    </row>
    <row r="18" spans="1:11" ht="12.75">
      <c r="A18" s="7" t="s">
        <v>244</v>
      </c>
      <c r="B18" s="45">
        <v>122667</v>
      </c>
      <c r="C18" s="51"/>
      <c r="D18" s="58">
        <v>0.00022</v>
      </c>
      <c r="E18" s="54" t="s">
        <v>11</v>
      </c>
      <c r="F18" s="8"/>
      <c r="G18" s="66">
        <f>C18*D18</f>
        <v>0</v>
      </c>
      <c r="H18" s="52"/>
      <c r="I18" s="69"/>
      <c r="J18" s="69"/>
      <c r="K18" s="81" t="s">
        <v>16</v>
      </c>
    </row>
    <row r="19" spans="1:11" ht="12.75">
      <c r="A19" s="7" t="s">
        <v>246</v>
      </c>
      <c r="B19" s="45">
        <v>106887</v>
      </c>
      <c r="C19" s="51"/>
      <c r="D19" s="58"/>
      <c r="E19" s="54"/>
      <c r="F19" s="8"/>
      <c r="G19" s="66"/>
      <c r="H19" s="52">
        <v>20</v>
      </c>
      <c r="I19" s="69" t="s">
        <v>11</v>
      </c>
      <c r="J19" s="79">
        <f>C19/H19</f>
        <v>0</v>
      </c>
      <c r="K19" s="54" t="s">
        <v>330</v>
      </c>
    </row>
    <row r="20" spans="1:11" ht="12.75">
      <c r="A20" s="7" t="s">
        <v>291</v>
      </c>
      <c r="B20" s="45">
        <v>75558</v>
      </c>
      <c r="C20" s="51"/>
      <c r="D20" s="58">
        <v>0.00071</v>
      </c>
      <c r="E20" s="54" t="s">
        <v>20</v>
      </c>
      <c r="F20" s="8"/>
      <c r="G20" s="66">
        <f>C20*D20</f>
        <v>0</v>
      </c>
      <c r="H20" s="52"/>
      <c r="I20" s="54"/>
      <c r="J20" s="54"/>
      <c r="K20" s="81"/>
    </row>
    <row r="21" spans="1:11" ht="12.75">
      <c r="A21" s="7" t="s">
        <v>389</v>
      </c>
      <c r="B21" s="45">
        <v>156605</v>
      </c>
      <c r="C21" s="51"/>
      <c r="D21" s="58"/>
      <c r="E21" s="54"/>
      <c r="F21" s="8"/>
      <c r="G21" s="66"/>
      <c r="H21" s="52"/>
      <c r="I21" s="54" t="s">
        <v>101</v>
      </c>
      <c r="J21" s="54"/>
      <c r="K21" s="81"/>
    </row>
    <row r="22" spans="1:11" ht="25.5">
      <c r="A22" s="7" t="s">
        <v>9</v>
      </c>
      <c r="B22" s="45">
        <v>108678</v>
      </c>
      <c r="C22" s="51"/>
      <c r="D22" s="58"/>
      <c r="E22" s="54"/>
      <c r="F22" s="8">
        <v>0.006</v>
      </c>
      <c r="G22" s="66"/>
      <c r="H22" s="52">
        <f>F22*1000</f>
        <v>6</v>
      </c>
      <c r="I22" s="54" t="s">
        <v>7</v>
      </c>
      <c r="J22" s="79">
        <f>C22/H22</f>
        <v>0</v>
      </c>
      <c r="K22" s="54" t="s">
        <v>8</v>
      </c>
    </row>
    <row r="23" spans="1:11" ht="25.5">
      <c r="A23" s="7" t="s">
        <v>10</v>
      </c>
      <c r="B23" s="45">
        <v>106990</v>
      </c>
      <c r="C23" s="51"/>
      <c r="D23" s="58">
        <v>3E-05</v>
      </c>
      <c r="E23" s="54" t="s">
        <v>11</v>
      </c>
      <c r="F23" s="8">
        <v>0.002</v>
      </c>
      <c r="G23" s="66">
        <f>C23*D23</f>
        <v>0</v>
      </c>
      <c r="H23" s="52">
        <f>F23*1000</f>
        <v>2</v>
      </c>
      <c r="I23" s="54" t="s">
        <v>11</v>
      </c>
      <c r="J23" s="79">
        <f>C23/H23</f>
        <v>0</v>
      </c>
      <c r="K23" s="54" t="s">
        <v>12</v>
      </c>
    </row>
    <row r="24" spans="1:11" ht="12.75">
      <c r="A24" s="7" t="s">
        <v>13</v>
      </c>
      <c r="B24" s="45">
        <v>541731</v>
      </c>
      <c r="C24" s="51"/>
      <c r="D24" s="58"/>
      <c r="E24" s="54"/>
      <c r="F24" s="8">
        <v>0.105</v>
      </c>
      <c r="G24" s="66">
        <f>C24*D24</f>
        <v>0</v>
      </c>
      <c r="H24" s="52">
        <f>F24*1000</f>
        <v>105</v>
      </c>
      <c r="I24" s="54" t="s">
        <v>14</v>
      </c>
      <c r="J24" s="79">
        <f>C24/H24</f>
        <v>0</v>
      </c>
      <c r="K24" s="54"/>
    </row>
    <row r="25" spans="1:11" ht="12.75">
      <c r="A25" s="7" t="s">
        <v>390</v>
      </c>
      <c r="B25" s="45">
        <v>10061026</v>
      </c>
      <c r="C25" s="51"/>
      <c r="D25" s="58">
        <v>3.7E-05</v>
      </c>
      <c r="E25" s="54" t="s">
        <v>358</v>
      </c>
      <c r="F25" s="8"/>
      <c r="G25" s="66"/>
      <c r="H25" s="52">
        <v>0.02</v>
      </c>
      <c r="I25" s="54" t="s">
        <v>358</v>
      </c>
      <c r="J25" s="79"/>
      <c r="K25" s="54"/>
    </row>
    <row r="26" spans="1:11" ht="12.75">
      <c r="A26" s="7" t="s">
        <v>15</v>
      </c>
      <c r="B26" s="45">
        <v>542756</v>
      </c>
      <c r="C26" s="51"/>
      <c r="D26" s="58">
        <v>4E-06</v>
      </c>
      <c r="E26" s="54" t="s">
        <v>11</v>
      </c>
      <c r="F26" s="8">
        <v>0.02</v>
      </c>
      <c r="G26" s="66">
        <f>C26*D26</f>
        <v>0</v>
      </c>
      <c r="H26" s="52">
        <f>F26*1000</f>
        <v>20</v>
      </c>
      <c r="I26" s="54" t="s">
        <v>11</v>
      </c>
      <c r="J26" s="79">
        <f>C26/H26</f>
        <v>0</v>
      </c>
      <c r="K26" s="81" t="s">
        <v>16</v>
      </c>
    </row>
    <row r="27" spans="1:11" ht="25.5">
      <c r="A27" s="7" t="s">
        <v>17</v>
      </c>
      <c r="B27" s="45">
        <v>99650</v>
      </c>
      <c r="C27" s="51"/>
      <c r="D27" s="58"/>
      <c r="E27" s="54"/>
      <c r="F27" s="8">
        <f>70/20*0.0001</f>
        <v>0.00035</v>
      </c>
      <c r="G27" s="66"/>
      <c r="H27" s="52">
        <f>F27*1000</f>
        <v>0.35</v>
      </c>
      <c r="I27" s="54" t="s">
        <v>18</v>
      </c>
      <c r="J27" s="79">
        <f>C27/H27</f>
        <v>0</v>
      </c>
      <c r="K27" s="54"/>
    </row>
    <row r="28" spans="1:11" ht="12.75">
      <c r="A28" s="7" t="s">
        <v>286</v>
      </c>
      <c r="B28" s="45">
        <v>1120714</v>
      </c>
      <c r="C28" s="51"/>
      <c r="D28" s="58">
        <v>0.00069</v>
      </c>
      <c r="E28" s="54" t="s">
        <v>20</v>
      </c>
      <c r="F28" s="8"/>
      <c r="G28" s="66">
        <f>C28*D28</f>
        <v>0</v>
      </c>
      <c r="H28" s="52"/>
      <c r="I28" s="70"/>
      <c r="J28" s="70"/>
      <c r="K28" s="81"/>
    </row>
    <row r="29" spans="1:11" ht="12.75">
      <c r="A29" s="7" t="s">
        <v>19</v>
      </c>
      <c r="B29" s="45">
        <v>106467</v>
      </c>
      <c r="C29" s="51"/>
      <c r="D29" s="58">
        <v>1.1E-05</v>
      </c>
      <c r="E29" s="54" t="s">
        <v>39</v>
      </c>
      <c r="F29" s="8">
        <v>0.8</v>
      </c>
      <c r="G29" s="66">
        <f>C29*D29</f>
        <v>0</v>
      </c>
      <c r="H29" s="52">
        <f>F29*1000</f>
        <v>800</v>
      </c>
      <c r="I29" s="54" t="s">
        <v>11</v>
      </c>
      <c r="J29" s="79">
        <f>C29/H29</f>
        <v>0</v>
      </c>
      <c r="K29" s="81" t="s">
        <v>16</v>
      </c>
    </row>
    <row r="30" spans="1:11" ht="12.75">
      <c r="A30" s="7" t="s">
        <v>243</v>
      </c>
      <c r="B30" s="45">
        <v>123911</v>
      </c>
      <c r="C30" s="51"/>
      <c r="D30" s="58">
        <v>5E-06</v>
      </c>
      <c r="E30" s="54" t="s">
        <v>11</v>
      </c>
      <c r="F30" s="8"/>
      <c r="G30" s="66">
        <f>C30*D30</f>
        <v>0</v>
      </c>
      <c r="H30" s="52">
        <v>30</v>
      </c>
      <c r="I30" s="69" t="s">
        <v>11</v>
      </c>
      <c r="J30" s="79">
        <f>C30/H30</f>
        <v>0</v>
      </c>
      <c r="K30" s="54"/>
    </row>
    <row r="31" spans="1:11" ht="12.75">
      <c r="A31" s="7" t="s">
        <v>21</v>
      </c>
      <c r="B31" s="45">
        <v>130154</v>
      </c>
      <c r="C31" s="51"/>
      <c r="D31" s="58"/>
      <c r="E31" s="54"/>
      <c r="F31" s="8"/>
      <c r="G31" s="66"/>
      <c r="H31" s="74"/>
      <c r="I31" s="54"/>
      <c r="J31" s="54"/>
      <c r="K31" s="54"/>
    </row>
    <row r="32" spans="1:11" ht="25.5">
      <c r="A32" s="7" t="s">
        <v>322</v>
      </c>
      <c r="B32" s="45">
        <v>75683</v>
      </c>
      <c r="C32" s="51"/>
      <c r="D32" s="58"/>
      <c r="E32" s="54"/>
      <c r="F32" s="8"/>
      <c r="G32" s="66"/>
      <c r="H32" s="52">
        <v>5000</v>
      </c>
      <c r="I32" s="54" t="s">
        <v>11</v>
      </c>
      <c r="J32" s="79">
        <f>C32/H32</f>
        <v>0</v>
      </c>
      <c r="K32" s="54"/>
    </row>
    <row r="33" spans="1:11" ht="12.75">
      <c r="A33" s="7" t="s">
        <v>22</v>
      </c>
      <c r="B33" s="45">
        <v>134327</v>
      </c>
      <c r="C33" s="51"/>
      <c r="D33" s="58"/>
      <c r="E33" s="54"/>
      <c r="F33" s="8"/>
      <c r="G33" s="66"/>
      <c r="H33" s="74"/>
      <c r="I33" s="54"/>
      <c r="J33" s="54"/>
      <c r="K33" s="54" t="s">
        <v>23</v>
      </c>
    </row>
    <row r="34" spans="1:11" ht="12.75">
      <c r="A34" s="7" t="s">
        <v>305</v>
      </c>
      <c r="B34" s="45">
        <v>540841</v>
      </c>
      <c r="C34" s="51"/>
      <c r="D34" s="58"/>
      <c r="E34" s="54"/>
      <c r="F34" s="8"/>
      <c r="G34" s="66"/>
      <c r="H34" s="52"/>
      <c r="I34" s="54"/>
      <c r="J34" s="54"/>
      <c r="K34" s="81"/>
    </row>
    <row r="35" spans="1:11" ht="38.25">
      <c r="A35" s="7" t="s">
        <v>294</v>
      </c>
      <c r="B35" s="45">
        <v>1746016</v>
      </c>
      <c r="C35" s="51"/>
      <c r="D35" s="58">
        <v>33</v>
      </c>
      <c r="E35" s="54" t="s">
        <v>20</v>
      </c>
      <c r="F35" s="8"/>
      <c r="G35" s="66">
        <f>C35*D35</f>
        <v>0</v>
      </c>
      <c r="H35" s="75">
        <v>4E-05</v>
      </c>
      <c r="I35" s="54" t="s">
        <v>20</v>
      </c>
      <c r="J35" s="79">
        <f>C35/H35</f>
        <v>0</v>
      </c>
      <c r="K35" s="54"/>
    </row>
    <row r="36" spans="1:11" ht="12.75">
      <c r="A36" s="7" t="s">
        <v>24</v>
      </c>
      <c r="B36" s="45"/>
      <c r="C36" s="51"/>
      <c r="D36" s="58"/>
      <c r="E36" s="54"/>
      <c r="F36" s="8">
        <v>0.07</v>
      </c>
      <c r="G36" s="66"/>
      <c r="H36" s="52">
        <f>F36*1000</f>
        <v>70</v>
      </c>
      <c r="I36" s="54" t="s">
        <v>14</v>
      </c>
      <c r="J36" s="79">
        <f>C36/H36</f>
        <v>0</v>
      </c>
      <c r="K36" s="54"/>
    </row>
    <row r="37" spans="1:11" ht="25.5">
      <c r="A37" s="7" t="s">
        <v>25</v>
      </c>
      <c r="B37" s="45">
        <v>95954</v>
      </c>
      <c r="C37" s="51"/>
      <c r="D37" s="58"/>
      <c r="E37" s="54"/>
      <c r="F37" s="8">
        <v>0.35</v>
      </c>
      <c r="G37" s="66"/>
      <c r="H37" s="52">
        <f>F37*1000</f>
        <v>350</v>
      </c>
      <c r="I37" s="54" t="s">
        <v>18</v>
      </c>
      <c r="J37" s="79">
        <f>C37/H37</f>
        <v>0</v>
      </c>
      <c r="K37" s="54"/>
    </row>
    <row r="38" spans="1:11" ht="25.5">
      <c r="A38" s="7" t="s">
        <v>26</v>
      </c>
      <c r="B38" s="45">
        <v>88062</v>
      </c>
      <c r="C38" s="51"/>
      <c r="D38" s="58">
        <v>3.1E-06</v>
      </c>
      <c r="E38" s="54" t="s">
        <v>11</v>
      </c>
      <c r="F38" s="8">
        <v>0.00035</v>
      </c>
      <c r="G38" s="66">
        <f>C38*D38</f>
        <v>0</v>
      </c>
      <c r="H38" s="52">
        <f>F38*1000</f>
        <v>0.35</v>
      </c>
      <c r="I38" s="54" t="s">
        <v>27</v>
      </c>
      <c r="J38" s="79">
        <f>C38/H38</f>
        <v>0</v>
      </c>
      <c r="K38" s="81" t="s">
        <v>16</v>
      </c>
    </row>
    <row r="39" spans="1:11" ht="12.75">
      <c r="A39" s="7" t="s">
        <v>228</v>
      </c>
      <c r="B39" s="45">
        <v>94757</v>
      </c>
      <c r="C39" s="51"/>
      <c r="D39" s="58"/>
      <c r="E39" s="54"/>
      <c r="F39" s="8"/>
      <c r="G39" s="66"/>
      <c r="H39" s="52"/>
      <c r="I39" s="54"/>
      <c r="J39" s="54"/>
      <c r="K39" s="69"/>
    </row>
    <row r="40" spans="1:11" ht="25.5">
      <c r="A40" s="7" t="s">
        <v>28</v>
      </c>
      <c r="B40" s="45">
        <v>51285</v>
      </c>
      <c r="C40" s="51"/>
      <c r="D40" s="58"/>
      <c r="E40" s="54"/>
      <c r="F40" s="8">
        <v>0.007</v>
      </c>
      <c r="G40" s="66"/>
      <c r="H40" s="52">
        <f>F40*1000</f>
        <v>7</v>
      </c>
      <c r="I40" s="54" t="s">
        <v>18</v>
      </c>
      <c r="J40" s="79">
        <f>C40/H40</f>
        <v>0</v>
      </c>
      <c r="K40" s="54"/>
    </row>
    <row r="41" spans="1:11" ht="12.75">
      <c r="A41" s="7" t="s">
        <v>29</v>
      </c>
      <c r="B41" s="45">
        <v>121142</v>
      </c>
      <c r="C41" s="51"/>
      <c r="D41" s="58">
        <v>8.9E-05</v>
      </c>
      <c r="E41" s="54" t="s">
        <v>20</v>
      </c>
      <c r="F41" s="8">
        <v>0.0035</v>
      </c>
      <c r="G41" s="66">
        <f aca="true" t="shared" si="0" ref="G41:G46">C41*D41</f>
        <v>0</v>
      </c>
      <c r="H41" s="52">
        <v>7</v>
      </c>
      <c r="I41" s="54" t="s">
        <v>20</v>
      </c>
      <c r="J41" s="79">
        <f>C41/H41</f>
        <v>0</v>
      </c>
      <c r="K41" s="81" t="s">
        <v>16</v>
      </c>
    </row>
    <row r="42" spans="1:11" ht="12.75">
      <c r="A42" s="7" t="s">
        <v>297</v>
      </c>
      <c r="B42" s="45">
        <v>95807</v>
      </c>
      <c r="C42" s="51"/>
      <c r="D42" s="58">
        <v>0.0011</v>
      </c>
      <c r="E42" s="54" t="s">
        <v>20</v>
      </c>
      <c r="F42" s="8"/>
      <c r="G42" s="66">
        <f t="shared" si="0"/>
        <v>0</v>
      </c>
      <c r="H42" s="52"/>
      <c r="I42" s="54"/>
      <c r="J42" s="54"/>
      <c r="K42" s="54"/>
    </row>
    <row r="43" spans="1:11" ht="12.75">
      <c r="A43" s="7" t="s">
        <v>298</v>
      </c>
      <c r="B43" s="45">
        <v>584849</v>
      </c>
      <c r="C43" s="51"/>
      <c r="D43" s="58">
        <v>1.1E-05</v>
      </c>
      <c r="E43" s="54" t="s">
        <v>20</v>
      </c>
      <c r="F43" s="8"/>
      <c r="G43" s="66">
        <f t="shared" si="0"/>
        <v>0</v>
      </c>
      <c r="H43" s="52">
        <v>0.07</v>
      </c>
      <c r="I43" s="54" t="s">
        <v>11</v>
      </c>
      <c r="J43" s="79">
        <f aca="true" t="shared" si="1" ref="J43:J56">C43/H43</f>
        <v>0</v>
      </c>
      <c r="K43" s="54" t="s">
        <v>343</v>
      </c>
    </row>
    <row r="44" spans="1:11" ht="25.5">
      <c r="A44" s="7" t="s">
        <v>31</v>
      </c>
      <c r="B44" s="45">
        <v>606202</v>
      </c>
      <c r="C44" s="51"/>
      <c r="D44" s="58">
        <v>0.19</v>
      </c>
      <c r="E44" s="54" t="s">
        <v>18</v>
      </c>
      <c r="F44" s="8">
        <v>0.0035</v>
      </c>
      <c r="G44" s="66">
        <f t="shared" si="0"/>
        <v>0</v>
      </c>
      <c r="H44" s="52">
        <f>F44*1000</f>
        <v>3.5</v>
      </c>
      <c r="I44" s="54" t="s">
        <v>30</v>
      </c>
      <c r="J44" s="79">
        <f t="shared" si="1"/>
        <v>0</v>
      </c>
      <c r="K44" s="81" t="s">
        <v>16</v>
      </c>
    </row>
    <row r="45" spans="1:11" ht="12.75">
      <c r="A45" s="7" t="s">
        <v>32</v>
      </c>
      <c r="B45" s="45">
        <v>53963</v>
      </c>
      <c r="C45" s="51"/>
      <c r="D45" s="58">
        <v>0.0013</v>
      </c>
      <c r="E45" s="54" t="s">
        <v>20</v>
      </c>
      <c r="F45" s="8"/>
      <c r="G45" s="66">
        <f t="shared" si="0"/>
        <v>0</v>
      </c>
      <c r="H45" s="74"/>
      <c r="I45" s="54"/>
      <c r="J45" s="79"/>
      <c r="K45" s="54"/>
    </row>
    <row r="46" spans="1:11" ht="12.75">
      <c r="A46" s="7" t="s">
        <v>382</v>
      </c>
      <c r="B46" s="45">
        <v>117793</v>
      </c>
      <c r="C46" s="51"/>
      <c r="D46" s="58">
        <v>9.4E-06</v>
      </c>
      <c r="E46" s="54" t="s">
        <v>20</v>
      </c>
      <c r="F46" s="8"/>
      <c r="G46" s="66">
        <f t="shared" si="0"/>
        <v>0</v>
      </c>
      <c r="H46" s="74"/>
      <c r="I46" s="54"/>
      <c r="J46" s="79"/>
      <c r="K46" s="54"/>
    </row>
    <row r="47" spans="1:11" ht="12.75">
      <c r="A47" s="7" t="s">
        <v>323</v>
      </c>
      <c r="B47" s="45">
        <v>532274</v>
      </c>
      <c r="C47" s="51"/>
      <c r="D47" s="58"/>
      <c r="E47" s="54"/>
      <c r="F47" s="8"/>
      <c r="G47" s="66"/>
      <c r="H47" s="52">
        <v>0.03</v>
      </c>
      <c r="I47" s="54" t="s">
        <v>11</v>
      </c>
      <c r="J47" s="79">
        <f t="shared" si="1"/>
        <v>0</v>
      </c>
      <c r="K47" s="54" t="s">
        <v>324</v>
      </c>
    </row>
    <row r="48" spans="1:11" ht="25.5">
      <c r="A48" s="7" t="s">
        <v>33</v>
      </c>
      <c r="B48" s="45">
        <v>91587</v>
      </c>
      <c r="C48" s="51"/>
      <c r="D48" s="58"/>
      <c r="E48" s="54"/>
      <c r="F48" s="8">
        <v>0.28</v>
      </c>
      <c r="G48" s="66"/>
      <c r="H48" s="52">
        <f>F48*1000</f>
        <v>280</v>
      </c>
      <c r="I48" s="54" t="s">
        <v>18</v>
      </c>
      <c r="J48" s="79">
        <f t="shared" si="1"/>
        <v>0</v>
      </c>
      <c r="K48" s="54"/>
    </row>
    <row r="49" spans="1:11" ht="25.5">
      <c r="A49" s="7" t="s">
        <v>333</v>
      </c>
      <c r="B49" s="45">
        <v>110805</v>
      </c>
      <c r="C49" s="51"/>
      <c r="D49" s="58"/>
      <c r="E49" s="54"/>
      <c r="F49" s="8"/>
      <c r="G49" s="66"/>
      <c r="H49" s="52">
        <v>200</v>
      </c>
      <c r="I49" s="69" t="s">
        <v>11</v>
      </c>
      <c r="J49" s="79">
        <f t="shared" si="1"/>
        <v>0</v>
      </c>
      <c r="K49" s="54" t="s">
        <v>126</v>
      </c>
    </row>
    <row r="50" spans="1:11" ht="12.75">
      <c r="A50" s="7" t="s">
        <v>338</v>
      </c>
      <c r="B50" s="45">
        <v>109864</v>
      </c>
      <c r="C50" s="51"/>
      <c r="D50" s="58"/>
      <c r="E50" s="54"/>
      <c r="F50" s="8"/>
      <c r="G50" s="66"/>
      <c r="H50" s="52">
        <v>20</v>
      </c>
      <c r="I50" s="54" t="s">
        <v>11</v>
      </c>
      <c r="J50" s="79">
        <f t="shared" si="1"/>
        <v>0</v>
      </c>
      <c r="K50" s="54" t="s">
        <v>339</v>
      </c>
    </row>
    <row r="51" spans="1:11" ht="12.75">
      <c r="A51" s="7" t="s">
        <v>34</v>
      </c>
      <c r="B51" s="45">
        <v>91576</v>
      </c>
      <c r="C51" s="51"/>
      <c r="D51" s="58"/>
      <c r="E51" s="54"/>
      <c r="F51" s="8">
        <v>0.07</v>
      </c>
      <c r="G51" s="66"/>
      <c r="H51" s="52">
        <f>F51*1000</f>
        <v>70</v>
      </c>
      <c r="I51" s="54" t="s">
        <v>30</v>
      </c>
      <c r="J51" s="79">
        <f t="shared" si="1"/>
        <v>0</v>
      </c>
      <c r="K51" s="54"/>
    </row>
    <row r="52" spans="1:11" ht="12.75">
      <c r="A52" s="7" t="s">
        <v>35</v>
      </c>
      <c r="B52" s="45">
        <v>95487</v>
      </c>
      <c r="C52" s="51"/>
      <c r="D52" s="58"/>
      <c r="E52" s="54"/>
      <c r="F52" s="8">
        <v>0.175</v>
      </c>
      <c r="G52" s="66"/>
      <c r="H52" s="52">
        <f>F52*1000</f>
        <v>175</v>
      </c>
      <c r="I52" s="54" t="s">
        <v>14</v>
      </c>
      <c r="J52" s="79">
        <f t="shared" si="1"/>
        <v>0</v>
      </c>
      <c r="K52" s="54"/>
    </row>
    <row r="53" spans="1:11" ht="12.75">
      <c r="A53" s="7" t="s">
        <v>36</v>
      </c>
      <c r="B53" s="45">
        <v>91598</v>
      </c>
      <c r="C53" s="51"/>
      <c r="D53" s="58">
        <v>0.037</v>
      </c>
      <c r="E53" s="54" t="s">
        <v>37</v>
      </c>
      <c r="F53" s="8"/>
      <c r="G53" s="66">
        <f>C53*D53</f>
        <v>0</v>
      </c>
      <c r="H53" s="74"/>
      <c r="I53" s="54"/>
      <c r="J53" s="79"/>
      <c r="K53" s="54" t="s">
        <v>23</v>
      </c>
    </row>
    <row r="54" spans="1:11" ht="12.75">
      <c r="A54" s="7" t="s">
        <v>38</v>
      </c>
      <c r="B54" s="45">
        <v>88744</v>
      </c>
      <c r="C54" s="51"/>
      <c r="D54" s="58"/>
      <c r="E54" s="54"/>
      <c r="F54" s="8">
        <v>0.002</v>
      </c>
      <c r="G54" s="66"/>
      <c r="H54" s="52">
        <f>F54*1000</f>
        <v>2</v>
      </c>
      <c r="I54" s="54" t="s">
        <v>39</v>
      </c>
      <c r="J54" s="79">
        <f t="shared" si="1"/>
        <v>0</v>
      </c>
      <c r="K54" s="54" t="s">
        <v>40</v>
      </c>
    </row>
    <row r="55" spans="1:11" ht="12.75">
      <c r="A55" s="7" t="s">
        <v>41</v>
      </c>
      <c r="B55" s="45">
        <v>88755</v>
      </c>
      <c r="C55" s="51"/>
      <c r="D55" s="58"/>
      <c r="E55" s="54"/>
      <c r="F55" s="8"/>
      <c r="G55" s="66"/>
      <c r="H55" s="74"/>
      <c r="I55" s="54"/>
      <c r="J55" s="79"/>
      <c r="K55" s="54"/>
    </row>
    <row r="56" spans="1:11" ht="12.75">
      <c r="A56" s="7" t="s">
        <v>275</v>
      </c>
      <c r="B56" s="45">
        <v>79469</v>
      </c>
      <c r="C56" s="51"/>
      <c r="D56" s="58">
        <v>5.6E-06</v>
      </c>
      <c r="E56" s="54" t="s">
        <v>375</v>
      </c>
      <c r="F56" s="8"/>
      <c r="G56" s="66">
        <f>C56*D56</f>
        <v>0</v>
      </c>
      <c r="H56" s="52">
        <v>20</v>
      </c>
      <c r="I56" s="54" t="s">
        <v>11</v>
      </c>
      <c r="J56" s="79">
        <f t="shared" si="1"/>
        <v>0</v>
      </c>
      <c r="K56" s="54" t="s">
        <v>140</v>
      </c>
    </row>
    <row r="57" spans="1:11" ht="12.75">
      <c r="A57" s="7" t="s">
        <v>42</v>
      </c>
      <c r="B57" s="45">
        <v>109068</v>
      </c>
      <c r="C57" s="51"/>
      <c r="D57" s="58"/>
      <c r="E57" s="54"/>
      <c r="F57" s="8"/>
      <c r="G57" s="66"/>
      <c r="H57" s="74"/>
      <c r="I57" s="54"/>
      <c r="J57" s="54"/>
      <c r="K57" s="54"/>
    </row>
    <row r="58" spans="1:11" ht="12.75">
      <c r="A58" s="7" t="s">
        <v>43</v>
      </c>
      <c r="B58" s="45">
        <v>91941</v>
      </c>
      <c r="C58" s="51"/>
      <c r="D58" s="58">
        <v>0.00034</v>
      </c>
      <c r="E58" s="54" t="s">
        <v>20</v>
      </c>
      <c r="F58" s="8"/>
      <c r="G58" s="66">
        <f>C58*D58</f>
        <v>0</v>
      </c>
      <c r="H58" s="74"/>
      <c r="I58" s="54"/>
      <c r="J58" s="54"/>
      <c r="K58" s="81" t="s">
        <v>16</v>
      </c>
    </row>
    <row r="59" spans="1:11" ht="12.75">
      <c r="A59" s="7" t="s">
        <v>237</v>
      </c>
      <c r="B59" s="45">
        <v>119904</v>
      </c>
      <c r="C59" s="51"/>
      <c r="D59" s="58">
        <v>0.00013</v>
      </c>
      <c r="E59" s="54" t="s">
        <v>20</v>
      </c>
      <c r="F59" s="8"/>
      <c r="G59" s="66">
        <f>C59*D59</f>
        <v>0</v>
      </c>
      <c r="H59" s="52"/>
      <c r="I59" s="54"/>
      <c r="J59" s="54"/>
      <c r="K59" s="54"/>
    </row>
    <row r="60" spans="1:11" ht="25.5">
      <c r="A60" s="7" t="s">
        <v>44</v>
      </c>
      <c r="B60" s="45"/>
      <c r="C60" s="51"/>
      <c r="D60" s="86"/>
      <c r="E60" s="54"/>
      <c r="F60" s="8">
        <f>70/20*0.001</f>
        <v>0.0035</v>
      </c>
      <c r="G60" s="66"/>
      <c r="H60" s="52">
        <f>F60*1000</f>
        <v>3.5</v>
      </c>
      <c r="I60" s="54" t="s">
        <v>18</v>
      </c>
      <c r="J60" s="79">
        <f>C60/H60</f>
        <v>0</v>
      </c>
      <c r="K60" s="54"/>
    </row>
    <row r="61" spans="1:11" ht="12.75">
      <c r="A61" s="7" t="s">
        <v>45</v>
      </c>
      <c r="B61" s="45">
        <v>56495</v>
      </c>
      <c r="C61" s="51"/>
      <c r="D61" s="58">
        <v>0.0063</v>
      </c>
      <c r="E61" s="54" t="s">
        <v>20</v>
      </c>
      <c r="F61" s="8"/>
      <c r="G61" s="66">
        <f>C61*D61</f>
        <v>0</v>
      </c>
      <c r="H61" s="74"/>
      <c r="I61" s="54"/>
      <c r="J61" s="54"/>
      <c r="K61" s="81" t="s">
        <v>16</v>
      </c>
    </row>
    <row r="62" spans="1:11" ht="12.75">
      <c r="A62" s="7" t="s">
        <v>46</v>
      </c>
      <c r="B62" s="45">
        <v>99092</v>
      </c>
      <c r="C62" s="51"/>
      <c r="D62" s="58"/>
      <c r="E62" s="54"/>
      <c r="F62" s="8"/>
      <c r="G62" s="66"/>
      <c r="H62" s="74"/>
      <c r="I62" s="54"/>
      <c r="J62" s="54"/>
      <c r="K62" s="54"/>
    </row>
    <row r="63" spans="1:11" ht="12.75">
      <c r="A63" s="7" t="s">
        <v>273</v>
      </c>
      <c r="B63" s="45">
        <v>101779</v>
      </c>
      <c r="C63" s="51"/>
      <c r="D63" s="58">
        <v>0.00046</v>
      </c>
      <c r="E63" s="54" t="s">
        <v>20</v>
      </c>
      <c r="F63" s="8"/>
      <c r="G63" s="66">
        <f>C63*D63</f>
        <v>0</v>
      </c>
      <c r="H63" s="52">
        <v>20</v>
      </c>
      <c r="I63" s="54" t="s">
        <v>20</v>
      </c>
      <c r="J63" s="79">
        <f>C63/H63</f>
        <v>0</v>
      </c>
      <c r="K63" s="81"/>
    </row>
    <row r="64" spans="1:11" ht="25.5">
      <c r="A64" s="7" t="s">
        <v>270</v>
      </c>
      <c r="B64" s="45">
        <v>101144</v>
      </c>
      <c r="C64" s="51"/>
      <c r="D64" s="58">
        <v>0.00043</v>
      </c>
      <c r="E64" s="54" t="s">
        <v>20</v>
      </c>
      <c r="F64" s="8"/>
      <c r="G64" s="66">
        <f>C64*D64</f>
        <v>0</v>
      </c>
      <c r="H64" s="52"/>
      <c r="I64" s="54"/>
      <c r="J64" s="54"/>
      <c r="K64" s="81"/>
    </row>
    <row r="65" spans="1:11" ht="25.5">
      <c r="A65" s="7" t="s">
        <v>242</v>
      </c>
      <c r="B65" s="45">
        <v>534521</v>
      </c>
      <c r="C65" s="51"/>
      <c r="D65" s="58"/>
      <c r="E65" s="54"/>
      <c r="F65" s="8"/>
      <c r="G65" s="66"/>
      <c r="H65" s="52"/>
      <c r="I65" s="69"/>
      <c r="J65" s="69"/>
      <c r="K65" s="54"/>
    </row>
    <row r="66" spans="1:11" ht="12.75">
      <c r="A66" s="7" t="s">
        <v>207</v>
      </c>
      <c r="B66" s="45">
        <v>92671</v>
      </c>
      <c r="C66" s="51"/>
      <c r="D66" s="58">
        <v>0.006</v>
      </c>
      <c r="E66" s="54" t="s">
        <v>20</v>
      </c>
      <c r="F66" s="8"/>
      <c r="G66" s="66">
        <f>C66*D66</f>
        <v>0</v>
      </c>
      <c r="H66" s="52"/>
      <c r="I66" s="54"/>
      <c r="J66" s="54"/>
      <c r="K66" s="54"/>
    </row>
    <row r="67" spans="1:11" ht="12.75">
      <c r="A67" s="7" t="s">
        <v>47</v>
      </c>
      <c r="B67" s="45">
        <v>106445</v>
      </c>
      <c r="C67" s="51"/>
      <c r="D67" s="58"/>
      <c r="E67" s="54"/>
      <c r="F67" s="8"/>
      <c r="G67" s="66"/>
      <c r="H67" s="52">
        <v>4</v>
      </c>
      <c r="I67" s="54" t="s">
        <v>20</v>
      </c>
      <c r="J67" s="79">
        <f>C67/H67</f>
        <v>0</v>
      </c>
      <c r="K67" s="54"/>
    </row>
    <row r="68" spans="1:11" ht="12.75">
      <c r="A68" s="7" t="s">
        <v>274</v>
      </c>
      <c r="B68" s="45">
        <v>92933</v>
      </c>
      <c r="C68" s="51"/>
      <c r="D68" s="58"/>
      <c r="E68" s="54"/>
      <c r="F68" s="8"/>
      <c r="G68" s="66"/>
      <c r="H68" s="52"/>
      <c r="I68" s="54"/>
      <c r="J68" s="54"/>
      <c r="K68" s="81"/>
    </row>
    <row r="69" spans="1:11" ht="25.5">
      <c r="A69" s="7" t="s">
        <v>48</v>
      </c>
      <c r="B69" s="45">
        <v>100027</v>
      </c>
      <c r="C69" s="51"/>
      <c r="D69" s="58"/>
      <c r="E69" s="54"/>
      <c r="F69" s="8">
        <f>0.008*70/20</f>
        <v>0.028000000000000004</v>
      </c>
      <c r="G69" s="66"/>
      <c r="H69" s="52">
        <f>F69*1000</f>
        <v>28.000000000000004</v>
      </c>
      <c r="I69" s="54" t="s">
        <v>49</v>
      </c>
      <c r="J69" s="79">
        <f>C69/H69</f>
        <v>0</v>
      </c>
      <c r="K69" s="54"/>
    </row>
    <row r="70" spans="1:11" ht="38.25">
      <c r="A70" s="7" t="s">
        <v>50</v>
      </c>
      <c r="B70" s="45">
        <v>57976</v>
      </c>
      <c r="C70" s="51"/>
      <c r="D70" s="58">
        <v>0.071</v>
      </c>
      <c r="E70" s="54" t="s">
        <v>20</v>
      </c>
      <c r="F70" s="8"/>
      <c r="G70" s="66">
        <f>C70*D70</f>
        <v>0</v>
      </c>
      <c r="H70" s="74"/>
      <c r="I70" s="54"/>
      <c r="J70" s="54"/>
      <c r="K70" s="81" t="s">
        <v>16</v>
      </c>
    </row>
    <row r="71" spans="1:11" ht="25.5">
      <c r="A71" s="7" t="s">
        <v>51</v>
      </c>
      <c r="B71" s="45">
        <v>83329</v>
      </c>
      <c r="C71" s="51"/>
      <c r="D71" s="58"/>
      <c r="E71" s="54"/>
      <c r="F71" s="8">
        <v>0.21</v>
      </c>
      <c r="G71" s="66"/>
      <c r="H71" s="52">
        <f>F71*1000</f>
        <v>210</v>
      </c>
      <c r="I71" s="54" t="s">
        <v>18</v>
      </c>
      <c r="J71" s="79">
        <f>C71/H71</f>
        <v>0</v>
      </c>
      <c r="K71" s="54"/>
    </row>
    <row r="72" spans="1:11" ht="25.5">
      <c r="A72" s="7" t="s">
        <v>52</v>
      </c>
      <c r="B72" s="45">
        <v>208968</v>
      </c>
      <c r="C72" s="51"/>
      <c r="D72" s="58"/>
      <c r="E72" s="54"/>
      <c r="F72" s="8">
        <v>0.035</v>
      </c>
      <c r="G72" s="66"/>
      <c r="H72" s="52">
        <f>F72*1000</f>
        <v>35</v>
      </c>
      <c r="I72" s="54" t="s">
        <v>53</v>
      </c>
      <c r="J72" s="79">
        <f>C72/H72</f>
        <v>0</v>
      </c>
      <c r="K72" s="54"/>
    </row>
    <row r="73" spans="1:11" ht="25.5">
      <c r="A73" s="7" t="s">
        <v>54</v>
      </c>
      <c r="B73" s="45">
        <v>75070</v>
      </c>
      <c r="C73" s="51"/>
      <c r="D73" s="58">
        <v>2.2E-06</v>
      </c>
      <c r="E73" s="54" t="s">
        <v>11</v>
      </c>
      <c r="F73" s="8">
        <v>0.009</v>
      </c>
      <c r="G73" s="66">
        <f>C73*D73</f>
        <v>0</v>
      </c>
      <c r="H73" s="52">
        <f>F73*1000</f>
        <v>9</v>
      </c>
      <c r="I73" s="54" t="s">
        <v>11</v>
      </c>
      <c r="J73" s="79">
        <f>C73/H73</f>
        <v>0</v>
      </c>
      <c r="K73" s="54" t="s">
        <v>55</v>
      </c>
    </row>
    <row r="74" spans="1:11" ht="12.75">
      <c r="A74" s="7" t="s">
        <v>202</v>
      </c>
      <c r="B74" s="45">
        <v>60355</v>
      </c>
      <c r="C74" s="51"/>
      <c r="D74" s="58">
        <v>2E-05</v>
      </c>
      <c r="E74" s="54" t="s">
        <v>20</v>
      </c>
      <c r="F74" s="8"/>
      <c r="G74" s="66">
        <f>C74*D74</f>
        <v>0</v>
      </c>
      <c r="H74" s="52"/>
      <c r="I74" s="54"/>
      <c r="J74" s="54"/>
      <c r="K74" s="54"/>
    </row>
    <row r="75" spans="1:11" ht="12.75">
      <c r="A75" s="7" t="s">
        <v>56</v>
      </c>
      <c r="B75" s="45">
        <v>67641</v>
      </c>
      <c r="C75" s="51"/>
      <c r="D75" s="58"/>
      <c r="E75" s="54"/>
      <c r="F75" s="8">
        <v>3.2</v>
      </c>
      <c r="G75" s="66"/>
      <c r="H75" s="52">
        <v>31000</v>
      </c>
      <c r="I75" s="54" t="s">
        <v>101</v>
      </c>
      <c r="J75" s="79">
        <f>C75/H75</f>
        <v>0</v>
      </c>
      <c r="K75" s="82" t="s">
        <v>57</v>
      </c>
    </row>
    <row r="76" spans="1:11" ht="12.75">
      <c r="A76" s="7" t="s">
        <v>203</v>
      </c>
      <c r="B76" s="45">
        <v>75058</v>
      </c>
      <c r="C76" s="51"/>
      <c r="D76" s="58"/>
      <c r="E76" s="54"/>
      <c r="F76" s="8"/>
      <c r="G76" s="66"/>
      <c r="H76" s="52">
        <v>60</v>
      </c>
      <c r="I76" s="54" t="s">
        <v>11</v>
      </c>
      <c r="J76" s="79">
        <f>C76/H76</f>
        <v>0</v>
      </c>
      <c r="K76" s="82"/>
    </row>
    <row r="77" spans="1:11" ht="12.75">
      <c r="A77" s="9" t="s">
        <v>58</v>
      </c>
      <c r="B77" s="47">
        <v>98862</v>
      </c>
      <c r="C77" s="53"/>
      <c r="D77" s="58"/>
      <c r="E77" s="54"/>
      <c r="F77" s="8"/>
      <c r="G77" s="66"/>
      <c r="H77" s="74"/>
      <c r="I77" s="54"/>
      <c r="J77" s="54"/>
      <c r="K77" s="54"/>
    </row>
    <row r="78" spans="1:11" ht="12.75">
      <c r="A78" s="7" t="s">
        <v>59</v>
      </c>
      <c r="B78" s="45">
        <v>74862</v>
      </c>
      <c r="C78" s="51"/>
      <c r="D78" s="58"/>
      <c r="E78" s="54"/>
      <c r="F78" s="8"/>
      <c r="G78" s="66"/>
      <c r="H78" s="74"/>
      <c r="I78" s="54"/>
      <c r="J78" s="54"/>
      <c r="K78" s="54"/>
    </row>
    <row r="79" spans="1:11" ht="38.25">
      <c r="A79" s="7" t="s">
        <v>60</v>
      </c>
      <c r="B79" s="45">
        <v>107028</v>
      </c>
      <c r="C79" s="51"/>
      <c r="D79" s="58"/>
      <c r="E79" s="54"/>
      <c r="F79" s="62">
        <v>0.00035</v>
      </c>
      <c r="G79" s="66"/>
      <c r="H79" s="52">
        <f>F79*1000</f>
        <v>0.35</v>
      </c>
      <c r="I79" s="54" t="s">
        <v>20</v>
      </c>
      <c r="J79" s="79">
        <f aca="true" t="shared" si="2" ref="J79:J90">C79/H79</f>
        <v>0</v>
      </c>
      <c r="K79" s="54" t="s">
        <v>61</v>
      </c>
    </row>
    <row r="80" spans="1:11" ht="12.75">
      <c r="A80" s="7" t="s">
        <v>204</v>
      </c>
      <c r="B80" s="45">
        <v>79061</v>
      </c>
      <c r="C80" s="51"/>
      <c r="D80" s="58">
        <v>0.0001</v>
      </c>
      <c r="E80" s="54" t="s">
        <v>11</v>
      </c>
      <c r="F80" s="62"/>
      <c r="G80" s="66">
        <f aca="true" t="shared" si="3" ref="G80:G139">C80*D80</f>
        <v>0</v>
      </c>
      <c r="H80" s="52">
        <v>6</v>
      </c>
      <c r="I80" s="54" t="s">
        <v>20</v>
      </c>
      <c r="J80" s="79">
        <f t="shared" si="2"/>
        <v>0</v>
      </c>
      <c r="K80" s="54"/>
    </row>
    <row r="81" spans="1:11" ht="12.75">
      <c r="A81" s="7" t="s">
        <v>205</v>
      </c>
      <c r="B81" s="45">
        <v>79107</v>
      </c>
      <c r="C81" s="51"/>
      <c r="D81" s="58"/>
      <c r="E81" s="54"/>
      <c r="F81" s="62"/>
      <c r="G81" s="66"/>
      <c r="H81" s="52">
        <v>1</v>
      </c>
      <c r="I81" s="54" t="s">
        <v>11</v>
      </c>
      <c r="J81" s="79">
        <f t="shared" si="2"/>
        <v>0</v>
      </c>
      <c r="K81" s="54" t="s">
        <v>85</v>
      </c>
    </row>
    <row r="82" spans="1:11" ht="12.75">
      <c r="A82" s="7" t="s">
        <v>62</v>
      </c>
      <c r="B82" s="45">
        <v>107131</v>
      </c>
      <c r="C82" s="51"/>
      <c r="D82" s="58">
        <v>6.8E-05</v>
      </c>
      <c r="E82" s="54" t="s">
        <v>11</v>
      </c>
      <c r="F82" s="8">
        <v>0.002</v>
      </c>
      <c r="G82" s="66">
        <f t="shared" si="3"/>
        <v>0</v>
      </c>
      <c r="H82" s="52">
        <f>F82*1000</f>
        <v>2</v>
      </c>
      <c r="I82" s="54" t="s">
        <v>11</v>
      </c>
      <c r="J82" s="79">
        <f t="shared" si="2"/>
        <v>0</v>
      </c>
      <c r="K82" s="54" t="s">
        <v>63</v>
      </c>
    </row>
    <row r="83" spans="1:11" ht="12.75">
      <c r="A83" s="7" t="s">
        <v>381</v>
      </c>
      <c r="B83" s="45">
        <v>309002</v>
      </c>
      <c r="C83" s="51"/>
      <c r="D83" s="58">
        <v>0.0049</v>
      </c>
      <c r="E83" s="54" t="s">
        <v>11</v>
      </c>
      <c r="F83" s="8"/>
      <c r="G83" s="66"/>
      <c r="H83" s="52"/>
      <c r="I83" s="54"/>
      <c r="J83" s="79"/>
      <c r="K83" s="54"/>
    </row>
    <row r="84" spans="1:11" ht="12.75">
      <c r="A84" s="7" t="s">
        <v>206</v>
      </c>
      <c r="B84" s="45">
        <v>107051</v>
      </c>
      <c r="C84" s="51"/>
      <c r="D84" s="58">
        <v>6E-06</v>
      </c>
      <c r="E84" s="54" t="s">
        <v>20</v>
      </c>
      <c r="F84" s="8"/>
      <c r="G84" s="66">
        <f t="shared" si="3"/>
        <v>0</v>
      </c>
      <c r="H84" s="52">
        <v>1</v>
      </c>
      <c r="I84" s="54" t="s">
        <v>11</v>
      </c>
      <c r="J84" s="79">
        <f t="shared" si="2"/>
        <v>0</v>
      </c>
      <c r="K84" s="54" t="s">
        <v>57</v>
      </c>
    </row>
    <row r="85" spans="1:11" ht="12.75">
      <c r="A85" s="26" t="s">
        <v>349</v>
      </c>
      <c r="B85" s="45">
        <v>319846</v>
      </c>
      <c r="C85" s="51"/>
      <c r="D85" s="58">
        <v>0.0018</v>
      </c>
      <c r="E85" s="54" t="s">
        <v>11</v>
      </c>
      <c r="F85" s="8"/>
      <c r="G85" s="66">
        <f t="shared" si="3"/>
        <v>0</v>
      </c>
      <c r="H85" s="52">
        <v>20</v>
      </c>
      <c r="I85" s="71" t="s">
        <v>20</v>
      </c>
      <c r="J85" s="79">
        <f t="shared" si="2"/>
        <v>0</v>
      </c>
      <c r="K85" s="81" t="s">
        <v>16</v>
      </c>
    </row>
    <row r="86" spans="1:11" ht="25.5">
      <c r="A86" s="7" t="s">
        <v>64</v>
      </c>
      <c r="B86" s="45">
        <v>7664417</v>
      </c>
      <c r="C86" s="51"/>
      <c r="D86" s="58"/>
      <c r="E86" s="54"/>
      <c r="F86" s="8">
        <v>0.1</v>
      </c>
      <c r="G86" s="66"/>
      <c r="H86" s="52">
        <f>F86*1000</f>
        <v>100</v>
      </c>
      <c r="I86" s="54" t="s">
        <v>11</v>
      </c>
      <c r="J86" s="79">
        <f t="shared" si="2"/>
        <v>0</v>
      </c>
      <c r="K86" s="54" t="s">
        <v>65</v>
      </c>
    </row>
    <row r="87" spans="1:11" ht="12.75">
      <c r="A87" s="9" t="s">
        <v>66</v>
      </c>
      <c r="B87" s="47">
        <v>62533</v>
      </c>
      <c r="C87" s="53"/>
      <c r="D87" s="58">
        <v>1.6E-06</v>
      </c>
      <c r="E87" s="54" t="s">
        <v>20</v>
      </c>
      <c r="F87" s="8">
        <v>0.001</v>
      </c>
      <c r="G87" s="66">
        <f t="shared" si="3"/>
        <v>0</v>
      </c>
      <c r="H87" s="52">
        <f>F87*1000</f>
        <v>1</v>
      </c>
      <c r="I87" s="54" t="s">
        <v>11</v>
      </c>
      <c r="J87" s="79">
        <f t="shared" si="2"/>
        <v>0</v>
      </c>
      <c r="K87" s="54"/>
    </row>
    <row r="88" spans="1:11" ht="25.5">
      <c r="A88" s="9" t="s">
        <v>67</v>
      </c>
      <c r="B88" s="47">
        <v>120127</v>
      </c>
      <c r="C88" s="53"/>
      <c r="D88" s="58"/>
      <c r="E88" s="54"/>
      <c r="F88" s="8">
        <f>0.3*70/20</f>
        <v>1.05</v>
      </c>
      <c r="G88" s="66"/>
      <c r="H88" s="52">
        <f>F88*1000</f>
        <v>1050</v>
      </c>
      <c r="I88" s="54" t="s">
        <v>18</v>
      </c>
      <c r="J88" s="79">
        <f t="shared" si="2"/>
        <v>0</v>
      </c>
      <c r="K88" s="54"/>
    </row>
    <row r="89" spans="1:11" ht="12.75">
      <c r="A89" s="7" t="s">
        <v>68</v>
      </c>
      <c r="B89" s="45">
        <v>0</v>
      </c>
      <c r="C89" s="51"/>
      <c r="D89" s="58"/>
      <c r="E89" s="54"/>
      <c r="F89" s="8"/>
      <c r="G89" s="66"/>
      <c r="H89" s="52">
        <v>0.2</v>
      </c>
      <c r="I89" s="54" t="s">
        <v>359</v>
      </c>
      <c r="J89" s="79">
        <f t="shared" si="2"/>
        <v>0</v>
      </c>
      <c r="K89" s="54"/>
    </row>
    <row r="90" spans="1:11" ht="12.75">
      <c r="A90" s="7" t="s">
        <v>314</v>
      </c>
      <c r="B90" s="45">
        <v>1309644</v>
      </c>
      <c r="C90" s="51"/>
      <c r="D90" s="58"/>
      <c r="E90" s="54"/>
      <c r="F90" s="8"/>
      <c r="G90" s="66"/>
      <c r="H90" s="52">
        <v>0.2</v>
      </c>
      <c r="I90" s="54" t="s">
        <v>11</v>
      </c>
      <c r="J90" s="79">
        <f t="shared" si="2"/>
        <v>0</v>
      </c>
      <c r="K90" s="54" t="s">
        <v>315</v>
      </c>
    </row>
    <row r="91" spans="1:11" ht="12.75">
      <c r="A91" s="7" t="s">
        <v>316</v>
      </c>
      <c r="B91" s="45">
        <v>140578</v>
      </c>
      <c r="C91" s="51"/>
      <c r="D91" s="58">
        <v>7.1E-06</v>
      </c>
      <c r="E91" s="54" t="s">
        <v>11</v>
      </c>
      <c r="F91" s="8"/>
      <c r="G91" s="66">
        <f t="shared" si="3"/>
        <v>0</v>
      </c>
      <c r="H91" s="74"/>
      <c r="I91" s="54"/>
      <c r="J91" s="54"/>
      <c r="K91" s="81" t="s">
        <v>16</v>
      </c>
    </row>
    <row r="92" spans="1:11" ht="12.75">
      <c r="A92" s="7" t="s">
        <v>69</v>
      </c>
      <c r="B92" s="45">
        <v>0</v>
      </c>
      <c r="C92" s="51"/>
      <c r="D92" s="58">
        <v>0.0043</v>
      </c>
      <c r="E92" s="54" t="s">
        <v>11</v>
      </c>
      <c r="F92" s="8">
        <v>3E-05</v>
      </c>
      <c r="G92" s="66">
        <f t="shared" si="3"/>
        <v>0</v>
      </c>
      <c r="H92" s="52">
        <f>F92*1000</f>
        <v>0.030000000000000002</v>
      </c>
      <c r="I92" s="54" t="s">
        <v>20</v>
      </c>
      <c r="J92" s="79">
        <f>C92/H92</f>
        <v>0</v>
      </c>
      <c r="K92" s="81" t="s">
        <v>16</v>
      </c>
    </row>
    <row r="93" spans="1:11" ht="12.75">
      <c r="A93" s="7" t="s">
        <v>317</v>
      </c>
      <c r="B93" s="45">
        <v>7784421</v>
      </c>
      <c r="C93" s="51"/>
      <c r="D93" s="58"/>
      <c r="E93" s="54"/>
      <c r="F93" s="8"/>
      <c r="G93" s="66"/>
      <c r="H93" s="52">
        <v>0.05</v>
      </c>
      <c r="I93" s="54" t="s">
        <v>11</v>
      </c>
      <c r="J93" s="79">
        <f>C93/H93</f>
        <v>0</v>
      </c>
      <c r="K93" s="54" t="s">
        <v>40</v>
      </c>
    </row>
    <row r="94" spans="1:11" ht="12.75">
      <c r="A94" s="7" t="s">
        <v>209</v>
      </c>
      <c r="B94" s="45">
        <v>1332214</v>
      </c>
      <c r="C94" s="51"/>
      <c r="D94" s="58">
        <v>0.23</v>
      </c>
      <c r="E94" s="54" t="s">
        <v>11</v>
      </c>
      <c r="F94" s="8"/>
      <c r="G94" s="66"/>
      <c r="H94" s="52"/>
      <c r="I94" s="54"/>
      <c r="J94" s="54"/>
      <c r="K94" s="81"/>
    </row>
    <row r="95" spans="1:11" ht="12.75">
      <c r="A95" s="7" t="s">
        <v>318</v>
      </c>
      <c r="B95" s="45">
        <v>103333</v>
      </c>
      <c r="C95" s="51"/>
      <c r="D95" s="58">
        <v>3.1E-05</v>
      </c>
      <c r="E95" s="54" t="s">
        <v>11</v>
      </c>
      <c r="F95" s="8"/>
      <c r="G95" s="66">
        <f t="shared" si="3"/>
        <v>0</v>
      </c>
      <c r="H95" s="52"/>
      <c r="I95" s="54"/>
      <c r="J95" s="54"/>
      <c r="K95" s="81"/>
    </row>
    <row r="96" spans="1:11" ht="12.75">
      <c r="A96" s="7" t="s">
        <v>70</v>
      </c>
      <c r="B96" s="45">
        <v>71432</v>
      </c>
      <c r="C96" s="51"/>
      <c r="D96" s="58">
        <v>7.8E-06</v>
      </c>
      <c r="E96" s="54" t="s">
        <v>11</v>
      </c>
      <c r="F96" s="8">
        <v>0.03</v>
      </c>
      <c r="G96" s="66">
        <f t="shared" si="3"/>
        <v>0</v>
      </c>
      <c r="H96" s="52">
        <f>F96*1000</f>
        <v>30</v>
      </c>
      <c r="I96" s="54" t="s">
        <v>11</v>
      </c>
      <c r="J96" s="79">
        <f>C96/H96</f>
        <v>0</v>
      </c>
      <c r="K96" s="81" t="s">
        <v>16</v>
      </c>
    </row>
    <row r="97" spans="1:11" ht="12.75">
      <c r="A97" s="7" t="s">
        <v>210</v>
      </c>
      <c r="B97" s="45">
        <v>92875</v>
      </c>
      <c r="C97" s="51"/>
      <c r="D97" s="58">
        <v>0.067</v>
      </c>
      <c r="E97" s="54" t="s">
        <v>11</v>
      </c>
      <c r="F97" s="8"/>
      <c r="G97" s="66">
        <f t="shared" si="3"/>
        <v>0</v>
      </c>
      <c r="H97" s="52">
        <v>10</v>
      </c>
      <c r="I97" s="54" t="s">
        <v>20</v>
      </c>
      <c r="J97" s="79">
        <f>C97/H97</f>
        <v>0</v>
      </c>
      <c r="K97" s="81"/>
    </row>
    <row r="98" spans="1:11" ht="12.75">
      <c r="A98" s="7" t="s">
        <v>71</v>
      </c>
      <c r="B98" s="45">
        <v>56553</v>
      </c>
      <c r="C98" s="51"/>
      <c r="D98" s="58">
        <v>6E-05</v>
      </c>
      <c r="E98" s="54" t="s">
        <v>362</v>
      </c>
      <c r="F98" s="8"/>
      <c r="G98" s="66">
        <f t="shared" si="3"/>
        <v>0</v>
      </c>
      <c r="H98" s="74"/>
      <c r="I98" s="54"/>
      <c r="J98" s="54"/>
      <c r="K98" s="81" t="s">
        <v>16</v>
      </c>
    </row>
    <row r="99" spans="1:11" ht="12.75">
      <c r="A99" s="7" t="s">
        <v>72</v>
      </c>
      <c r="B99" s="45">
        <v>50328</v>
      </c>
      <c r="C99" s="51"/>
      <c r="D99" s="58">
        <v>0.0006</v>
      </c>
      <c r="E99" s="54" t="s">
        <v>362</v>
      </c>
      <c r="F99" s="8">
        <v>2E-06</v>
      </c>
      <c r="G99" s="66">
        <f t="shared" si="3"/>
        <v>0</v>
      </c>
      <c r="H99" s="52">
        <f>F99*1000</f>
        <v>0.002</v>
      </c>
      <c r="I99" s="54"/>
      <c r="J99" s="54"/>
      <c r="K99" s="81" t="s">
        <v>16</v>
      </c>
    </row>
    <row r="100" spans="1:11" ht="12.75">
      <c r="A100" s="7" t="s">
        <v>73</v>
      </c>
      <c r="B100" s="45">
        <v>205992</v>
      </c>
      <c r="C100" s="51"/>
      <c r="D100" s="58">
        <v>6E-05</v>
      </c>
      <c r="E100" s="54" t="s">
        <v>362</v>
      </c>
      <c r="F100" s="8"/>
      <c r="G100" s="66">
        <f t="shared" si="3"/>
        <v>0</v>
      </c>
      <c r="H100" s="74"/>
      <c r="I100" s="54"/>
      <c r="J100" s="54"/>
      <c r="K100" s="81" t="s">
        <v>16</v>
      </c>
    </row>
    <row r="101" spans="1:11" ht="12.75">
      <c r="A101" s="9" t="s">
        <v>74</v>
      </c>
      <c r="B101" s="47">
        <v>192972</v>
      </c>
      <c r="C101" s="53"/>
      <c r="D101" s="58"/>
      <c r="E101" s="54"/>
      <c r="F101" s="8"/>
      <c r="G101" s="66"/>
      <c r="H101" s="74"/>
      <c r="I101" s="54"/>
      <c r="J101" s="54"/>
      <c r="K101" s="54"/>
    </row>
    <row r="102" spans="1:11" ht="12.75">
      <c r="A102" s="7" t="s">
        <v>75</v>
      </c>
      <c r="B102" s="45">
        <v>191242</v>
      </c>
      <c r="C102" s="51"/>
      <c r="D102" s="58">
        <v>0.0089</v>
      </c>
      <c r="E102" s="54" t="s">
        <v>76</v>
      </c>
      <c r="F102" s="8"/>
      <c r="G102" s="66">
        <f t="shared" si="3"/>
        <v>0</v>
      </c>
      <c r="H102" s="74"/>
      <c r="I102" s="54"/>
      <c r="J102" s="54"/>
      <c r="K102" s="81" t="s">
        <v>16</v>
      </c>
    </row>
    <row r="103" spans="1:11" ht="12.75">
      <c r="A103" s="7" t="s">
        <v>77</v>
      </c>
      <c r="B103" s="45">
        <v>207089</v>
      </c>
      <c r="C103" s="51"/>
      <c r="D103" s="58">
        <v>6E-06</v>
      </c>
      <c r="E103" s="54" t="s">
        <v>362</v>
      </c>
      <c r="F103" s="8"/>
      <c r="G103" s="66">
        <f t="shared" si="3"/>
        <v>0</v>
      </c>
      <c r="H103" s="74"/>
      <c r="I103" s="54"/>
      <c r="J103" s="54"/>
      <c r="K103" s="81" t="s">
        <v>16</v>
      </c>
    </row>
    <row r="104" spans="1:11" ht="12.75">
      <c r="A104" s="7" t="s">
        <v>78</v>
      </c>
      <c r="B104" s="45">
        <v>271896</v>
      </c>
      <c r="C104" s="51"/>
      <c r="D104" s="58">
        <v>1.8E-05</v>
      </c>
      <c r="E104" s="54" t="s">
        <v>20</v>
      </c>
      <c r="F104" s="8"/>
      <c r="G104" s="66">
        <f t="shared" si="3"/>
        <v>0</v>
      </c>
      <c r="H104" s="74"/>
      <c r="I104" s="54"/>
      <c r="J104" s="54"/>
      <c r="K104" s="81" t="s">
        <v>16</v>
      </c>
    </row>
    <row r="105" spans="1:11" ht="12.75">
      <c r="A105" s="7" t="s">
        <v>79</v>
      </c>
      <c r="B105" s="45">
        <v>100470</v>
      </c>
      <c r="C105" s="51"/>
      <c r="D105" s="58"/>
      <c r="E105" s="54"/>
      <c r="F105" s="8"/>
      <c r="G105" s="66"/>
      <c r="H105" s="74"/>
      <c r="I105" s="54"/>
      <c r="J105" s="54"/>
      <c r="K105" s="54"/>
    </row>
    <row r="106" spans="1:11" ht="12.75">
      <c r="A106" s="7" t="s">
        <v>211</v>
      </c>
      <c r="B106" s="45">
        <v>98077</v>
      </c>
      <c r="C106" s="51"/>
      <c r="D106" s="58">
        <v>0.0037</v>
      </c>
      <c r="E106" s="54" t="s">
        <v>11</v>
      </c>
      <c r="F106" s="8"/>
      <c r="G106" s="66">
        <f t="shared" si="3"/>
        <v>0</v>
      </c>
      <c r="H106" s="74"/>
      <c r="I106" s="54"/>
      <c r="J106" s="54"/>
      <c r="K106" s="54"/>
    </row>
    <row r="107" spans="1:11" ht="12.75">
      <c r="A107" s="7" t="s">
        <v>80</v>
      </c>
      <c r="B107" s="45">
        <v>100447</v>
      </c>
      <c r="C107" s="51"/>
      <c r="D107" s="58">
        <v>4.85E-05</v>
      </c>
      <c r="E107" s="54" t="s">
        <v>11</v>
      </c>
      <c r="F107" s="8">
        <v>0.01015</v>
      </c>
      <c r="G107" s="66">
        <f t="shared" si="3"/>
        <v>0</v>
      </c>
      <c r="H107" s="52">
        <f>F107*1000</f>
        <v>10.149999999999999</v>
      </c>
      <c r="I107" s="54" t="s">
        <v>14</v>
      </c>
      <c r="J107" s="79">
        <f>C107/H107</f>
        <v>0</v>
      </c>
      <c r="K107" s="54"/>
    </row>
    <row r="108" spans="1:11" ht="12.75">
      <c r="A108" s="7" t="s">
        <v>81</v>
      </c>
      <c r="B108" s="45">
        <v>0</v>
      </c>
      <c r="C108" s="51"/>
      <c r="D108" s="58">
        <v>0.0024</v>
      </c>
      <c r="E108" s="54" t="s">
        <v>11</v>
      </c>
      <c r="F108" s="8">
        <v>2E-05</v>
      </c>
      <c r="G108" s="66">
        <f t="shared" si="3"/>
        <v>0</v>
      </c>
      <c r="H108" s="52">
        <v>20</v>
      </c>
      <c r="I108" s="54" t="s">
        <v>11</v>
      </c>
      <c r="J108" s="79">
        <f>C108/H108</f>
        <v>0</v>
      </c>
      <c r="K108" s="81" t="s">
        <v>16</v>
      </c>
    </row>
    <row r="109" spans="1:11" ht="12.75">
      <c r="A109" s="26" t="s">
        <v>350</v>
      </c>
      <c r="B109" s="45">
        <v>319857</v>
      </c>
      <c r="C109" s="51"/>
      <c r="D109" s="58">
        <v>0.00053</v>
      </c>
      <c r="E109" s="54" t="s">
        <v>11</v>
      </c>
      <c r="F109" s="8"/>
      <c r="G109" s="66">
        <f t="shared" si="3"/>
        <v>0</v>
      </c>
      <c r="H109" s="52">
        <v>2</v>
      </c>
      <c r="I109" s="71" t="s">
        <v>20</v>
      </c>
      <c r="J109" s="79">
        <f>C109/H109</f>
        <v>0</v>
      </c>
      <c r="K109" s="81" t="s">
        <v>16</v>
      </c>
    </row>
    <row r="110" spans="1:11" ht="12.75">
      <c r="A110" s="7" t="s">
        <v>287</v>
      </c>
      <c r="B110" s="45">
        <v>57578</v>
      </c>
      <c r="C110" s="51"/>
      <c r="D110" s="58">
        <v>0.004</v>
      </c>
      <c r="E110" s="54" t="s">
        <v>20</v>
      </c>
      <c r="F110" s="8"/>
      <c r="G110" s="66">
        <f t="shared" si="3"/>
        <v>0</v>
      </c>
      <c r="H110" s="52"/>
      <c r="I110" s="70"/>
      <c r="J110" s="70"/>
      <c r="K110" s="81"/>
    </row>
    <row r="111" spans="1:11" ht="12.75">
      <c r="A111" s="7" t="s">
        <v>212</v>
      </c>
      <c r="B111" s="45">
        <v>92524</v>
      </c>
      <c r="C111" s="51"/>
      <c r="D111" s="58"/>
      <c r="E111" s="54"/>
      <c r="F111" s="8"/>
      <c r="G111" s="66"/>
      <c r="H111" s="52"/>
      <c r="I111" s="54"/>
      <c r="J111" s="54"/>
      <c r="K111" s="81"/>
    </row>
    <row r="112" spans="1:11" ht="12.75">
      <c r="A112" s="7" t="s">
        <v>82</v>
      </c>
      <c r="B112" s="45">
        <v>111444</v>
      </c>
      <c r="C112" s="51"/>
      <c r="D112" s="58">
        <v>0.00033</v>
      </c>
      <c r="E112" s="54" t="s">
        <v>11</v>
      </c>
      <c r="F112" s="8"/>
      <c r="G112" s="66">
        <f t="shared" si="3"/>
        <v>0</v>
      </c>
      <c r="H112" s="74"/>
      <c r="I112" s="54"/>
      <c r="J112" s="54"/>
      <c r="K112" s="81" t="s">
        <v>16</v>
      </c>
    </row>
    <row r="113" spans="1:11" ht="12.75">
      <c r="A113" s="7" t="s">
        <v>83</v>
      </c>
      <c r="B113" s="45">
        <v>117817</v>
      </c>
      <c r="C113" s="51"/>
      <c r="D113" s="58">
        <v>2.4E-06</v>
      </c>
      <c r="E113" s="54" t="s">
        <v>20</v>
      </c>
      <c r="F113" s="8">
        <v>0.077</v>
      </c>
      <c r="G113" s="66">
        <f t="shared" si="3"/>
        <v>0</v>
      </c>
      <c r="H113" s="52">
        <v>10</v>
      </c>
      <c r="I113" s="54" t="s">
        <v>20</v>
      </c>
      <c r="J113" s="79">
        <f>C113/H113</f>
        <v>0</v>
      </c>
      <c r="K113" s="81" t="s">
        <v>16</v>
      </c>
    </row>
    <row r="114" spans="1:11" ht="12.75">
      <c r="A114" s="7" t="s">
        <v>232</v>
      </c>
      <c r="B114" s="45">
        <v>542881</v>
      </c>
      <c r="C114" s="51"/>
      <c r="D114" s="58">
        <v>0.062</v>
      </c>
      <c r="E114" s="54" t="s">
        <v>11</v>
      </c>
      <c r="F114" s="8"/>
      <c r="G114" s="66">
        <f t="shared" si="3"/>
        <v>0</v>
      </c>
      <c r="H114" s="52"/>
      <c r="I114" s="54"/>
      <c r="J114" s="54"/>
      <c r="K114" s="81" t="s">
        <v>16</v>
      </c>
    </row>
    <row r="115" spans="1:11" ht="12.75">
      <c r="A115" s="7" t="s">
        <v>213</v>
      </c>
      <c r="B115" s="45">
        <v>75252</v>
      </c>
      <c r="C115" s="51"/>
      <c r="D115" s="58">
        <v>1.1E-06</v>
      </c>
      <c r="E115" s="54" t="s">
        <v>11</v>
      </c>
      <c r="F115" s="8"/>
      <c r="G115" s="66">
        <f t="shared" si="3"/>
        <v>0</v>
      </c>
      <c r="H115" s="52"/>
      <c r="I115" s="54"/>
      <c r="J115" s="54"/>
      <c r="K115" s="81" t="s">
        <v>16</v>
      </c>
    </row>
    <row r="116" spans="1:11" ht="12.75">
      <c r="A116" s="7" t="s">
        <v>84</v>
      </c>
      <c r="B116" s="45">
        <v>74839</v>
      </c>
      <c r="C116" s="51"/>
      <c r="D116" s="58"/>
      <c r="E116" s="54"/>
      <c r="F116" s="8">
        <v>0.005</v>
      </c>
      <c r="G116" s="66"/>
      <c r="H116" s="52">
        <f>F116*1000</f>
        <v>5</v>
      </c>
      <c r="I116" s="54" t="s">
        <v>11</v>
      </c>
      <c r="J116" s="79">
        <f>C116/H116</f>
        <v>0</v>
      </c>
      <c r="K116" s="54" t="s">
        <v>85</v>
      </c>
    </row>
    <row r="117" spans="1:11" ht="12.75">
      <c r="A117" s="7" t="s">
        <v>86</v>
      </c>
      <c r="B117" s="45">
        <v>106978</v>
      </c>
      <c r="C117" s="51"/>
      <c r="D117" s="58"/>
      <c r="E117" s="54"/>
      <c r="F117" s="8"/>
      <c r="G117" s="66"/>
      <c r="H117" s="74"/>
      <c r="I117" s="54"/>
      <c r="J117" s="54"/>
      <c r="K117" s="54"/>
    </row>
    <row r="118" spans="1:11" ht="12.75">
      <c r="A118" s="7" t="s">
        <v>87</v>
      </c>
      <c r="B118" s="45">
        <v>25167673</v>
      </c>
      <c r="C118" s="51"/>
      <c r="D118" s="58"/>
      <c r="E118" s="54"/>
      <c r="F118" s="8"/>
      <c r="G118" s="66"/>
      <c r="H118" s="74"/>
      <c r="I118" s="54"/>
      <c r="J118" s="54"/>
      <c r="K118" s="54"/>
    </row>
    <row r="119" spans="1:11" ht="12.75">
      <c r="A119" s="7" t="s">
        <v>88</v>
      </c>
      <c r="B119" s="45">
        <v>85687</v>
      </c>
      <c r="C119" s="51"/>
      <c r="D119" s="58"/>
      <c r="E119" s="54"/>
      <c r="F119" s="8">
        <v>0.7</v>
      </c>
      <c r="G119" s="66"/>
      <c r="H119" s="52">
        <f>F119*1000</f>
        <v>700</v>
      </c>
      <c r="I119" s="54" t="s">
        <v>14</v>
      </c>
      <c r="J119" s="79">
        <f>C119/H119</f>
        <v>0</v>
      </c>
      <c r="K119" s="81"/>
    </row>
    <row r="120" spans="1:11" ht="12.75">
      <c r="A120" s="7" t="s">
        <v>89</v>
      </c>
      <c r="B120" s="45">
        <v>7440439</v>
      </c>
      <c r="C120" s="51"/>
      <c r="D120" s="58">
        <v>0.0018</v>
      </c>
      <c r="E120" s="54" t="s">
        <v>11</v>
      </c>
      <c r="F120" s="8">
        <v>2E-05</v>
      </c>
      <c r="G120" s="66">
        <f t="shared" si="3"/>
        <v>0</v>
      </c>
      <c r="H120" s="52">
        <f>F120*1000</f>
        <v>0.02</v>
      </c>
      <c r="I120" s="54" t="s">
        <v>20</v>
      </c>
      <c r="J120" s="79">
        <f>C120/H120</f>
        <v>0</v>
      </c>
      <c r="K120" s="81" t="s">
        <v>16</v>
      </c>
    </row>
    <row r="121" spans="1:11" ht="12.75">
      <c r="A121" s="7" t="s">
        <v>214</v>
      </c>
      <c r="B121" s="45">
        <v>156627</v>
      </c>
      <c r="C121" s="51"/>
      <c r="D121" s="58"/>
      <c r="E121" s="54"/>
      <c r="F121" s="8"/>
      <c r="G121" s="66"/>
      <c r="H121" s="52"/>
      <c r="I121" s="54"/>
      <c r="J121" s="54"/>
      <c r="K121" s="81"/>
    </row>
    <row r="122" spans="1:11" ht="12.75">
      <c r="A122" s="7" t="s">
        <v>215</v>
      </c>
      <c r="B122" s="45">
        <v>105602</v>
      </c>
      <c r="C122" s="51"/>
      <c r="D122" s="58"/>
      <c r="E122" s="54"/>
      <c r="F122" s="8"/>
      <c r="G122" s="66"/>
      <c r="H122" s="52"/>
      <c r="I122" s="54"/>
      <c r="J122" s="54"/>
      <c r="K122" s="81"/>
    </row>
    <row r="123" spans="1:11" ht="12.75">
      <c r="A123" s="7" t="s">
        <v>216</v>
      </c>
      <c r="B123" s="45">
        <v>133062</v>
      </c>
      <c r="C123" s="51"/>
      <c r="D123" s="58">
        <v>6.6E-07</v>
      </c>
      <c r="E123" s="54" t="s">
        <v>20</v>
      </c>
      <c r="F123" s="8"/>
      <c r="G123" s="66">
        <f t="shared" si="3"/>
        <v>0</v>
      </c>
      <c r="H123" s="52"/>
      <c r="I123" s="54"/>
      <c r="J123" s="54"/>
      <c r="K123" s="81"/>
    </row>
    <row r="124" spans="1:11" ht="12.75">
      <c r="A124" s="7" t="s">
        <v>217</v>
      </c>
      <c r="B124" s="45">
        <v>63252</v>
      </c>
      <c r="C124" s="51"/>
      <c r="D124" s="58">
        <v>2.5E-07</v>
      </c>
      <c r="E124" s="54" t="s">
        <v>360</v>
      </c>
      <c r="F124" s="8"/>
      <c r="G124" s="66">
        <f t="shared" si="3"/>
        <v>0</v>
      </c>
      <c r="H124" s="52"/>
      <c r="I124" s="54"/>
      <c r="J124" s="54"/>
      <c r="K124" s="81"/>
    </row>
    <row r="125" spans="1:11" ht="12.75">
      <c r="A125" s="7" t="s">
        <v>90</v>
      </c>
      <c r="B125" s="45">
        <v>86748</v>
      </c>
      <c r="C125" s="51"/>
      <c r="D125" s="58">
        <v>5.7E-06</v>
      </c>
      <c r="E125" s="54" t="s">
        <v>14</v>
      </c>
      <c r="F125" s="8"/>
      <c r="G125" s="66">
        <f t="shared" si="3"/>
        <v>0</v>
      </c>
      <c r="H125" s="74"/>
      <c r="I125" s="54"/>
      <c r="J125" s="54"/>
      <c r="K125" s="81" t="s">
        <v>16</v>
      </c>
    </row>
    <row r="126" spans="1:11" ht="12.75">
      <c r="A126" s="7" t="s">
        <v>91</v>
      </c>
      <c r="B126" s="45">
        <v>75150</v>
      </c>
      <c r="C126" s="51"/>
      <c r="D126" s="58"/>
      <c r="E126" s="54"/>
      <c r="F126" s="8">
        <v>0.7</v>
      </c>
      <c r="G126" s="66"/>
      <c r="H126" s="52">
        <f>F126*1000</f>
        <v>700</v>
      </c>
      <c r="I126" s="54" t="s">
        <v>11</v>
      </c>
      <c r="J126" s="79">
        <f>C126/H126</f>
        <v>0</v>
      </c>
      <c r="K126" s="54" t="s">
        <v>8</v>
      </c>
    </row>
    <row r="127" spans="1:11" ht="12.75">
      <c r="A127" s="7" t="s">
        <v>92</v>
      </c>
      <c r="B127" s="45">
        <v>56235</v>
      </c>
      <c r="C127" s="51"/>
      <c r="D127" s="58">
        <v>6E-06</v>
      </c>
      <c r="E127" s="54" t="s">
        <v>11</v>
      </c>
      <c r="F127" s="8">
        <v>0.002</v>
      </c>
      <c r="G127" s="66">
        <f t="shared" si="3"/>
        <v>0</v>
      </c>
      <c r="H127" s="52">
        <v>100</v>
      </c>
      <c r="I127" s="54" t="s">
        <v>11</v>
      </c>
      <c r="J127" s="79">
        <f>C127/H127</f>
        <v>0</v>
      </c>
      <c r="K127" s="81" t="s">
        <v>16</v>
      </c>
    </row>
    <row r="128" spans="1:11" ht="12.75">
      <c r="A128" s="7" t="s">
        <v>93</v>
      </c>
      <c r="B128" s="45">
        <v>463581</v>
      </c>
      <c r="C128" s="51"/>
      <c r="D128" s="58"/>
      <c r="E128" s="54"/>
      <c r="F128" s="8"/>
      <c r="G128" s="66"/>
      <c r="H128" s="52">
        <v>12</v>
      </c>
      <c r="I128" s="54" t="s">
        <v>359</v>
      </c>
      <c r="J128" s="79">
        <f>C128/H128</f>
        <v>0</v>
      </c>
      <c r="K128" s="54"/>
    </row>
    <row r="129" spans="1:11" ht="12.75">
      <c r="A129" s="7" t="s">
        <v>218</v>
      </c>
      <c r="B129" s="45">
        <v>120809</v>
      </c>
      <c r="C129" s="51"/>
      <c r="D129" s="58">
        <v>2.6E-06</v>
      </c>
      <c r="E129" s="54" t="s">
        <v>359</v>
      </c>
      <c r="F129" s="8"/>
      <c r="G129" s="66">
        <f t="shared" si="3"/>
        <v>0</v>
      </c>
      <c r="H129" s="52"/>
      <c r="I129" s="54"/>
      <c r="J129" s="54"/>
      <c r="K129" s="54"/>
    </row>
    <row r="130" spans="1:11" ht="12.75">
      <c r="A130" s="7" t="s">
        <v>220</v>
      </c>
      <c r="B130" s="45">
        <v>79118</v>
      </c>
      <c r="C130" s="51"/>
      <c r="D130" s="58"/>
      <c r="E130" s="54"/>
      <c r="F130" s="8"/>
      <c r="G130" s="66"/>
      <c r="H130" s="52"/>
      <c r="I130" s="54"/>
      <c r="J130" s="54"/>
      <c r="K130" s="54"/>
    </row>
    <row r="131" spans="1:11" ht="12.75">
      <c r="A131" s="7" t="s">
        <v>219</v>
      </c>
      <c r="B131" s="45">
        <v>133904</v>
      </c>
      <c r="C131" s="51"/>
      <c r="D131" s="58"/>
      <c r="E131" s="54"/>
      <c r="F131" s="8"/>
      <c r="G131" s="66"/>
      <c r="H131" s="52"/>
      <c r="I131" s="54"/>
      <c r="J131" s="54"/>
      <c r="K131" s="54"/>
    </row>
    <row r="132" spans="1:11" ht="12.75">
      <c r="A132" s="7" t="s">
        <v>380</v>
      </c>
      <c r="B132" s="45">
        <v>12789036</v>
      </c>
      <c r="C132" s="51"/>
      <c r="D132" s="58">
        <v>0.0001</v>
      </c>
      <c r="E132" s="54" t="s">
        <v>11</v>
      </c>
      <c r="F132" s="8"/>
      <c r="G132" s="66">
        <f t="shared" si="3"/>
        <v>0</v>
      </c>
      <c r="H132" s="52">
        <v>0.7</v>
      </c>
      <c r="I132" s="54" t="s">
        <v>11</v>
      </c>
      <c r="J132" s="79">
        <f>C132/H132</f>
        <v>0</v>
      </c>
      <c r="K132" s="54" t="s">
        <v>320</v>
      </c>
    </row>
    <row r="133" spans="1:11" ht="12.75">
      <c r="A133" s="7" t="s">
        <v>223</v>
      </c>
      <c r="B133" s="45">
        <v>7782505</v>
      </c>
      <c r="C133" s="51"/>
      <c r="D133" s="58"/>
      <c r="E133" s="54"/>
      <c r="F133" s="8"/>
      <c r="G133" s="66"/>
      <c r="H133" s="52">
        <v>0.15</v>
      </c>
      <c r="I133" s="54" t="s">
        <v>101</v>
      </c>
      <c r="J133" s="79">
        <f>C133/H133</f>
        <v>0</v>
      </c>
      <c r="K133" s="54"/>
    </row>
    <row r="134" spans="1:11" ht="38.25">
      <c r="A134" s="7" t="s">
        <v>321</v>
      </c>
      <c r="B134" s="45">
        <v>10049044</v>
      </c>
      <c r="C134" s="51"/>
      <c r="D134" s="58"/>
      <c r="E134" s="54"/>
      <c r="F134" s="8"/>
      <c r="G134" s="66"/>
      <c r="H134" s="52">
        <v>0.2</v>
      </c>
      <c r="I134" s="54" t="s">
        <v>11</v>
      </c>
      <c r="J134" s="79">
        <f>C134/H134</f>
        <v>0</v>
      </c>
      <c r="K134" s="54" t="s">
        <v>61</v>
      </c>
    </row>
    <row r="135" spans="1:11" ht="12.75">
      <c r="A135" s="7" t="s">
        <v>221</v>
      </c>
      <c r="B135" s="45">
        <v>108907</v>
      </c>
      <c r="C135" s="51"/>
      <c r="D135" s="58"/>
      <c r="E135" s="54"/>
      <c r="F135" s="8"/>
      <c r="G135" s="66"/>
      <c r="H135" s="52">
        <v>1000</v>
      </c>
      <c r="I135" s="54" t="s">
        <v>20</v>
      </c>
      <c r="J135" s="79">
        <f>C135/H135</f>
        <v>0</v>
      </c>
      <c r="K135" s="54"/>
    </row>
    <row r="136" spans="1:11" ht="12.75">
      <c r="A136" s="7" t="s">
        <v>222</v>
      </c>
      <c r="B136" s="45">
        <v>510156</v>
      </c>
      <c r="C136" s="51"/>
      <c r="D136" s="58">
        <v>7.8E-05</v>
      </c>
      <c r="E136" s="54" t="s">
        <v>39</v>
      </c>
      <c r="F136" s="8"/>
      <c r="G136" s="66">
        <f t="shared" si="3"/>
        <v>0</v>
      </c>
      <c r="H136" s="52"/>
      <c r="I136" s="54"/>
      <c r="J136" s="54"/>
      <c r="K136" s="54"/>
    </row>
    <row r="137" spans="1:11" ht="12.75">
      <c r="A137" s="7" t="s">
        <v>387</v>
      </c>
      <c r="B137" s="45">
        <v>124481</v>
      </c>
      <c r="C137" s="51"/>
      <c r="D137" s="58">
        <v>2.4E-06</v>
      </c>
      <c r="E137" s="54" t="s">
        <v>11</v>
      </c>
      <c r="F137" s="8"/>
      <c r="G137" s="66"/>
      <c r="H137" s="52"/>
      <c r="I137" s="54"/>
      <c r="J137" s="54"/>
      <c r="K137" s="54"/>
    </row>
    <row r="138" spans="1:11" ht="12.75">
      <c r="A138" s="7" t="s">
        <v>325</v>
      </c>
      <c r="B138" s="45">
        <v>75456</v>
      </c>
      <c r="C138" s="51"/>
      <c r="D138" s="58"/>
      <c r="E138" s="54"/>
      <c r="F138" s="8"/>
      <c r="G138" s="66"/>
      <c r="H138" s="52">
        <v>5000</v>
      </c>
      <c r="I138" s="54" t="s">
        <v>11</v>
      </c>
      <c r="J138" s="79">
        <f>C138/H138</f>
        <v>0</v>
      </c>
      <c r="K138" s="54" t="s">
        <v>105</v>
      </c>
    </row>
    <row r="139" spans="1:11" ht="12.75">
      <c r="A139" s="7" t="s">
        <v>94</v>
      </c>
      <c r="B139" s="45">
        <v>67663</v>
      </c>
      <c r="C139" s="51"/>
      <c r="D139" s="58">
        <v>2.3E-05</v>
      </c>
      <c r="E139" s="54" t="s">
        <v>11</v>
      </c>
      <c r="F139" s="8">
        <v>0.0003</v>
      </c>
      <c r="G139" s="66">
        <f t="shared" si="3"/>
        <v>0</v>
      </c>
      <c r="H139" s="52">
        <v>98</v>
      </c>
      <c r="I139" s="54" t="s">
        <v>11</v>
      </c>
      <c r="J139" s="79">
        <f>C139/H139</f>
        <v>0</v>
      </c>
      <c r="K139" s="54" t="s">
        <v>95</v>
      </c>
    </row>
    <row r="140" spans="1:11" ht="25.5">
      <c r="A140" s="7" t="s">
        <v>96</v>
      </c>
      <c r="B140" s="45">
        <v>74873</v>
      </c>
      <c r="C140" s="51"/>
      <c r="D140" s="58">
        <v>1.8E-06</v>
      </c>
      <c r="E140" s="54" t="s">
        <v>377</v>
      </c>
      <c r="F140" s="8">
        <v>0.09</v>
      </c>
      <c r="G140" s="66"/>
      <c r="H140" s="52">
        <f>F140*1000</f>
        <v>90</v>
      </c>
      <c r="I140" s="54" t="s">
        <v>11</v>
      </c>
      <c r="J140" s="79">
        <f>C140/H140</f>
        <v>0</v>
      </c>
      <c r="K140" s="69" t="s">
        <v>97</v>
      </c>
    </row>
    <row r="141" spans="1:11" ht="12.75">
      <c r="A141" s="7" t="s">
        <v>224</v>
      </c>
      <c r="B141" s="45">
        <v>107302</v>
      </c>
      <c r="C141" s="51"/>
      <c r="D141" s="58">
        <v>0.00069</v>
      </c>
      <c r="E141" s="54" t="s">
        <v>20</v>
      </c>
      <c r="F141" s="8"/>
      <c r="G141" s="66">
        <f>C141*D141</f>
        <v>0</v>
      </c>
      <c r="H141" s="52"/>
      <c r="I141" s="54"/>
      <c r="J141" s="54"/>
      <c r="K141" s="69"/>
    </row>
    <row r="142" spans="1:11" ht="12.75">
      <c r="A142" s="7" t="s">
        <v>225</v>
      </c>
      <c r="B142" s="45">
        <v>126998</v>
      </c>
      <c r="C142" s="51"/>
      <c r="D142" s="58">
        <v>0.0003</v>
      </c>
      <c r="E142" s="54" t="s">
        <v>11</v>
      </c>
      <c r="F142" s="8"/>
      <c r="G142" s="66"/>
      <c r="H142" s="52">
        <v>20</v>
      </c>
      <c r="I142" s="54" t="s">
        <v>11</v>
      </c>
      <c r="J142" s="79">
        <f>C142/H142</f>
        <v>0</v>
      </c>
      <c r="K142" s="69"/>
    </row>
    <row r="143" spans="1:11" ht="25.5">
      <c r="A143" s="7" t="s">
        <v>98</v>
      </c>
      <c r="B143" s="45">
        <v>18540299</v>
      </c>
      <c r="C143" s="51"/>
      <c r="D143" s="58">
        <v>0.012</v>
      </c>
      <c r="E143" s="54" t="s">
        <v>11</v>
      </c>
      <c r="F143" s="8">
        <v>0.0001</v>
      </c>
      <c r="G143" s="66">
        <f>C143*D143</f>
        <v>0</v>
      </c>
      <c r="H143" s="52">
        <f>F143*1000</f>
        <v>0.1</v>
      </c>
      <c r="I143" s="54" t="s">
        <v>11</v>
      </c>
      <c r="J143" s="79">
        <f>C143/H143</f>
        <v>0</v>
      </c>
      <c r="K143" s="54" t="s">
        <v>61</v>
      </c>
    </row>
    <row r="144" spans="1:11" ht="12.75">
      <c r="A144" s="7" t="s">
        <v>99</v>
      </c>
      <c r="B144" s="45">
        <v>218019</v>
      </c>
      <c r="C144" s="51"/>
      <c r="D144" s="58">
        <v>6E-07</v>
      </c>
      <c r="E144" s="54" t="s">
        <v>362</v>
      </c>
      <c r="F144" s="8"/>
      <c r="G144" s="66">
        <f>C144*D144</f>
        <v>0</v>
      </c>
      <c r="H144" s="74"/>
      <c r="I144" s="54"/>
      <c r="J144" s="54"/>
      <c r="K144" s="81" t="s">
        <v>16</v>
      </c>
    </row>
    <row r="145" spans="1:11" ht="12.75">
      <c r="A145" s="7" t="s">
        <v>386</v>
      </c>
      <c r="B145" s="45">
        <v>10061015</v>
      </c>
      <c r="C145" s="51"/>
      <c r="D145" s="58">
        <v>3.7E-05</v>
      </c>
      <c r="E145" s="54" t="s">
        <v>358</v>
      </c>
      <c r="F145" s="8"/>
      <c r="G145" s="66"/>
      <c r="H145" s="74">
        <v>200</v>
      </c>
      <c r="I145" s="54" t="s">
        <v>358</v>
      </c>
      <c r="J145" s="54"/>
      <c r="K145" s="81"/>
    </row>
    <row r="146" spans="1:11" ht="12.75">
      <c r="A146" s="7" t="s">
        <v>100</v>
      </c>
      <c r="B146" s="45">
        <v>0</v>
      </c>
      <c r="C146" s="51"/>
      <c r="D146" s="58"/>
      <c r="E146" s="54"/>
      <c r="F146" s="8">
        <v>0.0001</v>
      </c>
      <c r="G146" s="66"/>
      <c r="H146" s="52">
        <f>F146*1000</f>
        <v>0.1</v>
      </c>
      <c r="I146" s="54" t="s">
        <v>101</v>
      </c>
      <c r="J146" s="79">
        <f>C146/H146</f>
        <v>0</v>
      </c>
      <c r="K146" s="83"/>
    </row>
    <row r="147" spans="1:11" ht="12.75">
      <c r="A147" s="7" t="s">
        <v>102</v>
      </c>
      <c r="B147" s="45">
        <v>8007452</v>
      </c>
      <c r="C147" s="51"/>
      <c r="D147" s="58">
        <v>0.00062</v>
      </c>
      <c r="E147" s="54" t="s">
        <v>11</v>
      </c>
      <c r="F147" s="8"/>
      <c r="G147" s="66">
        <f>C147*D147</f>
        <v>0</v>
      </c>
      <c r="H147" s="74"/>
      <c r="I147" s="54"/>
      <c r="J147" s="54"/>
      <c r="K147" s="54" t="s">
        <v>103</v>
      </c>
    </row>
    <row r="148" spans="1:11" ht="12.75">
      <c r="A148" s="7" t="s">
        <v>226</v>
      </c>
      <c r="B148" s="45">
        <v>1319773</v>
      </c>
      <c r="C148" s="51"/>
      <c r="D148" s="58"/>
      <c r="E148" s="54"/>
      <c r="F148" s="8"/>
      <c r="G148" s="66"/>
      <c r="H148" s="52">
        <v>600</v>
      </c>
      <c r="I148" s="54" t="s">
        <v>20</v>
      </c>
      <c r="J148" s="79">
        <f>C148/H148</f>
        <v>0</v>
      </c>
      <c r="K148" s="54"/>
    </row>
    <row r="149" spans="1:11" ht="12.75">
      <c r="A149" s="7" t="s">
        <v>384</v>
      </c>
      <c r="B149" s="45">
        <v>4170303</v>
      </c>
      <c r="C149" s="51"/>
      <c r="D149" s="58">
        <v>0.000543</v>
      </c>
      <c r="E149" s="54" t="s">
        <v>359</v>
      </c>
      <c r="F149" s="8"/>
      <c r="G149" s="66"/>
      <c r="H149" s="52"/>
      <c r="I149" s="54"/>
      <c r="J149" s="79"/>
      <c r="K149" s="54"/>
    </row>
    <row r="150" spans="1:11" ht="12.75">
      <c r="A150" s="7" t="s">
        <v>104</v>
      </c>
      <c r="B150" s="45">
        <v>98828</v>
      </c>
      <c r="C150" s="51"/>
      <c r="D150" s="58"/>
      <c r="E150" s="54"/>
      <c r="F150" s="8">
        <v>0.4</v>
      </c>
      <c r="G150" s="66"/>
      <c r="H150" s="52">
        <f>F150*1000</f>
        <v>400</v>
      </c>
      <c r="I150" s="54" t="s">
        <v>11</v>
      </c>
      <c r="J150" s="79">
        <f>C150/H150</f>
        <v>0</v>
      </c>
      <c r="K150" s="54" t="s">
        <v>105</v>
      </c>
    </row>
    <row r="151" spans="1:11" ht="12.75">
      <c r="A151" s="7" t="s">
        <v>311</v>
      </c>
      <c r="B151" s="45">
        <v>0</v>
      </c>
      <c r="C151" s="51"/>
      <c r="D151" s="58"/>
      <c r="E151" s="54"/>
      <c r="F151" s="8"/>
      <c r="G151" s="66"/>
      <c r="H151" s="52">
        <v>3</v>
      </c>
      <c r="I151" s="54" t="s">
        <v>359</v>
      </c>
      <c r="J151" s="79">
        <f>C151/H151</f>
        <v>0</v>
      </c>
      <c r="K151" s="54"/>
    </row>
    <row r="152" spans="1:11" ht="12.75">
      <c r="A152" s="7" t="s">
        <v>106</v>
      </c>
      <c r="B152" s="45">
        <v>110827</v>
      </c>
      <c r="C152" s="51"/>
      <c r="D152" s="58"/>
      <c r="E152" s="54"/>
      <c r="F152" s="8">
        <v>6</v>
      </c>
      <c r="G152" s="66"/>
      <c r="H152" s="52">
        <f>F152*1000</f>
        <v>6000</v>
      </c>
      <c r="I152" s="54" t="s">
        <v>11</v>
      </c>
      <c r="J152" s="79">
        <f>C152/H152</f>
        <v>0</v>
      </c>
      <c r="K152" s="69" t="s">
        <v>107</v>
      </c>
    </row>
    <row r="153" spans="1:11" ht="12.75">
      <c r="A153" s="7" t="s">
        <v>229</v>
      </c>
      <c r="B153" s="45">
        <v>72559</v>
      </c>
      <c r="C153" s="51"/>
      <c r="D153" s="58">
        <v>9.7E-05</v>
      </c>
      <c r="E153" s="54" t="s">
        <v>20</v>
      </c>
      <c r="F153" s="8"/>
      <c r="G153" s="66">
        <f>C153*D153</f>
        <v>0</v>
      </c>
      <c r="H153" s="52"/>
      <c r="I153" s="54"/>
      <c r="J153" s="54"/>
      <c r="K153" s="69"/>
    </row>
    <row r="154" spans="1:11" ht="12.75">
      <c r="A154" s="7" t="s">
        <v>230</v>
      </c>
      <c r="B154" s="45">
        <v>334883</v>
      </c>
      <c r="C154" s="51"/>
      <c r="D154" s="58"/>
      <c r="E154" s="54"/>
      <c r="F154" s="8"/>
      <c r="G154" s="66"/>
      <c r="H154" s="52"/>
      <c r="I154" s="54"/>
      <c r="J154" s="54"/>
      <c r="K154" s="69"/>
    </row>
    <row r="155" spans="1:11" ht="12.75">
      <c r="A155" s="7" t="s">
        <v>108</v>
      </c>
      <c r="B155" s="45">
        <v>53703</v>
      </c>
      <c r="C155" s="51"/>
      <c r="D155" s="58">
        <v>0.0006</v>
      </c>
      <c r="E155" s="54" t="s">
        <v>362</v>
      </c>
      <c r="F155" s="8"/>
      <c r="G155" s="66">
        <f>C155*D155</f>
        <v>0</v>
      </c>
      <c r="H155" s="74"/>
      <c r="I155" s="54"/>
      <c r="J155" s="54"/>
      <c r="K155" s="81" t="s">
        <v>16</v>
      </c>
    </row>
    <row r="156" spans="1:11" ht="12.75">
      <c r="A156" s="7" t="s">
        <v>109</v>
      </c>
      <c r="B156" s="45">
        <v>132649</v>
      </c>
      <c r="C156" s="51"/>
      <c r="D156" s="58"/>
      <c r="E156" s="54"/>
      <c r="F156" s="8">
        <v>0.007</v>
      </c>
      <c r="G156" s="66"/>
      <c r="H156" s="52">
        <f>F156*1000</f>
        <v>7</v>
      </c>
      <c r="I156" s="54" t="s">
        <v>110</v>
      </c>
      <c r="J156" s="79">
        <f>C156/H156</f>
        <v>0</v>
      </c>
      <c r="K156" s="54"/>
    </row>
    <row r="157" spans="1:11" ht="12.75">
      <c r="A157" s="7" t="s">
        <v>393</v>
      </c>
      <c r="B157" s="45">
        <v>25321226</v>
      </c>
      <c r="C157" s="51"/>
      <c r="D157" s="58">
        <v>6.86E-06</v>
      </c>
      <c r="E157" s="54" t="s">
        <v>359</v>
      </c>
      <c r="F157" s="8"/>
      <c r="G157" s="66">
        <f>C157*D157</f>
        <v>0</v>
      </c>
      <c r="H157" s="52">
        <v>200</v>
      </c>
      <c r="I157" s="54" t="s">
        <v>359</v>
      </c>
      <c r="J157" s="79">
        <f>C157/H157</f>
        <v>0</v>
      </c>
      <c r="K157" s="54"/>
    </row>
    <row r="158" spans="1:11" ht="12.75">
      <c r="A158" s="7" t="s">
        <v>385</v>
      </c>
      <c r="B158" s="45">
        <v>75274</v>
      </c>
      <c r="C158" s="51"/>
      <c r="D158" s="58">
        <v>1.77E-05</v>
      </c>
      <c r="E158" s="54" t="s">
        <v>11</v>
      </c>
      <c r="F158" s="8"/>
      <c r="G158" s="66">
        <f>C158*D158</f>
        <v>0</v>
      </c>
      <c r="H158" s="52"/>
      <c r="I158" s="54"/>
      <c r="J158" s="79"/>
      <c r="K158" s="54"/>
    </row>
    <row r="159" spans="1:11" ht="12.75">
      <c r="A159" s="7" t="s">
        <v>233</v>
      </c>
      <c r="B159" s="45">
        <v>62737</v>
      </c>
      <c r="C159" s="51"/>
      <c r="D159" s="58">
        <v>8.3E-05</v>
      </c>
      <c r="E159" s="54" t="s">
        <v>20</v>
      </c>
      <c r="F159" s="8"/>
      <c r="G159" s="66">
        <f>C159*D159</f>
        <v>0</v>
      </c>
      <c r="H159" s="52">
        <v>0.5</v>
      </c>
      <c r="I159" s="54" t="s">
        <v>11</v>
      </c>
      <c r="J159" s="79">
        <f>C159/H159</f>
        <v>0</v>
      </c>
      <c r="K159" s="54" t="s">
        <v>40</v>
      </c>
    </row>
    <row r="160" spans="1:11" ht="12.75">
      <c r="A160" s="7" t="s">
        <v>331</v>
      </c>
      <c r="B160" s="45">
        <v>60571</v>
      </c>
      <c r="C160" s="51"/>
      <c r="D160" s="58">
        <v>0.0046</v>
      </c>
      <c r="E160" s="54" t="s">
        <v>11</v>
      </c>
      <c r="F160" s="8"/>
      <c r="G160" s="66">
        <f>C160*D160</f>
        <v>0</v>
      </c>
      <c r="H160" s="52"/>
      <c r="I160" s="54"/>
      <c r="J160" s="54"/>
      <c r="K160" s="81" t="s">
        <v>16</v>
      </c>
    </row>
    <row r="161" spans="1:11" ht="12.75">
      <c r="A161" s="7" t="s">
        <v>111</v>
      </c>
      <c r="B161" s="45"/>
      <c r="C161" s="51"/>
      <c r="D161" s="58"/>
      <c r="E161" s="54"/>
      <c r="F161" s="8">
        <v>0.005</v>
      </c>
      <c r="G161" s="66"/>
      <c r="H161" s="52">
        <f>F161*1000</f>
        <v>5</v>
      </c>
      <c r="I161" s="54" t="s">
        <v>112</v>
      </c>
      <c r="J161" s="79">
        <f>C161/H161</f>
        <v>0</v>
      </c>
      <c r="K161" s="54" t="s">
        <v>113</v>
      </c>
    </row>
    <row r="162" spans="1:11" ht="12.75">
      <c r="A162" s="7" t="s">
        <v>234</v>
      </c>
      <c r="B162" s="45">
        <v>111422</v>
      </c>
      <c r="C162" s="51"/>
      <c r="D162" s="58"/>
      <c r="E162" s="54"/>
      <c r="F162" s="8"/>
      <c r="G162" s="66"/>
      <c r="H162" s="52">
        <v>3</v>
      </c>
      <c r="I162" s="54" t="s">
        <v>20</v>
      </c>
      <c r="J162" s="79">
        <f>C162/H162</f>
        <v>0</v>
      </c>
      <c r="K162" s="54"/>
    </row>
    <row r="163" spans="1:11" ht="25.5">
      <c r="A163" s="7" t="s">
        <v>114</v>
      </c>
      <c r="B163" s="45">
        <v>84662</v>
      </c>
      <c r="C163" s="51"/>
      <c r="D163" s="58"/>
      <c r="E163" s="54"/>
      <c r="F163" s="8">
        <v>2.8</v>
      </c>
      <c r="G163" s="66"/>
      <c r="H163" s="52">
        <f>F163*1000</f>
        <v>2800</v>
      </c>
      <c r="I163" s="54" t="s">
        <v>18</v>
      </c>
      <c r="J163" s="79">
        <f>C163/H163</f>
        <v>0</v>
      </c>
      <c r="K163" s="54" t="s">
        <v>115</v>
      </c>
    </row>
    <row r="164" spans="1:11" ht="12.75">
      <c r="A164" s="7" t="s">
        <v>236</v>
      </c>
      <c r="B164" s="45">
        <v>64675</v>
      </c>
      <c r="C164" s="51"/>
      <c r="D164" s="58">
        <v>0.00034</v>
      </c>
      <c r="E164" s="54" t="s">
        <v>359</v>
      </c>
      <c r="F164" s="8"/>
      <c r="G164" s="66">
        <f>C164*D164</f>
        <v>0</v>
      </c>
      <c r="H164" s="52"/>
      <c r="I164" s="54"/>
      <c r="J164" s="54"/>
      <c r="K164" s="54"/>
    </row>
    <row r="165" spans="1:11" ht="12.75">
      <c r="A165" s="7" t="s">
        <v>238</v>
      </c>
      <c r="B165" s="45">
        <v>79447</v>
      </c>
      <c r="C165" s="51"/>
      <c r="D165" s="58">
        <v>0.0037</v>
      </c>
      <c r="E165" s="54" t="s">
        <v>20</v>
      </c>
      <c r="F165" s="8"/>
      <c r="G165" s="66">
        <f>C165*D165</f>
        <v>0</v>
      </c>
      <c r="H165" s="52"/>
      <c r="I165" s="54"/>
      <c r="J165" s="54"/>
      <c r="K165" s="54"/>
    </row>
    <row r="166" spans="1:11" ht="12.75">
      <c r="A166" s="7" t="s">
        <v>239</v>
      </c>
      <c r="B166" s="45">
        <v>68122</v>
      </c>
      <c r="C166" s="51"/>
      <c r="D166" s="58"/>
      <c r="E166" s="54"/>
      <c r="F166" s="8"/>
      <c r="G166" s="66"/>
      <c r="H166" s="52">
        <v>30</v>
      </c>
      <c r="I166" s="54" t="s">
        <v>11</v>
      </c>
      <c r="J166" s="79">
        <f>C166/H166</f>
        <v>0</v>
      </c>
      <c r="K166" s="54" t="s">
        <v>320</v>
      </c>
    </row>
    <row r="167" spans="1:11" ht="25.5">
      <c r="A167" s="7" t="s">
        <v>116</v>
      </c>
      <c r="B167" s="45">
        <v>131113</v>
      </c>
      <c r="C167" s="51"/>
      <c r="D167" s="58"/>
      <c r="E167" s="54"/>
      <c r="F167" s="8">
        <v>35</v>
      </c>
      <c r="G167" s="66"/>
      <c r="H167" s="52">
        <f>F167*1000</f>
        <v>35000</v>
      </c>
      <c r="I167" s="54" t="s">
        <v>18</v>
      </c>
      <c r="J167" s="79">
        <f>C167/H167</f>
        <v>0</v>
      </c>
      <c r="K167" s="54"/>
    </row>
    <row r="168" spans="1:11" ht="12.75">
      <c r="A168" s="7" t="s">
        <v>241</v>
      </c>
      <c r="B168" s="45">
        <v>77781</v>
      </c>
      <c r="C168" s="51"/>
      <c r="D168" s="58"/>
      <c r="E168" s="54"/>
      <c r="F168" s="8"/>
      <c r="G168" s="66"/>
      <c r="H168" s="52"/>
      <c r="I168" s="54"/>
      <c r="J168" s="54"/>
      <c r="K168" s="54"/>
    </row>
    <row r="169" spans="1:11" ht="25.5">
      <c r="A169" s="7" t="s">
        <v>117</v>
      </c>
      <c r="B169" s="45">
        <v>84742</v>
      </c>
      <c r="C169" s="51"/>
      <c r="D169" s="58"/>
      <c r="E169" s="54"/>
      <c r="F169" s="8">
        <f>70/20*0.1</f>
        <v>0.35000000000000003</v>
      </c>
      <c r="G169" s="66"/>
      <c r="H169" s="52">
        <f>F169*1000</f>
        <v>350.00000000000006</v>
      </c>
      <c r="I169" s="54" t="s">
        <v>18</v>
      </c>
      <c r="J169" s="79">
        <f>C169/H169</f>
        <v>0</v>
      </c>
      <c r="K169" s="81"/>
    </row>
    <row r="170" spans="1:11" ht="12.75">
      <c r="A170" s="7" t="s">
        <v>118</v>
      </c>
      <c r="B170" s="45">
        <v>117840</v>
      </c>
      <c r="C170" s="51"/>
      <c r="D170" s="58"/>
      <c r="E170" s="54"/>
      <c r="F170" s="8">
        <v>0.07</v>
      </c>
      <c r="G170" s="66"/>
      <c r="H170" s="52">
        <f>F170*1000</f>
        <v>70</v>
      </c>
      <c r="I170" s="69" t="s">
        <v>119</v>
      </c>
      <c r="J170" s="79">
        <f>C170/H170</f>
        <v>0</v>
      </c>
      <c r="K170" s="54"/>
    </row>
    <row r="171" spans="1:11" ht="12.75">
      <c r="A171" s="7" t="s">
        <v>245</v>
      </c>
      <c r="B171" s="45">
        <v>106898</v>
      </c>
      <c r="C171" s="51"/>
      <c r="D171" s="58">
        <v>1.2E-06</v>
      </c>
      <c r="E171" s="54" t="s">
        <v>11</v>
      </c>
      <c r="F171" s="8"/>
      <c r="G171" s="66">
        <f>C171*D171</f>
        <v>0</v>
      </c>
      <c r="H171" s="52">
        <v>1</v>
      </c>
      <c r="I171" s="69" t="s">
        <v>11</v>
      </c>
      <c r="J171" s="79">
        <f>C171/H171</f>
        <v>0</v>
      </c>
      <c r="K171" s="81" t="s">
        <v>16</v>
      </c>
    </row>
    <row r="172" spans="1:11" ht="12.75">
      <c r="A172" s="7" t="s">
        <v>120</v>
      </c>
      <c r="B172" s="45">
        <v>74840</v>
      </c>
      <c r="C172" s="51"/>
      <c r="D172" s="58"/>
      <c r="E172" s="54"/>
      <c r="F172" s="8"/>
      <c r="G172" s="66"/>
      <c r="H172" s="74"/>
      <c r="I172" s="54"/>
      <c r="J172" s="54"/>
      <c r="K172" s="83"/>
    </row>
    <row r="173" spans="1:11" ht="25.5">
      <c r="A173" s="7" t="s">
        <v>121</v>
      </c>
      <c r="B173" s="45">
        <v>64175</v>
      </c>
      <c r="C173" s="51"/>
      <c r="D173" s="58"/>
      <c r="E173" s="54"/>
      <c r="F173" s="8">
        <v>2.2</v>
      </c>
      <c r="G173" s="66"/>
      <c r="H173" s="52">
        <f>F173*1000</f>
        <v>2200</v>
      </c>
      <c r="I173" s="54" t="s">
        <v>122</v>
      </c>
      <c r="J173" s="79">
        <f>C173/H173</f>
        <v>0</v>
      </c>
      <c r="K173" s="82" t="s">
        <v>123</v>
      </c>
    </row>
    <row r="174" spans="1:11" ht="12.75">
      <c r="A174" s="7" t="s">
        <v>247</v>
      </c>
      <c r="B174" s="45">
        <v>140885</v>
      </c>
      <c r="C174" s="51"/>
      <c r="D174" s="58">
        <v>1.4E-05</v>
      </c>
      <c r="E174" s="54" t="s">
        <v>39</v>
      </c>
      <c r="F174" s="8"/>
      <c r="G174" s="66">
        <f>C174*D174</f>
        <v>0</v>
      </c>
      <c r="H174" s="52">
        <v>48</v>
      </c>
      <c r="I174" s="69" t="s">
        <v>361</v>
      </c>
      <c r="J174" s="79">
        <f>C174/H174</f>
        <v>0</v>
      </c>
      <c r="K174" s="54"/>
    </row>
    <row r="175" spans="1:11" ht="12.75">
      <c r="A175" s="7" t="s">
        <v>248</v>
      </c>
      <c r="B175" s="45">
        <v>51796</v>
      </c>
      <c r="C175" s="51"/>
      <c r="D175" s="58">
        <v>0.00029</v>
      </c>
      <c r="E175" s="54" t="s">
        <v>20</v>
      </c>
      <c r="F175" s="8"/>
      <c r="G175" s="66">
        <f>C175*D175</f>
        <v>0</v>
      </c>
      <c r="H175" s="52"/>
      <c r="I175" s="69"/>
      <c r="J175" s="69"/>
      <c r="K175" s="54"/>
    </row>
    <row r="176" spans="1:11" ht="12.75">
      <c r="A176" s="7" t="s">
        <v>378</v>
      </c>
      <c r="B176" s="45">
        <v>75003</v>
      </c>
      <c r="C176" s="51"/>
      <c r="D176" s="58">
        <v>1.33E-07</v>
      </c>
      <c r="E176" s="54" t="s">
        <v>20</v>
      </c>
      <c r="F176" s="8"/>
      <c r="G176" s="66"/>
      <c r="H176" s="52">
        <v>10000</v>
      </c>
      <c r="I176" s="69" t="s">
        <v>11</v>
      </c>
      <c r="J176" s="79">
        <f>C176/H176</f>
        <v>0</v>
      </c>
      <c r="K176" s="54" t="s">
        <v>334</v>
      </c>
    </row>
    <row r="177" spans="1:11" ht="12.75">
      <c r="A177" s="7" t="s">
        <v>124</v>
      </c>
      <c r="B177" s="45">
        <v>62500</v>
      </c>
      <c r="C177" s="51"/>
      <c r="D177" s="58">
        <v>0.084</v>
      </c>
      <c r="E177" s="54" t="s">
        <v>358</v>
      </c>
      <c r="F177" s="8"/>
      <c r="G177" s="66">
        <f>C177*D177</f>
        <v>0</v>
      </c>
      <c r="H177" s="74"/>
      <c r="I177" s="54"/>
      <c r="J177" s="54"/>
      <c r="K177" s="54"/>
    </row>
    <row r="178" spans="1:11" ht="12.75">
      <c r="A178" s="7" t="s">
        <v>125</v>
      </c>
      <c r="B178" s="45">
        <v>100414</v>
      </c>
      <c r="C178" s="51"/>
      <c r="D178" s="58">
        <v>2.5E-06</v>
      </c>
      <c r="E178" s="54" t="s">
        <v>20</v>
      </c>
      <c r="F178" s="8">
        <v>1</v>
      </c>
      <c r="G178" s="66"/>
      <c r="H178" s="52">
        <f>F178*1000</f>
        <v>1000</v>
      </c>
      <c r="I178" s="54" t="s">
        <v>11</v>
      </c>
      <c r="J178" s="79">
        <f>C178/H178</f>
        <v>0</v>
      </c>
      <c r="K178" s="54" t="s">
        <v>126</v>
      </c>
    </row>
    <row r="179" spans="1:11" ht="25.5">
      <c r="A179" s="7" t="s">
        <v>379</v>
      </c>
      <c r="B179" s="45">
        <v>106934</v>
      </c>
      <c r="C179" s="51"/>
      <c r="D179" s="58">
        <v>0.00022</v>
      </c>
      <c r="E179" s="54" t="s">
        <v>11</v>
      </c>
      <c r="F179" s="8">
        <v>0.0002</v>
      </c>
      <c r="G179" s="66">
        <f>C179*D179</f>
        <v>0</v>
      </c>
      <c r="H179" s="52">
        <v>0.2</v>
      </c>
      <c r="I179" s="54" t="s">
        <v>39</v>
      </c>
      <c r="J179" s="79">
        <f>C179/H179</f>
        <v>0</v>
      </c>
      <c r="K179" s="54" t="s">
        <v>128</v>
      </c>
    </row>
    <row r="180" spans="1:11" ht="25.5">
      <c r="A180" s="7" t="s">
        <v>129</v>
      </c>
      <c r="B180" s="45">
        <v>107062</v>
      </c>
      <c r="C180" s="51"/>
      <c r="D180" s="58">
        <v>2.6E-05</v>
      </c>
      <c r="E180" s="54" t="s">
        <v>11</v>
      </c>
      <c r="F180" s="8">
        <v>0.0049</v>
      </c>
      <c r="G180" s="66">
        <f>C180*D180</f>
        <v>0</v>
      </c>
      <c r="H180" s="52">
        <v>2400</v>
      </c>
      <c r="I180" s="54" t="s">
        <v>11</v>
      </c>
      <c r="J180" s="79">
        <f>C180/H180</f>
        <v>0</v>
      </c>
      <c r="K180" s="81" t="s">
        <v>16</v>
      </c>
    </row>
    <row r="181" spans="1:11" ht="12.75">
      <c r="A181" s="7" t="s">
        <v>250</v>
      </c>
      <c r="B181" s="45">
        <v>107211</v>
      </c>
      <c r="C181" s="51"/>
      <c r="D181" s="58"/>
      <c r="E181" s="54"/>
      <c r="F181" s="8"/>
      <c r="G181" s="66"/>
      <c r="H181" s="52">
        <v>400</v>
      </c>
      <c r="I181" s="54" t="s">
        <v>20</v>
      </c>
      <c r="J181" s="79">
        <f>C181/H181</f>
        <v>0</v>
      </c>
      <c r="K181" s="81"/>
    </row>
    <row r="182" spans="1:11" ht="12.75">
      <c r="A182" s="7" t="s">
        <v>335</v>
      </c>
      <c r="B182" s="45">
        <v>111762</v>
      </c>
      <c r="C182" s="51"/>
      <c r="D182" s="58"/>
      <c r="E182" s="54"/>
      <c r="F182" s="8"/>
      <c r="G182" s="66"/>
      <c r="H182" s="52">
        <v>1300</v>
      </c>
      <c r="I182" s="54" t="s">
        <v>11</v>
      </c>
      <c r="J182" s="54"/>
      <c r="K182" s="54" t="s">
        <v>336</v>
      </c>
    </row>
    <row r="183" spans="1:11" ht="12.75">
      <c r="A183" s="7" t="s">
        <v>251</v>
      </c>
      <c r="B183" s="45">
        <v>151564</v>
      </c>
      <c r="C183" s="51"/>
      <c r="D183" s="58">
        <v>0.019</v>
      </c>
      <c r="E183" s="54" t="s">
        <v>20</v>
      </c>
      <c r="F183" s="8"/>
      <c r="G183" s="66">
        <f>C183*D183</f>
        <v>0</v>
      </c>
      <c r="H183" s="52"/>
      <c r="I183" s="54"/>
      <c r="J183" s="54"/>
      <c r="K183" s="81"/>
    </row>
    <row r="184" spans="1:11" ht="25.5">
      <c r="A184" s="25" t="s">
        <v>130</v>
      </c>
      <c r="B184" s="45">
        <v>75218</v>
      </c>
      <c r="C184" s="51"/>
      <c r="D184" s="58">
        <v>0.003</v>
      </c>
      <c r="E184" s="54" t="s">
        <v>11</v>
      </c>
      <c r="F184" s="8">
        <v>0.005</v>
      </c>
      <c r="G184" s="66">
        <f>C184*D184</f>
        <v>0</v>
      </c>
      <c r="H184" s="52">
        <f>F184*1000</f>
        <v>5</v>
      </c>
      <c r="I184" s="54" t="s">
        <v>20</v>
      </c>
      <c r="J184" s="79">
        <f aca="true" t="shared" si="4" ref="J184:J194">C184/H184</f>
        <v>0</v>
      </c>
      <c r="K184" s="54" t="s">
        <v>131</v>
      </c>
    </row>
    <row r="185" spans="1:11" ht="12.75">
      <c r="A185" s="25" t="s">
        <v>252</v>
      </c>
      <c r="B185" s="45">
        <v>96457</v>
      </c>
      <c r="C185" s="51"/>
      <c r="D185" s="58">
        <v>1.3E-05</v>
      </c>
      <c r="E185" s="54" t="s">
        <v>20</v>
      </c>
      <c r="F185" s="8"/>
      <c r="G185" s="66">
        <f>C185*D185</f>
        <v>0</v>
      </c>
      <c r="H185" s="52">
        <v>3</v>
      </c>
      <c r="I185" s="54" t="s">
        <v>20</v>
      </c>
      <c r="J185" s="79">
        <f t="shared" si="4"/>
        <v>0</v>
      </c>
      <c r="K185" s="54"/>
    </row>
    <row r="186" spans="1:11" ht="12.75">
      <c r="A186" s="25" t="s">
        <v>253</v>
      </c>
      <c r="B186" s="45">
        <v>75343</v>
      </c>
      <c r="C186" s="51"/>
      <c r="D186" s="58">
        <v>1.6E-06</v>
      </c>
      <c r="E186" s="54" t="s">
        <v>20</v>
      </c>
      <c r="F186" s="8"/>
      <c r="G186" s="66">
        <f>C186*D186</f>
        <v>0</v>
      </c>
      <c r="H186" s="52">
        <v>500</v>
      </c>
      <c r="I186" s="54" t="s">
        <v>39</v>
      </c>
      <c r="J186" s="79">
        <f t="shared" si="4"/>
        <v>0</v>
      </c>
      <c r="K186" s="54"/>
    </row>
    <row r="187" spans="1:11" ht="25.5">
      <c r="A187" s="7" t="s">
        <v>132</v>
      </c>
      <c r="B187" s="45">
        <v>206440</v>
      </c>
      <c r="C187" s="51"/>
      <c r="D187" s="58"/>
      <c r="E187" s="54"/>
      <c r="F187" s="8">
        <f>70/20*0.04</f>
        <v>0.14</v>
      </c>
      <c r="G187" s="66"/>
      <c r="H187" s="52">
        <f aca="true" t="shared" si="5" ref="H187:H193">F187*1000</f>
        <v>140</v>
      </c>
      <c r="I187" s="54" t="s">
        <v>18</v>
      </c>
      <c r="J187" s="79">
        <f t="shared" si="4"/>
        <v>0</v>
      </c>
      <c r="K187" s="54"/>
    </row>
    <row r="188" spans="1:11" ht="25.5">
      <c r="A188" s="7" t="s">
        <v>133</v>
      </c>
      <c r="B188" s="45">
        <v>86737</v>
      </c>
      <c r="C188" s="51"/>
      <c r="D188" s="58"/>
      <c r="E188" s="54"/>
      <c r="F188" s="8">
        <f>70/20*0.04</f>
        <v>0.14</v>
      </c>
      <c r="G188" s="66"/>
      <c r="H188" s="52">
        <f t="shared" si="5"/>
        <v>140</v>
      </c>
      <c r="I188" s="54" t="s">
        <v>18</v>
      </c>
      <c r="J188" s="79">
        <f t="shared" si="4"/>
        <v>0</v>
      </c>
      <c r="K188" s="54"/>
    </row>
    <row r="189" spans="1:11" ht="12.75">
      <c r="A189" s="7" t="s">
        <v>391</v>
      </c>
      <c r="B189" s="45">
        <v>16984488</v>
      </c>
      <c r="C189" s="51"/>
      <c r="D189" s="58"/>
      <c r="E189" s="54"/>
      <c r="F189" s="8"/>
      <c r="G189" s="66"/>
      <c r="H189" s="52">
        <v>13</v>
      </c>
      <c r="I189" s="54" t="s">
        <v>392</v>
      </c>
      <c r="J189" s="79">
        <f t="shared" si="4"/>
        <v>0</v>
      </c>
      <c r="K189" s="54"/>
    </row>
    <row r="190" spans="1:11" ht="12.75">
      <c r="A190" s="7" t="s">
        <v>134</v>
      </c>
      <c r="B190" s="45">
        <v>50000</v>
      </c>
      <c r="C190" s="51">
        <v>1</v>
      </c>
      <c r="D190" s="58">
        <v>1.3E-05</v>
      </c>
      <c r="E190" s="54" t="s">
        <v>11</v>
      </c>
      <c r="F190" s="8">
        <v>0.0098</v>
      </c>
      <c r="G190" s="66">
        <f>C190*D190</f>
        <v>1.3E-05</v>
      </c>
      <c r="H190" s="52">
        <f t="shared" si="5"/>
        <v>9.799999999999999</v>
      </c>
      <c r="I190" s="54" t="s">
        <v>101</v>
      </c>
      <c r="J190" s="79">
        <f t="shared" si="4"/>
        <v>0.10204081632653063</v>
      </c>
      <c r="K190" s="54" t="s">
        <v>113</v>
      </c>
    </row>
    <row r="191" spans="1:11" ht="12.75">
      <c r="A191" s="7" t="s">
        <v>135</v>
      </c>
      <c r="B191" s="45">
        <v>75694</v>
      </c>
      <c r="C191" s="51"/>
      <c r="D191" s="58"/>
      <c r="E191" s="54"/>
      <c r="F191" s="8">
        <v>0.7</v>
      </c>
      <c r="G191" s="66"/>
      <c r="H191" s="52">
        <f t="shared" si="5"/>
        <v>700</v>
      </c>
      <c r="I191" s="54" t="s">
        <v>39</v>
      </c>
      <c r="J191" s="79">
        <f t="shared" si="4"/>
        <v>0</v>
      </c>
      <c r="K191" s="83" t="s">
        <v>136</v>
      </c>
    </row>
    <row r="192" spans="1:11" ht="25.5">
      <c r="A192" s="7" t="s">
        <v>137</v>
      </c>
      <c r="B192" s="45">
        <v>76131</v>
      </c>
      <c r="C192" s="51"/>
      <c r="D192" s="58"/>
      <c r="E192" s="54"/>
      <c r="F192" s="8">
        <v>30</v>
      </c>
      <c r="G192" s="66"/>
      <c r="H192" s="52">
        <f t="shared" si="5"/>
        <v>30000</v>
      </c>
      <c r="I192" s="54" t="s">
        <v>39</v>
      </c>
      <c r="J192" s="79">
        <f t="shared" si="4"/>
        <v>0</v>
      </c>
      <c r="K192" s="82" t="s">
        <v>138</v>
      </c>
    </row>
    <row r="193" spans="1:11" ht="12.75">
      <c r="A193" s="7" t="s">
        <v>139</v>
      </c>
      <c r="B193" s="45">
        <v>75718</v>
      </c>
      <c r="C193" s="51"/>
      <c r="D193" s="58"/>
      <c r="E193" s="54"/>
      <c r="F193" s="8">
        <v>0.2</v>
      </c>
      <c r="G193" s="66"/>
      <c r="H193" s="52">
        <f t="shared" si="5"/>
        <v>200</v>
      </c>
      <c r="I193" s="54" t="s">
        <v>39</v>
      </c>
      <c r="J193" s="79">
        <f t="shared" si="4"/>
        <v>0</v>
      </c>
      <c r="K193" s="83" t="s">
        <v>140</v>
      </c>
    </row>
    <row r="194" spans="1:11" ht="12.75">
      <c r="A194" s="7" t="s">
        <v>312</v>
      </c>
      <c r="B194" s="45">
        <v>0</v>
      </c>
      <c r="C194" s="51"/>
      <c r="D194" s="58"/>
      <c r="E194" s="54"/>
      <c r="F194" s="8"/>
      <c r="G194" s="66"/>
      <c r="H194" s="52">
        <v>20</v>
      </c>
      <c r="I194" s="54" t="s">
        <v>359</v>
      </c>
      <c r="J194" s="79">
        <f t="shared" si="4"/>
        <v>0</v>
      </c>
      <c r="K194" s="83"/>
    </row>
    <row r="195" spans="1:11" ht="12.75">
      <c r="A195" s="7" t="s">
        <v>254</v>
      </c>
      <c r="B195" s="45">
        <v>76448</v>
      </c>
      <c r="C195" s="51"/>
      <c r="D195" s="58">
        <v>0.0013</v>
      </c>
      <c r="E195" s="54" t="s">
        <v>11</v>
      </c>
      <c r="F195" s="8"/>
      <c r="G195" s="66">
        <f>C195*D195</f>
        <v>0</v>
      </c>
      <c r="H195" s="52"/>
      <c r="I195" s="54"/>
      <c r="J195" s="54"/>
      <c r="K195" s="81" t="s">
        <v>16</v>
      </c>
    </row>
    <row r="196" spans="1:11" ht="12.75">
      <c r="A196" s="7" t="s">
        <v>348</v>
      </c>
      <c r="B196" s="45">
        <v>1024573</v>
      </c>
      <c r="C196" s="51"/>
      <c r="D196" s="58">
        <v>0.0026</v>
      </c>
      <c r="E196" s="54" t="s">
        <v>11</v>
      </c>
      <c r="F196" s="8"/>
      <c r="G196" s="66">
        <f>C196*D196</f>
        <v>0</v>
      </c>
      <c r="H196" s="52"/>
      <c r="I196" s="54"/>
      <c r="J196" s="54"/>
      <c r="K196" s="81" t="s">
        <v>16</v>
      </c>
    </row>
    <row r="197" spans="1:11" ht="38.25">
      <c r="A197" s="7" t="s">
        <v>141</v>
      </c>
      <c r="B197" s="45">
        <v>142825</v>
      </c>
      <c r="C197" s="51"/>
      <c r="D197" s="58"/>
      <c r="E197" s="54"/>
      <c r="F197" s="8">
        <v>1.9</v>
      </c>
      <c r="G197" s="66"/>
      <c r="H197" s="52">
        <f>F197*1000</f>
        <v>1900</v>
      </c>
      <c r="I197" s="54" t="s">
        <v>122</v>
      </c>
      <c r="J197" s="79">
        <f>C197/H197</f>
        <v>0</v>
      </c>
      <c r="K197" s="82" t="s">
        <v>142</v>
      </c>
    </row>
    <row r="198" spans="1:11" ht="25.5">
      <c r="A198" s="7" t="s">
        <v>143</v>
      </c>
      <c r="B198" s="45">
        <v>118741</v>
      </c>
      <c r="C198" s="51"/>
      <c r="D198" s="58">
        <v>0.00046</v>
      </c>
      <c r="E198" s="54" t="s">
        <v>11</v>
      </c>
      <c r="F198" s="8">
        <v>0.0028</v>
      </c>
      <c r="G198" s="66">
        <f>C198*D198</f>
        <v>0</v>
      </c>
      <c r="H198" s="52">
        <v>3</v>
      </c>
      <c r="I198" s="71" t="s">
        <v>144</v>
      </c>
      <c r="J198" s="79">
        <f>C198/H198</f>
        <v>0</v>
      </c>
      <c r="K198" s="81" t="s">
        <v>16</v>
      </c>
    </row>
    <row r="199" spans="1:11" ht="12.75">
      <c r="A199" s="7" t="s">
        <v>255</v>
      </c>
      <c r="B199" s="45">
        <v>87683</v>
      </c>
      <c r="C199" s="51"/>
      <c r="D199" s="58">
        <v>2.2E-05</v>
      </c>
      <c r="E199" s="54" t="s">
        <v>11</v>
      </c>
      <c r="F199" s="8"/>
      <c r="G199" s="66">
        <f>C199*D199</f>
        <v>0</v>
      </c>
      <c r="H199" s="52">
        <v>90</v>
      </c>
      <c r="I199" s="71" t="s">
        <v>20</v>
      </c>
      <c r="J199" s="79">
        <f>C199/H199</f>
        <v>0</v>
      </c>
      <c r="K199" s="81" t="s">
        <v>16</v>
      </c>
    </row>
    <row r="200" spans="1:11" ht="25.5">
      <c r="A200" s="7" t="s">
        <v>145</v>
      </c>
      <c r="B200" s="45">
        <v>77474</v>
      </c>
      <c r="C200" s="51"/>
      <c r="D200" s="58"/>
      <c r="E200" s="54"/>
      <c r="F200" s="8">
        <v>0.0002</v>
      </c>
      <c r="G200" s="66"/>
      <c r="H200" s="52">
        <f>F200*1000</f>
        <v>0.2</v>
      </c>
      <c r="I200" s="54" t="s">
        <v>11</v>
      </c>
      <c r="J200" s="79">
        <f>C200/H200</f>
        <v>0</v>
      </c>
      <c r="K200" s="54" t="s">
        <v>146</v>
      </c>
    </row>
    <row r="201" spans="1:11" ht="12.75">
      <c r="A201" s="7" t="s">
        <v>352</v>
      </c>
      <c r="B201" s="45">
        <v>57653857</v>
      </c>
      <c r="C201" s="51"/>
      <c r="D201" s="58">
        <v>1.3</v>
      </c>
      <c r="E201" s="54" t="s">
        <v>11</v>
      </c>
      <c r="F201" s="8"/>
      <c r="G201" s="66">
        <f>C201*D201</f>
        <v>0</v>
      </c>
      <c r="H201" s="52"/>
      <c r="I201" s="71"/>
      <c r="J201" s="71"/>
      <c r="K201" s="81" t="s">
        <v>16</v>
      </c>
    </row>
    <row r="202" spans="1:11" ht="12.75">
      <c r="A202" s="7" t="s">
        <v>256</v>
      </c>
      <c r="B202" s="45">
        <v>67721</v>
      </c>
      <c r="C202" s="51"/>
      <c r="D202" s="58">
        <v>4E-06</v>
      </c>
      <c r="E202" s="54" t="s">
        <v>11</v>
      </c>
      <c r="F202" s="8"/>
      <c r="G202" s="66">
        <f>C202*D202</f>
        <v>0</v>
      </c>
      <c r="H202" s="52">
        <v>30</v>
      </c>
      <c r="I202" s="54" t="s">
        <v>11</v>
      </c>
      <c r="J202" s="79">
        <f>C202/H202</f>
        <v>0</v>
      </c>
      <c r="K202" s="54" t="s">
        <v>16</v>
      </c>
    </row>
    <row r="203" spans="1:11" ht="12.75">
      <c r="A203" s="7" t="s">
        <v>257</v>
      </c>
      <c r="B203" s="45">
        <v>822060</v>
      </c>
      <c r="C203" s="51"/>
      <c r="D203" s="58"/>
      <c r="E203" s="54"/>
      <c r="F203" s="8"/>
      <c r="G203" s="66"/>
      <c r="H203" s="52">
        <v>0.01</v>
      </c>
      <c r="I203" s="54" t="s">
        <v>11</v>
      </c>
      <c r="J203" s="79">
        <f>C203/H203</f>
        <v>0</v>
      </c>
      <c r="K203" s="54" t="s">
        <v>337</v>
      </c>
    </row>
    <row r="204" spans="1:11" ht="12.75">
      <c r="A204" s="7" t="s">
        <v>258</v>
      </c>
      <c r="B204" s="45">
        <v>680319</v>
      </c>
      <c r="C204" s="51"/>
      <c r="D204" s="58"/>
      <c r="E204" s="54"/>
      <c r="F204" s="8"/>
      <c r="G204" s="66"/>
      <c r="H204" s="52"/>
      <c r="I204" s="54"/>
      <c r="J204" s="54"/>
      <c r="K204" s="54"/>
    </row>
    <row r="205" spans="1:11" ht="12.75">
      <c r="A205" s="7" t="s">
        <v>147</v>
      </c>
      <c r="B205" s="45">
        <v>89656</v>
      </c>
      <c r="C205" s="51"/>
      <c r="D205" s="58"/>
      <c r="E205" s="54"/>
      <c r="F205" s="8"/>
      <c r="G205" s="66"/>
      <c r="H205" s="74"/>
      <c r="I205" s="54"/>
      <c r="J205" s="54"/>
      <c r="K205" s="54"/>
    </row>
    <row r="206" spans="1:11" ht="25.5">
      <c r="A206" s="7" t="s">
        <v>148</v>
      </c>
      <c r="B206" s="45">
        <v>302012</v>
      </c>
      <c r="C206" s="51"/>
      <c r="D206" s="58">
        <v>0.0049</v>
      </c>
      <c r="E206" s="54" t="s">
        <v>11</v>
      </c>
      <c r="F206" s="8">
        <v>0.0002</v>
      </c>
      <c r="G206" s="66">
        <f>C206*D206</f>
        <v>0</v>
      </c>
      <c r="H206" s="52">
        <f>F206*1000</f>
        <v>0.2</v>
      </c>
      <c r="I206" s="54" t="s">
        <v>20</v>
      </c>
      <c r="J206" s="79">
        <f>C206/H206</f>
        <v>0</v>
      </c>
      <c r="K206" s="54" t="s">
        <v>149</v>
      </c>
    </row>
    <row r="207" spans="1:11" ht="25.5">
      <c r="A207" s="7" t="s">
        <v>150</v>
      </c>
      <c r="B207" s="45">
        <v>7647010</v>
      </c>
      <c r="C207" s="51"/>
      <c r="D207" s="58"/>
      <c r="E207" s="54"/>
      <c r="F207" s="8">
        <v>0.02</v>
      </c>
      <c r="G207" s="66"/>
      <c r="H207" s="52">
        <f>F207*1000</f>
        <v>20</v>
      </c>
      <c r="I207" s="54" t="s">
        <v>11</v>
      </c>
      <c r="J207" s="79">
        <f>C207/H207</f>
        <v>0</v>
      </c>
      <c r="K207" s="83" t="s">
        <v>151</v>
      </c>
    </row>
    <row r="208" spans="1:11" ht="12.75">
      <c r="A208" s="7" t="s">
        <v>152</v>
      </c>
      <c r="B208" s="45">
        <v>7664393</v>
      </c>
      <c r="C208" s="51"/>
      <c r="D208" s="58"/>
      <c r="E208" s="54"/>
      <c r="F208" s="8">
        <v>0.02</v>
      </c>
      <c r="G208" s="66"/>
      <c r="H208" s="52">
        <v>14</v>
      </c>
      <c r="I208" s="54" t="s">
        <v>11</v>
      </c>
      <c r="J208" s="79">
        <f>C208/H208</f>
        <v>0</v>
      </c>
      <c r="K208" s="54"/>
    </row>
    <row r="209" spans="1:11" ht="12.75">
      <c r="A209" s="7" t="s">
        <v>153</v>
      </c>
      <c r="B209" s="45">
        <v>74908</v>
      </c>
      <c r="C209" s="51"/>
      <c r="D209" s="58"/>
      <c r="E209" s="54"/>
      <c r="F209" s="8">
        <v>0.003</v>
      </c>
      <c r="G209" s="66"/>
      <c r="H209" s="52">
        <v>0.8</v>
      </c>
      <c r="I209" s="54" t="s">
        <v>11</v>
      </c>
      <c r="J209" s="79">
        <f>C209/H209</f>
        <v>0</v>
      </c>
      <c r="K209" s="54" t="s">
        <v>8</v>
      </c>
    </row>
    <row r="210" spans="1:11" ht="12.75">
      <c r="A210" s="7" t="s">
        <v>154</v>
      </c>
      <c r="B210" s="45">
        <v>7783064</v>
      </c>
      <c r="C210" s="51"/>
      <c r="D210" s="58"/>
      <c r="E210" s="54"/>
      <c r="F210" s="8">
        <v>0.002</v>
      </c>
      <c r="G210" s="66"/>
      <c r="H210" s="52">
        <f>F210*1000</f>
        <v>2</v>
      </c>
      <c r="I210" s="54" t="s">
        <v>11</v>
      </c>
      <c r="J210" s="79">
        <f>C210/H210</f>
        <v>0</v>
      </c>
      <c r="K210" s="54" t="s">
        <v>85</v>
      </c>
    </row>
    <row r="211" spans="1:11" ht="12.75">
      <c r="A211" s="7" t="s">
        <v>259</v>
      </c>
      <c r="B211" s="45">
        <v>123319</v>
      </c>
      <c r="C211" s="51"/>
      <c r="D211" s="58">
        <v>1.6E-05</v>
      </c>
      <c r="E211" s="54" t="s">
        <v>359</v>
      </c>
      <c r="F211" s="8"/>
      <c r="G211" s="66">
        <f>C211*D211</f>
        <v>0</v>
      </c>
      <c r="H211" s="52"/>
      <c r="I211" s="54"/>
      <c r="J211" s="54"/>
      <c r="K211" s="54"/>
    </row>
    <row r="212" spans="1:11" ht="12.75">
      <c r="A212" s="7" t="s">
        <v>155</v>
      </c>
      <c r="B212" s="45">
        <v>193395</v>
      </c>
      <c r="C212" s="51"/>
      <c r="D212" s="58">
        <v>6E-05</v>
      </c>
      <c r="E212" s="54" t="s">
        <v>362</v>
      </c>
      <c r="F212" s="8"/>
      <c r="G212" s="66">
        <f>C212*D212</f>
        <v>0</v>
      </c>
      <c r="H212" s="74"/>
      <c r="I212" s="54"/>
      <c r="J212" s="54"/>
      <c r="K212" s="81" t="s">
        <v>16</v>
      </c>
    </row>
    <row r="213" spans="1:11" ht="12.75">
      <c r="A213" s="7" t="s">
        <v>383</v>
      </c>
      <c r="B213" s="45">
        <v>78842</v>
      </c>
      <c r="C213" s="51"/>
      <c r="D213" s="58"/>
      <c r="E213" s="54"/>
      <c r="F213" s="8"/>
      <c r="G213" s="66"/>
      <c r="H213" s="74">
        <v>35</v>
      </c>
      <c r="I213" s="54" t="s">
        <v>359</v>
      </c>
      <c r="J213" s="54"/>
      <c r="K213" s="81"/>
    </row>
    <row r="214" spans="1:11" ht="12.75">
      <c r="A214" s="7" t="s">
        <v>260</v>
      </c>
      <c r="B214" s="45">
        <v>78591</v>
      </c>
      <c r="C214" s="51"/>
      <c r="D214" s="58">
        <v>2.7E-07</v>
      </c>
      <c r="E214" s="54" t="s">
        <v>11</v>
      </c>
      <c r="F214" s="8"/>
      <c r="G214" s="66">
        <f>C214*D214</f>
        <v>0</v>
      </c>
      <c r="H214" s="52">
        <v>2000</v>
      </c>
      <c r="I214" s="54" t="s">
        <v>20</v>
      </c>
      <c r="J214" s="79">
        <f>C214/H214</f>
        <v>0</v>
      </c>
      <c r="K214" s="81"/>
    </row>
    <row r="215" spans="1:11" ht="25.5">
      <c r="A215" s="7" t="s">
        <v>156</v>
      </c>
      <c r="B215" s="45">
        <v>67630</v>
      </c>
      <c r="C215" s="51"/>
      <c r="D215" s="58"/>
      <c r="E215" s="54"/>
      <c r="F215" s="8">
        <v>0.6</v>
      </c>
      <c r="G215" s="66"/>
      <c r="H215" s="52">
        <v>7000</v>
      </c>
      <c r="I215" s="54" t="s">
        <v>20</v>
      </c>
      <c r="J215" s="79">
        <f>C215/H215</f>
        <v>0</v>
      </c>
      <c r="K215" s="82" t="s">
        <v>123</v>
      </c>
    </row>
    <row r="216" spans="1:11" ht="12.75">
      <c r="A216" s="7" t="s">
        <v>157</v>
      </c>
      <c r="B216" s="45">
        <v>120581</v>
      </c>
      <c r="C216" s="51"/>
      <c r="D216" s="58"/>
      <c r="E216" s="54"/>
      <c r="F216" s="8"/>
      <c r="G216" s="66"/>
      <c r="H216" s="74"/>
      <c r="I216" s="54"/>
      <c r="J216" s="54"/>
      <c r="K216" s="54"/>
    </row>
    <row r="217" spans="1:11" ht="12.75">
      <c r="A217" s="7" t="s">
        <v>158</v>
      </c>
      <c r="B217" s="45">
        <v>0</v>
      </c>
      <c r="C217" s="51"/>
      <c r="D217" s="58">
        <v>1.2E-05</v>
      </c>
      <c r="E217" s="54" t="s">
        <v>20</v>
      </c>
      <c r="F217" s="8">
        <v>0.0015</v>
      </c>
      <c r="G217" s="66">
        <f>C217*D217</f>
        <v>0</v>
      </c>
      <c r="H217" s="52">
        <v>0.15</v>
      </c>
      <c r="I217" s="54" t="s">
        <v>20</v>
      </c>
      <c r="J217" s="79">
        <f>C217/H217</f>
        <v>0</v>
      </c>
      <c r="K217" s="54" t="s">
        <v>8</v>
      </c>
    </row>
    <row r="218" spans="1:11" ht="12.75">
      <c r="A218" s="7" t="s">
        <v>261</v>
      </c>
      <c r="B218" s="45">
        <v>58899</v>
      </c>
      <c r="C218" s="51"/>
      <c r="D218" s="58">
        <v>0.00031</v>
      </c>
      <c r="E218" s="54" t="s">
        <v>20</v>
      </c>
      <c r="F218" s="8"/>
      <c r="G218" s="66">
        <f>C218*D218</f>
        <v>0</v>
      </c>
      <c r="H218" s="52">
        <v>0.3</v>
      </c>
      <c r="I218" s="54" t="s">
        <v>20</v>
      </c>
      <c r="J218" s="79">
        <f>C218/H218</f>
        <v>0</v>
      </c>
      <c r="K218" s="54"/>
    </row>
    <row r="219" spans="1:11" ht="12.75">
      <c r="A219" s="7" t="s">
        <v>262</v>
      </c>
      <c r="B219" s="45">
        <v>108316</v>
      </c>
      <c r="C219" s="51"/>
      <c r="D219" s="58"/>
      <c r="E219" s="54"/>
      <c r="F219" s="8"/>
      <c r="G219" s="66"/>
      <c r="H219" s="52">
        <v>0.7</v>
      </c>
      <c r="I219" s="54" t="s">
        <v>20</v>
      </c>
      <c r="J219" s="79">
        <f>C219/H219</f>
        <v>0</v>
      </c>
      <c r="K219" s="54"/>
    </row>
    <row r="220" spans="1:11" ht="38.25">
      <c r="A220" s="7" t="s">
        <v>159</v>
      </c>
      <c r="B220" s="45">
        <v>0</v>
      </c>
      <c r="C220" s="51"/>
      <c r="D220" s="58"/>
      <c r="E220" s="54"/>
      <c r="F220" s="8">
        <v>5E-05</v>
      </c>
      <c r="G220" s="66"/>
      <c r="H220" s="52">
        <v>0.3</v>
      </c>
      <c r="I220" s="54" t="s">
        <v>101</v>
      </c>
      <c r="J220" s="79">
        <f>C220/H220</f>
        <v>0</v>
      </c>
      <c r="K220" s="54" t="s">
        <v>160</v>
      </c>
    </row>
    <row r="221" spans="1:11" ht="12.75">
      <c r="A221" s="7" t="s">
        <v>227</v>
      </c>
      <c r="B221" s="45">
        <v>108934</v>
      </c>
      <c r="C221" s="51"/>
      <c r="D221" s="58"/>
      <c r="E221" s="54"/>
      <c r="F221" s="8"/>
      <c r="G221" s="66"/>
      <c r="H221" s="74"/>
      <c r="I221" s="54"/>
      <c r="J221" s="54"/>
      <c r="K221" s="54"/>
    </row>
    <row r="222" spans="1:11" ht="12.75">
      <c r="A222" s="7" t="s">
        <v>161</v>
      </c>
      <c r="B222" s="45">
        <v>0</v>
      </c>
      <c r="C222" s="51"/>
      <c r="D222" s="58"/>
      <c r="E222" s="54"/>
      <c r="F222" s="8">
        <v>9E-05</v>
      </c>
      <c r="G222" s="66"/>
      <c r="H222" s="52">
        <f>F222*1000</f>
        <v>0.09000000000000001</v>
      </c>
      <c r="I222" s="54" t="s">
        <v>20</v>
      </c>
      <c r="J222" s="79">
        <f>C222/H222</f>
        <v>0</v>
      </c>
      <c r="K222" s="81" t="s">
        <v>162</v>
      </c>
    </row>
    <row r="223" spans="1:11" ht="12.75">
      <c r="A223" s="7" t="s">
        <v>163</v>
      </c>
      <c r="B223" s="45">
        <v>7439976</v>
      </c>
      <c r="C223" s="51"/>
      <c r="D223" s="58"/>
      <c r="E223" s="54"/>
      <c r="F223" s="8">
        <v>0.0003</v>
      </c>
      <c r="G223" s="66"/>
      <c r="H223" s="52">
        <f>F223*1000</f>
        <v>0.3</v>
      </c>
      <c r="I223" s="54" t="s">
        <v>11</v>
      </c>
      <c r="J223" s="79">
        <f>C223/H223</f>
        <v>0</v>
      </c>
      <c r="K223" s="54" t="s">
        <v>8</v>
      </c>
    </row>
    <row r="224" spans="1:11" ht="12.75">
      <c r="A224" s="7" t="s">
        <v>263</v>
      </c>
      <c r="B224" s="45">
        <v>67561</v>
      </c>
      <c r="C224" s="51"/>
      <c r="D224" s="58"/>
      <c r="E224" s="54"/>
      <c r="F224" s="8"/>
      <c r="G224" s="66"/>
      <c r="H224" s="52">
        <v>20000</v>
      </c>
      <c r="I224" s="54" t="s">
        <v>11</v>
      </c>
      <c r="J224" s="79">
        <f>C224/H224</f>
        <v>0</v>
      </c>
      <c r="K224" s="54"/>
    </row>
    <row r="225" spans="1:11" ht="12.75">
      <c r="A225" s="7" t="s">
        <v>264</v>
      </c>
      <c r="B225" s="45">
        <v>71556</v>
      </c>
      <c r="C225" s="51"/>
      <c r="D225" s="58"/>
      <c r="E225" s="54"/>
      <c r="F225" s="8"/>
      <c r="G225" s="66"/>
      <c r="H225" s="52">
        <v>5000</v>
      </c>
      <c r="I225" s="54" t="s">
        <v>20</v>
      </c>
      <c r="J225" s="79">
        <f>C225/H225</f>
        <v>0</v>
      </c>
      <c r="K225" s="54"/>
    </row>
    <row r="226" spans="1:11" ht="25.5">
      <c r="A226" s="7" t="s">
        <v>164</v>
      </c>
      <c r="B226" s="45">
        <v>78933</v>
      </c>
      <c r="C226" s="51"/>
      <c r="D226" s="58"/>
      <c r="E226" s="54"/>
      <c r="F226" s="8">
        <v>5</v>
      </c>
      <c r="G226" s="66"/>
      <c r="H226" s="52">
        <f>F226*1000</f>
        <v>5000</v>
      </c>
      <c r="I226" s="54" t="s">
        <v>11</v>
      </c>
      <c r="J226" s="79">
        <f>C226/H226</f>
        <v>0</v>
      </c>
      <c r="K226" s="69" t="s">
        <v>165</v>
      </c>
    </row>
    <row r="227" spans="1:11" ht="12.75">
      <c r="A227" s="7" t="s">
        <v>265</v>
      </c>
      <c r="B227" s="45">
        <v>60344</v>
      </c>
      <c r="C227" s="51"/>
      <c r="D227" s="58">
        <v>0.00022</v>
      </c>
      <c r="E227" s="54" t="s">
        <v>20</v>
      </c>
      <c r="F227" s="8"/>
      <c r="G227" s="66">
        <f>C227*D227</f>
        <v>0</v>
      </c>
      <c r="H227" s="52"/>
      <c r="I227" s="54"/>
      <c r="J227" s="54"/>
      <c r="K227" s="69"/>
    </row>
    <row r="228" spans="1:11" ht="12.75">
      <c r="A228" s="7" t="s">
        <v>266</v>
      </c>
      <c r="B228" s="45">
        <v>74884</v>
      </c>
      <c r="C228" s="51"/>
      <c r="D228" s="58">
        <v>0.00083</v>
      </c>
      <c r="E228" s="54" t="s">
        <v>359</v>
      </c>
      <c r="F228" s="8"/>
      <c r="G228" s="66">
        <f>C228*D228</f>
        <v>0</v>
      </c>
      <c r="H228" s="52"/>
      <c r="I228" s="54"/>
      <c r="J228" s="54"/>
      <c r="K228" s="69"/>
    </row>
    <row r="229" spans="1:11" ht="12.75">
      <c r="A229" s="7" t="s">
        <v>166</v>
      </c>
      <c r="B229" s="45">
        <v>108101</v>
      </c>
      <c r="C229" s="51"/>
      <c r="D229" s="58"/>
      <c r="E229" s="54"/>
      <c r="F229" s="8">
        <v>3.01</v>
      </c>
      <c r="G229" s="66"/>
      <c r="H229" s="52">
        <v>3000</v>
      </c>
      <c r="I229" s="54" t="s">
        <v>14</v>
      </c>
      <c r="J229" s="79">
        <f>C229/H229</f>
        <v>0</v>
      </c>
      <c r="K229" s="54"/>
    </row>
    <row r="230" spans="1:11" ht="12.75">
      <c r="A230" s="7" t="s">
        <v>267</v>
      </c>
      <c r="B230" s="45">
        <v>624839</v>
      </c>
      <c r="C230" s="51"/>
      <c r="D230" s="58"/>
      <c r="E230" s="54"/>
      <c r="F230" s="8"/>
      <c r="G230" s="66"/>
      <c r="H230" s="52">
        <v>1</v>
      </c>
      <c r="I230" s="54" t="s">
        <v>20</v>
      </c>
      <c r="J230" s="79">
        <f>C230/H230</f>
        <v>0</v>
      </c>
      <c r="K230" s="54"/>
    </row>
    <row r="231" spans="1:11" ht="12.75">
      <c r="A231" s="7" t="s">
        <v>268</v>
      </c>
      <c r="B231" s="45">
        <v>80626</v>
      </c>
      <c r="C231" s="51"/>
      <c r="D231" s="58"/>
      <c r="E231" s="54"/>
      <c r="F231" s="8"/>
      <c r="G231" s="66"/>
      <c r="H231" s="52">
        <v>700</v>
      </c>
      <c r="I231" s="54" t="s">
        <v>11</v>
      </c>
      <c r="J231" s="79">
        <f>C231/H231</f>
        <v>0</v>
      </c>
      <c r="K231" s="54" t="s">
        <v>337</v>
      </c>
    </row>
    <row r="232" spans="1:11" ht="12.75">
      <c r="A232" s="7" t="s">
        <v>167</v>
      </c>
      <c r="B232" s="45">
        <v>66273</v>
      </c>
      <c r="C232" s="51"/>
      <c r="D232" s="58">
        <v>2.8E-05</v>
      </c>
      <c r="E232" s="54" t="s">
        <v>20</v>
      </c>
      <c r="F232" s="8"/>
      <c r="G232" s="66">
        <f>C232*D232</f>
        <v>0</v>
      </c>
      <c r="H232" s="74"/>
      <c r="I232" s="54"/>
      <c r="J232" s="54"/>
      <c r="K232" s="81" t="s">
        <v>16</v>
      </c>
    </row>
    <row r="233" spans="1:11" ht="12.75">
      <c r="A233" s="7" t="s">
        <v>269</v>
      </c>
      <c r="B233" s="45">
        <v>1634044</v>
      </c>
      <c r="C233" s="51"/>
      <c r="D233" s="58">
        <v>2.6E-07</v>
      </c>
      <c r="E233" s="54" t="s">
        <v>20</v>
      </c>
      <c r="F233" s="8"/>
      <c r="G233" s="66">
        <f>C233*D233</f>
        <v>0</v>
      </c>
      <c r="H233" s="52">
        <v>3000</v>
      </c>
      <c r="I233" s="54" t="s">
        <v>11</v>
      </c>
      <c r="J233" s="79">
        <f>C233/H233</f>
        <v>0</v>
      </c>
      <c r="K233" s="54" t="s">
        <v>340</v>
      </c>
    </row>
    <row r="234" spans="1:11" ht="12.75">
      <c r="A234" s="7" t="s">
        <v>168</v>
      </c>
      <c r="B234" s="45">
        <v>75092</v>
      </c>
      <c r="C234" s="51"/>
      <c r="D234" s="58">
        <v>1E-08</v>
      </c>
      <c r="E234" s="54" t="s">
        <v>11</v>
      </c>
      <c r="F234" s="8">
        <v>3</v>
      </c>
      <c r="G234" s="66">
        <f>C234*D234</f>
        <v>0</v>
      </c>
      <c r="H234" s="52">
        <v>600</v>
      </c>
      <c r="I234" s="54" t="s">
        <v>11</v>
      </c>
      <c r="J234" s="79">
        <f>C234/H234</f>
        <v>0</v>
      </c>
      <c r="K234" s="81" t="s">
        <v>16</v>
      </c>
    </row>
    <row r="235" spans="1:11" ht="25.5">
      <c r="A235" s="7" t="s">
        <v>271</v>
      </c>
      <c r="B235" s="45">
        <v>101688</v>
      </c>
      <c r="C235" s="51"/>
      <c r="D235" s="58"/>
      <c r="E235" s="54"/>
      <c r="F235" s="8"/>
      <c r="G235" s="66"/>
      <c r="H235" s="52">
        <v>0.6</v>
      </c>
      <c r="I235" s="54" t="s">
        <v>11</v>
      </c>
      <c r="J235" s="79">
        <f>C235/H235</f>
        <v>0</v>
      </c>
      <c r="K235" s="54" t="s">
        <v>337</v>
      </c>
    </row>
    <row r="236" spans="1:11" ht="12.75">
      <c r="A236" s="7" t="s">
        <v>309</v>
      </c>
      <c r="B236" s="45">
        <v>108383</v>
      </c>
      <c r="C236" s="54"/>
      <c r="D236" s="58"/>
      <c r="E236" s="54"/>
      <c r="F236" s="8"/>
      <c r="G236" s="66"/>
      <c r="H236" s="52">
        <v>200</v>
      </c>
      <c r="I236" s="54" t="s">
        <v>20</v>
      </c>
      <c r="J236" s="79">
        <f>C236/H236</f>
        <v>0</v>
      </c>
      <c r="K236" s="54"/>
    </row>
    <row r="237" spans="1:11" ht="12.75">
      <c r="A237" s="7" t="s">
        <v>235</v>
      </c>
      <c r="B237" s="45">
        <v>121697</v>
      </c>
      <c r="C237" s="51"/>
      <c r="D237" s="58"/>
      <c r="E237" s="54"/>
      <c r="F237" s="8"/>
      <c r="G237" s="66"/>
      <c r="H237" s="52"/>
      <c r="I237" s="54"/>
      <c r="J237" s="54"/>
      <c r="K237" s="54"/>
    </row>
    <row r="238" spans="1:11" ht="25.5">
      <c r="A238" s="7" t="s">
        <v>169</v>
      </c>
      <c r="B238" s="45">
        <v>91203</v>
      </c>
      <c r="C238" s="51"/>
      <c r="D238" s="58">
        <v>3.4E-05</v>
      </c>
      <c r="E238" s="54" t="s">
        <v>20</v>
      </c>
      <c r="F238" s="8">
        <v>0.003</v>
      </c>
      <c r="G238" s="66">
        <f>C238*D238</f>
        <v>0</v>
      </c>
      <c r="H238" s="52">
        <f>F238*1000</f>
        <v>3</v>
      </c>
      <c r="I238" s="54" t="s">
        <v>11</v>
      </c>
      <c r="J238" s="79">
        <f>C238/H238</f>
        <v>0</v>
      </c>
      <c r="K238" s="54" t="s">
        <v>146</v>
      </c>
    </row>
    <row r="239" spans="1:11" ht="12.75">
      <c r="A239" s="7" t="s">
        <v>170</v>
      </c>
      <c r="B239" s="45">
        <v>110543</v>
      </c>
      <c r="C239" s="51"/>
      <c r="D239" s="58"/>
      <c r="E239" s="54"/>
      <c r="F239" s="8">
        <v>0.2</v>
      </c>
      <c r="G239" s="66"/>
      <c r="H239" s="52">
        <v>700</v>
      </c>
      <c r="I239" s="54" t="s">
        <v>11</v>
      </c>
      <c r="J239" s="79">
        <f>C239/H239</f>
        <v>0</v>
      </c>
      <c r="K239" s="54" t="s">
        <v>171</v>
      </c>
    </row>
    <row r="240" spans="1:11" ht="12.75">
      <c r="A240" s="7" t="s">
        <v>172</v>
      </c>
      <c r="B240" s="45">
        <v>0</v>
      </c>
      <c r="C240" s="51"/>
      <c r="D240" s="58">
        <v>0.00024</v>
      </c>
      <c r="E240" s="54" t="s">
        <v>11</v>
      </c>
      <c r="F240" s="8">
        <v>0.0002</v>
      </c>
      <c r="G240" s="66">
        <f>C240*D240</f>
        <v>0</v>
      </c>
      <c r="H240" s="52">
        <f>F240*1000</f>
        <v>0.2</v>
      </c>
      <c r="I240" s="54" t="s">
        <v>101</v>
      </c>
      <c r="J240" s="79">
        <f>C240/H240</f>
        <v>0</v>
      </c>
      <c r="K240" s="81" t="s">
        <v>16</v>
      </c>
    </row>
    <row r="241" spans="1:11" ht="12.75">
      <c r="A241" s="7" t="s">
        <v>353</v>
      </c>
      <c r="B241" s="45">
        <v>12035722</v>
      </c>
      <c r="C241" s="51"/>
      <c r="D241" s="58">
        <v>0.00048</v>
      </c>
      <c r="E241" s="54" t="s">
        <v>11</v>
      </c>
      <c r="F241" s="8"/>
      <c r="G241" s="66">
        <f>C241*D241</f>
        <v>0</v>
      </c>
      <c r="H241" s="52"/>
      <c r="I241" s="54"/>
      <c r="J241" s="54"/>
      <c r="K241" s="81" t="s">
        <v>16</v>
      </c>
    </row>
    <row r="242" spans="1:11" ht="12.75">
      <c r="A242" s="7" t="s">
        <v>272</v>
      </c>
      <c r="B242" s="45">
        <v>98953</v>
      </c>
      <c r="C242" s="51"/>
      <c r="D242" s="58">
        <v>4E-05</v>
      </c>
      <c r="E242" s="54"/>
      <c r="F242" s="8"/>
      <c r="G242" s="66"/>
      <c r="H242" s="52">
        <v>9</v>
      </c>
      <c r="I242" s="54" t="s">
        <v>20</v>
      </c>
      <c r="J242" s="79">
        <f>C242/H242</f>
        <v>0</v>
      </c>
      <c r="K242" s="81"/>
    </row>
    <row r="243" spans="1:11" ht="12.75">
      <c r="A243" s="7" t="s">
        <v>355</v>
      </c>
      <c r="B243" s="45">
        <v>55185</v>
      </c>
      <c r="C243" s="51"/>
      <c r="D243" s="58">
        <v>0.043</v>
      </c>
      <c r="E243" s="54" t="s">
        <v>11</v>
      </c>
      <c r="F243" s="8"/>
      <c r="G243" s="66">
        <f aca="true" t="shared" si="6" ref="G243:G251">C243*D243</f>
        <v>0</v>
      </c>
      <c r="H243" s="52"/>
      <c r="I243" s="54"/>
      <c r="J243" s="54"/>
      <c r="K243" s="81" t="s">
        <v>16</v>
      </c>
    </row>
    <row r="244" spans="1:11" ht="12.75">
      <c r="A244" s="7" t="s">
        <v>173</v>
      </c>
      <c r="B244" s="45">
        <v>62759</v>
      </c>
      <c r="C244" s="51"/>
      <c r="D244" s="58">
        <v>0.014</v>
      </c>
      <c r="E244" s="54" t="s">
        <v>11</v>
      </c>
      <c r="F244" s="8"/>
      <c r="G244" s="66">
        <f t="shared" si="6"/>
        <v>0</v>
      </c>
      <c r="H244" s="74"/>
      <c r="I244" s="54"/>
      <c r="J244" s="54"/>
      <c r="K244" s="81" t="s">
        <v>16</v>
      </c>
    </row>
    <row r="245" spans="1:11" ht="12.75">
      <c r="A245" s="7" t="s">
        <v>354</v>
      </c>
      <c r="B245" s="45">
        <v>924163</v>
      </c>
      <c r="C245" s="51"/>
      <c r="D245" s="58">
        <v>0.0016</v>
      </c>
      <c r="E245" s="54" t="s">
        <v>11</v>
      </c>
      <c r="F245" s="8"/>
      <c r="G245" s="66">
        <f t="shared" si="6"/>
        <v>0</v>
      </c>
      <c r="H245" s="52"/>
      <c r="I245" s="54"/>
      <c r="J245" s="54"/>
      <c r="K245" s="81" t="s">
        <v>16</v>
      </c>
    </row>
    <row r="246" spans="1:11" ht="12.75">
      <c r="A246" s="7" t="s">
        <v>174</v>
      </c>
      <c r="B246" s="45">
        <v>10595956</v>
      </c>
      <c r="C246" s="51"/>
      <c r="D246" s="58">
        <v>0.0063</v>
      </c>
      <c r="E246" s="54" t="s">
        <v>20</v>
      </c>
      <c r="F246" s="8"/>
      <c r="G246" s="66">
        <f t="shared" si="6"/>
        <v>0</v>
      </c>
      <c r="H246" s="74"/>
      <c r="I246" s="54"/>
      <c r="J246" s="54"/>
      <c r="K246" s="54"/>
    </row>
    <row r="247" spans="1:11" ht="12.75">
      <c r="A247" s="7" t="s">
        <v>277</v>
      </c>
      <c r="B247" s="45">
        <v>59892</v>
      </c>
      <c r="C247" s="51"/>
      <c r="D247" s="58">
        <v>0.0019</v>
      </c>
      <c r="E247" s="54" t="s">
        <v>20</v>
      </c>
      <c r="F247" s="8"/>
      <c r="G247" s="66">
        <f t="shared" si="6"/>
        <v>0</v>
      </c>
      <c r="H247" s="74"/>
      <c r="I247" s="54"/>
      <c r="J247" s="54"/>
      <c r="K247" s="54"/>
    </row>
    <row r="248" spans="1:11" ht="12.75">
      <c r="A248" s="7" t="s">
        <v>276</v>
      </c>
      <c r="B248" s="45">
        <v>684935</v>
      </c>
      <c r="C248" s="51"/>
      <c r="D248" s="58">
        <v>0.034</v>
      </c>
      <c r="E248" s="54" t="s">
        <v>20</v>
      </c>
      <c r="F248" s="8"/>
      <c r="G248" s="66">
        <f t="shared" si="6"/>
        <v>0</v>
      </c>
      <c r="H248" s="52"/>
      <c r="I248" s="54"/>
      <c r="J248" s="54"/>
      <c r="K248" s="81"/>
    </row>
    <row r="249" spans="1:11" ht="12.75">
      <c r="A249" s="7" t="s">
        <v>356</v>
      </c>
      <c r="B249" s="45">
        <v>930552</v>
      </c>
      <c r="C249" s="51"/>
      <c r="D249" s="58">
        <v>0.00061</v>
      </c>
      <c r="E249" s="54" t="s">
        <v>11</v>
      </c>
      <c r="F249" s="8"/>
      <c r="G249" s="66">
        <f t="shared" si="6"/>
        <v>0</v>
      </c>
      <c r="H249" s="74"/>
      <c r="I249" s="54"/>
      <c r="J249" s="54"/>
      <c r="K249" s="81" t="s">
        <v>16</v>
      </c>
    </row>
    <row r="250" spans="1:11" ht="12.75">
      <c r="A250" s="9" t="s">
        <v>208</v>
      </c>
      <c r="B250" s="47">
        <v>90040</v>
      </c>
      <c r="C250" s="53"/>
      <c r="D250" s="58">
        <v>4E-05</v>
      </c>
      <c r="E250" s="54" t="s">
        <v>20</v>
      </c>
      <c r="F250" s="8"/>
      <c r="G250" s="66">
        <f t="shared" si="6"/>
        <v>0</v>
      </c>
      <c r="H250" s="52">
        <v>0.2</v>
      </c>
      <c r="I250" s="54" t="s">
        <v>359</v>
      </c>
      <c r="J250" s="79">
        <f>C250/H250</f>
        <v>0</v>
      </c>
      <c r="K250" s="54"/>
    </row>
    <row r="251" spans="1:11" ht="12.75">
      <c r="A251" s="7" t="s">
        <v>299</v>
      </c>
      <c r="B251" s="45">
        <v>95534</v>
      </c>
      <c r="C251" s="51"/>
      <c r="D251" s="58">
        <v>5.1E-05</v>
      </c>
      <c r="E251" s="54" t="s">
        <v>20</v>
      </c>
      <c r="F251" s="8"/>
      <c r="G251" s="66">
        <f t="shared" si="6"/>
        <v>0</v>
      </c>
      <c r="H251" s="52"/>
      <c r="I251" s="54"/>
      <c r="J251" s="54"/>
      <c r="K251" s="54"/>
    </row>
    <row r="252" spans="1:11" ht="12.75">
      <c r="A252" s="27" t="s">
        <v>308</v>
      </c>
      <c r="B252" s="48">
        <v>95476</v>
      </c>
      <c r="C252" s="55"/>
      <c r="D252" s="87"/>
      <c r="E252" s="59"/>
      <c r="F252" s="63"/>
      <c r="G252" s="66"/>
      <c r="H252" s="76">
        <v>200</v>
      </c>
      <c r="I252" s="72" t="s">
        <v>20</v>
      </c>
      <c r="J252" s="79">
        <f>C252/H252</f>
        <v>0</v>
      </c>
      <c r="K252" s="72"/>
    </row>
    <row r="253" spans="1:11" ht="25.5">
      <c r="A253" s="7" t="s">
        <v>327</v>
      </c>
      <c r="B253" s="45">
        <v>50293</v>
      </c>
      <c r="C253" s="51"/>
      <c r="D253" s="58">
        <v>9.7E-05</v>
      </c>
      <c r="E253" s="54" t="s">
        <v>11</v>
      </c>
      <c r="F253" s="8"/>
      <c r="G253" s="66">
        <f>C253*D253</f>
        <v>0</v>
      </c>
      <c r="H253" s="52"/>
      <c r="I253" s="54"/>
      <c r="J253" s="54"/>
      <c r="K253" s="81" t="s">
        <v>16</v>
      </c>
    </row>
    <row r="254" spans="1:11" ht="12.75">
      <c r="A254" s="7" t="s">
        <v>278</v>
      </c>
      <c r="B254" s="45">
        <v>56382</v>
      </c>
      <c r="C254" s="51"/>
      <c r="D254" s="58"/>
      <c r="E254" s="54"/>
      <c r="F254" s="8"/>
      <c r="G254" s="66"/>
      <c r="H254" s="74"/>
      <c r="I254" s="54"/>
      <c r="J254" s="54"/>
      <c r="K254" s="54"/>
    </row>
    <row r="255" spans="1:11" ht="12.75">
      <c r="A255" s="7" t="s">
        <v>175</v>
      </c>
      <c r="B255" s="45">
        <v>608935</v>
      </c>
      <c r="C255" s="51"/>
      <c r="D255" s="58"/>
      <c r="E255" s="54"/>
      <c r="F255" s="8"/>
      <c r="G255" s="66"/>
      <c r="H255" s="74"/>
      <c r="I255" s="54"/>
      <c r="J255" s="54"/>
      <c r="K255" s="54"/>
    </row>
    <row r="256" spans="1:11" ht="12.75">
      <c r="A256" s="7" t="s">
        <v>176</v>
      </c>
      <c r="B256" s="45">
        <v>76017</v>
      </c>
      <c r="C256" s="51"/>
      <c r="D256" s="58"/>
      <c r="E256" s="54"/>
      <c r="F256" s="8"/>
      <c r="G256" s="66"/>
      <c r="H256" s="74"/>
      <c r="I256" s="54"/>
      <c r="J256" s="54"/>
      <c r="K256" s="54"/>
    </row>
    <row r="257" spans="1:11" ht="12.75">
      <c r="A257" s="7" t="s">
        <v>279</v>
      </c>
      <c r="B257" s="45">
        <v>82688</v>
      </c>
      <c r="C257" s="51"/>
      <c r="D257" s="58">
        <v>7.4E-05</v>
      </c>
      <c r="E257" s="54" t="s">
        <v>39</v>
      </c>
      <c r="F257" s="8"/>
      <c r="G257" s="66">
        <f>C257*D257</f>
        <v>0</v>
      </c>
      <c r="H257" s="74"/>
      <c r="I257" s="54"/>
      <c r="J257" s="54"/>
      <c r="K257" s="54"/>
    </row>
    <row r="258" spans="1:11" ht="12.75">
      <c r="A258" s="7" t="s">
        <v>280</v>
      </c>
      <c r="B258" s="45">
        <v>87865</v>
      </c>
      <c r="C258" s="51"/>
      <c r="D258" s="58">
        <v>5.1E-06</v>
      </c>
      <c r="E258" s="54" t="s">
        <v>20</v>
      </c>
      <c r="F258" s="8"/>
      <c r="G258" s="66">
        <f>C258*D258</f>
        <v>0</v>
      </c>
      <c r="H258" s="52">
        <v>100</v>
      </c>
      <c r="I258" s="54" t="s">
        <v>20</v>
      </c>
      <c r="J258" s="79">
        <f>C258/H258</f>
        <v>0</v>
      </c>
      <c r="K258" s="54"/>
    </row>
    <row r="259" spans="1:11" ht="12.75">
      <c r="A259" s="7" t="s">
        <v>177</v>
      </c>
      <c r="B259" s="45">
        <v>109671</v>
      </c>
      <c r="C259" s="51"/>
      <c r="D259" s="58"/>
      <c r="E259" s="54"/>
      <c r="F259" s="8"/>
      <c r="G259" s="66">
        <f>C259*D259</f>
        <v>0</v>
      </c>
      <c r="H259" s="74"/>
      <c r="I259" s="54"/>
      <c r="J259" s="54"/>
      <c r="K259" s="83"/>
    </row>
    <row r="260" spans="1:11" ht="25.5">
      <c r="A260" s="7" t="s">
        <v>178</v>
      </c>
      <c r="B260" s="45">
        <v>127184</v>
      </c>
      <c r="C260" s="51"/>
      <c r="D260" s="58">
        <v>2.6E-07</v>
      </c>
      <c r="E260" s="54" t="s">
        <v>11</v>
      </c>
      <c r="F260" s="8">
        <v>0.27</v>
      </c>
      <c r="G260" s="66">
        <f>C260*D260</f>
        <v>0</v>
      </c>
      <c r="H260" s="52">
        <v>40</v>
      </c>
      <c r="I260" s="51" t="s">
        <v>11</v>
      </c>
      <c r="J260" s="79">
        <f>C260/H260</f>
        <v>0</v>
      </c>
      <c r="K260" s="81" t="s">
        <v>16</v>
      </c>
    </row>
    <row r="261" spans="1:11" ht="12.75">
      <c r="A261" s="7" t="s">
        <v>179</v>
      </c>
      <c r="B261" s="45">
        <v>622968</v>
      </c>
      <c r="C261" s="51"/>
      <c r="D261" s="58"/>
      <c r="E261" s="54"/>
      <c r="F261" s="8"/>
      <c r="G261" s="66"/>
      <c r="H261" s="74"/>
      <c r="I261" s="54"/>
      <c r="J261" s="54"/>
      <c r="K261" s="69"/>
    </row>
    <row r="262" spans="1:11" ht="12.75">
      <c r="A262" s="7" t="s">
        <v>180</v>
      </c>
      <c r="B262" s="45">
        <v>85018</v>
      </c>
      <c r="C262" s="51"/>
      <c r="D262" s="58"/>
      <c r="E262" s="54"/>
      <c r="F262" s="8">
        <f>0.003*3.5</f>
        <v>0.0105</v>
      </c>
      <c r="G262" s="66"/>
      <c r="H262" s="52">
        <f>F262*1000</f>
        <v>10.5</v>
      </c>
      <c r="I262" s="51" t="s">
        <v>181</v>
      </c>
      <c r="J262" s="79">
        <f aca="true" t="shared" si="7" ref="J262:J269">C262/H262</f>
        <v>0</v>
      </c>
      <c r="K262" s="81"/>
    </row>
    <row r="263" spans="1:11" ht="25.5">
      <c r="A263" s="7" t="s">
        <v>182</v>
      </c>
      <c r="B263" s="45">
        <v>108952</v>
      </c>
      <c r="C263" s="51"/>
      <c r="D263" s="58"/>
      <c r="E263" s="54"/>
      <c r="F263" s="8">
        <v>0.2</v>
      </c>
      <c r="G263" s="66"/>
      <c r="H263" s="52">
        <f>F263*1000</f>
        <v>200</v>
      </c>
      <c r="I263" s="54" t="s">
        <v>20</v>
      </c>
      <c r="J263" s="79">
        <f t="shared" si="7"/>
        <v>0</v>
      </c>
      <c r="K263" s="54" t="s">
        <v>183</v>
      </c>
    </row>
    <row r="264" spans="1:11" ht="12.75">
      <c r="A264" s="7" t="s">
        <v>282</v>
      </c>
      <c r="B264" s="45">
        <v>75445</v>
      </c>
      <c r="C264" s="51"/>
      <c r="D264" s="58"/>
      <c r="E264" s="54"/>
      <c r="F264" s="8"/>
      <c r="G264" s="66"/>
      <c r="H264" s="52">
        <v>0.3</v>
      </c>
      <c r="I264" s="54" t="s">
        <v>20</v>
      </c>
      <c r="J264" s="79">
        <f t="shared" si="7"/>
        <v>0</v>
      </c>
      <c r="K264" s="54"/>
    </row>
    <row r="265" spans="1:11" ht="12.75">
      <c r="A265" s="7" t="s">
        <v>283</v>
      </c>
      <c r="B265" s="45">
        <v>7803512</v>
      </c>
      <c r="C265" s="51"/>
      <c r="D265" s="58"/>
      <c r="E265" s="54"/>
      <c r="F265" s="8"/>
      <c r="G265" s="66"/>
      <c r="H265" s="52">
        <v>0.3</v>
      </c>
      <c r="I265" s="54" t="s">
        <v>11</v>
      </c>
      <c r="J265" s="79">
        <f t="shared" si="7"/>
        <v>0</v>
      </c>
      <c r="K265" s="54" t="s">
        <v>341</v>
      </c>
    </row>
    <row r="266" spans="1:11" ht="12.75">
      <c r="A266" s="7" t="s">
        <v>342</v>
      </c>
      <c r="B266" s="45">
        <v>7664382</v>
      </c>
      <c r="C266" s="51"/>
      <c r="D266" s="58"/>
      <c r="E266" s="54"/>
      <c r="F266" s="8"/>
      <c r="G266" s="66"/>
      <c r="H266" s="52">
        <v>10</v>
      </c>
      <c r="I266" s="54" t="s">
        <v>11</v>
      </c>
      <c r="J266" s="79">
        <f t="shared" si="7"/>
        <v>0</v>
      </c>
      <c r="K266" s="54" t="s">
        <v>343</v>
      </c>
    </row>
    <row r="267" spans="1:11" ht="12.75">
      <c r="A267" s="7" t="s">
        <v>284</v>
      </c>
      <c r="B267" s="45">
        <v>7723140</v>
      </c>
      <c r="C267" s="51"/>
      <c r="D267" s="58"/>
      <c r="E267" s="54"/>
      <c r="F267" s="8"/>
      <c r="G267" s="66"/>
      <c r="H267" s="52">
        <v>0.07</v>
      </c>
      <c r="I267" s="54" t="s">
        <v>20</v>
      </c>
      <c r="J267" s="79">
        <f t="shared" si="7"/>
        <v>0</v>
      </c>
      <c r="K267" s="54"/>
    </row>
    <row r="268" spans="1:11" ht="12.75">
      <c r="A268" s="7" t="s">
        <v>285</v>
      </c>
      <c r="B268" s="45">
        <v>85449</v>
      </c>
      <c r="C268" s="51"/>
      <c r="D268" s="58"/>
      <c r="E268" s="54"/>
      <c r="F268" s="8"/>
      <c r="G268" s="66"/>
      <c r="H268" s="52">
        <v>20</v>
      </c>
      <c r="I268" s="54" t="s">
        <v>20</v>
      </c>
      <c r="J268" s="79">
        <f t="shared" si="7"/>
        <v>0</v>
      </c>
      <c r="K268" s="54"/>
    </row>
    <row r="269" spans="1:11" ht="25.5">
      <c r="A269" s="7" t="s">
        <v>184</v>
      </c>
      <c r="B269" s="45">
        <v>1336363</v>
      </c>
      <c r="C269" s="51"/>
      <c r="D269" s="58">
        <v>0.0001</v>
      </c>
      <c r="E269" s="54" t="s">
        <v>11</v>
      </c>
      <c r="F269" s="8">
        <f>0.00002*3.5</f>
        <v>7.000000000000001E-05</v>
      </c>
      <c r="G269" s="66">
        <f>C269*D269</f>
        <v>0</v>
      </c>
      <c r="H269" s="52">
        <f>F269*1000</f>
        <v>0.07</v>
      </c>
      <c r="I269" s="70" t="s">
        <v>30</v>
      </c>
      <c r="J269" s="79">
        <f t="shared" si="7"/>
        <v>0</v>
      </c>
      <c r="K269" s="81" t="s">
        <v>16</v>
      </c>
    </row>
    <row r="270" spans="1:11" ht="12.75">
      <c r="A270" s="7" t="s">
        <v>313</v>
      </c>
      <c r="B270" s="45">
        <v>0</v>
      </c>
      <c r="C270" s="51"/>
      <c r="D270" s="58">
        <v>0.00034</v>
      </c>
      <c r="E270" s="54" t="s">
        <v>362</v>
      </c>
      <c r="F270" s="8"/>
      <c r="G270" s="66">
        <f>C270*D270</f>
        <v>0</v>
      </c>
      <c r="H270" s="52"/>
      <c r="I270" s="70"/>
      <c r="J270" s="70"/>
      <c r="K270" s="81"/>
    </row>
    <row r="271" spans="1:11" ht="12.75">
      <c r="A271" s="7" t="s">
        <v>281</v>
      </c>
      <c r="B271" s="45">
        <v>106503</v>
      </c>
      <c r="C271" s="51"/>
      <c r="D271" s="58"/>
      <c r="E271" s="54"/>
      <c r="F271" s="8"/>
      <c r="G271" s="66"/>
      <c r="H271" s="52"/>
      <c r="I271" s="54"/>
      <c r="J271" s="54"/>
      <c r="K271" s="54"/>
    </row>
    <row r="272" spans="1:11" ht="12.75">
      <c r="A272" s="7" t="s">
        <v>185</v>
      </c>
      <c r="B272" s="45">
        <v>68551100</v>
      </c>
      <c r="C272" s="51"/>
      <c r="D272" s="58"/>
      <c r="E272" s="54"/>
      <c r="F272" s="8">
        <v>0.3</v>
      </c>
      <c r="G272" s="66"/>
      <c r="H272" s="52">
        <f>F272*1000</f>
        <v>300</v>
      </c>
      <c r="I272" s="54" t="s">
        <v>20</v>
      </c>
      <c r="J272" s="79">
        <f>C272/H272</f>
        <v>0</v>
      </c>
      <c r="K272" s="82" t="s">
        <v>186</v>
      </c>
    </row>
    <row r="273" spans="1:11" ht="12.75">
      <c r="A273" s="7" t="s">
        <v>288</v>
      </c>
      <c r="B273" s="45">
        <v>123386</v>
      </c>
      <c r="C273" s="51"/>
      <c r="D273" s="58"/>
      <c r="E273" s="54"/>
      <c r="F273" s="8"/>
      <c r="G273" s="66"/>
      <c r="H273" s="52">
        <v>8</v>
      </c>
      <c r="I273" s="70" t="s">
        <v>11</v>
      </c>
      <c r="J273" s="70"/>
      <c r="K273" s="81"/>
    </row>
    <row r="274" spans="1:11" ht="12.75">
      <c r="A274" s="7" t="s">
        <v>289</v>
      </c>
      <c r="B274" s="45">
        <v>114261</v>
      </c>
      <c r="C274" s="51"/>
      <c r="D274" s="58">
        <v>1.1E-06</v>
      </c>
      <c r="E274" s="54" t="s">
        <v>363</v>
      </c>
      <c r="F274" s="8"/>
      <c r="G274" s="66">
        <f>C274*D274</f>
        <v>0</v>
      </c>
      <c r="H274" s="52"/>
      <c r="I274" s="70"/>
      <c r="J274" s="70"/>
      <c r="K274" s="81"/>
    </row>
    <row r="275" spans="1:11" ht="12.75">
      <c r="A275" s="7" t="s">
        <v>388</v>
      </c>
      <c r="B275" s="45">
        <v>115071</v>
      </c>
      <c r="C275" s="51"/>
      <c r="D275" s="58"/>
      <c r="E275" s="54"/>
      <c r="F275" s="8"/>
      <c r="G275" s="66"/>
      <c r="H275" s="52">
        <v>3000</v>
      </c>
      <c r="I275" s="70" t="s">
        <v>20</v>
      </c>
      <c r="J275" s="70"/>
      <c r="K275" s="81"/>
    </row>
    <row r="276" spans="1:11" ht="25.5">
      <c r="A276" s="7" t="s">
        <v>187</v>
      </c>
      <c r="B276" s="45">
        <v>78875</v>
      </c>
      <c r="C276" s="51"/>
      <c r="D276" s="58">
        <v>1.9E-05</v>
      </c>
      <c r="E276" s="54" t="s">
        <v>39</v>
      </c>
      <c r="F276" s="8">
        <v>0.004</v>
      </c>
      <c r="G276" s="66">
        <f aca="true" t="shared" si="8" ref="G276:G297">C276*D276</f>
        <v>0</v>
      </c>
      <c r="H276" s="52">
        <f>F276*1000</f>
        <v>4</v>
      </c>
      <c r="I276" s="54" t="s">
        <v>11</v>
      </c>
      <c r="J276" s="79">
        <f aca="true" t="shared" si="9" ref="J276:J281">C276/H276</f>
        <v>0</v>
      </c>
      <c r="K276" s="81" t="s">
        <v>16</v>
      </c>
    </row>
    <row r="277" spans="1:11" ht="25.5">
      <c r="A277" s="7" t="s">
        <v>344</v>
      </c>
      <c r="B277" s="45">
        <v>107982</v>
      </c>
      <c r="C277" s="51"/>
      <c r="D277" s="58"/>
      <c r="E277" s="54"/>
      <c r="F277" s="8"/>
      <c r="G277" s="66"/>
      <c r="H277" s="52">
        <v>2000</v>
      </c>
      <c r="I277" s="54" t="s">
        <v>11</v>
      </c>
      <c r="J277" s="79">
        <f t="shared" si="9"/>
        <v>0</v>
      </c>
      <c r="K277" s="54" t="s">
        <v>345</v>
      </c>
    </row>
    <row r="278" spans="1:11" ht="12.75">
      <c r="A278" s="7" t="s">
        <v>290</v>
      </c>
      <c r="B278" s="45">
        <v>75569</v>
      </c>
      <c r="C278" s="51">
        <v>0.000102</v>
      </c>
      <c r="D278" s="58">
        <v>3.7E-06</v>
      </c>
      <c r="E278" s="54" t="s">
        <v>11</v>
      </c>
      <c r="F278" s="8"/>
      <c r="G278" s="66">
        <f t="shared" si="8"/>
        <v>3.774E-10</v>
      </c>
      <c r="H278" s="52">
        <v>30</v>
      </c>
      <c r="I278" s="54" t="s">
        <v>11</v>
      </c>
      <c r="J278" s="79">
        <f t="shared" si="9"/>
        <v>3.4E-06</v>
      </c>
      <c r="K278" s="81" t="s">
        <v>16</v>
      </c>
    </row>
    <row r="279" spans="1:11" ht="12.75">
      <c r="A279" s="7" t="s">
        <v>310</v>
      </c>
      <c r="B279" s="45">
        <v>106423</v>
      </c>
      <c r="C279" s="54"/>
      <c r="D279" s="58"/>
      <c r="E279" s="54"/>
      <c r="F279" s="8"/>
      <c r="G279" s="66"/>
      <c r="H279" s="52">
        <v>200</v>
      </c>
      <c r="I279" s="54" t="s">
        <v>20</v>
      </c>
      <c r="J279" s="79">
        <f t="shared" si="9"/>
        <v>0</v>
      </c>
      <c r="K279" s="54"/>
    </row>
    <row r="280" spans="1:11" ht="25.5">
      <c r="A280" s="7" t="s">
        <v>188</v>
      </c>
      <c r="B280" s="45">
        <v>129000</v>
      </c>
      <c r="C280" s="51"/>
      <c r="D280" s="58"/>
      <c r="E280" s="54"/>
      <c r="F280" s="8">
        <f>0.03*70/20</f>
        <v>0.10500000000000001</v>
      </c>
      <c r="G280" s="66"/>
      <c r="H280" s="52">
        <f>F280*1000</f>
        <v>105.00000000000001</v>
      </c>
      <c r="I280" s="54" t="s">
        <v>18</v>
      </c>
      <c r="J280" s="79">
        <f t="shared" si="9"/>
        <v>0</v>
      </c>
      <c r="K280" s="81"/>
    </row>
    <row r="281" spans="1:11" ht="25.5">
      <c r="A281" s="7" t="s">
        <v>189</v>
      </c>
      <c r="B281" s="45">
        <v>110861</v>
      </c>
      <c r="C281" s="51"/>
      <c r="D281" s="58"/>
      <c r="E281" s="54"/>
      <c r="F281" s="8">
        <v>0.0035</v>
      </c>
      <c r="G281" s="66"/>
      <c r="H281" s="52">
        <f>F281*1000</f>
        <v>3.5</v>
      </c>
      <c r="I281" s="54" t="s">
        <v>190</v>
      </c>
      <c r="J281" s="79">
        <f t="shared" si="9"/>
        <v>0</v>
      </c>
      <c r="K281" s="81"/>
    </row>
    <row r="282" spans="1:11" ht="25.5">
      <c r="A282" s="7" t="s">
        <v>191</v>
      </c>
      <c r="B282" s="45">
        <v>91225</v>
      </c>
      <c r="C282" s="51"/>
      <c r="D282" s="58">
        <v>0.00086</v>
      </c>
      <c r="E282" s="54" t="s">
        <v>192</v>
      </c>
      <c r="F282" s="8"/>
      <c r="G282" s="66">
        <f t="shared" si="8"/>
        <v>0</v>
      </c>
      <c r="H282" s="74"/>
      <c r="I282" s="54"/>
      <c r="J282" s="54"/>
      <c r="K282" s="54"/>
    </row>
    <row r="283" spans="1:11" ht="12.75">
      <c r="A283" s="7" t="s">
        <v>292</v>
      </c>
      <c r="B283" s="45">
        <v>106514</v>
      </c>
      <c r="C283" s="51"/>
      <c r="D283" s="58"/>
      <c r="E283" s="54"/>
      <c r="F283" s="8"/>
      <c r="G283" s="66"/>
      <c r="H283" s="74"/>
      <c r="I283" s="54"/>
      <c r="J283" s="54"/>
      <c r="K283" s="54"/>
    </row>
    <row r="284" spans="1:11" ht="12.75">
      <c r="A284" s="7" t="s">
        <v>193</v>
      </c>
      <c r="B284" s="45">
        <v>94597</v>
      </c>
      <c r="C284" s="51"/>
      <c r="D284" s="58">
        <v>6.3E-05</v>
      </c>
      <c r="E284" s="54" t="s">
        <v>20</v>
      </c>
      <c r="F284" s="8"/>
      <c r="G284" s="66">
        <f t="shared" si="8"/>
        <v>0</v>
      </c>
      <c r="H284" s="74"/>
      <c r="I284" s="54"/>
      <c r="J284" s="54"/>
      <c r="K284" s="54"/>
    </row>
    <row r="285" spans="1:11" ht="12.75">
      <c r="A285" s="7" t="s">
        <v>194</v>
      </c>
      <c r="B285" s="45">
        <v>0</v>
      </c>
      <c r="C285" s="51"/>
      <c r="D285" s="58"/>
      <c r="E285" s="54"/>
      <c r="F285" s="8">
        <v>0.02</v>
      </c>
      <c r="G285" s="66"/>
      <c r="H285" s="52">
        <f>F285*1000</f>
        <v>20</v>
      </c>
      <c r="I285" s="54" t="s">
        <v>20</v>
      </c>
      <c r="J285" s="79">
        <f>C285/H285</f>
        <v>0</v>
      </c>
      <c r="K285" s="83"/>
    </row>
    <row r="286" spans="1:11" ht="12.75">
      <c r="A286" s="7" t="s">
        <v>195</v>
      </c>
      <c r="B286" s="45">
        <v>100425</v>
      </c>
      <c r="C286" s="51"/>
      <c r="D286" s="58"/>
      <c r="E286" s="54"/>
      <c r="F286" s="8">
        <v>1</v>
      </c>
      <c r="G286" s="66"/>
      <c r="H286" s="52">
        <f>F286*1000</f>
        <v>1000</v>
      </c>
      <c r="I286" s="54" t="s">
        <v>11</v>
      </c>
      <c r="J286" s="79">
        <f>C286/H286</f>
        <v>0</v>
      </c>
      <c r="K286" s="54" t="s">
        <v>8</v>
      </c>
    </row>
    <row r="287" spans="1:11" ht="12.75">
      <c r="A287" s="7" t="s">
        <v>293</v>
      </c>
      <c r="B287" s="45">
        <v>96093</v>
      </c>
      <c r="C287" s="51"/>
      <c r="D287" s="58">
        <v>4.6E-05</v>
      </c>
      <c r="E287" s="54" t="s">
        <v>20</v>
      </c>
      <c r="F287" s="8"/>
      <c r="G287" s="66">
        <f t="shared" si="8"/>
        <v>0</v>
      </c>
      <c r="H287" s="52">
        <v>6</v>
      </c>
      <c r="I287" s="54" t="s">
        <v>20</v>
      </c>
      <c r="J287" s="79">
        <f>C287/H287</f>
        <v>0</v>
      </c>
      <c r="K287" s="54"/>
    </row>
    <row r="288" spans="1:11" ht="12.75">
      <c r="A288" s="26" t="s">
        <v>351</v>
      </c>
      <c r="B288" s="45">
        <v>608731</v>
      </c>
      <c r="C288" s="51"/>
      <c r="D288" s="58">
        <v>0.00051</v>
      </c>
      <c r="E288" s="54" t="s">
        <v>11</v>
      </c>
      <c r="F288" s="8"/>
      <c r="G288" s="66">
        <f t="shared" si="8"/>
        <v>0</v>
      </c>
      <c r="H288" s="52"/>
      <c r="I288" s="71"/>
      <c r="J288" s="71"/>
      <c r="K288" s="81" t="s">
        <v>16</v>
      </c>
    </row>
    <row r="289" spans="1:11" ht="12.75">
      <c r="A289" s="7" t="s">
        <v>296</v>
      </c>
      <c r="B289" s="45">
        <v>7550450</v>
      </c>
      <c r="C289" s="51"/>
      <c r="D289" s="58"/>
      <c r="E289" s="54"/>
      <c r="F289" s="8"/>
      <c r="G289" s="66"/>
      <c r="H289" s="52">
        <v>0.1</v>
      </c>
      <c r="I289" s="54" t="s">
        <v>359</v>
      </c>
      <c r="J289" s="79">
        <f>C289/H289</f>
        <v>0</v>
      </c>
      <c r="K289" s="54"/>
    </row>
    <row r="290" spans="1:11" ht="12.75">
      <c r="A290" s="7" t="s">
        <v>196</v>
      </c>
      <c r="B290" s="45">
        <v>108883</v>
      </c>
      <c r="C290" s="51"/>
      <c r="D290" s="58"/>
      <c r="E290" s="54"/>
      <c r="F290" s="8">
        <v>0.4</v>
      </c>
      <c r="G290" s="66"/>
      <c r="H290" s="52">
        <v>5000</v>
      </c>
      <c r="I290" s="54" t="s">
        <v>11</v>
      </c>
      <c r="J290" s="79">
        <f>C290/H290</f>
        <v>0</v>
      </c>
      <c r="K290" s="54" t="s">
        <v>8</v>
      </c>
    </row>
    <row r="291" spans="1:11" ht="12.75">
      <c r="A291" s="7" t="s">
        <v>300</v>
      </c>
      <c r="B291" s="45">
        <v>8001352</v>
      </c>
      <c r="C291" s="51"/>
      <c r="D291" s="58">
        <v>0.00032</v>
      </c>
      <c r="E291" s="54" t="s">
        <v>11</v>
      </c>
      <c r="F291" s="8"/>
      <c r="G291" s="66">
        <f t="shared" si="8"/>
        <v>0</v>
      </c>
      <c r="H291" s="52"/>
      <c r="I291" s="54"/>
      <c r="J291" s="54"/>
      <c r="K291" s="81" t="s">
        <v>16</v>
      </c>
    </row>
    <row r="292" spans="1:11" ht="12.75">
      <c r="A292" s="7" t="s">
        <v>197</v>
      </c>
      <c r="B292" s="45">
        <v>79016</v>
      </c>
      <c r="C292" s="51"/>
      <c r="D292" s="58">
        <v>4.1E-06</v>
      </c>
      <c r="E292" s="54" t="s">
        <v>11</v>
      </c>
      <c r="F292" s="8">
        <v>0.6</v>
      </c>
      <c r="G292" s="66">
        <f t="shared" si="8"/>
        <v>0</v>
      </c>
      <c r="H292" s="52">
        <v>2</v>
      </c>
      <c r="I292" s="54" t="s">
        <v>11</v>
      </c>
      <c r="J292" s="79">
        <f>C292/H292</f>
        <v>0</v>
      </c>
      <c r="K292" s="81" t="s">
        <v>16</v>
      </c>
    </row>
    <row r="293" spans="1:11" ht="12.75">
      <c r="A293" s="7" t="s">
        <v>303</v>
      </c>
      <c r="B293" s="45">
        <v>121448</v>
      </c>
      <c r="C293" s="51"/>
      <c r="D293" s="58"/>
      <c r="E293" s="54"/>
      <c r="F293" s="8"/>
      <c r="G293" s="66"/>
      <c r="H293" s="52">
        <v>7</v>
      </c>
      <c r="I293" s="54" t="s">
        <v>11</v>
      </c>
      <c r="J293" s="79">
        <f>C293/H293</f>
        <v>0</v>
      </c>
      <c r="K293" s="54" t="s">
        <v>324</v>
      </c>
    </row>
    <row r="294" spans="1:11" ht="12.75">
      <c r="A294" s="7" t="s">
        <v>304</v>
      </c>
      <c r="B294" s="45">
        <v>1582098</v>
      </c>
      <c r="C294" s="51"/>
      <c r="D294" s="58">
        <v>2.2E-06</v>
      </c>
      <c r="E294" s="54" t="s">
        <v>11</v>
      </c>
      <c r="F294" s="8"/>
      <c r="G294" s="66">
        <f t="shared" si="8"/>
        <v>0</v>
      </c>
      <c r="H294" s="52"/>
      <c r="I294" s="54"/>
      <c r="J294" s="54"/>
      <c r="K294" s="81"/>
    </row>
    <row r="295" spans="1:11" ht="12.75">
      <c r="A295" s="43" t="s">
        <v>306</v>
      </c>
      <c r="B295" s="45">
        <v>108054</v>
      </c>
      <c r="C295" s="51"/>
      <c r="D295" s="58"/>
      <c r="E295" s="54"/>
      <c r="F295" s="8"/>
      <c r="G295" s="66"/>
      <c r="H295" s="52">
        <v>200</v>
      </c>
      <c r="I295" s="54" t="s">
        <v>11</v>
      </c>
      <c r="J295" s="79">
        <f>C295/H295</f>
        <v>0</v>
      </c>
      <c r="K295" s="54" t="s">
        <v>324</v>
      </c>
    </row>
    <row r="296" spans="1:11" ht="12.75">
      <c r="A296" s="43" t="s">
        <v>307</v>
      </c>
      <c r="B296" s="45">
        <v>593602</v>
      </c>
      <c r="C296" s="51"/>
      <c r="D296" s="58">
        <v>3.2E-05</v>
      </c>
      <c r="E296" s="54" t="s">
        <v>39</v>
      </c>
      <c r="F296" s="8"/>
      <c r="G296" s="66">
        <f t="shared" si="8"/>
        <v>0</v>
      </c>
      <c r="H296" s="52">
        <v>3</v>
      </c>
      <c r="I296" s="54" t="s">
        <v>11</v>
      </c>
      <c r="J296" s="79">
        <f>C296/H296</f>
        <v>0</v>
      </c>
      <c r="K296" s="54" t="s">
        <v>140</v>
      </c>
    </row>
    <row r="297" spans="1:11" ht="12.75">
      <c r="A297" s="43" t="s">
        <v>198</v>
      </c>
      <c r="B297" s="45">
        <v>75014</v>
      </c>
      <c r="C297" s="51"/>
      <c r="D297" s="58">
        <v>8.8E-06</v>
      </c>
      <c r="E297" s="54" t="s">
        <v>11</v>
      </c>
      <c r="F297" s="8">
        <v>0.1</v>
      </c>
      <c r="G297" s="66">
        <f t="shared" si="8"/>
        <v>0</v>
      </c>
      <c r="H297" s="52">
        <f>F297*1000</f>
        <v>100</v>
      </c>
      <c r="I297" s="54" t="s">
        <v>11</v>
      </c>
      <c r="J297" s="79">
        <f>C297/H297</f>
        <v>0</v>
      </c>
      <c r="K297" s="81" t="s">
        <v>16</v>
      </c>
    </row>
    <row r="298" spans="1:11" ht="13.5" thickBot="1">
      <c r="A298" s="10" t="s">
        <v>199</v>
      </c>
      <c r="B298" s="49">
        <v>1330207</v>
      </c>
      <c r="C298" s="56"/>
      <c r="D298" s="88"/>
      <c r="E298" s="60"/>
      <c r="F298" s="64">
        <v>0.1</v>
      </c>
      <c r="G298" s="68"/>
      <c r="H298" s="77">
        <f>F298*1000</f>
        <v>100</v>
      </c>
      <c r="I298" s="60" t="s">
        <v>11</v>
      </c>
      <c r="J298" s="80">
        <f>C298/H298</f>
        <v>0</v>
      </c>
      <c r="K298" s="60" t="s">
        <v>8</v>
      </c>
    </row>
    <row r="299" spans="1:11" ht="12.75">
      <c r="A299" s="11"/>
      <c r="B299" s="22"/>
      <c r="C299" s="11"/>
      <c r="D299" s="11"/>
      <c r="E299" s="11"/>
      <c r="F299" s="12"/>
      <c r="G299" s="33"/>
      <c r="H299" s="40"/>
      <c r="I299" s="11"/>
      <c r="J299" s="12"/>
      <c r="K299" s="11"/>
    </row>
  </sheetData>
  <sheetProtection/>
  <mergeCells count="2">
    <mergeCell ref="A1:K1"/>
    <mergeCell ref="A2:K2"/>
  </mergeCells>
  <printOptions/>
  <pageMargins left="0.2" right="0.2" top="0.4" bottom="0.35" header="0.21" footer="0.19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6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26.421875" style="13" customWidth="1"/>
    <col min="2" max="2" width="11.421875" style="23" bestFit="1" customWidth="1"/>
    <col min="3" max="3" width="10.421875" style="34" customWidth="1"/>
    <col min="4" max="7" width="14.00390625" style="110" bestFit="1" customWidth="1"/>
    <col min="8" max="8" width="8.00390625" style="110" bestFit="1" customWidth="1"/>
    <col min="9" max="10" width="9.00390625" style="110" bestFit="1" customWidth="1"/>
    <col min="11" max="11" width="8.00390625" style="110" bestFit="1" customWidth="1"/>
  </cols>
  <sheetData>
    <row r="1" spans="1:9" ht="15.75">
      <c r="A1" s="118" t="s">
        <v>0</v>
      </c>
      <c r="B1" s="119"/>
      <c r="C1" s="119"/>
      <c r="D1" s="119"/>
      <c r="E1" s="119"/>
      <c r="F1" s="119"/>
      <c r="G1" s="119"/>
      <c r="H1" s="119"/>
      <c r="I1" s="119"/>
    </row>
    <row r="2" spans="1:9" ht="16.5" thickBot="1">
      <c r="A2" s="120" t="s">
        <v>366</v>
      </c>
      <c r="B2" s="121"/>
      <c r="C2" s="122"/>
      <c r="D2" s="122"/>
      <c r="E2" s="122"/>
      <c r="F2" s="122"/>
      <c r="G2" s="122"/>
      <c r="H2" s="122"/>
      <c r="I2" s="122"/>
    </row>
    <row r="3" spans="1:11" ht="13.5" thickBot="1">
      <c r="A3" s="1"/>
      <c r="B3" s="16"/>
      <c r="C3" s="4" t="s">
        <v>1</v>
      </c>
      <c r="D3" s="111"/>
      <c r="E3" s="111"/>
      <c r="F3" s="111"/>
      <c r="G3" s="111"/>
      <c r="H3" s="111"/>
      <c r="I3" s="111"/>
      <c r="J3" s="111"/>
      <c r="K3" s="112"/>
    </row>
    <row r="4" spans="1:11" ht="12.75">
      <c r="A4" s="4"/>
      <c r="B4" s="17"/>
      <c r="C4" s="108" t="s">
        <v>367</v>
      </c>
      <c r="D4" s="106" t="s">
        <v>368</v>
      </c>
      <c r="E4" s="106" t="s">
        <v>369</v>
      </c>
      <c r="F4" s="106" t="s">
        <v>368</v>
      </c>
      <c r="G4" s="106" t="s">
        <v>369</v>
      </c>
      <c r="H4" s="106" t="s">
        <v>368</v>
      </c>
      <c r="I4" s="106" t="s">
        <v>368</v>
      </c>
      <c r="J4" s="106" t="s">
        <v>368</v>
      </c>
      <c r="K4" s="109" t="s">
        <v>368</v>
      </c>
    </row>
    <row r="5" spans="1:11" ht="25.5">
      <c r="A5" s="6" t="s">
        <v>3</v>
      </c>
      <c r="B5" s="18" t="s">
        <v>201</v>
      </c>
      <c r="C5" s="6" t="s">
        <v>200</v>
      </c>
      <c r="D5" s="113" t="s">
        <v>364</v>
      </c>
      <c r="E5" s="113" t="s">
        <v>364</v>
      </c>
      <c r="F5" s="113" t="s">
        <v>370</v>
      </c>
      <c r="G5" s="113" t="s">
        <v>370</v>
      </c>
      <c r="H5" s="114" t="s">
        <v>371</v>
      </c>
      <c r="I5" s="114" t="s">
        <v>372</v>
      </c>
      <c r="J5" s="114" t="s">
        <v>373</v>
      </c>
      <c r="K5" s="115" t="s">
        <v>374</v>
      </c>
    </row>
    <row r="6" spans="1:11" ht="12.75">
      <c r="A6" s="7" t="s">
        <v>357</v>
      </c>
      <c r="B6" s="19">
        <v>630206</v>
      </c>
      <c r="C6" s="30"/>
      <c r="D6" s="106">
        <v>240000</v>
      </c>
      <c r="E6" s="106">
        <v>240000</v>
      </c>
      <c r="F6" s="106">
        <v>1600000</v>
      </c>
      <c r="G6" s="106">
        <v>550000</v>
      </c>
      <c r="H6" s="106">
        <v>680000</v>
      </c>
      <c r="I6" s="106">
        <v>1400000</v>
      </c>
      <c r="J6" s="106">
        <v>20000</v>
      </c>
      <c r="K6" s="109">
        <v>100000</v>
      </c>
    </row>
    <row r="7" spans="1:11" ht="12.75">
      <c r="A7" s="7" t="s">
        <v>346</v>
      </c>
      <c r="B7" s="19">
        <v>811972</v>
      </c>
      <c r="C7" s="30"/>
      <c r="D7" s="106"/>
      <c r="E7" s="106"/>
      <c r="F7" s="106"/>
      <c r="G7" s="106"/>
      <c r="H7" s="106"/>
      <c r="I7" s="106"/>
      <c r="J7" s="106"/>
      <c r="K7" s="109"/>
    </row>
    <row r="8" spans="1:11" ht="12.75">
      <c r="A8" s="7" t="s">
        <v>295</v>
      </c>
      <c r="B8" s="19">
        <v>79345</v>
      </c>
      <c r="C8" s="30"/>
      <c r="D8" s="106">
        <v>240000</v>
      </c>
      <c r="E8" s="106">
        <v>240000</v>
      </c>
      <c r="F8" s="106">
        <v>1600000</v>
      </c>
      <c r="G8" s="106">
        <v>550000</v>
      </c>
      <c r="H8" s="106">
        <v>680000</v>
      </c>
      <c r="I8" s="106">
        <v>1400000</v>
      </c>
      <c r="J8" s="106">
        <v>20000</v>
      </c>
      <c r="K8" s="109">
        <v>69000</v>
      </c>
    </row>
    <row r="9" spans="1:11" ht="12.75">
      <c r="A9" s="7" t="s">
        <v>302</v>
      </c>
      <c r="B9" s="19">
        <v>79005</v>
      </c>
      <c r="C9" s="30"/>
      <c r="D9" s="106"/>
      <c r="E9" s="106"/>
      <c r="F9" s="106"/>
      <c r="G9" s="106"/>
      <c r="H9" s="106"/>
      <c r="I9" s="106"/>
      <c r="J9" s="106"/>
      <c r="K9" s="109">
        <v>55000</v>
      </c>
    </row>
    <row r="10" spans="1:11" ht="12.75">
      <c r="A10" s="7" t="s">
        <v>328</v>
      </c>
      <c r="B10" s="19">
        <v>75354</v>
      </c>
      <c r="C10" s="30"/>
      <c r="D10" s="106"/>
      <c r="E10" s="106"/>
      <c r="F10" s="106"/>
      <c r="G10" s="106"/>
      <c r="H10" s="106"/>
      <c r="I10" s="106"/>
      <c r="J10" s="106"/>
      <c r="K10" s="109"/>
    </row>
    <row r="11" spans="1:11" ht="12.75">
      <c r="A11" s="7" t="s">
        <v>332</v>
      </c>
      <c r="B11" s="19">
        <v>75376</v>
      </c>
      <c r="C11" s="30"/>
      <c r="D11" s="106"/>
      <c r="E11" s="106"/>
      <c r="F11" s="106"/>
      <c r="G11" s="106"/>
      <c r="H11" s="106"/>
      <c r="I11" s="106"/>
      <c r="J11" s="106"/>
      <c r="K11" s="109"/>
    </row>
    <row r="12" spans="1:11" ht="12.75">
      <c r="A12" s="7" t="s">
        <v>240</v>
      </c>
      <c r="B12" s="19">
        <v>57147</v>
      </c>
      <c r="C12" s="30">
        <v>0.49</v>
      </c>
      <c r="D12" s="106"/>
      <c r="E12" s="106"/>
      <c r="F12" s="106">
        <v>7400</v>
      </c>
      <c r="G12" s="106">
        <v>930</v>
      </c>
      <c r="H12" s="106"/>
      <c r="I12" s="106"/>
      <c r="J12" s="106"/>
      <c r="K12" s="109">
        <v>3700</v>
      </c>
    </row>
    <row r="13" spans="1:11" ht="25.5">
      <c r="A13" s="7" t="s">
        <v>5</v>
      </c>
      <c r="B13" s="19">
        <v>95943</v>
      </c>
      <c r="C13" s="30"/>
      <c r="D13" s="106"/>
      <c r="E13" s="106"/>
      <c r="F13" s="106"/>
      <c r="G13" s="106"/>
      <c r="H13" s="106"/>
      <c r="I13" s="106"/>
      <c r="J13" s="106"/>
      <c r="K13" s="109"/>
    </row>
    <row r="14" spans="1:11" ht="12.75">
      <c r="A14" s="7" t="s">
        <v>301</v>
      </c>
      <c r="B14" s="19">
        <v>120821</v>
      </c>
      <c r="C14" s="30"/>
      <c r="D14" s="106"/>
      <c r="E14" s="106"/>
      <c r="F14" s="106"/>
      <c r="G14" s="106"/>
      <c r="H14" s="106"/>
      <c r="I14" s="106"/>
      <c r="J14" s="106"/>
      <c r="K14" s="109"/>
    </row>
    <row r="15" spans="1:11" ht="12.75">
      <c r="A15" s="7" t="s">
        <v>6</v>
      </c>
      <c r="B15" s="19">
        <v>95636</v>
      </c>
      <c r="C15" s="30"/>
      <c r="D15" s="106"/>
      <c r="E15" s="106"/>
      <c r="F15" s="106"/>
      <c r="G15" s="106"/>
      <c r="H15" s="106"/>
      <c r="I15" s="106"/>
      <c r="J15" s="106"/>
      <c r="K15" s="109"/>
    </row>
    <row r="16" spans="1:11" ht="25.5">
      <c r="A16" s="7" t="s">
        <v>231</v>
      </c>
      <c r="B16" s="19">
        <v>96128</v>
      </c>
      <c r="C16" s="30"/>
      <c r="D16" s="106"/>
      <c r="E16" s="106"/>
      <c r="F16" s="106"/>
      <c r="G16" s="106"/>
      <c r="H16" s="106"/>
      <c r="I16" s="106"/>
      <c r="J16" s="106"/>
      <c r="K16" s="109"/>
    </row>
    <row r="17" spans="1:11" ht="12.75">
      <c r="A17" s="7" t="s">
        <v>244</v>
      </c>
      <c r="B17" s="19">
        <v>122667</v>
      </c>
      <c r="C17" s="30"/>
      <c r="D17" s="106"/>
      <c r="E17" s="106"/>
      <c r="F17" s="106"/>
      <c r="G17" s="106"/>
      <c r="H17" s="106"/>
      <c r="I17" s="106"/>
      <c r="J17" s="106"/>
      <c r="K17" s="109"/>
    </row>
    <row r="18" spans="1:11" ht="12.75">
      <c r="A18" s="7" t="s">
        <v>246</v>
      </c>
      <c r="B18" s="19">
        <v>106887</v>
      </c>
      <c r="C18" s="30"/>
      <c r="D18" s="106"/>
      <c r="E18" s="106"/>
      <c r="F18" s="106"/>
      <c r="G18" s="106"/>
      <c r="H18" s="106"/>
      <c r="I18" s="106"/>
      <c r="J18" s="106"/>
      <c r="K18" s="109"/>
    </row>
    <row r="19" spans="1:11" ht="12.75">
      <c r="A19" s="7" t="s">
        <v>291</v>
      </c>
      <c r="B19" s="19">
        <v>75558</v>
      </c>
      <c r="C19" s="30"/>
      <c r="D19" s="106"/>
      <c r="E19" s="106"/>
      <c r="F19" s="106">
        <v>28000</v>
      </c>
      <c r="G19" s="106">
        <v>2800</v>
      </c>
      <c r="H19" s="106"/>
      <c r="I19" s="106"/>
      <c r="J19" s="106"/>
      <c r="K19" s="109"/>
    </row>
    <row r="20" spans="1:11" ht="12.75">
      <c r="A20" s="7" t="s">
        <v>9</v>
      </c>
      <c r="B20" s="19">
        <v>108678</v>
      </c>
      <c r="C20" s="30"/>
      <c r="D20" s="106"/>
      <c r="E20" s="106"/>
      <c r="F20" s="106"/>
      <c r="G20" s="106"/>
      <c r="H20" s="106"/>
      <c r="I20" s="106"/>
      <c r="J20" s="106"/>
      <c r="K20" s="109"/>
    </row>
    <row r="21" spans="1:11" ht="12.75">
      <c r="A21" s="7" t="s">
        <v>10</v>
      </c>
      <c r="B21" s="19">
        <v>106990</v>
      </c>
      <c r="C21" s="30"/>
      <c r="D21" s="106">
        <v>1500000</v>
      </c>
      <c r="E21" s="106">
        <v>1500000</v>
      </c>
      <c r="F21" s="106">
        <v>12000000</v>
      </c>
      <c r="G21" s="106">
        <v>6000000</v>
      </c>
      <c r="H21" s="106">
        <v>22000</v>
      </c>
      <c r="I21" s="106">
        <v>1100000</v>
      </c>
      <c r="J21" s="106">
        <v>660</v>
      </c>
      <c r="K21" s="109">
        <v>440000</v>
      </c>
    </row>
    <row r="22" spans="1:11" ht="12.75">
      <c r="A22" s="7" t="s">
        <v>13</v>
      </c>
      <c r="B22" s="19">
        <v>541731</v>
      </c>
      <c r="C22" s="30"/>
      <c r="D22" s="106"/>
      <c r="E22" s="106"/>
      <c r="F22" s="106"/>
      <c r="G22" s="106"/>
      <c r="H22" s="106"/>
      <c r="I22" s="106"/>
      <c r="J22" s="106"/>
      <c r="K22" s="109"/>
    </row>
    <row r="23" spans="1:11" ht="12.75">
      <c r="A23" s="7" t="s">
        <v>15</v>
      </c>
      <c r="B23" s="19">
        <v>542756</v>
      </c>
      <c r="C23" s="30"/>
      <c r="D23" s="106"/>
      <c r="E23" s="106"/>
      <c r="F23" s="106"/>
      <c r="G23" s="106"/>
      <c r="H23" s="106"/>
      <c r="I23" s="106"/>
      <c r="J23" s="106"/>
      <c r="K23" s="109"/>
    </row>
    <row r="24" spans="1:11" ht="12.75">
      <c r="A24" s="7" t="s">
        <v>17</v>
      </c>
      <c r="B24" s="19">
        <v>99650</v>
      </c>
      <c r="C24" s="30"/>
      <c r="D24" s="106"/>
      <c r="E24" s="106"/>
      <c r="F24" s="106"/>
      <c r="G24" s="106"/>
      <c r="H24" s="106"/>
      <c r="I24" s="106"/>
      <c r="J24" s="106"/>
      <c r="K24" s="109"/>
    </row>
    <row r="25" spans="1:11" ht="12.75">
      <c r="A25" s="7" t="s">
        <v>286</v>
      </c>
      <c r="B25" s="19">
        <v>1120714</v>
      </c>
      <c r="C25" s="30"/>
      <c r="D25" s="106"/>
      <c r="E25" s="106"/>
      <c r="F25" s="106"/>
      <c r="G25" s="106"/>
      <c r="H25" s="106"/>
      <c r="I25" s="106"/>
      <c r="J25" s="106"/>
      <c r="K25" s="109"/>
    </row>
    <row r="26" spans="1:11" ht="12.75">
      <c r="A26" s="7" t="s">
        <v>19</v>
      </c>
      <c r="B26" s="19">
        <v>106467</v>
      </c>
      <c r="C26" s="30">
        <v>12000</v>
      </c>
      <c r="D26" s="106"/>
      <c r="E26" s="106"/>
      <c r="F26" s="106"/>
      <c r="G26" s="106"/>
      <c r="H26" s="106"/>
      <c r="I26" s="106"/>
      <c r="J26" s="106"/>
      <c r="K26" s="109"/>
    </row>
    <row r="27" spans="1:11" ht="12.75">
      <c r="A27" s="7" t="s">
        <v>243</v>
      </c>
      <c r="B27" s="19">
        <v>123911</v>
      </c>
      <c r="C27" s="30"/>
      <c r="D27" s="106">
        <v>61000</v>
      </c>
      <c r="E27" s="106">
        <v>61000</v>
      </c>
      <c r="F27" s="106">
        <v>1200000</v>
      </c>
      <c r="G27" s="106">
        <v>360000</v>
      </c>
      <c r="H27" s="106"/>
      <c r="I27" s="106"/>
      <c r="J27" s="106">
        <v>3000</v>
      </c>
      <c r="K27" s="109">
        <v>180000</v>
      </c>
    </row>
    <row r="28" spans="1:11" ht="12.75">
      <c r="A28" s="7" t="s">
        <v>21</v>
      </c>
      <c r="B28" s="19">
        <v>130154</v>
      </c>
      <c r="C28" s="30"/>
      <c r="D28" s="106"/>
      <c r="E28" s="106"/>
      <c r="F28" s="106"/>
      <c r="G28" s="106"/>
      <c r="H28" s="106"/>
      <c r="I28" s="106"/>
      <c r="J28" s="106"/>
      <c r="K28" s="109"/>
    </row>
    <row r="29" spans="1:11" ht="25.5">
      <c r="A29" s="7" t="s">
        <v>322</v>
      </c>
      <c r="B29" s="19">
        <v>75683</v>
      </c>
      <c r="C29" s="30"/>
      <c r="D29" s="106"/>
      <c r="E29" s="106"/>
      <c r="F29" s="106"/>
      <c r="G29" s="106"/>
      <c r="H29" s="106"/>
      <c r="I29" s="106"/>
      <c r="J29" s="106"/>
      <c r="K29" s="109"/>
    </row>
    <row r="30" spans="1:11" ht="12.75">
      <c r="A30" s="7" t="s">
        <v>22</v>
      </c>
      <c r="B30" s="19">
        <v>134327</v>
      </c>
      <c r="C30" s="30"/>
      <c r="D30" s="106"/>
      <c r="E30" s="106"/>
      <c r="F30" s="106"/>
      <c r="G30" s="106"/>
      <c r="H30" s="106"/>
      <c r="I30" s="106"/>
      <c r="J30" s="106"/>
      <c r="K30" s="109"/>
    </row>
    <row r="31" spans="1:11" ht="12.75">
      <c r="A31" s="7" t="s">
        <v>305</v>
      </c>
      <c r="B31" s="19">
        <v>540841</v>
      </c>
      <c r="C31" s="30"/>
      <c r="D31" s="106"/>
      <c r="E31" s="106"/>
      <c r="F31" s="106"/>
      <c r="G31" s="106"/>
      <c r="H31" s="106"/>
      <c r="I31" s="106"/>
      <c r="J31" s="106"/>
      <c r="K31" s="109"/>
    </row>
    <row r="32" spans="1:11" ht="38.25">
      <c r="A32" s="7" t="s">
        <v>294</v>
      </c>
      <c r="B32" s="19">
        <v>1746016</v>
      </c>
      <c r="C32" s="30"/>
      <c r="D32" s="106"/>
      <c r="E32" s="106"/>
      <c r="F32" s="106"/>
      <c r="G32" s="106"/>
      <c r="H32" s="106"/>
      <c r="I32" s="106"/>
      <c r="J32" s="106"/>
      <c r="K32" s="109"/>
    </row>
    <row r="33" spans="1:11" ht="12.75">
      <c r="A33" s="7" t="s">
        <v>24</v>
      </c>
      <c r="B33" s="19"/>
      <c r="C33" s="30"/>
      <c r="D33" s="106"/>
      <c r="E33" s="106"/>
      <c r="F33" s="106"/>
      <c r="G33" s="106"/>
      <c r="H33" s="106"/>
      <c r="I33" s="106"/>
      <c r="J33" s="106"/>
      <c r="K33" s="109"/>
    </row>
    <row r="34" spans="1:11" ht="12.75">
      <c r="A34" s="7" t="s">
        <v>25</v>
      </c>
      <c r="B34" s="19">
        <v>95954</v>
      </c>
      <c r="C34" s="30"/>
      <c r="D34" s="106"/>
      <c r="E34" s="106"/>
      <c r="F34" s="106"/>
      <c r="G34" s="106"/>
      <c r="H34" s="106"/>
      <c r="I34" s="106"/>
      <c r="J34" s="106"/>
      <c r="K34" s="109"/>
    </row>
    <row r="35" spans="1:11" ht="12.75">
      <c r="A35" s="7" t="s">
        <v>26</v>
      </c>
      <c r="B35" s="19">
        <v>88062</v>
      </c>
      <c r="C35" s="30"/>
      <c r="D35" s="106"/>
      <c r="E35" s="106"/>
      <c r="F35" s="106"/>
      <c r="G35" s="106"/>
      <c r="H35" s="106"/>
      <c r="I35" s="106"/>
      <c r="J35" s="106"/>
      <c r="K35" s="109"/>
    </row>
    <row r="36" spans="1:11" ht="12.75">
      <c r="A36" s="7" t="s">
        <v>228</v>
      </c>
      <c r="B36" s="19">
        <v>94757</v>
      </c>
      <c r="C36" s="30"/>
      <c r="D36" s="106"/>
      <c r="E36" s="106"/>
      <c r="F36" s="106"/>
      <c r="G36" s="106"/>
      <c r="H36" s="106"/>
      <c r="I36" s="106"/>
      <c r="J36" s="106"/>
      <c r="K36" s="109">
        <v>10000</v>
      </c>
    </row>
    <row r="37" spans="1:11" ht="12.75">
      <c r="A37" s="7" t="s">
        <v>28</v>
      </c>
      <c r="B37" s="19">
        <v>51285</v>
      </c>
      <c r="C37" s="30"/>
      <c r="D37" s="106"/>
      <c r="E37" s="106"/>
      <c r="F37" s="106"/>
      <c r="G37" s="106"/>
      <c r="H37" s="106"/>
      <c r="I37" s="106"/>
      <c r="J37" s="106"/>
      <c r="K37" s="109"/>
    </row>
    <row r="38" spans="1:11" ht="12.75">
      <c r="A38" s="7" t="s">
        <v>29</v>
      </c>
      <c r="B38" s="19">
        <v>121142</v>
      </c>
      <c r="C38" s="30"/>
      <c r="D38" s="106"/>
      <c r="E38" s="106"/>
      <c r="F38" s="106"/>
      <c r="G38" s="106"/>
      <c r="H38" s="106"/>
      <c r="I38" s="106"/>
      <c r="J38" s="106"/>
      <c r="K38" s="109">
        <v>5000</v>
      </c>
    </row>
    <row r="39" spans="1:11" ht="12.75">
      <c r="A39" s="7" t="s">
        <v>297</v>
      </c>
      <c r="B39" s="19">
        <v>95807</v>
      </c>
      <c r="C39" s="30"/>
      <c r="D39" s="106"/>
      <c r="E39" s="106"/>
      <c r="F39" s="106"/>
      <c r="G39" s="106"/>
      <c r="H39" s="106"/>
      <c r="I39" s="106"/>
      <c r="J39" s="106"/>
      <c r="K39" s="109"/>
    </row>
    <row r="40" spans="1:11" ht="12.75">
      <c r="A40" s="7" t="s">
        <v>298</v>
      </c>
      <c r="B40" s="19">
        <v>584849</v>
      </c>
      <c r="C40" s="30"/>
      <c r="D40" s="106">
        <v>140</v>
      </c>
      <c r="E40" s="106">
        <v>71</v>
      </c>
      <c r="F40" s="106">
        <v>590</v>
      </c>
      <c r="G40" s="106">
        <v>150</v>
      </c>
      <c r="H40" s="106">
        <v>71</v>
      </c>
      <c r="I40" s="106">
        <v>1100</v>
      </c>
      <c r="J40" s="106"/>
      <c r="K40" s="109">
        <v>1800</v>
      </c>
    </row>
    <row r="41" spans="1:11" ht="12.75">
      <c r="A41" s="7" t="s">
        <v>31</v>
      </c>
      <c r="B41" s="19">
        <v>606202</v>
      </c>
      <c r="C41" s="30"/>
      <c r="D41" s="106"/>
      <c r="E41" s="106"/>
      <c r="F41" s="106"/>
      <c r="G41" s="106"/>
      <c r="H41" s="106"/>
      <c r="I41" s="106"/>
      <c r="J41" s="106"/>
      <c r="K41" s="109"/>
    </row>
    <row r="42" spans="1:11" ht="12.75">
      <c r="A42" s="7" t="s">
        <v>32</v>
      </c>
      <c r="B42" s="19">
        <v>53963</v>
      </c>
      <c r="C42" s="30"/>
      <c r="D42" s="106"/>
      <c r="E42" s="106"/>
      <c r="F42" s="106"/>
      <c r="G42" s="106"/>
      <c r="H42" s="106"/>
      <c r="I42" s="106"/>
      <c r="J42" s="106"/>
      <c r="K42" s="109"/>
    </row>
    <row r="43" spans="1:11" ht="12.75">
      <c r="A43" s="7" t="s">
        <v>323</v>
      </c>
      <c r="B43" s="19">
        <v>532274</v>
      </c>
      <c r="C43" s="30"/>
      <c r="D43" s="106"/>
      <c r="E43" s="106"/>
      <c r="F43" s="106"/>
      <c r="G43" s="106"/>
      <c r="H43" s="106"/>
      <c r="I43" s="106"/>
      <c r="J43" s="106"/>
      <c r="K43" s="109"/>
    </row>
    <row r="44" spans="1:11" ht="12.75">
      <c r="A44" s="7" t="s">
        <v>33</v>
      </c>
      <c r="B44" s="19">
        <v>91587</v>
      </c>
      <c r="C44" s="30"/>
      <c r="D44" s="106"/>
      <c r="E44" s="106"/>
      <c r="F44" s="106"/>
      <c r="G44" s="106"/>
      <c r="H44" s="106"/>
      <c r="I44" s="106"/>
      <c r="J44" s="106"/>
      <c r="K44" s="109"/>
    </row>
    <row r="45" spans="1:11" ht="12.75">
      <c r="A45" s="7" t="s">
        <v>333</v>
      </c>
      <c r="B45" s="19">
        <v>110805</v>
      </c>
      <c r="C45" s="30"/>
      <c r="D45" s="106"/>
      <c r="E45" s="106"/>
      <c r="F45" s="106"/>
      <c r="G45" s="106"/>
      <c r="H45" s="106"/>
      <c r="I45" s="106"/>
      <c r="J45" s="106"/>
      <c r="K45" s="109"/>
    </row>
    <row r="46" spans="1:11" ht="12.75">
      <c r="A46" s="7" t="s">
        <v>338</v>
      </c>
      <c r="B46" s="19">
        <v>109864</v>
      </c>
      <c r="C46" s="30"/>
      <c r="D46" s="106"/>
      <c r="E46" s="106"/>
      <c r="F46" s="106"/>
      <c r="G46" s="106"/>
      <c r="H46" s="106"/>
      <c r="I46" s="106"/>
      <c r="J46" s="106"/>
      <c r="K46" s="109"/>
    </row>
    <row r="47" spans="1:11" ht="12.75">
      <c r="A47" s="7" t="s">
        <v>34</v>
      </c>
      <c r="B47" s="19">
        <v>91576</v>
      </c>
      <c r="C47" s="30"/>
      <c r="D47" s="106"/>
      <c r="E47" s="106"/>
      <c r="F47" s="106"/>
      <c r="G47" s="106"/>
      <c r="H47" s="106"/>
      <c r="I47" s="106"/>
      <c r="J47" s="106"/>
      <c r="K47" s="109"/>
    </row>
    <row r="48" spans="1:11" ht="12.75">
      <c r="A48" s="7" t="s">
        <v>35</v>
      </c>
      <c r="B48" s="19">
        <v>95487</v>
      </c>
      <c r="C48" s="30"/>
      <c r="D48" s="106"/>
      <c r="E48" s="106"/>
      <c r="F48" s="106"/>
      <c r="G48" s="106"/>
      <c r="H48" s="106"/>
      <c r="I48" s="106"/>
      <c r="J48" s="106"/>
      <c r="K48" s="109"/>
    </row>
    <row r="49" spans="1:11" ht="12.75">
      <c r="A49" s="7" t="s">
        <v>36</v>
      </c>
      <c r="B49" s="19">
        <v>91598</v>
      </c>
      <c r="C49" s="30"/>
      <c r="D49" s="106"/>
      <c r="E49" s="106"/>
      <c r="F49" s="106"/>
      <c r="G49" s="106"/>
      <c r="H49" s="106"/>
      <c r="I49" s="106"/>
      <c r="J49" s="106"/>
      <c r="K49" s="109"/>
    </row>
    <row r="50" spans="1:11" ht="12.75">
      <c r="A50" s="7" t="s">
        <v>38</v>
      </c>
      <c r="B50" s="19">
        <v>88744</v>
      </c>
      <c r="C50" s="30"/>
      <c r="D50" s="106"/>
      <c r="E50" s="106"/>
      <c r="F50" s="106"/>
      <c r="G50" s="106"/>
      <c r="H50" s="106"/>
      <c r="I50" s="106"/>
      <c r="J50" s="106"/>
      <c r="K50" s="109"/>
    </row>
    <row r="51" spans="1:11" ht="12.75">
      <c r="A51" s="7" t="s">
        <v>41</v>
      </c>
      <c r="B51" s="19">
        <v>88755</v>
      </c>
      <c r="C51" s="30"/>
      <c r="D51" s="106"/>
      <c r="E51" s="106"/>
      <c r="F51" s="106"/>
      <c r="G51" s="106"/>
      <c r="H51" s="106"/>
      <c r="I51" s="106"/>
      <c r="J51" s="106"/>
      <c r="K51" s="109"/>
    </row>
    <row r="52" spans="1:11" ht="12.75">
      <c r="A52" s="7" t="s">
        <v>275</v>
      </c>
      <c r="B52" s="19">
        <v>79469</v>
      </c>
      <c r="C52" s="30"/>
      <c r="D52" s="106"/>
      <c r="E52" s="106"/>
      <c r="F52" s="106"/>
      <c r="G52" s="106"/>
      <c r="H52" s="106"/>
      <c r="I52" s="106"/>
      <c r="J52" s="106"/>
      <c r="K52" s="109">
        <v>36000</v>
      </c>
    </row>
    <row r="53" spans="1:11" ht="12.75">
      <c r="A53" s="7" t="s">
        <v>42</v>
      </c>
      <c r="B53" s="19">
        <v>109068</v>
      </c>
      <c r="C53" s="30"/>
      <c r="D53" s="106"/>
      <c r="E53" s="106"/>
      <c r="F53" s="106"/>
      <c r="G53" s="106"/>
      <c r="H53" s="106"/>
      <c r="I53" s="106"/>
      <c r="J53" s="106"/>
      <c r="K53" s="109"/>
    </row>
    <row r="54" spans="1:11" ht="12.75">
      <c r="A54" s="7" t="s">
        <v>43</v>
      </c>
      <c r="B54" s="19">
        <v>91941</v>
      </c>
      <c r="C54" s="30"/>
      <c r="D54" s="106"/>
      <c r="E54" s="106"/>
      <c r="F54" s="106"/>
      <c r="G54" s="106"/>
      <c r="H54" s="106"/>
      <c r="I54" s="106"/>
      <c r="J54" s="106"/>
      <c r="K54" s="109"/>
    </row>
    <row r="55" spans="1:11" ht="12.75">
      <c r="A55" s="7" t="s">
        <v>237</v>
      </c>
      <c r="B55" s="19">
        <v>119904</v>
      </c>
      <c r="C55" s="30"/>
      <c r="D55" s="106"/>
      <c r="E55" s="106"/>
      <c r="F55" s="106"/>
      <c r="G55" s="106"/>
      <c r="H55" s="106"/>
      <c r="I55" s="106"/>
      <c r="J55" s="106"/>
      <c r="K55" s="109"/>
    </row>
    <row r="56" spans="1:11" ht="12.75">
      <c r="A56" s="7" t="s">
        <v>44</v>
      </c>
      <c r="B56" s="19"/>
      <c r="C56" s="30"/>
      <c r="D56" s="106"/>
      <c r="E56" s="106"/>
      <c r="F56" s="106"/>
      <c r="G56" s="106"/>
      <c r="H56" s="106"/>
      <c r="I56" s="106"/>
      <c r="J56" s="106"/>
      <c r="K56" s="109"/>
    </row>
    <row r="57" spans="1:11" ht="12.75">
      <c r="A57" s="7" t="s">
        <v>45</v>
      </c>
      <c r="B57" s="19">
        <v>56495</v>
      </c>
      <c r="C57" s="30"/>
      <c r="D57" s="106"/>
      <c r="E57" s="106"/>
      <c r="F57" s="106"/>
      <c r="G57" s="106"/>
      <c r="H57" s="106"/>
      <c r="I57" s="106"/>
      <c r="J57" s="106"/>
      <c r="K57" s="109"/>
    </row>
    <row r="58" spans="1:11" ht="12.75">
      <c r="A58" s="7" t="s">
        <v>46</v>
      </c>
      <c r="B58" s="19">
        <v>99092</v>
      </c>
      <c r="C58" s="30"/>
      <c r="D58" s="106"/>
      <c r="E58" s="106"/>
      <c r="F58" s="106"/>
      <c r="G58" s="106"/>
      <c r="H58" s="106"/>
      <c r="I58" s="106"/>
      <c r="J58" s="106"/>
      <c r="K58" s="109"/>
    </row>
    <row r="59" spans="1:11" ht="12.75">
      <c r="A59" s="7" t="s">
        <v>273</v>
      </c>
      <c r="B59" s="19">
        <v>101779</v>
      </c>
      <c r="C59" s="30"/>
      <c r="D59" s="106"/>
      <c r="E59" s="106"/>
      <c r="F59" s="106"/>
      <c r="G59" s="106"/>
      <c r="H59" s="106"/>
      <c r="I59" s="106"/>
      <c r="J59" s="106"/>
      <c r="K59" s="109"/>
    </row>
    <row r="60" spans="1:11" ht="25.5">
      <c r="A60" s="7" t="s">
        <v>270</v>
      </c>
      <c r="B60" s="19">
        <v>101144</v>
      </c>
      <c r="C60" s="30"/>
      <c r="D60" s="106"/>
      <c r="E60" s="106"/>
      <c r="F60" s="106"/>
      <c r="G60" s="106"/>
      <c r="H60" s="106"/>
      <c r="I60" s="106"/>
      <c r="J60" s="106"/>
      <c r="K60" s="109"/>
    </row>
    <row r="61" spans="1:11" ht="25.5">
      <c r="A61" s="7" t="s">
        <v>242</v>
      </c>
      <c r="B61" s="19">
        <v>534521</v>
      </c>
      <c r="C61" s="30"/>
      <c r="D61" s="106"/>
      <c r="E61" s="106"/>
      <c r="F61" s="106"/>
      <c r="G61" s="106"/>
      <c r="H61" s="106"/>
      <c r="I61" s="106"/>
      <c r="J61" s="106"/>
      <c r="K61" s="109">
        <v>500</v>
      </c>
    </row>
    <row r="62" spans="1:11" ht="12.75">
      <c r="A62" s="7" t="s">
        <v>207</v>
      </c>
      <c r="B62" s="19">
        <v>92671</v>
      </c>
      <c r="C62" s="30"/>
      <c r="D62" s="106"/>
      <c r="E62" s="106"/>
      <c r="F62" s="106"/>
      <c r="G62" s="106"/>
      <c r="H62" s="106"/>
      <c r="I62" s="106"/>
      <c r="J62" s="106"/>
      <c r="K62" s="109"/>
    </row>
    <row r="63" spans="1:11" ht="12.75">
      <c r="A63" s="7" t="s">
        <v>47</v>
      </c>
      <c r="B63" s="19">
        <v>106445</v>
      </c>
      <c r="C63" s="30"/>
      <c r="D63" s="106"/>
      <c r="E63" s="106"/>
      <c r="F63" s="106"/>
      <c r="G63" s="106"/>
      <c r="H63" s="106"/>
      <c r="I63" s="106"/>
      <c r="J63" s="106"/>
      <c r="K63" s="109"/>
    </row>
    <row r="64" spans="1:11" ht="12.75">
      <c r="A64" s="7" t="s">
        <v>274</v>
      </c>
      <c r="B64" s="19">
        <v>92933</v>
      </c>
      <c r="C64" s="30"/>
      <c r="D64" s="106"/>
      <c r="E64" s="106"/>
      <c r="F64" s="106"/>
      <c r="G64" s="106"/>
      <c r="H64" s="106"/>
      <c r="I64" s="106"/>
      <c r="J64" s="106"/>
      <c r="K64" s="109"/>
    </row>
    <row r="65" spans="1:11" ht="12.75">
      <c r="A65" s="7" t="s">
        <v>48</v>
      </c>
      <c r="B65" s="19">
        <v>100027</v>
      </c>
      <c r="C65" s="30"/>
      <c r="D65" s="106"/>
      <c r="E65" s="106"/>
      <c r="F65" s="106"/>
      <c r="G65" s="106"/>
      <c r="H65" s="106"/>
      <c r="I65" s="106"/>
      <c r="J65" s="106"/>
      <c r="K65" s="109"/>
    </row>
    <row r="66" spans="1:11" ht="38.25">
      <c r="A66" s="7" t="s">
        <v>50</v>
      </c>
      <c r="B66" s="19">
        <v>57976</v>
      </c>
      <c r="C66" s="30"/>
      <c r="D66" s="106"/>
      <c r="E66" s="106"/>
      <c r="F66" s="106"/>
      <c r="G66" s="106"/>
      <c r="H66" s="106"/>
      <c r="I66" s="106"/>
      <c r="J66" s="106"/>
      <c r="K66" s="109"/>
    </row>
    <row r="67" spans="1:11" ht="12.75">
      <c r="A67" s="7" t="s">
        <v>51</v>
      </c>
      <c r="B67" s="19">
        <v>83329</v>
      </c>
      <c r="C67" s="30"/>
      <c r="D67" s="106"/>
      <c r="E67" s="106"/>
      <c r="F67" s="106"/>
      <c r="G67" s="106"/>
      <c r="H67" s="106"/>
      <c r="I67" s="106"/>
      <c r="J67" s="106"/>
      <c r="K67" s="109"/>
    </row>
    <row r="68" spans="1:11" ht="12.75">
      <c r="A68" s="7" t="s">
        <v>52</v>
      </c>
      <c r="B68" s="19">
        <v>208968</v>
      </c>
      <c r="C68" s="30"/>
      <c r="D68" s="106"/>
      <c r="E68" s="106"/>
      <c r="F68" s="106"/>
      <c r="G68" s="106"/>
      <c r="H68" s="106"/>
      <c r="I68" s="106"/>
      <c r="J68" s="106"/>
      <c r="K68" s="109"/>
    </row>
    <row r="69" spans="1:11" ht="12.75">
      <c r="A69" s="7" t="s">
        <v>54</v>
      </c>
      <c r="B69" s="19">
        <v>75070</v>
      </c>
      <c r="C69" s="30"/>
      <c r="D69" s="106"/>
      <c r="E69" s="106"/>
      <c r="F69" s="106"/>
      <c r="G69" s="106"/>
      <c r="H69" s="106">
        <v>18000</v>
      </c>
      <c r="I69" s="106">
        <v>360000</v>
      </c>
      <c r="J69" s="106"/>
      <c r="K69" s="109">
        <v>360000</v>
      </c>
    </row>
    <row r="70" spans="1:11" ht="12.75">
      <c r="A70" s="7" t="s">
        <v>202</v>
      </c>
      <c r="B70" s="19">
        <v>60355</v>
      </c>
      <c r="C70" s="30"/>
      <c r="D70" s="106"/>
      <c r="E70" s="106"/>
      <c r="F70" s="106"/>
      <c r="G70" s="106"/>
      <c r="H70" s="106"/>
      <c r="I70" s="106"/>
      <c r="J70" s="106"/>
      <c r="K70" s="109"/>
    </row>
    <row r="71" spans="1:11" ht="12.75">
      <c r="A71" s="7" t="s">
        <v>56</v>
      </c>
      <c r="B71" s="19">
        <v>67641</v>
      </c>
      <c r="C71" s="30">
        <v>61000</v>
      </c>
      <c r="D71" s="106"/>
      <c r="E71" s="106"/>
      <c r="F71" s="106"/>
      <c r="G71" s="106"/>
      <c r="H71" s="106"/>
      <c r="I71" s="106"/>
      <c r="J71" s="106"/>
      <c r="K71" s="109"/>
    </row>
    <row r="72" spans="1:11" ht="12.75">
      <c r="A72" s="7" t="s">
        <v>203</v>
      </c>
      <c r="B72" s="19">
        <v>75058</v>
      </c>
      <c r="C72" s="30"/>
      <c r="D72" s="106">
        <v>22000</v>
      </c>
      <c r="E72" s="106">
        <v>22000</v>
      </c>
      <c r="F72" s="106">
        <v>84000</v>
      </c>
      <c r="G72" s="106">
        <v>24000</v>
      </c>
      <c r="H72" s="106"/>
      <c r="I72" s="106"/>
      <c r="J72" s="106"/>
      <c r="K72" s="109">
        <v>84000</v>
      </c>
    </row>
    <row r="73" spans="1:11" ht="12.75">
      <c r="A73" s="9" t="s">
        <v>58</v>
      </c>
      <c r="B73" s="20">
        <v>98862</v>
      </c>
      <c r="C73" s="35"/>
      <c r="D73" s="106"/>
      <c r="E73" s="106"/>
      <c r="F73" s="106"/>
      <c r="G73" s="106"/>
      <c r="H73" s="106"/>
      <c r="I73" s="106"/>
      <c r="J73" s="106"/>
      <c r="K73" s="109"/>
    </row>
    <row r="74" spans="1:11" ht="12.75">
      <c r="A74" s="7" t="s">
        <v>59</v>
      </c>
      <c r="B74" s="19">
        <v>74862</v>
      </c>
      <c r="C74" s="30"/>
      <c r="D74" s="106"/>
      <c r="E74" s="106"/>
      <c r="F74" s="106"/>
      <c r="G74" s="106"/>
      <c r="H74" s="106"/>
      <c r="I74" s="106"/>
      <c r="J74" s="106"/>
      <c r="K74" s="109"/>
    </row>
    <row r="75" spans="1:11" ht="12.75">
      <c r="A75" s="7" t="s">
        <v>60</v>
      </c>
      <c r="B75" s="19">
        <v>107028</v>
      </c>
      <c r="C75" s="30">
        <v>0.11</v>
      </c>
      <c r="D75" s="106">
        <v>69</v>
      </c>
      <c r="E75" s="106">
        <v>69</v>
      </c>
      <c r="F75" s="106">
        <v>230</v>
      </c>
      <c r="G75" s="106">
        <v>230</v>
      </c>
      <c r="H75" s="106">
        <v>230</v>
      </c>
      <c r="I75" s="106">
        <v>1100</v>
      </c>
      <c r="J75" s="106">
        <v>0.19</v>
      </c>
      <c r="K75" s="109">
        <v>460</v>
      </c>
    </row>
    <row r="76" spans="1:11" ht="12.75">
      <c r="A76" s="7" t="s">
        <v>204</v>
      </c>
      <c r="B76" s="19">
        <v>79061</v>
      </c>
      <c r="C76" s="30"/>
      <c r="D76" s="106"/>
      <c r="E76" s="106"/>
      <c r="F76" s="106"/>
      <c r="G76" s="106"/>
      <c r="H76" s="106"/>
      <c r="I76" s="106"/>
      <c r="J76" s="106"/>
      <c r="K76" s="109">
        <v>6000</v>
      </c>
    </row>
    <row r="77" spans="1:11" ht="12.75">
      <c r="A77" s="7" t="s">
        <v>205</v>
      </c>
      <c r="B77" s="19">
        <v>79107</v>
      </c>
      <c r="C77" s="30"/>
      <c r="D77" s="106">
        <v>4400</v>
      </c>
      <c r="E77" s="106">
        <v>4400</v>
      </c>
      <c r="F77" s="106">
        <v>140000</v>
      </c>
      <c r="G77" s="106">
        <v>41000</v>
      </c>
      <c r="H77" s="106">
        <v>5900</v>
      </c>
      <c r="I77" s="106">
        <v>150000</v>
      </c>
      <c r="J77" s="106">
        <v>6000</v>
      </c>
      <c r="K77" s="109"/>
    </row>
    <row r="78" spans="1:11" ht="12.75">
      <c r="A78" s="7" t="s">
        <v>62</v>
      </c>
      <c r="B78" s="19">
        <v>107131</v>
      </c>
      <c r="C78" s="30">
        <v>220</v>
      </c>
      <c r="D78" s="106"/>
      <c r="E78" s="106"/>
      <c r="F78" s="106">
        <v>3700</v>
      </c>
      <c r="G78" s="106">
        <v>560</v>
      </c>
      <c r="H78" s="106">
        <v>22000</v>
      </c>
      <c r="I78" s="106">
        <v>76000</v>
      </c>
      <c r="J78" s="106"/>
      <c r="K78" s="109">
        <v>19000</v>
      </c>
    </row>
    <row r="79" spans="1:11" ht="12.75">
      <c r="A79" s="7" t="s">
        <v>206</v>
      </c>
      <c r="B79" s="19">
        <v>107051</v>
      </c>
      <c r="C79" s="30"/>
      <c r="D79" s="106"/>
      <c r="E79" s="106"/>
      <c r="F79" s="106"/>
      <c r="G79" s="106"/>
      <c r="H79" s="106">
        <v>9400</v>
      </c>
      <c r="I79" s="106">
        <v>130000</v>
      </c>
      <c r="J79" s="106"/>
      <c r="K79" s="109">
        <v>78000</v>
      </c>
    </row>
    <row r="80" spans="1:11" ht="12.75">
      <c r="A80" s="26" t="s">
        <v>349</v>
      </c>
      <c r="B80" s="19">
        <v>319846</v>
      </c>
      <c r="C80" s="30"/>
      <c r="D80" s="106"/>
      <c r="E80" s="106"/>
      <c r="F80" s="106"/>
      <c r="G80" s="106"/>
      <c r="H80" s="106"/>
      <c r="I80" s="106"/>
      <c r="J80" s="106"/>
      <c r="K80" s="109"/>
    </row>
    <row r="81" spans="1:11" ht="12.75">
      <c r="A81" s="7" t="s">
        <v>64</v>
      </c>
      <c r="B81" s="19">
        <v>7664417</v>
      </c>
      <c r="C81" s="30">
        <v>1200</v>
      </c>
      <c r="D81" s="106"/>
      <c r="E81" s="106"/>
      <c r="F81" s="106"/>
      <c r="G81" s="106"/>
      <c r="H81" s="106"/>
      <c r="I81" s="106"/>
      <c r="J81" s="106"/>
      <c r="K81" s="109"/>
    </row>
    <row r="82" spans="1:11" ht="12.75">
      <c r="A82" s="9" t="s">
        <v>66</v>
      </c>
      <c r="B82" s="20">
        <v>62533</v>
      </c>
      <c r="C82" s="35"/>
      <c r="D82" s="106">
        <v>30000</v>
      </c>
      <c r="E82" s="106">
        <v>3800</v>
      </c>
      <c r="F82" s="106">
        <v>46000</v>
      </c>
      <c r="G82" s="106">
        <v>5700</v>
      </c>
      <c r="H82" s="106"/>
      <c r="I82" s="106"/>
      <c r="J82" s="106"/>
      <c r="K82" s="109">
        <v>38000</v>
      </c>
    </row>
    <row r="83" spans="1:11" ht="12.75">
      <c r="A83" s="9" t="s">
        <v>67</v>
      </c>
      <c r="B83" s="20">
        <v>120127</v>
      </c>
      <c r="C83" s="35"/>
      <c r="D83" s="106"/>
      <c r="E83" s="106"/>
      <c r="F83" s="106"/>
      <c r="G83" s="106"/>
      <c r="H83" s="106"/>
      <c r="I83" s="106"/>
      <c r="J83" s="106"/>
      <c r="K83" s="109"/>
    </row>
    <row r="84" spans="1:11" ht="12.75">
      <c r="A84" s="7" t="s">
        <v>68</v>
      </c>
      <c r="B84" s="19">
        <v>0</v>
      </c>
      <c r="C84" s="30"/>
      <c r="D84" s="106"/>
      <c r="E84" s="106"/>
      <c r="F84" s="106"/>
      <c r="G84" s="106"/>
      <c r="H84" s="106"/>
      <c r="I84" s="106"/>
      <c r="J84" s="106"/>
      <c r="K84" s="109">
        <v>5000</v>
      </c>
    </row>
    <row r="85" spans="1:11" ht="12.75">
      <c r="A85" s="7" t="s">
        <v>314</v>
      </c>
      <c r="B85" s="19">
        <v>1309644</v>
      </c>
      <c r="C85" s="30"/>
      <c r="D85" s="106"/>
      <c r="E85" s="106"/>
      <c r="F85" s="106"/>
      <c r="G85" s="106"/>
      <c r="H85" s="106"/>
      <c r="I85" s="106"/>
      <c r="J85" s="106"/>
      <c r="K85" s="109"/>
    </row>
    <row r="86" spans="1:11" ht="12.75">
      <c r="A86" s="7" t="s">
        <v>316</v>
      </c>
      <c r="B86" s="19">
        <v>140578</v>
      </c>
      <c r="C86" s="30"/>
      <c r="D86" s="106"/>
      <c r="E86" s="106"/>
      <c r="F86" s="106"/>
      <c r="G86" s="106"/>
      <c r="H86" s="106"/>
      <c r="I86" s="106"/>
      <c r="J86" s="106"/>
      <c r="K86" s="109"/>
    </row>
    <row r="87" spans="1:11" ht="12.75">
      <c r="A87" s="7" t="s">
        <v>69</v>
      </c>
      <c r="B87" s="19">
        <v>0</v>
      </c>
      <c r="C87" s="30"/>
      <c r="D87" s="106"/>
      <c r="E87" s="106"/>
      <c r="F87" s="106"/>
      <c r="G87" s="106"/>
      <c r="H87" s="106"/>
      <c r="I87" s="106"/>
      <c r="J87" s="106">
        <v>0.2</v>
      </c>
      <c r="K87" s="109">
        <v>500</v>
      </c>
    </row>
    <row r="88" spans="1:11" ht="12.75">
      <c r="A88" s="7" t="s">
        <v>317</v>
      </c>
      <c r="B88" s="19">
        <v>7784421</v>
      </c>
      <c r="C88" s="30"/>
      <c r="D88" s="106"/>
      <c r="E88" s="106"/>
      <c r="F88" s="106">
        <v>540</v>
      </c>
      <c r="G88" s="106">
        <v>64</v>
      </c>
      <c r="H88" s="106"/>
      <c r="I88" s="106">
        <v>1600</v>
      </c>
      <c r="J88" s="106">
        <v>160</v>
      </c>
      <c r="K88" s="109">
        <v>960</v>
      </c>
    </row>
    <row r="89" spans="1:11" ht="12.75">
      <c r="A89" s="7" t="s">
        <v>209</v>
      </c>
      <c r="B89" s="19">
        <v>1332214</v>
      </c>
      <c r="C89" s="30"/>
      <c r="D89" s="106"/>
      <c r="E89" s="106"/>
      <c r="F89" s="106"/>
      <c r="G89" s="106"/>
      <c r="H89" s="106"/>
      <c r="I89" s="106"/>
      <c r="J89" s="106"/>
      <c r="K89" s="109"/>
    </row>
    <row r="90" spans="1:11" ht="12.75">
      <c r="A90" s="7" t="s">
        <v>318</v>
      </c>
      <c r="B90" s="19">
        <v>103333</v>
      </c>
      <c r="C90" s="30"/>
      <c r="D90" s="106"/>
      <c r="E90" s="106"/>
      <c r="F90" s="106"/>
      <c r="G90" s="106"/>
      <c r="H90" s="106"/>
      <c r="I90" s="106"/>
      <c r="J90" s="106"/>
      <c r="K90" s="109"/>
    </row>
    <row r="91" spans="1:11" ht="12.75">
      <c r="A91" s="7" t="s">
        <v>70</v>
      </c>
      <c r="B91" s="19">
        <v>71432</v>
      </c>
      <c r="C91" s="30">
        <v>29</v>
      </c>
      <c r="D91" s="106">
        <v>170000</v>
      </c>
      <c r="E91" s="106">
        <v>29000</v>
      </c>
      <c r="F91" s="106">
        <v>2600000</v>
      </c>
      <c r="G91" s="106">
        <v>640000</v>
      </c>
      <c r="H91" s="106">
        <v>160000</v>
      </c>
      <c r="I91" s="106">
        <v>480000</v>
      </c>
      <c r="J91" s="106">
        <v>27</v>
      </c>
      <c r="K91" s="109">
        <v>160000</v>
      </c>
    </row>
    <row r="92" spans="1:11" ht="12.75">
      <c r="A92" s="7" t="s">
        <v>210</v>
      </c>
      <c r="B92" s="19">
        <v>92875</v>
      </c>
      <c r="C92" s="30"/>
      <c r="D92" s="106"/>
      <c r="E92" s="106"/>
      <c r="F92" s="106"/>
      <c r="G92" s="106"/>
      <c r="H92" s="106"/>
      <c r="I92" s="106"/>
      <c r="J92" s="106"/>
      <c r="K92" s="109"/>
    </row>
    <row r="93" spans="1:11" ht="12.75">
      <c r="A93" s="7" t="s">
        <v>71</v>
      </c>
      <c r="B93" s="19">
        <v>56553</v>
      </c>
      <c r="C93" s="30"/>
      <c r="D93" s="106"/>
      <c r="E93" s="106"/>
      <c r="F93" s="106"/>
      <c r="G93" s="106"/>
      <c r="H93" s="106"/>
      <c r="I93" s="106"/>
      <c r="J93" s="106"/>
      <c r="K93" s="109"/>
    </row>
    <row r="94" spans="1:11" ht="12.75">
      <c r="A94" s="7" t="s">
        <v>72</v>
      </c>
      <c r="B94" s="19">
        <v>50328</v>
      </c>
      <c r="C94" s="30"/>
      <c r="D94" s="106"/>
      <c r="E94" s="106"/>
      <c r="F94" s="106"/>
      <c r="G94" s="106"/>
      <c r="H94" s="106"/>
      <c r="I94" s="106"/>
      <c r="J94" s="106"/>
      <c r="K94" s="109"/>
    </row>
    <row r="95" spans="1:11" ht="12.75">
      <c r="A95" s="7" t="s">
        <v>73</v>
      </c>
      <c r="B95" s="19">
        <v>205992</v>
      </c>
      <c r="C95" s="30"/>
      <c r="D95" s="106"/>
      <c r="E95" s="106"/>
      <c r="F95" s="106"/>
      <c r="G95" s="106"/>
      <c r="H95" s="106"/>
      <c r="I95" s="106"/>
      <c r="J95" s="106"/>
      <c r="K95" s="109"/>
    </row>
    <row r="96" spans="1:11" ht="12.75">
      <c r="A96" s="9" t="s">
        <v>74</v>
      </c>
      <c r="B96" s="20">
        <v>192972</v>
      </c>
      <c r="C96" s="35"/>
      <c r="D96" s="106"/>
      <c r="E96" s="106"/>
      <c r="F96" s="106"/>
      <c r="G96" s="106"/>
      <c r="H96" s="106"/>
      <c r="I96" s="106"/>
      <c r="J96" s="106"/>
      <c r="K96" s="109"/>
    </row>
    <row r="97" spans="1:11" ht="12.75">
      <c r="A97" s="7" t="s">
        <v>75</v>
      </c>
      <c r="B97" s="19">
        <v>191242</v>
      </c>
      <c r="C97" s="30"/>
      <c r="D97" s="106"/>
      <c r="E97" s="106"/>
      <c r="F97" s="106"/>
      <c r="G97" s="106"/>
      <c r="H97" s="106"/>
      <c r="I97" s="106"/>
      <c r="J97" s="106"/>
      <c r="K97" s="109"/>
    </row>
    <row r="98" spans="1:11" ht="12.75">
      <c r="A98" s="7" t="s">
        <v>77</v>
      </c>
      <c r="B98" s="19">
        <v>207089</v>
      </c>
      <c r="C98" s="30"/>
      <c r="D98" s="106"/>
      <c r="E98" s="106"/>
      <c r="F98" s="106"/>
      <c r="G98" s="106"/>
      <c r="H98" s="106"/>
      <c r="I98" s="106"/>
      <c r="J98" s="106"/>
      <c r="K98" s="109"/>
    </row>
    <row r="99" spans="1:11" ht="12.75">
      <c r="A99" s="7" t="s">
        <v>78</v>
      </c>
      <c r="B99" s="19">
        <v>271896</v>
      </c>
      <c r="C99" s="30"/>
      <c r="D99" s="106"/>
      <c r="E99" s="106"/>
      <c r="F99" s="106"/>
      <c r="G99" s="106"/>
      <c r="H99" s="106"/>
      <c r="I99" s="106"/>
      <c r="J99" s="106"/>
      <c r="K99" s="109"/>
    </row>
    <row r="100" spans="1:11" ht="12.75">
      <c r="A100" s="7" t="s">
        <v>79</v>
      </c>
      <c r="B100" s="19">
        <v>100470</v>
      </c>
      <c r="C100" s="30"/>
      <c r="D100" s="106"/>
      <c r="E100" s="106"/>
      <c r="F100" s="106"/>
      <c r="G100" s="106"/>
      <c r="H100" s="106"/>
      <c r="I100" s="106"/>
      <c r="J100" s="106"/>
      <c r="K100" s="109"/>
    </row>
    <row r="101" spans="1:11" ht="12.75">
      <c r="A101" s="7" t="s">
        <v>211</v>
      </c>
      <c r="B101" s="19">
        <v>98077</v>
      </c>
      <c r="C101" s="30"/>
      <c r="D101" s="106"/>
      <c r="E101" s="106"/>
      <c r="F101" s="106"/>
      <c r="G101" s="106"/>
      <c r="H101" s="106"/>
      <c r="I101" s="106"/>
      <c r="J101" s="106"/>
      <c r="K101" s="109"/>
    </row>
    <row r="102" spans="1:11" ht="12.75">
      <c r="A102" s="7" t="s">
        <v>80</v>
      </c>
      <c r="B102" s="19">
        <v>100447</v>
      </c>
      <c r="C102" s="30"/>
      <c r="D102" s="106"/>
      <c r="E102" s="106"/>
      <c r="F102" s="106"/>
      <c r="G102" s="106"/>
      <c r="H102" s="106">
        <v>5200</v>
      </c>
      <c r="I102" s="106">
        <v>52000</v>
      </c>
      <c r="J102" s="106">
        <v>240</v>
      </c>
      <c r="K102" s="109">
        <v>5200</v>
      </c>
    </row>
    <row r="103" spans="1:11" ht="12.75">
      <c r="A103" s="7" t="s">
        <v>81</v>
      </c>
      <c r="B103" s="19">
        <v>0</v>
      </c>
      <c r="C103" s="30"/>
      <c r="D103" s="106"/>
      <c r="E103" s="106"/>
      <c r="F103" s="106"/>
      <c r="G103" s="106"/>
      <c r="H103" s="106"/>
      <c r="I103" s="106">
        <v>25</v>
      </c>
      <c r="J103" s="106"/>
      <c r="K103" s="109">
        <v>400</v>
      </c>
    </row>
    <row r="104" spans="1:11" ht="12.75">
      <c r="A104" s="26" t="s">
        <v>350</v>
      </c>
      <c r="B104" s="19">
        <v>319857</v>
      </c>
      <c r="C104" s="30"/>
      <c r="D104" s="106"/>
      <c r="E104" s="106"/>
      <c r="F104" s="106"/>
      <c r="G104" s="106"/>
      <c r="H104" s="106"/>
      <c r="I104" s="106"/>
      <c r="J104" s="106"/>
      <c r="K104" s="109"/>
    </row>
    <row r="105" spans="1:11" ht="12.75">
      <c r="A105" s="7" t="s">
        <v>287</v>
      </c>
      <c r="B105" s="19">
        <v>57578</v>
      </c>
      <c r="C105" s="30"/>
      <c r="D105" s="106"/>
      <c r="E105" s="106"/>
      <c r="F105" s="106"/>
      <c r="G105" s="106"/>
      <c r="H105" s="106"/>
      <c r="I105" s="106"/>
      <c r="J105" s="106"/>
      <c r="K105" s="109"/>
    </row>
    <row r="106" spans="1:11" ht="12.75">
      <c r="A106" s="7" t="s">
        <v>212</v>
      </c>
      <c r="B106" s="19">
        <v>92524</v>
      </c>
      <c r="C106" s="30"/>
      <c r="D106" s="106"/>
      <c r="E106" s="106"/>
      <c r="F106" s="106"/>
      <c r="G106" s="106"/>
      <c r="H106" s="106"/>
      <c r="I106" s="106"/>
      <c r="J106" s="106"/>
      <c r="K106" s="109"/>
    </row>
    <row r="107" spans="1:11" ht="12.75">
      <c r="A107" s="7" t="s">
        <v>82</v>
      </c>
      <c r="B107" s="19">
        <v>111444</v>
      </c>
      <c r="C107" s="30">
        <v>120</v>
      </c>
      <c r="D107" s="106"/>
      <c r="E107" s="106"/>
      <c r="F107" s="106"/>
      <c r="G107" s="106"/>
      <c r="H107" s="106"/>
      <c r="I107" s="106"/>
      <c r="J107" s="106"/>
      <c r="K107" s="109"/>
    </row>
    <row r="108" spans="1:11" ht="12.75">
      <c r="A108" s="7" t="s">
        <v>83</v>
      </c>
      <c r="B108" s="19">
        <v>117817</v>
      </c>
      <c r="C108" s="30"/>
      <c r="D108" s="106"/>
      <c r="E108" s="106"/>
      <c r="F108" s="106"/>
      <c r="G108" s="106"/>
      <c r="H108" s="106"/>
      <c r="I108" s="106"/>
      <c r="J108" s="106"/>
      <c r="K108" s="109">
        <v>500000</v>
      </c>
    </row>
    <row r="109" spans="1:11" ht="12.75">
      <c r="A109" s="7" t="s">
        <v>232</v>
      </c>
      <c r="B109" s="19">
        <v>542881</v>
      </c>
      <c r="C109" s="30"/>
      <c r="D109" s="106"/>
      <c r="E109" s="106"/>
      <c r="F109" s="106"/>
      <c r="G109" s="106"/>
      <c r="H109" s="106"/>
      <c r="I109" s="106">
        <v>470</v>
      </c>
      <c r="J109" s="106"/>
      <c r="K109" s="109"/>
    </row>
    <row r="110" spans="1:11" ht="12.75">
      <c r="A110" s="7" t="s">
        <v>213</v>
      </c>
      <c r="B110" s="19">
        <v>75252</v>
      </c>
      <c r="C110" s="30"/>
      <c r="D110" s="106"/>
      <c r="E110" s="106"/>
      <c r="F110" s="106"/>
      <c r="G110" s="106"/>
      <c r="H110" s="106"/>
      <c r="I110" s="106"/>
      <c r="J110" s="106"/>
      <c r="K110" s="109">
        <v>880000</v>
      </c>
    </row>
    <row r="111" spans="1:11" ht="12.75">
      <c r="A111" s="7" t="s">
        <v>84</v>
      </c>
      <c r="B111" s="19">
        <v>74839</v>
      </c>
      <c r="C111" s="30">
        <v>190</v>
      </c>
      <c r="D111" s="106"/>
      <c r="E111" s="106"/>
      <c r="F111" s="106">
        <v>820000</v>
      </c>
      <c r="G111" s="106">
        <v>260000</v>
      </c>
      <c r="H111" s="106"/>
      <c r="I111" s="106">
        <v>190000</v>
      </c>
      <c r="J111" s="106">
        <v>3900</v>
      </c>
      <c r="K111" s="109">
        <v>97000</v>
      </c>
    </row>
    <row r="112" spans="1:11" ht="12.75">
      <c r="A112" s="7" t="s">
        <v>86</v>
      </c>
      <c r="B112" s="19">
        <v>106978</v>
      </c>
      <c r="C112" s="30"/>
      <c r="D112" s="106"/>
      <c r="E112" s="106"/>
      <c r="F112" s="106"/>
      <c r="G112" s="106"/>
      <c r="H112" s="106"/>
      <c r="I112" s="106"/>
      <c r="J112" s="106"/>
      <c r="K112" s="109"/>
    </row>
    <row r="113" spans="1:11" ht="12.75">
      <c r="A113" s="7" t="s">
        <v>87</v>
      </c>
      <c r="B113" s="19">
        <v>25167673</v>
      </c>
      <c r="C113" s="30"/>
      <c r="D113" s="106"/>
      <c r="E113" s="106"/>
      <c r="F113" s="106"/>
      <c r="G113" s="106"/>
      <c r="H113" s="106"/>
      <c r="I113" s="106"/>
      <c r="J113" s="106"/>
      <c r="K113" s="109"/>
    </row>
    <row r="114" spans="1:11" ht="12.75">
      <c r="A114" s="7" t="s">
        <v>88</v>
      </c>
      <c r="B114" s="19">
        <v>85687</v>
      </c>
      <c r="C114" s="30"/>
      <c r="D114" s="106"/>
      <c r="E114" s="106"/>
      <c r="F114" s="106"/>
      <c r="G114" s="106"/>
      <c r="H114" s="106"/>
      <c r="I114" s="106"/>
      <c r="J114" s="106"/>
      <c r="K114" s="109"/>
    </row>
    <row r="115" spans="1:11" ht="12.75">
      <c r="A115" s="7" t="s">
        <v>89</v>
      </c>
      <c r="B115" s="19">
        <v>7440439</v>
      </c>
      <c r="C115" s="30">
        <v>0.3</v>
      </c>
      <c r="D115" s="106">
        <v>100</v>
      </c>
      <c r="E115" s="106">
        <v>41</v>
      </c>
      <c r="F115" s="106">
        <v>760</v>
      </c>
      <c r="G115" s="106">
        <v>200</v>
      </c>
      <c r="H115" s="106"/>
      <c r="I115" s="106"/>
      <c r="J115" s="106"/>
      <c r="K115" s="109">
        <v>900</v>
      </c>
    </row>
    <row r="116" spans="1:11" ht="12.75">
      <c r="A116" s="7" t="s">
        <v>214</v>
      </c>
      <c r="B116" s="19">
        <v>156627</v>
      </c>
      <c r="C116" s="30"/>
      <c r="D116" s="106"/>
      <c r="E116" s="106"/>
      <c r="F116" s="106"/>
      <c r="G116" s="106"/>
      <c r="H116" s="106"/>
      <c r="I116" s="106"/>
      <c r="J116" s="106"/>
      <c r="K116" s="109"/>
    </row>
    <row r="117" spans="1:11" ht="12.75">
      <c r="A117" s="7" t="s">
        <v>215</v>
      </c>
      <c r="B117" s="19">
        <v>105602</v>
      </c>
      <c r="C117" s="30"/>
      <c r="D117" s="106"/>
      <c r="E117" s="106"/>
      <c r="F117" s="106"/>
      <c r="G117" s="106"/>
      <c r="H117" s="106"/>
      <c r="I117" s="106"/>
      <c r="J117" s="106"/>
      <c r="K117" s="109"/>
    </row>
    <row r="118" spans="1:11" ht="12.75">
      <c r="A118" s="7" t="s">
        <v>216</v>
      </c>
      <c r="B118" s="19">
        <v>133062</v>
      </c>
      <c r="C118" s="30"/>
      <c r="D118" s="106"/>
      <c r="E118" s="106"/>
      <c r="F118" s="106"/>
      <c r="G118" s="106"/>
      <c r="H118" s="106"/>
      <c r="I118" s="106"/>
      <c r="J118" s="106"/>
      <c r="K118" s="109"/>
    </row>
    <row r="119" spans="1:11" ht="12.75">
      <c r="A119" s="7" t="s">
        <v>217</v>
      </c>
      <c r="B119" s="19">
        <v>63252</v>
      </c>
      <c r="C119" s="30"/>
      <c r="D119" s="106"/>
      <c r="E119" s="106"/>
      <c r="F119" s="106"/>
      <c r="G119" s="106"/>
      <c r="H119" s="106"/>
      <c r="I119" s="106"/>
      <c r="J119" s="106"/>
      <c r="K119" s="109">
        <v>10000</v>
      </c>
    </row>
    <row r="120" spans="1:11" ht="12.75">
      <c r="A120" s="7" t="s">
        <v>90</v>
      </c>
      <c r="B120" s="19">
        <v>86748</v>
      </c>
      <c r="C120" s="30"/>
      <c r="D120" s="106"/>
      <c r="E120" s="106"/>
      <c r="F120" s="106"/>
      <c r="G120" s="106"/>
      <c r="H120" s="106"/>
      <c r="I120" s="106"/>
      <c r="J120" s="106"/>
      <c r="K120" s="109"/>
    </row>
    <row r="121" spans="1:11" ht="12.75">
      <c r="A121" s="7" t="s">
        <v>91</v>
      </c>
      <c r="B121" s="19">
        <v>75150</v>
      </c>
      <c r="C121" s="30">
        <v>930</v>
      </c>
      <c r="D121" s="106">
        <v>12000</v>
      </c>
      <c r="E121" s="106">
        <v>6200</v>
      </c>
      <c r="F121" s="106">
        <v>500000</v>
      </c>
      <c r="G121" s="106">
        <v>160000</v>
      </c>
      <c r="H121" s="106">
        <v>3100</v>
      </c>
      <c r="I121" s="106">
        <v>160000</v>
      </c>
      <c r="J121" s="106">
        <v>6200</v>
      </c>
      <c r="K121" s="109">
        <v>160000</v>
      </c>
    </row>
    <row r="122" spans="1:11" ht="12.75">
      <c r="A122" s="7" t="s">
        <v>92</v>
      </c>
      <c r="B122" s="19">
        <v>56235</v>
      </c>
      <c r="C122" s="30">
        <v>190</v>
      </c>
      <c r="D122" s="106">
        <v>75000</v>
      </c>
      <c r="E122" s="106">
        <v>33000</v>
      </c>
      <c r="F122" s="106">
        <v>350000</v>
      </c>
      <c r="G122" s="106">
        <v>150000</v>
      </c>
      <c r="H122" s="106">
        <v>130000</v>
      </c>
      <c r="I122" s="106">
        <v>630000</v>
      </c>
      <c r="J122" s="106">
        <v>1900</v>
      </c>
      <c r="K122" s="109">
        <v>130000</v>
      </c>
    </row>
    <row r="123" spans="1:11" ht="12.75">
      <c r="A123" s="7" t="s">
        <v>93</v>
      </c>
      <c r="B123" s="19">
        <v>463581</v>
      </c>
      <c r="C123" s="30"/>
      <c r="D123" s="106"/>
      <c r="E123" s="106"/>
      <c r="F123" s="106"/>
      <c r="G123" s="106"/>
      <c r="H123" s="106"/>
      <c r="I123" s="106"/>
      <c r="J123" s="106"/>
      <c r="K123" s="109"/>
    </row>
    <row r="124" spans="1:11" ht="12.75">
      <c r="A124" s="7" t="s">
        <v>218</v>
      </c>
      <c r="B124" s="19">
        <v>120809</v>
      </c>
      <c r="C124" s="30"/>
      <c r="D124" s="106"/>
      <c r="E124" s="106"/>
      <c r="F124" s="106"/>
      <c r="G124" s="106"/>
      <c r="H124" s="106"/>
      <c r="I124" s="106"/>
      <c r="J124" s="106"/>
      <c r="K124" s="109"/>
    </row>
    <row r="125" spans="1:11" ht="12.75">
      <c r="A125" s="7" t="s">
        <v>220</v>
      </c>
      <c r="B125" s="19">
        <v>79118</v>
      </c>
      <c r="C125" s="30"/>
      <c r="D125" s="106"/>
      <c r="E125" s="106"/>
      <c r="F125" s="106">
        <v>26000</v>
      </c>
      <c r="G125" s="106">
        <v>3200</v>
      </c>
      <c r="H125" s="106"/>
      <c r="I125" s="106"/>
      <c r="J125" s="106"/>
      <c r="K125" s="109"/>
    </row>
    <row r="126" spans="1:11" ht="12.75">
      <c r="A126" s="7" t="s">
        <v>219</v>
      </c>
      <c r="B126" s="19">
        <v>133904</v>
      </c>
      <c r="C126" s="30"/>
      <c r="D126" s="106"/>
      <c r="E126" s="106"/>
      <c r="F126" s="106"/>
      <c r="G126" s="106"/>
      <c r="H126" s="106"/>
      <c r="I126" s="106"/>
      <c r="J126" s="106"/>
      <c r="K126" s="109"/>
    </row>
    <row r="127" spans="1:11" ht="12.75">
      <c r="A127" s="7" t="s">
        <v>319</v>
      </c>
      <c r="B127" s="19">
        <v>57749</v>
      </c>
      <c r="C127" s="30"/>
      <c r="D127" s="106"/>
      <c r="E127" s="106"/>
      <c r="F127" s="106"/>
      <c r="G127" s="106"/>
      <c r="H127" s="106"/>
      <c r="I127" s="106"/>
      <c r="J127" s="106"/>
      <c r="K127" s="109">
        <v>10000</v>
      </c>
    </row>
    <row r="128" spans="1:11" ht="12.75">
      <c r="A128" s="7" t="s">
        <v>223</v>
      </c>
      <c r="B128" s="19">
        <v>7782505</v>
      </c>
      <c r="C128" s="30"/>
      <c r="D128" s="106">
        <v>1500</v>
      </c>
      <c r="E128" s="106">
        <v>1500</v>
      </c>
      <c r="F128" s="106">
        <v>5800</v>
      </c>
      <c r="G128" s="106">
        <v>2100</v>
      </c>
      <c r="H128" s="106">
        <v>2900</v>
      </c>
      <c r="I128" s="106">
        <v>8700</v>
      </c>
      <c r="J128" s="106">
        <v>210</v>
      </c>
      <c r="K128" s="109">
        <v>2900</v>
      </c>
    </row>
    <row r="129" spans="1:11" ht="12.75">
      <c r="A129" s="7" t="s">
        <v>321</v>
      </c>
      <c r="B129" s="19">
        <v>10049044</v>
      </c>
      <c r="C129" s="30"/>
      <c r="D129" s="106"/>
      <c r="E129" s="106"/>
      <c r="F129" s="106"/>
      <c r="G129" s="106"/>
      <c r="H129" s="106"/>
      <c r="I129" s="106"/>
      <c r="J129" s="106"/>
      <c r="K129" s="109"/>
    </row>
    <row r="130" spans="1:11" ht="12.75">
      <c r="A130" s="7" t="s">
        <v>221</v>
      </c>
      <c r="B130" s="19">
        <v>108907</v>
      </c>
      <c r="C130" s="30"/>
      <c r="D130" s="106"/>
      <c r="E130" s="106"/>
      <c r="F130" s="106"/>
      <c r="G130" s="106"/>
      <c r="H130" s="106"/>
      <c r="I130" s="106"/>
      <c r="J130" s="106"/>
      <c r="K130" s="109">
        <v>460000</v>
      </c>
    </row>
    <row r="131" spans="1:11" ht="12.75">
      <c r="A131" s="7" t="s">
        <v>222</v>
      </c>
      <c r="B131" s="19">
        <v>510156</v>
      </c>
      <c r="C131" s="30"/>
      <c r="D131" s="106"/>
      <c r="E131" s="106"/>
      <c r="F131" s="106"/>
      <c r="G131" s="106"/>
      <c r="H131" s="106"/>
      <c r="I131" s="106"/>
      <c r="J131" s="106"/>
      <c r="K131" s="109"/>
    </row>
    <row r="132" spans="1:11" ht="12.75">
      <c r="A132" s="7" t="s">
        <v>325</v>
      </c>
      <c r="B132" s="19">
        <v>75456</v>
      </c>
      <c r="C132" s="30"/>
      <c r="D132" s="106"/>
      <c r="E132" s="106"/>
      <c r="F132" s="106"/>
      <c r="G132" s="106"/>
      <c r="H132" s="106"/>
      <c r="I132" s="106"/>
      <c r="J132" s="106"/>
      <c r="K132" s="109"/>
    </row>
    <row r="133" spans="1:11" ht="12.75">
      <c r="A133" s="7" t="s">
        <v>94</v>
      </c>
      <c r="B133" s="19">
        <v>67663</v>
      </c>
      <c r="C133" s="30">
        <v>490</v>
      </c>
      <c r="D133" s="106"/>
      <c r="E133" s="106"/>
      <c r="F133" s="106">
        <v>310000</v>
      </c>
      <c r="G133" s="106">
        <v>140000</v>
      </c>
      <c r="H133" s="106"/>
      <c r="I133" s="106">
        <v>240000</v>
      </c>
      <c r="J133" s="106">
        <v>150</v>
      </c>
      <c r="K133" s="109">
        <v>240000</v>
      </c>
    </row>
    <row r="134" spans="1:11" ht="25.5">
      <c r="A134" s="7" t="s">
        <v>96</v>
      </c>
      <c r="B134" s="19">
        <v>74873</v>
      </c>
      <c r="C134" s="30">
        <v>1000</v>
      </c>
      <c r="D134" s="106"/>
      <c r="E134" s="106"/>
      <c r="F134" s="106"/>
      <c r="G134" s="106"/>
      <c r="H134" s="106"/>
      <c r="I134" s="106">
        <v>830000</v>
      </c>
      <c r="J134" s="106"/>
      <c r="K134" s="109">
        <v>410000</v>
      </c>
    </row>
    <row r="135" spans="1:11" ht="12.75">
      <c r="A135" s="7" t="s">
        <v>224</v>
      </c>
      <c r="B135" s="19">
        <v>107302</v>
      </c>
      <c r="C135" s="30"/>
      <c r="D135" s="106"/>
      <c r="E135" s="106"/>
      <c r="F135" s="106">
        <v>200</v>
      </c>
      <c r="G135" s="106">
        <v>83</v>
      </c>
      <c r="H135" s="106"/>
      <c r="I135" s="106">
        <v>3300</v>
      </c>
      <c r="J135" s="106"/>
      <c r="K135" s="109"/>
    </row>
    <row r="136" spans="1:11" ht="12.75">
      <c r="A136" s="7" t="s">
        <v>225</v>
      </c>
      <c r="B136" s="19">
        <v>126998</v>
      </c>
      <c r="C136" s="30"/>
      <c r="D136" s="106"/>
      <c r="E136" s="106"/>
      <c r="F136" s="106"/>
      <c r="G136" s="106"/>
      <c r="H136" s="106"/>
      <c r="I136" s="106"/>
      <c r="J136" s="106"/>
      <c r="K136" s="109">
        <v>110000</v>
      </c>
    </row>
    <row r="137" spans="1:11" ht="12.75">
      <c r="A137" s="7" t="s">
        <v>98</v>
      </c>
      <c r="B137" s="19">
        <v>18540299</v>
      </c>
      <c r="C137" s="30">
        <v>1</v>
      </c>
      <c r="D137" s="106"/>
      <c r="E137" s="106"/>
      <c r="F137" s="106"/>
      <c r="G137" s="106"/>
      <c r="H137" s="106"/>
      <c r="I137" s="106"/>
      <c r="J137" s="106"/>
      <c r="K137" s="109">
        <v>1500</v>
      </c>
    </row>
    <row r="138" spans="1:11" ht="12.75">
      <c r="A138" s="7" t="s">
        <v>99</v>
      </c>
      <c r="B138" s="19">
        <v>218019</v>
      </c>
      <c r="C138" s="30"/>
      <c r="D138" s="106"/>
      <c r="E138" s="106"/>
      <c r="F138" s="106"/>
      <c r="G138" s="106"/>
      <c r="H138" s="106"/>
      <c r="I138" s="106"/>
      <c r="J138" s="106"/>
      <c r="K138" s="109"/>
    </row>
    <row r="139" spans="1:11" ht="12.75">
      <c r="A139" s="7" t="s">
        <v>100</v>
      </c>
      <c r="B139" s="19">
        <v>0</v>
      </c>
      <c r="C139" s="30"/>
      <c r="D139" s="106"/>
      <c r="E139" s="106"/>
      <c r="F139" s="106"/>
      <c r="G139" s="106"/>
      <c r="H139" s="106"/>
      <c r="I139" s="106"/>
      <c r="J139" s="106"/>
      <c r="K139" s="109">
        <v>2000</v>
      </c>
    </row>
    <row r="140" spans="1:11" ht="12.75">
      <c r="A140" s="7" t="s">
        <v>102</v>
      </c>
      <c r="B140" s="19">
        <v>8007452</v>
      </c>
      <c r="C140" s="30"/>
      <c r="D140" s="106"/>
      <c r="E140" s="106"/>
      <c r="F140" s="106"/>
      <c r="G140" s="106"/>
      <c r="H140" s="106"/>
      <c r="I140" s="106"/>
      <c r="J140" s="106"/>
      <c r="K140" s="109"/>
    </row>
    <row r="141" spans="1:11" ht="12.75">
      <c r="A141" s="7" t="s">
        <v>226</v>
      </c>
      <c r="B141" s="19">
        <v>1319773</v>
      </c>
      <c r="C141" s="30"/>
      <c r="D141" s="106"/>
      <c r="E141" s="106"/>
      <c r="F141" s="106"/>
      <c r="G141" s="106"/>
      <c r="H141" s="106"/>
      <c r="I141" s="106"/>
      <c r="J141" s="106"/>
      <c r="K141" s="109">
        <v>110000</v>
      </c>
    </row>
    <row r="142" spans="1:11" ht="12.75">
      <c r="A142" s="7" t="s">
        <v>104</v>
      </c>
      <c r="B142" s="19">
        <v>98828</v>
      </c>
      <c r="C142" s="30"/>
      <c r="D142" s="106"/>
      <c r="E142" s="106"/>
      <c r="F142" s="106"/>
      <c r="G142" s="106"/>
      <c r="H142" s="106"/>
      <c r="I142" s="106"/>
      <c r="J142" s="106"/>
      <c r="K142" s="109">
        <v>440000</v>
      </c>
    </row>
    <row r="143" spans="1:11" ht="12.75">
      <c r="A143" s="7" t="s">
        <v>311</v>
      </c>
      <c r="B143" s="19">
        <v>0</v>
      </c>
      <c r="C143" s="30"/>
      <c r="D143" s="106"/>
      <c r="E143" s="106"/>
      <c r="F143" s="106"/>
      <c r="G143" s="106"/>
      <c r="H143" s="106"/>
      <c r="I143" s="106"/>
      <c r="J143" s="106"/>
      <c r="K143" s="109">
        <v>2500</v>
      </c>
    </row>
    <row r="144" spans="1:11" ht="12.75">
      <c r="A144" s="7" t="s">
        <v>106</v>
      </c>
      <c r="B144" s="19">
        <v>110827</v>
      </c>
      <c r="C144" s="30"/>
      <c r="D144" s="106"/>
      <c r="E144" s="106"/>
      <c r="F144" s="106"/>
      <c r="G144" s="106"/>
      <c r="H144" s="106"/>
      <c r="I144" s="106"/>
      <c r="J144" s="106"/>
      <c r="K144" s="109"/>
    </row>
    <row r="145" spans="1:11" ht="12.75">
      <c r="A145" s="7" t="s">
        <v>229</v>
      </c>
      <c r="B145" s="19">
        <v>72559</v>
      </c>
      <c r="C145" s="30"/>
      <c r="D145" s="106"/>
      <c r="E145" s="106"/>
      <c r="F145" s="106"/>
      <c r="G145" s="106"/>
      <c r="H145" s="106"/>
      <c r="I145" s="106"/>
      <c r="J145" s="106"/>
      <c r="K145" s="109"/>
    </row>
    <row r="146" spans="1:11" ht="12.75">
      <c r="A146" s="7" t="s">
        <v>230</v>
      </c>
      <c r="B146" s="19">
        <v>334883</v>
      </c>
      <c r="C146" s="30"/>
      <c r="D146" s="106"/>
      <c r="E146" s="106"/>
      <c r="F146" s="106"/>
      <c r="G146" s="106"/>
      <c r="H146" s="106"/>
      <c r="I146" s="106"/>
      <c r="J146" s="106"/>
      <c r="K146" s="109"/>
    </row>
    <row r="147" spans="1:11" ht="12.75">
      <c r="A147" s="7" t="s">
        <v>108</v>
      </c>
      <c r="B147" s="19">
        <v>53703</v>
      </c>
      <c r="C147" s="30"/>
      <c r="D147" s="106"/>
      <c r="E147" s="106"/>
      <c r="F147" s="106"/>
      <c r="G147" s="106"/>
      <c r="H147" s="106"/>
      <c r="I147" s="106"/>
      <c r="J147" s="106"/>
      <c r="K147" s="109"/>
    </row>
    <row r="148" spans="1:11" ht="12.75">
      <c r="A148" s="7" t="s">
        <v>109</v>
      </c>
      <c r="B148" s="19">
        <v>132649</v>
      </c>
      <c r="C148" s="30"/>
      <c r="D148" s="106"/>
      <c r="E148" s="106"/>
      <c r="F148" s="106"/>
      <c r="G148" s="106"/>
      <c r="H148" s="106"/>
      <c r="I148" s="106"/>
      <c r="J148" s="106"/>
      <c r="K148" s="109"/>
    </row>
    <row r="149" spans="1:11" ht="12.75">
      <c r="A149" s="7" t="s">
        <v>233</v>
      </c>
      <c r="B149" s="19">
        <v>62737</v>
      </c>
      <c r="C149" s="30">
        <v>18</v>
      </c>
      <c r="D149" s="106"/>
      <c r="E149" s="106"/>
      <c r="F149" s="106"/>
      <c r="G149" s="106"/>
      <c r="H149" s="106"/>
      <c r="I149" s="106"/>
      <c r="J149" s="106"/>
      <c r="K149" s="109">
        <v>10000</v>
      </c>
    </row>
    <row r="150" spans="1:11" ht="12.75">
      <c r="A150" s="7" t="s">
        <v>331</v>
      </c>
      <c r="B150" s="19">
        <v>60571</v>
      </c>
      <c r="C150" s="30"/>
      <c r="D150" s="106"/>
      <c r="E150" s="106"/>
      <c r="F150" s="106"/>
      <c r="G150" s="106"/>
      <c r="H150" s="106"/>
      <c r="I150" s="106"/>
      <c r="J150" s="106"/>
      <c r="K150" s="109"/>
    </row>
    <row r="151" spans="1:11" ht="12.75">
      <c r="A151" s="7" t="s">
        <v>111</v>
      </c>
      <c r="B151" s="19"/>
      <c r="C151" s="30"/>
      <c r="D151" s="106"/>
      <c r="E151" s="106"/>
      <c r="F151" s="106"/>
      <c r="G151" s="106"/>
      <c r="H151" s="106"/>
      <c r="I151" s="106"/>
      <c r="J151" s="106"/>
      <c r="K151" s="109"/>
    </row>
    <row r="152" spans="1:11" ht="12.75">
      <c r="A152" s="7" t="s">
        <v>234</v>
      </c>
      <c r="B152" s="19">
        <v>111422</v>
      </c>
      <c r="C152" s="30"/>
      <c r="D152" s="106"/>
      <c r="E152" s="106"/>
      <c r="F152" s="106"/>
      <c r="G152" s="106"/>
      <c r="H152" s="106"/>
      <c r="I152" s="106"/>
      <c r="J152" s="106"/>
      <c r="K152" s="109"/>
    </row>
    <row r="153" spans="1:11" ht="12.75">
      <c r="A153" s="7" t="s">
        <v>114</v>
      </c>
      <c r="B153" s="19">
        <v>84662</v>
      </c>
      <c r="C153" s="30"/>
      <c r="D153" s="106"/>
      <c r="E153" s="106"/>
      <c r="F153" s="106"/>
      <c r="G153" s="106"/>
      <c r="H153" s="106"/>
      <c r="I153" s="106"/>
      <c r="J153" s="106"/>
      <c r="K153" s="109"/>
    </row>
    <row r="154" spans="1:11" ht="12.75">
      <c r="A154" s="7" t="s">
        <v>236</v>
      </c>
      <c r="B154" s="19">
        <v>64675</v>
      </c>
      <c r="C154" s="30"/>
      <c r="D154" s="106"/>
      <c r="E154" s="106"/>
      <c r="F154" s="106"/>
      <c r="G154" s="106"/>
      <c r="H154" s="106"/>
      <c r="I154" s="106"/>
      <c r="J154" s="106"/>
      <c r="K154" s="109"/>
    </row>
    <row r="155" spans="1:11" ht="12.75">
      <c r="A155" s="7" t="s">
        <v>238</v>
      </c>
      <c r="B155" s="19">
        <v>79447</v>
      </c>
      <c r="C155" s="30"/>
      <c r="D155" s="106"/>
      <c r="E155" s="106"/>
      <c r="F155" s="106"/>
      <c r="G155" s="106"/>
      <c r="H155" s="106"/>
      <c r="I155" s="106"/>
      <c r="J155" s="106"/>
      <c r="K155" s="109"/>
    </row>
    <row r="156" spans="1:11" ht="12.75">
      <c r="A156" s="7" t="s">
        <v>239</v>
      </c>
      <c r="B156" s="19">
        <v>68122</v>
      </c>
      <c r="C156" s="30"/>
      <c r="D156" s="106"/>
      <c r="E156" s="106"/>
      <c r="F156" s="106">
        <v>270000</v>
      </c>
      <c r="G156" s="106">
        <v>110000</v>
      </c>
      <c r="H156" s="106">
        <v>6000</v>
      </c>
      <c r="I156" s="106">
        <v>300000</v>
      </c>
      <c r="J156" s="106"/>
      <c r="K156" s="109">
        <v>150000</v>
      </c>
    </row>
    <row r="157" spans="1:11" ht="12.75">
      <c r="A157" s="7" t="s">
        <v>116</v>
      </c>
      <c r="B157" s="19">
        <v>131113</v>
      </c>
      <c r="C157" s="30"/>
      <c r="D157" s="106"/>
      <c r="E157" s="106"/>
      <c r="F157" s="106"/>
      <c r="G157" s="106"/>
      <c r="H157" s="106"/>
      <c r="I157" s="106"/>
      <c r="J157" s="106"/>
      <c r="K157" s="109">
        <v>200000</v>
      </c>
    </row>
    <row r="158" spans="1:11" ht="12.75">
      <c r="A158" s="7" t="s">
        <v>241</v>
      </c>
      <c r="B158" s="19">
        <v>77781</v>
      </c>
      <c r="C158" s="30"/>
      <c r="D158" s="106">
        <v>120</v>
      </c>
      <c r="E158" s="106">
        <v>45</v>
      </c>
      <c r="F158" s="106">
        <v>620</v>
      </c>
      <c r="G158" s="106">
        <v>220</v>
      </c>
      <c r="H158" s="106"/>
      <c r="I158" s="106"/>
      <c r="J158" s="106"/>
      <c r="K158" s="109">
        <v>3600</v>
      </c>
    </row>
    <row r="159" spans="1:11" ht="12.75">
      <c r="A159" s="7" t="s">
        <v>117</v>
      </c>
      <c r="B159" s="19">
        <v>84742</v>
      </c>
      <c r="C159" s="30"/>
      <c r="D159" s="106"/>
      <c r="E159" s="106"/>
      <c r="F159" s="106"/>
      <c r="G159" s="106"/>
      <c r="H159" s="106"/>
      <c r="I159" s="106"/>
      <c r="J159" s="106"/>
      <c r="K159" s="109"/>
    </row>
    <row r="160" spans="1:11" ht="12.75">
      <c r="A160" s="7" t="s">
        <v>118</v>
      </c>
      <c r="B160" s="19">
        <v>117840</v>
      </c>
      <c r="C160" s="30"/>
      <c r="D160" s="106"/>
      <c r="E160" s="106"/>
      <c r="F160" s="106"/>
      <c r="G160" s="106"/>
      <c r="H160" s="106"/>
      <c r="I160" s="106"/>
      <c r="J160" s="106"/>
      <c r="K160" s="109"/>
    </row>
    <row r="161" spans="1:11" ht="12.75">
      <c r="A161" s="7" t="s">
        <v>245</v>
      </c>
      <c r="B161" s="19">
        <v>106898</v>
      </c>
      <c r="C161" s="30"/>
      <c r="D161" s="106">
        <v>19000</v>
      </c>
      <c r="E161" s="106">
        <v>19000</v>
      </c>
      <c r="F161" s="106">
        <v>91000</v>
      </c>
      <c r="G161" s="106">
        <v>38000</v>
      </c>
      <c r="H161" s="106">
        <v>7600</v>
      </c>
      <c r="I161" s="106">
        <v>76000</v>
      </c>
      <c r="J161" s="106">
        <v>1300</v>
      </c>
      <c r="K161" s="109">
        <v>28000</v>
      </c>
    </row>
    <row r="162" spans="1:11" ht="12.75">
      <c r="A162" s="7" t="s">
        <v>120</v>
      </c>
      <c r="B162" s="19">
        <v>74840</v>
      </c>
      <c r="C162" s="30"/>
      <c r="D162" s="106"/>
      <c r="E162" s="106"/>
      <c r="F162" s="106"/>
      <c r="G162" s="106"/>
      <c r="H162" s="106"/>
      <c r="I162" s="106"/>
      <c r="J162" s="106"/>
      <c r="K162" s="109"/>
    </row>
    <row r="163" spans="1:11" ht="12.75">
      <c r="A163" s="7" t="s">
        <v>121</v>
      </c>
      <c r="B163" s="19">
        <v>64175</v>
      </c>
      <c r="C163" s="30"/>
      <c r="D163" s="106"/>
      <c r="E163" s="106"/>
      <c r="F163" s="106"/>
      <c r="G163" s="106"/>
      <c r="H163" s="106"/>
      <c r="I163" s="106"/>
      <c r="J163" s="106"/>
      <c r="K163" s="109"/>
    </row>
    <row r="164" spans="1:11" ht="12.75">
      <c r="A164" s="7" t="s">
        <v>247</v>
      </c>
      <c r="B164" s="19">
        <v>140885</v>
      </c>
      <c r="C164" s="30"/>
      <c r="D164" s="106">
        <v>34000</v>
      </c>
      <c r="E164" s="106">
        <v>34000</v>
      </c>
      <c r="F164" s="106">
        <v>150000</v>
      </c>
      <c r="G164" s="106">
        <v>38000</v>
      </c>
      <c r="H164" s="106">
        <v>41</v>
      </c>
      <c r="I164" s="106">
        <v>120000</v>
      </c>
      <c r="J164" s="106"/>
      <c r="K164" s="109">
        <v>120000</v>
      </c>
    </row>
    <row r="165" spans="1:11" ht="12.75">
      <c r="A165" s="7" t="s">
        <v>248</v>
      </c>
      <c r="B165" s="19">
        <v>51796</v>
      </c>
      <c r="C165" s="30"/>
      <c r="D165" s="106"/>
      <c r="E165" s="106"/>
      <c r="F165" s="106"/>
      <c r="G165" s="106"/>
      <c r="H165" s="106"/>
      <c r="I165" s="106"/>
      <c r="J165" s="106"/>
      <c r="K165" s="109">
        <v>350000</v>
      </c>
    </row>
    <row r="166" spans="1:11" ht="12.75">
      <c r="A166" s="7" t="s">
        <v>249</v>
      </c>
      <c r="B166" s="19">
        <v>75003</v>
      </c>
      <c r="C166" s="30"/>
      <c r="D166" s="106"/>
      <c r="E166" s="106"/>
      <c r="F166" s="106"/>
      <c r="G166" s="106"/>
      <c r="H166" s="106"/>
      <c r="I166" s="106"/>
      <c r="J166" s="106"/>
      <c r="K166" s="109">
        <v>1000000</v>
      </c>
    </row>
    <row r="167" spans="1:11" ht="12.75">
      <c r="A167" s="7" t="s">
        <v>124</v>
      </c>
      <c r="B167" s="19">
        <v>62500</v>
      </c>
      <c r="C167" s="30"/>
      <c r="D167" s="106"/>
      <c r="E167" s="106"/>
      <c r="F167" s="106"/>
      <c r="G167" s="106"/>
      <c r="H167" s="106"/>
      <c r="I167" s="106"/>
      <c r="J167" s="106"/>
      <c r="K167" s="109"/>
    </row>
    <row r="168" spans="1:11" ht="12.75">
      <c r="A168" s="7" t="s">
        <v>125</v>
      </c>
      <c r="B168" s="19">
        <v>100414</v>
      </c>
      <c r="C168" s="30">
        <v>4300</v>
      </c>
      <c r="D168" s="106"/>
      <c r="E168" s="106"/>
      <c r="F168" s="106"/>
      <c r="G168" s="106"/>
      <c r="H168" s="106"/>
      <c r="I168" s="106"/>
      <c r="J168" s="106"/>
      <c r="K168" s="109"/>
    </row>
    <row r="169" spans="1:11" ht="25.5">
      <c r="A169" s="7" t="s">
        <v>127</v>
      </c>
      <c r="B169" s="19">
        <v>106934</v>
      </c>
      <c r="C169" s="30"/>
      <c r="D169" s="106"/>
      <c r="E169" s="106"/>
      <c r="F169" s="106"/>
      <c r="G169" s="106"/>
      <c r="H169" s="106"/>
      <c r="I169" s="106"/>
      <c r="J169" s="106"/>
      <c r="K169" s="109">
        <v>77000</v>
      </c>
    </row>
    <row r="170" spans="1:11" ht="25.5">
      <c r="A170" s="7" t="s">
        <v>129</v>
      </c>
      <c r="B170" s="19">
        <v>107062</v>
      </c>
      <c r="C170" s="30"/>
      <c r="D170" s="106"/>
      <c r="E170" s="106"/>
      <c r="F170" s="106"/>
      <c r="G170" s="106"/>
      <c r="H170" s="106">
        <v>200000</v>
      </c>
      <c r="I170" s="106">
        <v>810000</v>
      </c>
      <c r="J170" s="106"/>
      <c r="K170" s="109">
        <v>20000</v>
      </c>
    </row>
    <row r="171" spans="1:11" ht="12.75">
      <c r="A171" s="7" t="s">
        <v>250</v>
      </c>
      <c r="B171" s="19">
        <v>107211</v>
      </c>
      <c r="C171" s="30">
        <v>1270</v>
      </c>
      <c r="D171" s="106"/>
      <c r="E171" s="106"/>
      <c r="F171" s="106"/>
      <c r="G171" s="106"/>
      <c r="H171" s="106"/>
      <c r="I171" s="106"/>
      <c r="J171" s="106"/>
      <c r="K171" s="109"/>
    </row>
    <row r="172" spans="1:11" ht="12.75">
      <c r="A172" s="7" t="s">
        <v>335</v>
      </c>
      <c r="B172" s="19">
        <v>111762</v>
      </c>
      <c r="C172" s="30"/>
      <c r="D172" s="106"/>
      <c r="E172" s="106"/>
      <c r="F172" s="106"/>
      <c r="G172" s="106"/>
      <c r="H172" s="106"/>
      <c r="I172" s="106"/>
      <c r="J172" s="106"/>
      <c r="K172" s="109"/>
    </row>
    <row r="173" spans="1:11" ht="12.75">
      <c r="A173" s="7" t="s">
        <v>251</v>
      </c>
      <c r="B173" s="19">
        <v>151564</v>
      </c>
      <c r="C173" s="30"/>
      <c r="D173" s="106"/>
      <c r="E173" s="106"/>
      <c r="F173" s="106">
        <v>8100</v>
      </c>
      <c r="G173" s="106">
        <v>830</v>
      </c>
      <c r="H173" s="106"/>
      <c r="I173" s="106"/>
      <c r="J173" s="106"/>
      <c r="K173" s="109"/>
    </row>
    <row r="174" spans="1:11" ht="12.75">
      <c r="A174" s="25" t="s">
        <v>130</v>
      </c>
      <c r="B174" s="19">
        <v>75218</v>
      </c>
      <c r="C174" s="30">
        <v>160</v>
      </c>
      <c r="D174" s="106"/>
      <c r="E174" s="106"/>
      <c r="F174" s="106">
        <v>81000</v>
      </c>
      <c r="G174" s="106">
        <v>14000</v>
      </c>
      <c r="H174" s="106"/>
      <c r="I174" s="106">
        <v>90000</v>
      </c>
      <c r="J174" s="106"/>
      <c r="K174" s="109">
        <v>140000</v>
      </c>
    </row>
    <row r="175" spans="1:11" ht="12.75">
      <c r="A175" s="25" t="s">
        <v>252</v>
      </c>
      <c r="B175" s="19">
        <v>96457</v>
      </c>
      <c r="C175" s="30"/>
      <c r="D175" s="106"/>
      <c r="E175" s="106"/>
      <c r="F175" s="106"/>
      <c r="G175" s="106"/>
      <c r="H175" s="106"/>
      <c r="I175" s="106"/>
      <c r="J175" s="106"/>
      <c r="K175" s="109"/>
    </row>
    <row r="176" spans="1:11" ht="12.75">
      <c r="A176" s="25" t="s">
        <v>253</v>
      </c>
      <c r="B176" s="19">
        <v>75343</v>
      </c>
      <c r="C176" s="30"/>
      <c r="D176" s="106"/>
      <c r="E176" s="106"/>
      <c r="F176" s="106"/>
      <c r="G176" s="106"/>
      <c r="H176" s="106"/>
      <c r="I176" s="106"/>
      <c r="J176" s="106"/>
      <c r="K176" s="109">
        <v>1200000</v>
      </c>
    </row>
    <row r="177" spans="1:11" ht="12.75">
      <c r="A177" s="7" t="s">
        <v>132</v>
      </c>
      <c r="B177" s="19">
        <v>206440</v>
      </c>
      <c r="C177" s="30"/>
      <c r="D177" s="106"/>
      <c r="E177" s="106"/>
      <c r="F177" s="106"/>
      <c r="G177" s="106"/>
      <c r="H177" s="106"/>
      <c r="I177" s="106"/>
      <c r="J177" s="106"/>
      <c r="K177" s="109"/>
    </row>
    <row r="178" spans="1:11" ht="12.75">
      <c r="A178" s="7" t="s">
        <v>133</v>
      </c>
      <c r="B178" s="19">
        <v>86737</v>
      </c>
      <c r="C178" s="30"/>
      <c r="D178" s="106"/>
      <c r="E178" s="106"/>
      <c r="F178" s="106"/>
      <c r="G178" s="106"/>
      <c r="H178" s="106"/>
      <c r="I178" s="106"/>
      <c r="J178" s="106"/>
      <c r="K178" s="109"/>
    </row>
    <row r="179" spans="1:11" ht="12.75">
      <c r="A179" s="7" t="s">
        <v>134</v>
      </c>
      <c r="B179" s="19">
        <v>50000</v>
      </c>
      <c r="C179" s="30">
        <v>49</v>
      </c>
      <c r="D179" s="106">
        <v>1100</v>
      </c>
      <c r="E179" s="106">
        <v>1100</v>
      </c>
      <c r="F179" s="106">
        <v>17000</v>
      </c>
      <c r="G179" s="106">
        <v>17000</v>
      </c>
      <c r="H179" s="106">
        <v>1200</v>
      </c>
      <c r="I179" s="106">
        <v>12000</v>
      </c>
      <c r="J179" s="106">
        <v>94</v>
      </c>
      <c r="K179" s="109">
        <v>2500</v>
      </c>
    </row>
    <row r="180" spans="1:11" ht="12.75">
      <c r="A180" s="7" t="s">
        <v>135</v>
      </c>
      <c r="B180" s="19">
        <v>75694</v>
      </c>
      <c r="C180" s="30"/>
      <c r="D180" s="106"/>
      <c r="E180" s="106"/>
      <c r="F180" s="106"/>
      <c r="G180" s="106"/>
      <c r="H180" s="106"/>
      <c r="I180" s="106"/>
      <c r="J180" s="106"/>
      <c r="K180" s="109"/>
    </row>
    <row r="181" spans="1:11" ht="12.75">
      <c r="A181" s="7" t="s">
        <v>137</v>
      </c>
      <c r="B181" s="19">
        <v>76131</v>
      </c>
      <c r="C181" s="30"/>
      <c r="D181" s="106"/>
      <c r="E181" s="106"/>
      <c r="F181" s="106"/>
      <c r="G181" s="106"/>
      <c r="H181" s="106"/>
      <c r="I181" s="106"/>
      <c r="J181" s="106"/>
      <c r="K181" s="109"/>
    </row>
    <row r="182" spans="1:11" ht="12.75">
      <c r="A182" s="7" t="s">
        <v>139</v>
      </c>
      <c r="B182" s="19">
        <v>75718</v>
      </c>
      <c r="C182" s="30"/>
      <c r="D182" s="106"/>
      <c r="E182" s="106"/>
      <c r="F182" s="106"/>
      <c r="G182" s="106"/>
      <c r="H182" s="106"/>
      <c r="I182" s="106"/>
      <c r="J182" s="106"/>
      <c r="K182" s="109"/>
    </row>
    <row r="183" spans="1:11" ht="12.75">
      <c r="A183" s="7" t="s">
        <v>312</v>
      </c>
      <c r="B183" s="19">
        <v>0</v>
      </c>
      <c r="C183" s="30"/>
      <c r="D183" s="106"/>
      <c r="E183" s="106"/>
      <c r="F183" s="106"/>
      <c r="G183" s="106"/>
      <c r="H183" s="106"/>
      <c r="I183" s="106"/>
      <c r="J183" s="106"/>
      <c r="K183" s="109"/>
    </row>
    <row r="184" spans="1:11" ht="12.75">
      <c r="A184" s="7" t="s">
        <v>254</v>
      </c>
      <c r="B184" s="19">
        <v>76448</v>
      </c>
      <c r="C184" s="30"/>
      <c r="D184" s="106"/>
      <c r="E184" s="106"/>
      <c r="F184" s="106"/>
      <c r="G184" s="106"/>
      <c r="H184" s="106"/>
      <c r="I184" s="106"/>
      <c r="J184" s="106"/>
      <c r="K184" s="109">
        <v>3500</v>
      </c>
    </row>
    <row r="185" spans="1:11" ht="12.75">
      <c r="A185" s="7" t="s">
        <v>348</v>
      </c>
      <c r="B185" s="19">
        <v>1024573</v>
      </c>
      <c r="C185" s="30"/>
      <c r="D185" s="106"/>
      <c r="E185" s="106"/>
      <c r="F185" s="106"/>
      <c r="G185" s="106"/>
      <c r="H185" s="106"/>
      <c r="I185" s="106"/>
      <c r="J185" s="106"/>
      <c r="K185" s="109"/>
    </row>
    <row r="186" spans="1:11" ht="12.75">
      <c r="A186" s="7" t="s">
        <v>141</v>
      </c>
      <c r="B186" s="19">
        <v>142825</v>
      </c>
      <c r="C186" s="30"/>
      <c r="D186" s="106"/>
      <c r="E186" s="106"/>
      <c r="F186" s="106"/>
      <c r="G186" s="106"/>
      <c r="H186" s="106"/>
      <c r="I186" s="106"/>
      <c r="J186" s="106"/>
      <c r="K186" s="109"/>
    </row>
    <row r="187" spans="1:11" ht="12.75">
      <c r="A187" s="7" t="s">
        <v>143</v>
      </c>
      <c r="B187" s="19">
        <v>118741</v>
      </c>
      <c r="C187" s="30"/>
      <c r="D187" s="106"/>
      <c r="E187" s="106"/>
      <c r="F187" s="106"/>
      <c r="G187" s="106"/>
      <c r="H187" s="106"/>
      <c r="I187" s="106"/>
      <c r="J187" s="106"/>
      <c r="K187" s="109"/>
    </row>
    <row r="188" spans="1:11" ht="12.75">
      <c r="A188" s="7" t="s">
        <v>255</v>
      </c>
      <c r="B188" s="19">
        <v>87683</v>
      </c>
      <c r="C188" s="30"/>
      <c r="D188" s="106"/>
      <c r="E188" s="106"/>
      <c r="F188" s="106"/>
      <c r="G188" s="106"/>
      <c r="H188" s="106">
        <v>11000</v>
      </c>
      <c r="I188" s="106">
        <v>32000</v>
      </c>
      <c r="J188" s="106"/>
      <c r="K188" s="109"/>
    </row>
    <row r="189" spans="1:11" ht="12.75">
      <c r="A189" s="7" t="s">
        <v>145</v>
      </c>
      <c r="B189" s="19">
        <v>77474</v>
      </c>
      <c r="C189" s="30">
        <v>110</v>
      </c>
      <c r="D189" s="106"/>
      <c r="E189" s="106"/>
      <c r="F189" s="106"/>
      <c r="G189" s="106"/>
      <c r="H189" s="106"/>
      <c r="I189" s="106"/>
      <c r="J189" s="106"/>
      <c r="K189" s="109"/>
    </row>
    <row r="190" spans="1:11" ht="12.75">
      <c r="A190" s="7" t="s">
        <v>352</v>
      </c>
      <c r="B190" s="19">
        <v>57653857</v>
      </c>
      <c r="C190" s="30"/>
      <c r="D190" s="106"/>
      <c r="E190" s="106"/>
      <c r="F190" s="106"/>
      <c r="G190" s="106"/>
      <c r="H190" s="106"/>
      <c r="I190" s="106"/>
      <c r="J190" s="106"/>
      <c r="K190" s="109"/>
    </row>
    <row r="191" spans="1:11" ht="12.75">
      <c r="A191" s="7" t="s">
        <v>256</v>
      </c>
      <c r="B191" s="19">
        <v>67721</v>
      </c>
      <c r="C191" s="30">
        <v>58000</v>
      </c>
      <c r="D191" s="106"/>
      <c r="E191" s="106"/>
      <c r="F191" s="106"/>
      <c r="G191" s="106"/>
      <c r="H191" s="106"/>
      <c r="I191" s="106"/>
      <c r="J191" s="106"/>
      <c r="K191" s="109"/>
    </row>
    <row r="192" spans="1:11" ht="12.75">
      <c r="A192" s="7" t="s">
        <v>257</v>
      </c>
      <c r="B192" s="19">
        <v>822060</v>
      </c>
      <c r="C192" s="30">
        <v>0.21</v>
      </c>
      <c r="D192" s="106"/>
      <c r="E192" s="106"/>
      <c r="F192" s="106"/>
      <c r="G192" s="106"/>
      <c r="H192" s="106"/>
      <c r="I192" s="106"/>
      <c r="J192" s="106"/>
      <c r="K192" s="109"/>
    </row>
    <row r="193" spans="1:11" ht="12.75">
      <c r="A193" s="7" t="s">
        <v>258</v>
      </c>
      <c r="B193" s="19">
        <v>680319</v>
      </c>
      <c r="C193" s="30"/>
      <c r="D193" s="106"/>
      <c r="E193" s="106"/>
      <c r="F193" s="106"/>
      <c r="G193" s="106"/>
      <c r="H193" s="106"/>
      <c r="I193" s="106"/>
      <c r="J193" s="106"/>
      <c r="K193" s="109"/>
    </row>
    <row r="194" spans="1:11" ht="12.75">
      <c r="A194" s="7" t="s">
        <v>147</v>
      </c>
      <c r="B194" s="19">
        <v>89656</v>
      </c>
      <c r="C194" s="30"/>
      <c r="D194" s="106"/>
      <c r="E194" s="106"/>
      <c r="F194" s="106"/>
      <c r="G194" s="106"/>
      <c r="H194" s="106"/>
      <c r="I194" s="106"/>
      <c r="J194" s="106"/>
      <c r="K194" s="109"/>
    </row>
    <row r="195" spans="1:11" ht="12.75">
      <c r="A195" s="7" t="s">
        <v>148</v>
      </c>
      <c r="B195" s="19">
        <v>302012</v>
      </c>
      <c r="C195" s="30">
        <v>8.1</v>
      </c>
      <c r="D195" s="106">
        <v>130</v>
      </c>
      <c r="E195" s="106">
        <v>130</v>
      </c>
      <c r="F195" s="106">
        <v>17000</v>
      </c>
      <c r="G195" s="106">
        <v>2100</v>
      </c>
      <c r="H195" s="106">
        <v>650</v>
      </c>
      <c r="I195" s="106">
        <v>6500</v>
      </c>
      <c r="J195" s="106"/>
      <c r="K195" s="109">
        <v>6500</v>
      </c>
    </row>
    <row r="196" spans="1:11" ht="12.75">
      <c r="A196" s="7" t="s">
        <v>150</v>
      </c>
      <c r="B196" s="19">
        <v>7647010</v>
      </c>
      <c r="C196" s="30"/>
      <c r="D196" s="106">
        <v>2700</v>
      </c>
      <c r="E196" s="106">
        <v>2700</v>
      </c>
      <c r="F196" s="106">
        <v>33000</v>
      </c>
      <c r="G196" s="106">
        <v>16000</v>
      </c>
      <c r="H196" s="106">
        <v>4500</v>
      </c>
      <c r="I196" s="106">
        <v>30000</v>
      </c>
      <c r="J196" s="106">
        <v>2100</v>
      </c>
      <c r="K196" s="109">
        <v>7500</v>
      </c>
    </row>
    <row r="197" spans="1:11" ht="12.75">
      <c r="A197" s="7" t="s">
        <v>152</v>
      </c>
      <c r="B197" s="19">
        <v>7664393</v>
      </c>
      <c r="C197" s="30"/>
      <c r="D197" s="106">
        <v>820</v>
      </c>
      <c r="E197" s="106">
        <v>820</v>
      </c>
      <c r="F197" s="106">
        <v>20000</v>
      </c>
      <c r="G197" s="106">
        <v>9800</v>
      </c>
      <c r="H197" s="106">
        <v>1600</v>
      </c>
      <c r="I197" s="106">
        <v>16000</v>
      </c>
      <c r="J197" s="106">
        <v>240</v>
      </c>
      <c r="K197" s="109">
        <v>2500</v>
      </c>
    </row>
    <row r="198" spans="1:11" ht="12.75">
      <c r="A198" s="7" t="s">
        <v>153</v>
      </c>
      <c r="B198" s="19">
        <v>74908</v>
      </c>
      <c r="C198" s="30"/>
      <c r="D198" s="106">
        <v>2200</v>
      </c>
      <c r="E198" s="106"/>
      <c r="F198" s="106">
        <v>7800</v>
      </c>
      <c r="G198" s="106">
        <v>2800</v>
      </c>
      <c r="H198" s="106"/>
      <c r="I198" s="106">
        <v>11000</v>
      </c>
      <c r="J198" s="106">
        <v>340</v>
      </c>
      <c r="K198" s="109">
        <v>5500</v>
      </c>
    </row>
    <row r="199" spans="1:11" ht="12.75">
      <c r="A199" s="7" t="s">
        <v>154</v>
      </c>
      <c r="B199" s="19">
        <v>7783064</v>
      </c>
      <c r="C199" s="30">
        <v>280</v>
      </c>
      <c r="D199" s="106">
        <v>710</v>
      </c>
      <c r="E199" s="106">
        <v>460</v>
      </c>
      <c r="F199" s="106">
        <v>38000</v>
      </c>
      <c r="G199" s="106">
        <v>24000</v>
      </c>
      <c r="H199" s="106">
        <v>140</v>
      </c>
      <c r="I199" s="106">
        <v>42000</v>
      </c>
      <c r="J199" s="106">
        <v>42</v>
      </c>
      <c r="K199" s="109"/>
    </row>
    <row r="200" spans="1:11" ht="12.75">
      <c r="A200" s="7" t="s">
        <v>259</v>
      </c>
      <c r="B200" s="19">
        <v>123319</v>
      </c>
      <c r="C200" s="30"/>
      <c r="D200" s="106"/>
      <c r="E200" s="106"/>
      <c r="F200" s="106"/>
      <c r="G200" s="106"/>
      <c r="H200" s="106"/>
      <c r="I200" s="106"/>
      <c r="J200" s="106"/>
      <c r="K200" s="109">
        <v>5000</v>
      </c>
    </row>
    <row r="201" spans="1:11" ht="12.75">
      <c r="A201" s="7" t="s">
        <v>155</v>
      </c>
      <c r="B201" s="19">
        <v>193395</v>
      </c>
      <c r="C201" s="30"/>
      <c r="D201" s="106"/>
      <c r="E201" s="106"/>
      <c r="F201" s="106"/>
      <c r="G201" s="106"/>
      <c r="H201" s="106"/>
      <c r="I201" s="106"/>
      <c r="J201" s="106"/>
      <c r="K201" s="109"/>
    </row>
    <row r="202" spans="1:11" ht="12.75">
      <c r="A202" s="7" t="s">
        <v>260</v>
      </c>
      <c r="B202" s="19">
        <v>78591</v>
      </c>
      <c r="C202" s="30"/>
      <c r="D202" s="106"/>
      <c r="E202" s="106"/>
      <c r="F202" s="106"/>
      <c r="G202" s="106"/>
      <c r="H202" s="106"/>
      <c r="I202" s="106"/>
      <c r="J202" s="106"/>
      <c r="K202" s="109"/>
    </row>
    <row r="203" spans="1:11" ht="12.75">
      <c r="A203" s="7" t="s">
        <v>156</v>
      </c>
      <c r="B203" s="19">
        <v>67630</v>
      </c>
      <c r="C203" s="30"/>
      <c r="D203" s="106"/>
      <c r="E203" s="106"/>
      <c r="F203" s="106"/>
      <c r="G203" s="106"/>
      <c r="H203" s="106"/>
      <c r="I203" s="106"/>
      <c r="J203" s="106"/>
      <c r="K203" s="109"/>
    </row>
    <row r="204" spans="1:11" ht="12.75">
      <c r="A204" s="7" t="s">
        <v>157</v>
      </c>
      <c r="B204" s="19">
        <v>120581</v>
      </c>
      <c r="C204" s="30"/>
      <c r="D204" s="106"/>
      <c r="E204" s="106"/>
      <c r="F204" s="106"/>
      <c r="G204" s="106"/>
      <c r="H204" s="106"/>
      <c r="I204" s="106"/>
      <c r="J204" s="106"/>
      <c r="K204" s="109"/>
    </row>
    <row r="205" spans="1:11" ht="12.75">
      <c r="A205" s="7" t="s">
        <v>158</v>
      </c>
      <c r="B205" s="19">
        <v>0</v>
      </c>
      <c r="C205" s="30"/>
      <c r="D205" s="106"/>
      <c r="E205" s="106"/>
      <c r="F205" s="106"/>
      <c r="G205" s="106"/>
      <c r="H205" s="106"/>
      <c r="I205" s="106"/>
      <c r="J205" s="106"/>
      <c r="K205" s="109">
        <v>10000</v>
      </c>
    </row>
    <row r="206" spans="1:11" ht="12.75">
      <c r="A206" s="7" t="s">
        <v>261</v>
      </c>
      <c r="B206" s="19">
        <v>58899</v>
      </c>
      <c r="C206" s="30"/>
      <c r="D206" s="106"/>
      <c r="E206" s="106"/>
      <c r="F206" s="106"/>
      <c r="G206" s="106"/>
      <c r="H206" s="106"/>
      <c r="I206" s="106"/>
      <c r="J206" s="106"/>
      <c r="K206" s="109">
        <v>5000</v>
      </c>
    </row>
    <row r="207" spans="1:11" ht="12.75">
      <c r="A207" s="7" t="s">
        <v>262</v>
      </c>
      <c r="B207" s="19">
        <v>108316</v>
      </c>
      <c r="C207" s="30"/>
      <c r="D207" s="106"/>
      <c r="E207" s="106"/>
      <c r="F207" s="106"/>
      <c r="G207" s="106"/>
      <c r="H207" s="106"/>
      <c r="I207" s="106"/>
      <c r="J207" s="106"/>
      <c r="K207" s="109">
        <v>1000</v>
      </c>
    </row>
    <row r="208" spans="1:11" ht="12.75">
      <c r="A208" s="7" t="s">
        <v>159</v>
      </c>
      <c r="B208" s="19">
        <v>0</v>
      </c>
      <c r="C208" s="30"/>
      <c r="D208" s="106"/>
      <c r="E208" s="106"/>
      <c r="F208" s="106"/>
      <c r="G208" s="106"/>
      <c r="H208" s="106"/>
      <c r="I208" s="106"/>
      <c r="J208" s="106"/>
      <c r="K208" s="109">
        <v>50000</v>
      </c>
    </row>
    <row r="209" spans="1:11" ht="12.75">
      <c r="A209" s="7" t="s">
        <v>227</v>
      </c>
      <c r="B209" s="19">
        <v>108934</v>
      </c>
      <c r="C209" s="30"/>
      <c r="D209" s="106"/>
      <c r="E209" s="106"/>
      <c r="F209" s="106"/>
      <c r="G209" s="106"/>
      <c r="H209" s="106"/>
      <c r="I209" s="106"/>
      <c r="J209" s="106"/>
      <c r="K209" s="109">
        <v>110000</v>
      </c>
    </row>
    <row r="210" spans="1:11" ht="12.75">
      <c r="A210" s="7" t="s">
        <v>161</v>
      </c>
      <c r="B210" s="19">
        <v>0</v>
      </c>
      <c r="C210" s="30"/>
      <c r="D210" s="106"/>
      <c r="E210" s="106"/>
      <c r="F210" s="106"/>
      <c r="G210" s="106"/>
      <c r="H210" s="106"/>
      <c r="I210" s="106"/>
      <c r="J210" s="106"/>
      <c r="K210" s="109">
        <v>1000</v>
      </c>
    </row>
    <row r="211" spans="1:11" ht="12.75">
      <c r="A211" s="7" t="s">
        <v>163</v>
      </c>
      <c r="B211" s="19">
        <v>7439976</v>
      </c>
      <c r="C211" s="30"/>
      <c r="D211" s="106"/>
      <c r="E211" s="106"/>
      <c r="F211" s="106"/>
      <c r="G211" s="106"/>
      <c r="H211" s="106"/>
      <c r="I211" s="106">
        <v>2100</v>
      </c>
      <c r="J211" s="106">
        <v>1.8</v>
      </c>
      <c r="K211" s="109"/>
    </row>
    <row r="212" spans="1:11" ht="12.75">
      <c r="A212" s="7" t="s">
        <v>263</v>
      </c>
      <c r="B212" s="19">
        <v>67561</v>
      </c>
      <c r="C212" s="30"/>
      <c r="D212" s="106">
        <v>690000</v>
      </c>
      <c r="E212" s="106">
        <v>350000</v>
      </c>
      <c r="F212" s="106">
        <v>2700000</v>
      </c>
      <c r="G212" s="106">
        <v>670000</v>
      </c>
      <c r="H212" s="106">
        <v>260000</v>
      </c>
      <c r="I212" s="106">
        <v>1300000</v>
      </c>
      <c r="J212" s="106">
        <v>28000</v>
      </c>
      <c r="K212" s="109">
        <v>790000</v>
      </c>
    </row>
    <row r="213" spans="1:11" ht="12.75">
      <c r="A213" s="7" t="s">
        <v>264</v>
      </c>
      <c r="B213" s="19">
        <v>71556</v>
      </c>
      <c r="C213" s="30"/>
      <c r="D213" s="106">
        <v>1300000</v>
      </c>
      <c r="E213" s="106">
        <v>1300000</v>
      </c>
      <c r="F213" s="106">
        <v>3300000</v>
      </c>
      <c r="G213" s="106">
        <v>1700000</v>
      </c>
      <c r="H213" s="106">
        <v>1900000</v>
      </c>
      <c r="I213" s="106">
        <v>3800000</v>
      </c>
      <c r="J213" s="106">
        <v>68000</v>
      </c>
      <c r="K213" s="109">
        <v>380000</v>
      </c>
    </row>
    <row r="214" spans="1:11" ht="12.75">
      <c r="A214" s="7" t="s">
        <v>164</v>
      </c>
      <c r="B214" s="19">
        <v>78933</v>
      </c>
      <c r="C214" s="30"/>
      <c r="D214" s="106">
        <v>590000</v>
      </c>
      <c r="E214" s="106">
        <v>590000</v>
      </c>
      <c r="F214" s="106">
        <v>8000000</v>
      </c>
      <c r="G214" s="106">
        <v>5000000</v>
      </c>
      <c r="H214" s="106"/>
      <c r="I214" s="106"/>
      <c r="J214" s="106">
        <v>13000</v>
      </c>
      <c r="K214" s="109"/>
    </row>
    <row r="215" spans="1:11" ht="12.75">
      <c r="A215" s="7" t="s">
        <v>265</v>
      </c>
      <c r="B215" s="19">
        <v>60344</v>
      </c>
      <c r="C215" s="30"/>
      <c r="D215" s="106"/>
      <c r="E215" s="106"/>
      <c r="F215" s="106">
        <v>3200</v>
      </c>
      <c r="G215" s="106">
        <v>390</v>
      </c>
      <c r="H215" s="106"/>
      <c r="I215" s="106"/>
      <c r="J215" s="106"/>
      <c r="K215" s="109">
        <v>7200</v>
      </c>
    </row>
    <row r="216" spans="1:11" ht="12.75">
      <c r="A216" s="7" t="s">
        <v>266</v>
      </c>
      <c r="B216" s="19">
        <v>74884</v>
      </c>
      <c r="C216" s="30"/>
      <c r="D216" s="106"/>
      <c r="E216" s="106"/>
      <c r="F216" s="106"/>
      <c r="G216" s="106"/>
      <c r="H216" s="106">
        <v>150000</v>
      </c>
      <c r="I216" s="106">
        <v>290000</v>
      </c>
      <c r="J216" s="106"/>
      <c r="K216" s="109">
        <v>58000</v>
      </c>
    </row>
    <row r="217" spans="1:11" ht="12.75">
      <c r="A217" s="7" t="s">
        <v>166</v>
      </c>
      <c r="B217" s="19">
        <v>108101</v>
      </c>
      <c r="C217" s="30"/>
      <c r="D217" s="106"/>
      <c r="E217" s="106"/>
      <c r="F217" s="106"/>
      <c r="G217" s="106"/>
      <c r="H217" s="106"/>
      <c r="I217" s="106"/>
      <c r="J217" s="106"/>
      <c r="K217" s="109"/>
    </row>
    <row r="218" spans="1:11" ht="12.75">
      <c r="A218" s="7" t="s">
        <v>267</v>
      </c>
      <c r="B218" s="19">
        <v>624839</v>
      </c>
      <c r="C218" s="30"/>
      <c r="D218" s="106"/>
      <c r="E218" s="106"/>
      <c r="F218" s="106">
        <v>160</v>
      </c>
      <c r="G218" s="106">
        <v>19</v>
      </c>
      <c r="H218" s="106">
        <v>58</v>
      </c>
      <c r="I218" s="106">
        <v>1200</v>
      </c>
      <c r="J218" s="106"/>
      <c r="K218" s="109">
        <v>700</v>
      </c>
    </row>
    <row r="219" spans="1:11" ht="12.75">
      <c r="A219" s="7" t="s">
        <v>268</v>
      </c>
      <c r="B219" s="19">
        <v>80626</v>
      </c>
      <c r="C219" s="30"/>
      <c r="D219" s="106">
        <v>70000</v>
      </c>
      <c r="E219" s="106">
        <v>70000</v>
      </c>
      <c r="F219" s="106">
        <v>490000</v>
      </c>
      <c r="G219" s="106">
        <v>200000</v>
      </c>
      <c r="H219" s="106"/>
      <c r="I219" s="106"/>
      <c r="J219" s="106"/>
      <c r="K219" s="109">
        <v>410000</v>
      </c>
    </row>
    <row r="220" spans="1:11" ht="12.75">
      <c r="A220" s="7" t="s">
        <v>167</v>
      </c>
      <c r="B220" s="19">
        <v>66273</v>
      </c>
      <c r="C220" s="30"/>
      <c r="D220" s="106"/>
      <c r="E220" s="106"/>
      <c r="F220" s="106"/>
      <c r="G220" s="106"/>
      <c r="H220" s="106"/>
      <c r="I220" s="106"/>
      <c r="J220" s="106"/>
      <c r="K220" s="109"/>
    </row>
    <row r="221" spans="1:11" ht="12.75">
      <c r="A221" s="7" t="s">
        <v>269</v>
      </c>
      <c r="B221" s="19">
        <v>1634044</v>
      </c>
      <c r="C221" s="30">
        <v>7200</v>
      </c>
      <c r="D221" s="106"/>
      <c r="E221" s="106"/>
      <c r="F221" s="106"/>
      <c r="G221" s="106"/>
      <c r="H221" s="106"/>
      <c r="I221" s="106"/>
      <c r="J221" s="106"/>
      <c r="K221" s="109"/>
    </row>
    <row r="222" spans="1:11" ht="12.75">
      <c r="A222" s="7" t="s">
        <v>168</v>
      </c>
      <c r="B222" s="19">
        <v>75092</v>
      </c>
      <c r="C222" s="30">
        <v>2100</v>
      </c>
      <c r="D222" s="106"/>
      <c r="E222" s="106"/>
      <c r="F222" s="106"/>
      <c r="G222" s="106"/>
      <c r="H222" s="106">
        <v>690000</v>
      </c>
      <c r="I222" s="106">
        <v>2600000</v>
      </c>
      <c r="J222" s="106">
        <v>14000</v>
      </c>
      <c r="K222" s="109">
        <v>800000</v>
      </c>
    </row>
    <row r="223" spans="1:11" ht="25.5">
      <c r="A223" s="7" t="s">
        <v>271</v>
      </c>
      <c r="B223" s="19">
        <v>101688</v>
      </c>
      <c r="C223" s="30"/>
      <c r="D223" s="106"/>
      <c r="E223" s="106"/>
      <c r="F223" s="106"/>
      <c r="G223" s="106"/>
      <c r="H223" s="106">
        <v>200</v>
      </c>
      <c r="I223" s="106">
        <v>2000</v>
      </c>
      <c r="J223" s="106"/>
      <c r="K223" s="109">
        <v>7500</v>
      </c>
    </row>
    <row r="224" spans="1:11" ht="12.75">
      <c r="A224" s="7" t="s">
        <v>309</v>
      </c>
      <c r="B224" s="19">
        <v>108383</v>
      </c>
      <c r="C224" s="29"/>
      <c r="D224" s="106"/>
      <c r="E224" s="106"/>
      <c r="F224" s="106"/>
      <c r="G224" s="106"/>
      <c r="H224" s="106"/>
      <c r="I224" s="106"/>
      <c r="J224" s="106"/>
      <c r="K224" s="109"/>
    </row>
    <row r="225" spans="1:11" ht="12.75">
      <c r="A225" s="7" t="s">
        <v>235</v>
      </c>
      <c r="B225" s="19">
        <v>121697</v>
      </c>
      <c r="C225" s="30"/>
      <c r="D225" s="106"/>
      <c r="E225" s="106"/>
      <c r="F225" s="106"/>
      <c r="G225" s="106"/>
      <c r="H225" s="106"/>
      <c r="I225" s="106"/>
      <c r="J225" s="106"/>
      <c r="K225" s="109">
        <v>50000</v>
      </c>
    </row>
    <row r="226" spans="1:11" ht="12.75">
      <c r="A226" s="7" t="s">
        <v>169</v>
      </c>
      <c r="B226" s="19">
        <v>91203</v>
      </c>
      <c r="C226" s="30">
        <v>3.7</v>
      </c>
      <c r="D226" s="106"/>
      <c r="E226" s="106"/>
      <c r="F226" s="106"/>
      <c r="G226" s="106"/>
      <c r="H226" s="106"/>
      <c r="I226" s="106"/>
      <c r="J226" s="106"/>
      <c r="K226" s="109">
        <v>130000</v>
      </c>
    </row>
    <row r="227" spans="1:11" ht="12.75">
      <c r="A227" s="7" t="s">
        <v>170</v>
      </c>
      <c r="B227" s="19">
        <v>110543</v>
      </c>
      <c r="C227" s="30">
        <v>2100</v>
      </c>
      <c r="D227" s="106"/>
      <c r="E227" s="106"/>
      <c r="F227" s="106"/>
      <c r="G227" s="106"/>
      <c r="H227" s="106"/>
      <c r="I227" s="106"/>
      <c r="J227" s="106"/>
      <c r="K227" s="109">
        <v>390000</v>
      </c>
    </row>
    <row r="228" spans="1:11" ht="12.75">
      <c r="A228" s="7" t="s">
        <v>172</v>
      </c>
      <c r="B228" s="19">
        <v>0</v>
      </c>
      <c r="C228" s="30"/>
      <c r="D228" s="106"/>
      <c r="E228" s="106"/>
      <c r="F228" s="106"/>
      <c r="G228" s="106"/>
      <c r="H228" s="106"/>
      <c r="I228" s="106"/>
      <c r="J228" s="106">
        <v>6</v>
      </c>
      <c r="K228" s="109">
        <v>1000</v>
      </c>
    </row>
    <row r="229" spans="1:11" ht="12.75">
      <c r="A229" s="7" t="s">
        <v>353</v>
      </c>
      <c r="B229" s="19">
        <v>12035722</v>
      </c>
      <c r="C229" s="30"/>
      <c r="D229" s="106"/>
      <c r="E229" s="106"/>
      <c r="F229" s="106"/>
      <c r="G229" s="106"/>
      <c r="H229" s="106"/>
      <c r="I229" s="106"/>
      <c r="J229" s="106"/>
      <c r="K229" s="109"/>
    </row>
    <row r="230" spans="1:11" ht="12.75">
      <c r="A230" s="7" t="s">
        <v>272</v>
      </c>
      <c r="B230" s="19">
        <v>98953</v>
      </c>
      <c r="C230" s="30"/>
      <c r="D230" s="106"/>
      <c r="E230" s="106"/>
      <c r="F230" s="106"/>
      <c r="G230" s="106"/>
      <c r="H230" s="106"/>
      <c r="I230" s="106"/>
      <c r="J230" s="106"/>
      <c r="K230" s="109">
        <v>100000</v>
      </c>
    </row>
    <row r="231" spans="1:11" ht="12.75">
      <c r="A231" s="7" t="s">
        <v>355</v>
      </c>
      <c r="B231" s="19">
        <v>55185</v>
      </c>
      <c r="C231" s="30"/>
      <c r="D231" s="106"/>
      <c r="E231" s="106"/>
      <c r="F231" s="106"/>
      <c r="G231" s="106"/>
      <c r="H231" s="106"/>
      <c r="I231" s="106"/>
      <c r="J231" s="106"/>
      <c r="K231" s="109"/>
    </row>
    <row r="232" spans="1:11" ht="12.75">
      <c r="A232" s="7" t="s">
        <v>173</v>
      </c>
      <c r="B232" s="19">
        <v>62759</v>
      </c>
      <c r="C232" s="30"/>
      <c r="D232" s="106"/>
      <c r="E232" s="106"/>
      <c r="F232" s="106"/>
      <c r="G232" s="106"/>
      <c r="H232" s="106"/>
      <c r="I232" s="106"/>
      <c r="J232" s="106"/>
      <c r="K232" s="109"/>
    </row>
    <row r="233" spans="1:11" ht="12.75">
      <c r="A233" s="7" t="s">
        <v>354</v>
      </c>
      <c r="B233" s="19">
        <v>924163</v>
      </c>
      <c r="C233" s="30"/>
      <c r="D233" s="106"/>
      <c r="E233" s="106"/>
      <c r="F233" s="106"/>
      <c r="G233" s="106"/>
      <c r="H233" s="106"/>
      <c r="I233" s="106"/>
      <c r="J233" s="106"/>
      <c r="K233" s="109"/>
    </row>
    <row r="234" spans="1:11" ht="12.75">
      <c r="A234" s="7" t="s">
        <v>174</v>
      </c>
      <c r="B234" s="19">
        <v>10595956</v>
      </c>
      <c r="C234" s="30"/>
      <c r="D234" s="106"/>
      <c r="E234" s="106"/>
      <c r="F234" s="106"/>
      <c r="G234" s="106"/>
      <c r="H234" s="106"/>
      <c r="I234" s="106"/>
      <c r="J234" s="106"/>
      <c r="K234" s="109"/>
    </row>
    <row r="235" spans="1:11" ht="12.75">
      <c r="A235" s="7" t="s">
        <v>277</v>
      </c>
      <c r="B235" s="19">
        <v>59892</v>
      </c>
      <c r="C235" s="30"/>
      <c r="D235" s="106"/>
      <c r="E235" s="106"/>
      <c r="F235" s="106"/>
      <c r="G235" s="106"/>
      <c r="H235" s="106"/>
      <c r="I235" s="106"/>
      <c r="J235" s="106"/>
      <c r="K235" s="109"/>
    </row>
    <row r="236" spans="1:11" ht="12.75">
      <c r="A236" s="7" t="s">
        <v>276</v>
      </c>
      <c r="B236" s="19">
        <v>684935</v>
      </c>
      <c r="C236" s="30"/>
      <c r="D236" s="106"/>
      <c r="E236" s="106"/>
      <c r="F236" s="106"/>
      <c r="G236" s="106"/>
      <c r="H236" s="106"/>
      <c r="I236" s="106"/>
      <c r="J236" s="106"/>
      <c r="K236" s="109"/>
    </row>
    <row r="237" spans="1:11" ht="12.75">
      <c r="A237" s="7" t="s">
        <v>356</v>
      </c>
      <c r="B237" s="19">
        <v>930552</v>
      </c>
      <c r="C237" s="30"/>
      <c r="D237" s="106"/>
      <c r="E237" s="106"/>
      <c r="F237" s="106"/>
      <c r="G237" s="106"/>
      <c r="H237" s="106"/>
      <c r="I237" s="106"/>
      <c r="J237" s="106"/>
      <c r="K237" s="109"/>
    </row>
    <row r="238" spans="1:11" ht="12.75">
      <c r="A238" s="9" t="s">
        <v>208</v>
      </c>
      <c r="B238" s="20">
        <v>90040</v>
      </c>
      <c r="C238" s="35"/>
      <c r="D238" s="106"/>
      <c r="E238" s="106"/>
      <c r="F238" s="106"/>
      <c r="G238" s="106"/>
      <c r="H238" s="106"/>
      <c r="I238" s="106"/>
      <c r="J238" s="106"/>
      <c r="K238" s="109"/>
    </row>
    <row r="239" spans="1:11" ht="12.75">
      <c r="A239" s="7" t="s">
        <v>299</v>
      </c>
      <c r="B239" s="19">
        <v>95534</v>
      </c>
      <c r="C239" s="30"/>
      <c r="D239" s="106"/>
      <c r="E239" s="106"/>
      <c r="F239" s="106"/>
      <c r="G239" s="106"/>
      <c r="H239" s="106"/>
      <c r="I239" s="106"/>
      <c r="J239" s="106"/>
      <c r="K239" s="109">
        <v>22000</v>
      </c>
    </row>
    <row r="240" spans="1:11" ht="12.75">
      <c r="A240" s="27" t="s">
        <v>308</v>
      </c>
      <c r="B240" s="28">
        <v>95476</v>
      </c>
      <c r="C240" s="36"/>
      <c r="D240" s="106"/>
      <c r="E240" s="106"/>
      <c r="F240" s="106"/>
      <c r="G240" s="106"/>
      <c r="H240" s="106"/>
      <c r="I240" s="106"/>
      <c r="J240" s="106"/>
      <c r="K240" s="109"/>
    </row>
    <row r="241" spans="1:11" ht="25.5">
      <c r="A241" s="7" t="s">
        <v>327</v>
      </c>
      <c r="B241" s="19">
        <v>50293</v>
      </c>
      <c r="C241" s="30"/>
      <c r="D241" s="106"/>
      <c r="E241" s="106"/>
      <c r="F241" s="106"/>
      <c r="G241" s="106"/>
      <c r="H241" s="106"/>
      <c r="I241" s="106"/>
      <c r="J241" s="106"/>
      <c r="K241" s="109"/>
    </row>
    <row r="242" spans="1:11" ht="12.75">
      <c r="A242" s="7" t="s">
        <v>278</v>
      </c>
      <c r="B242" s="19">
        <v>56382</v>
      </c>
      <c r="C242" s="30"/>
      <c r="D242" s="106"/>
      <c r="E242" s="106"/>
      <c r="F242" s="106"/>
      <c r="G242" s="106"/>
      <c r="H242" s="106"/>
      <c r="I242" s="106"/>
      <c r="J242" s="106"/>
      <c r="K242" s="109">
        <v>1000</v>
      </c>
    </row>
    <row r="243" spans="1:11" ht="12.75">
      <c r="A243" s="7" t="s">
        <v>175</v>
      </c>
      <c r="B243" s="19">
        <v>608935</v>
      </c>
      <c r="C243" s="30"/>
      <c r="D243" s="106"/>
      <c r="E243" s="106"/>
      <c r="F243" s="106"/>
      <c r="G243" s="106"/>
      <c r="H243" s="106"/>
      <c r="I243" s="106"/>
      <c r="J243" s="106"/>
      <c r="K243" s="109"/>
    </row>
    <row r="244" spans="1:11" ht="12.75">
      <c r="A244" s="7" t="s">
        <v>176</v>
      </c>
      <c r="B244" s="19">
        <v>76017</v>
      </c>
      <c r="C244" s="30"/>
      <c r="D244" s="106"/>
      <c r="E244" s="106"/>
      <c r="F244" s="106"/>
      <c r="G244" s="106"/>
      <c r="H244" s="106"/>
      <c r="I244" s="106"/>
      <c r="J244" s="106"/>
      <c r="K244" s="109"/>
    </row>
    <row r="245" spans="1:11" ht="12.75">
      <c r="A245" s="7" t="s">
        <v>279</v>
      </c>
      <c r="B245" s="19">
        <v>82688</v>
      </c>
      <c r="C245" s="30"/>
      <c r="D245" s="106"/>
      <c r="E245" s="106"/>
      <c r="F245" s="106"/>
      <c r="G245" s="106"/>
      <c r="H245" s="106"/>
      <c r="I245" s="106"/>
      <c r="J245" s="106"/>
      <c r="K245" s="109"/>
    </row>
    <row r="246" spans="1:11" ht="12.75">
      <c r="A246" s="7" t="s">
        <v>280</v>
      </c>
      <c r="B246" s="19">
        <v>87865</v>
      </c>
      <c r="C246" s="30"/>
      <c r="D246" s="106"/>
      <c r="E246" s="106"/>
      <c r="F246" s="106"/>
      <c r="G246" s="106"/>
      <c r="H246" s="106"/>
      <c r="I246" s="106"/>
      <c r="J246" s="106"/>
      <c r="K246" s="109">
        <v>250</v>
      </c>
    </row>
    <row r="247" spans="1:11" ht="12.75">
      <c r="A247" s="7" t="s">
        <v>177</v>
      </c>
      <c r="B247" s="19">
        <v>109671</v>
      </c>
      <c r="C247" s="30"/>
      <c r="D247" s="106"/>
      <c r="E247" s="106"/>
      <c r="F247" s="106"/>
      <c r="G247" s="106"/>
      <c r="H247" s="106"/>
      <c r="I247" s="106"/>
      <c r="J247" s="106"/>
      <c r="K247" s="109"/>
    </row>
    <row r="248" spans="1:11" ht="25.5">
      <c r="A248" s="7" t="s">
        <v>178</v>
      </c>
      <c r="B248" s="19">
        <v>127184</v>
      </c>
      <c r="C248" s="30"/>
      <c r="D248" s="106"/>
      <c r="E248" s="106"/>
      <c r="F248" s="106"/>
      <c r="G248" s="106"/>
      <c r="H248" s="106"/>
      <c r="I248" s="106"/>
      <c r="J248" s="106"/>
      <c r="K248" s="109"/>
    </row>
    <row r="249" spans="1:11" ht="12.75">
      <c r="A249" s="7" t="s">
        <v>179</v>
      </c>
      <c r="B249" s="19">
        <v>622968</v>
      </c>
      <c r="C249" s="30"/>
      <c r="D249" s="106"/>
      <c r="E249" s="106"/>
      <c r="F249" s="106"/>
      <c r="G249" s="106"/>
      <c r="H249" s="106"/>
      <c r="I249" s="106"/>
      <c r="J249" s="106"/>
      <c r="K249" s="109"/>
    </row>
    <row r="250" spans="1:11" ht="12.75">
      <c r="A250" s="7" t="s">
        <v>180</v>
      </c>
      <c r="B250" s="19">
        <v>85018</v>
      </c>
      <c r="C250" s="30"/>
      <c r="D250" s="106"/>
      <c r="E250" s="106"/>
      <c r="F250" s="106"/>
      <c r="G250" s="106"/>
      <c r="H250" s="106"/>
      <c r="I250" s="106"/>
      <c r="J250" s="106"/>
      <c r="K250" s="109"/>
    </row>
    <row r="251" spans="1:11" ht="12.75">
      <c r="A251" s="7" t="s">
        <v>182</v>
      </c>
      <c r="B251" s="19">
        <v>108952</v>
      </c>
      <c r="C251" s="30"/>
      <c r="D251" s="106">
        <v>58000</v>
      </c>
      <c r="E251" s="106">
        <v>24000</v>
      </c>
      <c r="F251" s="106">
        <v>89000</v>
      </c>
      <c r="G251" s="106">
        <v>46000</v>
      </c>
      <c r="H251" s="106">
        <v>38000</v>
      </c>
      <c r="I251" s="106">
        <v>190000</v>
      </c>
      <c r="J251" s="106">
        <v>5800</v>
      </c>
      <c r="K251" s="109">
        <v>96000</v>
      </c>
    </row>
    <row r="252" spans="1:11" ht="12.75">
      <c r="A252" s="7" t="s">
        <v>282</v>
      </c>
      <c r="B252" s="19">
        <v>75445</v>
      </c>
      <c r="C252" s="30"/>
      <c r="D252" s="106"/>
      <c r="E252" s="106"/>
      <c r="F252" s="106">
        <v>1200</v>
      </c>
      <c r="G252" s="106">
        <v>160</v>
      </c>
      <c r="H252" s="106"/>
      <c r="I252" s="106">
        <v>810</v>
      </c>
      <c r="J252" s="106">
        <v>4</v>
      </c>
      <c r="K252" s="109">
        <v>810</v>
      </c>
    </row>
    <row r="253" spans="1:11" ht="12.75">
      <c r="A253" s="7" t="s">
        <v>283</v>
      </c>
      <c r="B253" s="19">
        <v>7803512</v>
      </c>
      <c r="C253" s="30"/>
      <c r="D253" s="106"/>
      <c r="E253" s="106"/>
      <c r="F253" s="106">
        <v>2800</v>
      </c>
      <c r="G253" s="106">
        <v>350</v>
      </c>
      <c r="H253" s="106"/>
      <c r="I253" s="106">
        <v>700</v>
      </c>
      <c r="J253" s="106"/>
      <c r="K253" s="109"/>
    </row>
    <row r="254" spans="1:11" ht="12.75">
      <c r="A254" s="7" t="s">
        <v>342</v>
      </c>
      <c r="B254" s="19">
        <v>7664382</v>
      </c>
      <c r="C254" s="30"/>
      <c r="D254" s="106"/>
      <c r="E254" s="106"/>
      <c r="F254" s="106"/>
      <c r="G254" s="106"/>
      <c r="H254" s="106"/>
      <c r="I254" s="106"/>
      <c r="J254" s="106"/>
      <c r="K254" s="109"/>
    </row>
    <row r="255" spans="1:11" ht="12.75">
      <c r="A255" s="7" t="s">
        <v>284</v>
      </c>
      <c r="B255" s="19">
        <v>7723140</v>
      </c>
      <c r="C255" s="30"/>
      <c r="D255" s="106"/>
      <c r="E255" s="106"/>
      <c r="F255" s="106"/>
      <c r="G255" s="106"/>
      <c r="H255" s="106"/>
      <c r="I255" s="106"/>
      <c r="J255" s="106"/>
      <c r="K255" s="109"/>
    </row>
    <row r="256" spans="1:11" ht="12.75">
      <c r="A256" s="7" t="s">
        <v>285</v>
      </c>
      <c r="B256" s="19">
        <v>85449</v>
      </c>
      <c r="C256" s="30"/>
      <c r="D256" s="106"/>
      <c r="E256" s="106"/>
      <c r="F256" s="106"/>
      <c r="G256" s="106"/>
      <c r="H256" s="106"/>
      <c r="I256" s="106"/>
      <c r="J256" s="106"/>
      <c r="K256" s="109">
        <v>6000</v>
      </c>
    </row>
    <row r="257" spans="1:11" ht="25.5">
      <c r="A257" s="7" t="s">
        <v>184</v>
      </c>
      <c r="B257" s="19">
        <v>1336363</v>
      </c>
      <c r="C257" s="30"/>
      <c r="D257" s="106"/>
      <c r="E257" s="106"/>
      <c r="F257" s="106"/>
      <c r="G257" s="106"/>
      <c r="H257" s="106"/>
      <c r="I257" s="106"/>
      <c r="J257" s="106"/>
      <c r="K257" s="109"/>
    </row>
    <row r="258" spans="1:11" ht="12.75">
      <c r="A258" s="7" t="s">
        <v>313</v>
      </c>
      <c r="B258" s="19">
        <v>0</v>
      </c>
      <c r="C258" s="30"/>
      <c r="D258" s="106"/>
      <c r="E258" s="106"/>
      <c r="F258" s="106"/>
      <c r="G258" s="106"/>
      <c r="H258" s="106"/>
      <c r="I258" s="106"/>
      <c r="J258" s="106"/>
      <c r="K258" s="109"/>
    </row>
    <row r="259" spans="1:11" ht="12.75">
      <c r="A259" s="7" t="s">
        <v>281</v>
      </c>
      <c r="B259" s="19">
        <v>106503</v>
      </c>
      <c r="C259" s="30"/>
      <c r="D259" s="106"/>
      <c r="E259" s="106"/>
      <c r="F259" s="106"/>
      <c r="G259" s="106"/>
      <c r="H259" s="106"/>
      <c r="I259" s="106"/>
      <c r="J259" s="106"/>
      <c r="K259" s="109"/>
    </row>
    <row r="260" spans="1:11" ht="12.75">
      <c r="A260" s="7" t="s">
        <v>185</v>
      </c>
      <c r="B260" s="19">
        <v>68551100</v>
      </c>
      <c r="C260" s="30"/>
      <c r="D260" s="106"/>
      <c r="E260" s="106"/>
      <c r="F260" s="106"/>
      <c r="G260" s="106"/>
      <c r="H260" s="106"/>
      <c r="I260" s="106"/>
      <c r="J260" s="106"/>
      <c r="K260" s="109"/>
    </row>
    <row r="261" spans="1:11" ht="12.75">
      <c r="A261" s="7" t="s">
        <v>288</v>
      </c>
      <c r="B261" s="19">
        <v>123386</v>
      </c>
      <c r="C261" s="30"/>
      <c r="D261" s="106"/>
      <c r="E261" s="106"/>
      <c r="F261" s="106"/>
      <c r="G261" s="106"/>
      <c r="H261" s="106"/>
      <c r="I261" s="106"/>
      <c r="J261" s="106"/>
      <c r="K261" s="109"/>
    </row>
    <row r="262" spans="1:11" ht="12.75">
      <c r="A262" s="7" t="s">
        <v>289</v>
      </c>
      <c r="B262" s="19">
        <v>114261</v>
      </c>
      <c r="C262" s="30"/>
      <c r="D262" s="106"/>
      <c r="E262" s="106"/>
      <c r="F262" s="106"/>
      <c r="G262" s="106"/>
      <c r="H262" s="106"/>
      <c r="I262" s="106"/>
      <c r="J262" s="106"/>
      <c r="K262" s="109"/>
    </row>
    <row r="263" spans="1:11" ht="25.5">
      <c r="A263" s="7" t="s">
        <v>187</v>
      </c>
      <c r="B263" s="19">
        <v>78875</v>
      </c>
      <c r="C263" s="30"/>
      <c r="D263" s="106"/>
      <c r="E263" s="106"/>
      <c r="F263" s="106"/>
      <c r="G263" s="106"/>
      <c r="H263" s="106"/>
      <c r="I263" s="106"/>
      <c r="J263" s="106"/>
      <c r="K263" s="109">
        <v>180000</v>
      </c>
    </row>
    <row r="264" spans="1:11" ht="25.5">
      <c r="A264" s="7" t="s">
        <v>344</v>
      </c>
      <c r="B264" s="19">
        <v>107982</v>
      </c>
      <c r="C264" s="30"/>
      <c r="D264" s="106"/>
      <c r="E264" s="106"/>
      <c r="F264" s="106"/>
      <c r="G264" s="106"/>
      <c r="H264" s="106"/>
      <c r="I264" s="106"/>
      <c r="J264" s="106"/>
      <c r="K264" s="109"/>
    </row>
    <row r="265" spans="1:11" ht="12.75">
      <c r="A265" s="7" t="s">
        <v>290</v>
      </c>
      <c r="B265" s="19">
        <v>75569</v>
      </c>
      <c r="C265" s="30"/>
      <c r="D265" s="106">
        <v>140000</v>
      </c>
      <c r="E265" s="106">
        <v>26000</v>
      </c>
      <c r="F265" s="106">
        <v>690000</v>
      </c>
      <c r="G265" s="106">
        <v>120000</v>
      </c>
      <c r="H265" s="106">
        <v>120000</v>
      </c>
      <c r="I265" s="106">
        <v>590000</v>
      </c>
      <c r="J265" s="106">
        <v>3100</v>
      </c>
      <c r="K265" s="109">
        <v>95000</v>
      </c>
    </row>
    <row r="266" spans="1:11" ht="12.75">
      <c r="A266" s="7" t="s">
        <v>310</v>
      </c>
      <c r="B266" s="19">
        <v>106423</v>
      </c>
      <c r="C266" s="29"/>
      <c r="D266" s="106"/>
      <c r="E266" s="106"/>
      <c r="F266" s="106"/>
      <c r="G266" s="106"/>
      <c r="H266" s="106"/>
      <c r="I266" s="106"/>
      <c r="J266" s="106"/>
      <c r="K266" s="109"/>
    </row>
    <row r="267" spans="1:11" ht="12.75">
      <c r="A267" s="7" t="s">
        <v>188</v>
      </c>
      <c r="B267" s="19">
        <v>129000</v>
      </c>
      <c r="C267" s="30"/>
      <c r="D267" s="106"/>
      <c r="E267" s="106"/>
      <c r="F267" s="106"/>
      <c r="G267" s="106"/>
      <c r="H267" s="106"/>
      <c r="I267" s="106"/>
      <c r="J267" s="106"/>
      <c r="K267" s="109"/>
    </row>
    <row r="268" spans="1:11" ht="12.75">
      <c r="A268" s="7" t="s">
        <v>189</v>
      </c>
      <c r="B268" s="19">
        <v>110861</v>
      </c>
      <c r="C268" s="30"/>
      <c r="D268" s="106"/>
      <c r="E268" s="106"/>
      <c r="F268" s="106"/>
      <c r="G268" s="106"/>
      <c r="H268" s="106"/>
      <c r="I268" s="106"/>
      <c r="J268" s="106"/>
      <c r="K268" s="109"/>
    </row>
    <row r="269" spans="1:11" ht="12.75">
      <c r="A269" s="7" t="s">
        <v>191</v>
      </c>
      <c r="B269" s="19">
        <v>91225</v>
      </c>
      <c r="C269" s="30"/>
      <c r="D269" s="106"/>
      <c r="E269" s="106"/>
      <c r="F269" s="106"/>
      <c r="G269" s="106"/>
      <c r="H269" s="106"/>
      <c r="I269" s="106"/>
      <c r="J269" s="106"/>
      <c r="K269" s="109"/>
    </row>
    <row r="270" spans="1:11" ht="12.75">
      <c r="A270" s="7" t="s">
        <v>292</v>
      </c>
      <c r="B270" s="19">
        <v>106514</v>
      </c>
      <c r="C270" s="30"/>
      <c r="D270" s="106"/>
      <c r="E270" s="106"/>
      <c r="F270" s="106"/>
      <c r="G270" s="106"/>
      <c r="H270" s="106"/>
      <c r="I270" s="106"/>
      <c r="J270" s="106"/>
      <c r="K270" s="109">
        <v>10000</v>
      </c>
    </row>
    <row r="271" spans="1:11" ht="12.75">
      <c r="A271" s="7" t="s">
        <v>193</v>
      </c>
      <c r="B271" s="19">
        <v>94597</v>
      </c>
      <c r="C271" s="30"/>
      <c r="D271" s="106"/>
      <c r="E271" s="106"/>
      <c r="F271" s="106"/>
      <c r="G271" s="106"/>
      <c r="H271" s="106"/>
      <c r="I271" s="106"/>
      <c r="J271" s="106"/>
      <c r="K271" s="109"/>
    </row>
    <row r="272" spans="1:11" ht="12.75">
      <c r="A272" s="7" t="s">
        <v>194</v>
      </c>
      <c r="B272" s="19">
        <v>0</v>
      </c>
      <c r="C272" s="30"/>
      <c r="D272" s="106"/>
      <c r="E272" s="106"/>
      <c r="F272" s="106"/>
      <c r="G272" s="106"/>
      <c r="H272" s="106"/>
      <c r="I272" s="106"/>
      <c r="J272" s="106"/>
      <c r="K272" s="109">
        <v>100</v>
      </c>
    </row>
    <row r="273" spans="1:11" ht="12.75">
      <c r="A273" s="7" t="s">
        <v>195</v>
      </c>
      <c r="B273" s="19">
        <v>100425</v>
      </c>
      <c r="C273" s="30">
        <v>21000</v>
      </c>
      <c r="D273" s="106">
        <v>85000</v>
      </c>
      <c r="E273" s="106">
        <v>85000</v>
      </c>
      <c r="F273" s="106">
        <v>550000</v>
      </c>
      <c r="G273" s="106">
        <v>550000</v>
      </c>
      <c r="H273" s="106">
        <v>210000</v>
      </c>
      <c r="I273" s="106">
        <v>1100000</v>
      </c>
      <c r="J273" s="106">
        <v>21000</v>
      </c>
      <c r="K273" s="109">
        <v>300000</v>
      </c>
    </row>
    <row r="274" spans="1:11" ht="12.75">
      <c r="A274" s="7" t="s">
        <v>293</v>
      </c>
      <c r="B274" s="19">
        <v>96093</v>
      </c>
      <c r="C274" s="30"/>
      <c r="D274" s="106"/>
      <c r="E274" s="106"/>
      <c r="F274" s="106"/>
      <c r="G274" s="106"/>
      <c r="H274" s="106"/>
      <c r="I274" s="106"/>
      <c r="J274" s="106"/>
      <c r="K274" s="109"/>
    </row>
    <row r="275" spans="1:11" ht="12.75">
      <c r="A275" s="26" t="s">
        <v>351</v>
      </c>
      <c r="B275" s="19">
        <v>608731</v>
      </c>
      <c r="C275" s="30"/>
      <c r="D275" s="106"/>
      <c r="E275" s="106"/>
      <c r="F275" s="106"/>
      <c r="G275" s="106"/>
      <c r="H275" s="106"/>
      <c r="I275" s="106"/>
      <c r="J275" s="106"/>
      <c r="K275" s="109"/>
    </row>
    <row r="276" spans="1:11" ht="12.75">
      <c r="A276" s="7" t="s">
        <v>296</v>
      </c>
      <c r="B276" s="19">
        <v>7550450</v>
      </c>
      <c r="C276" s="30">
        <v>10</v>
      </c>
      <c r="D276" s="106">
        <v>540</v>
      </c>
      <c r="E276" s="106">
        <v>540</v>
      </c>
      <c r="F276" s="106">
        <v>7800</v>
      </c>
      <c r="G276" s="106">
        <v>730</v>
      </c>
      <c r="H276" s="106">
        <v>5000</v>
      </c>
      <c r="I276" s="106">
        <v>20000</v>
      </c>
      <c r="J276" s="106"/>
      <c r="K276" s="109"/>
    </row>
    <row r="277" spans="1:11" ht="12.75">
      <c r="A277" s="7" t="s">
        <v>196</v>
      </c>
      <c r="B277" s="19">
        <v>108883</v>
      </c>
      <c r="C277" s="30">
        <v>3700</v>
      </c>
      <c r="D277" s="106">
        <v>750000</v>
      </c>
      <c r="E277" s="106">
        <v>750000</v>
      </c>
      <c r="F277" s="106">
        <v>1900000</v>
      </c>
      <c r="G277" s="106">
        <v>1900000</v>
      </c>
      <c r="H277" s="106">
        <v>190000</v>
      </c>
      <c r="I277" s="106">
        <v>1100000</v>
      </c>
      <c r="J277" s="106">
        <v>37000</v>
      </c>
      <c r="K277" s="109">
        <v>190000</v>
      </c>
    </row>
    <row r="278" spans="1:11" ht="12.75">
      <c r="A278" s="7" t="s">
        <v>300</v>
      </c>
      <c r="B278" s="19">
        <v>8001352</v>
      </c>
      <c r="C278" s="30"/>
      <c r="D278" s="106"/>
      <c r="E278" s="106"/>
      <c r="F278" s="106"/>
      <c r="G278" s="106"/>
      <c r="H278" s="106"/>
      <c r="I278" s="106"/>
      <c r="J278" s="106"/>
      <c r="K278" s="109"/>
    </row>
    <row r="279" spans="1:11" ht="12.75">
      <c r="A279" s="7" t="s">
        <v>197</v>
      </c>
      <c r="B279" s="19">
        <v>79016</v>
      </c>
      <c r="C279" s="30">
        <v>10700</v>
      </c>
      <c r="D279" s="106">
        <v>700000</v>
      </c>
      <c r="E279" s="106">
        <v>410000</v>
      </c>
      <c r="F279" s="106">
        <v>2400000</v>
      </c>
      <c r="G279" s="106">
        <v>1300000</v>
      </c>
      <c r="H279" s="106">
        <v>540000</v>
      </c>
      <c r="I279" s="106">
        <v>2700000</v>
      </c>
      <c r="J279" s="106"/>
      <c r="K279" s="109"/>
    </row>
    <row r="280" spans="1:11" ht="12.75">
      <c r="A280" s="7" t="s">
        <v>303</v>
      </c>
      <c r="B280" s="19">
        <v>121448</v>
      </c>
      <c r="C280" s="30"/>
      <c r="D280" s="106"/>
      <c r="E280" s="106"/>
      <c r="F280" s="106"/>
      <c r="G280" s="106"/>
      <c r="H280" s="106"/>
      <c r="I280" s="106"/>
      <c r="J280" s="106">
        <v>2800</v>
      </c>
      <c r="K280" s="109"/>
    </row>
    <row r="281" spans="1:11" ht="12.75">
      <c r="A281" s="7" t="s">
        <v>304</v>
      </c>
      <c r="B281" s="19">
        <v>1582098</v>
      </c>
      <c r="C281" s="30"/>
      <c r="D281" s="106"/>
      <c r="E281" s="106"/>
      <c r="F281" s="106"/>
      <c r="G281" s="106"/>
      <c r="H281" s="106"/>
      <c r="I281" s="106"/>
      <c r="J281" s="106"/>
      <c r="K281" s="109"/>
    </row>
    <row r="282" spans="1:11" ht="12.75">
      <c r="A282" s="24" t="s">
        <v>306</v>
      </c>
      <c r="B282" s="107">
        <v>108054</v>
      </c>
      <c r="C282" s="30"/>
      <c r="D282" s="106"/>
      <c r="E282" s="106"/>
      <c r="F282" s="106"/>
      <c r="G282" s="106"/>
      <c r="H282" s="106">
        <v>18000</v>
      </c>
      <c r="I282" s="106">
        <v>260000</v>
      </c>
      <c r="J282" s="106"/>
      <c r="K282" s="109"/>
    </row>
    <row r="283" spans="1:11" ht="12.75">
      <c r="A283" s="24" t="s">
        <v>307</v>
      </c>
      <c r="B283" s="107">
        <v>593602</v>
      </c>
      <c r="C283" s="30"/>
      <c r="D283" s="106"/>
      <c r="E283" s="106"/>
      <c r="F283" s="106"/>
      <c r="G283" s="106"/>
      <c r="H283" s="106"/>
      <c r="I283" s="106"/>
      <c r="J283" s="106"/>
      <c r="K283" s="109"/>
    </row>
    <row r="284" spans="1:11" ht="12.75">
      <c r="A284" s="24" t="s">
        <v>198</v>
      </c>
      <c r="B284" s="107">
        <v>75014</v>
      </c>
      <c r="C284" s="30">
        <v>1300</v>
      </c>
      <c r="D284" s="106">
        <v>640000</v>
      </c>
      <c r="E284" s="106">
        <v>180000</v>
      </c>
      <c r="F284" s="106">
        <v>3100000</v>
      </c>
      <c r="G284" s="106">
        <v>2100000</v>
      </c>
      <c r="H284" s="106">
        <v>130000</v>
      </c>
      <c r="I284" s="106">
        <v>13000000</v>
      </c>
      <c r="J284" s="106">
        <v>180000</v>
      </c>
      <c r="K284" s="109"/>
    </row>
    <row r="285" spans="1:11" ht="13.5" thickBot="1">
      <c r="A285" s="10" t="s">
        <v>199</v>
      </c>
      <c r="B285" s="21">
        <v>1330207</v>
      </c>
      <c r="C285" s="37">
        <v>4300</v>
      </c>
      <c r="D285" s="116">
        <v>560000</v>
      </c>
      <c r="E285" s="116">
        <v>560000</v>
      </c>
      <c r="F285" s="116">
        <v>1700000</v>
      </c>
      <c r="G285" s="116">
        <v>1700000</v>
      </c>
      <c r="H285" s="116"/>
      <c r="I285" s="116"/>
      <c r="J285" s="116">
        <v>22000</v>
      </c>
      <c r="K285" s="117">
        <v>390000</v>
      </c>
    </row>
    <row r="286" spans="1:3" ht="12.75">
      <c r="A286" s="11"/>
      <c r="B286" s="22"/>
      <c r="C286" s="38"/>
    </row>
  </sheetData>
  <sheetProtection/>
  <mergeCells count="2">
    <mergeCell ref="A1:I1"/>
    <mergeCell ref="A2:I2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Catherine Mitchell</cp:lastModifiedBy>
  <cp:lastPrinted>2005-08-11T18:49:22Z</cp:lastPrinted>
  <dcterms:created xsi:type="dcterms:W3CDTF">2005-07-20T13:10:41Z</dcterms:created>
  <dcterms:modified xsi:type="dcterms:W3CDTF">2022-09-20T18:30:04Z</dcterms:modified>
  <cp:category/>
  <cp:version/>
  <cp:contentType/>
  <cp:contentStatus/>
</cp:coreProperties>
</file>