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ntb-my.sharepoint.com/personal/mhoffa_hntb_com/Documents/Ohio River Bridges/TSP RFP - new/FINAL_Addendum/"/>
    </mc:Choice>
  </mc:AlternateContent>
  <xr:revisionPtr revIDLastSave="18" documentId="8_{1F2C4AF9-5EDD-492F-8E90-F615162521F4}" xr6:coauthVersionLast="41" xr6:coauthVersionMax="41" xr10:uidLastSave="{B9F129D9-11E2-4864-8B89-9B274E1680A6}"/>
  <bookViews>
    <workbookView xWindow="28680" yWindow="-120" windowWidth="19440" windowHeight="15000" tabRatio="886" xr2:uid="{00000000-000D-0000-FFFF-FFFF00000000}"/>
  </bookViews>
  <sheets>
    <sheet name="Initial" sheetId="2" r:id="rId1"/>
    <sheet name="1A Initial Detail" sheetId="8" r:id="rId2"/>
    <sheet name="2 BOS Admin" sheetId="13" r:id="rId3"/>
    <sheet name="2A BOS Admin Detail" sheetId="15" r:id="rId4"/>
    <sheet name="3 Variable Operations" sheetId="12" r:id="rId5"/>
    <sheet name="3A Variable Ops Assumptions" sheetId="20" r:id="rId6"/>
    <sheet name="4 Fixed Operations" sheetId="4" r:id="rId7"/>
    <sheet name="4A Fixed Ops Detail" sheetId="16" r:id="rId8"/>
    <sheet name="4B Fixed Ops Assumptions" sheetId="25" r:id="rId9"/>
    <sheet name="5 End Transition" sheetId="17" r:id="rId10"/>
    <sheet name="5A End Transition Detail" sheetId="18" r:id="rId11"/>
    <sheet name="6 Various Pass-Throughs" sheetId="19" r:id="rId12"/>
    <sheet name="7 Labor Rates" sheetId="6" r:id="rId13"/>
  </sheets>
  <definedNames>
    <definedName name="_xlnm.Print_Area" localSheetId="1">'1A Initial Detail'!$A$1:$E$93</definedName>
    <definedName name="_xlnm.Print_Area" localSheetId="2">'2 BOS Admin'!$A$1:$D$13</definedName>
    <definedName name="_xlnm.Print_Area" localSheetId="3">'2A BOS Admin Detail'!$A$1:$E$111</definedName>
    <definedName name="_xlnm.Print_Area" localSheetId="4">'3 Variable Operations'!$A$1:$J$33</definedName>
    <definedName name="_xlnm.Print_Area" localSheetId="5">'3A Variable Ops Assumptions'!$A$1:$A$20</definedName>
    <definedName name="_xlnm.Print_Area" localSheetId="6">'4 Fixed Operations'!$A$1:$D$13</definedName>
    <definedName name="_xlnm.Print_Area" localSheetId="7">'4A Fixed Ops Detail'!$A$1:$H$22</definedName>
    <definedName name="_xlnm.Print_Area" localSheetId="8">'4B Fixed Ops Assumptions'!$A$1:$A$20</definedName>
    <definedName name="_xlnm.Print_Area" localSheetId="9">'5 End Transition'!$A$1:$C$6</definedName>
    <definedName name="_xlnm.Print_Area" localSheetId="10">'5A End Transition Detail'!$A$1:$D$14</definedName>
    <definedName name="_xlnm.Print_Area" localSheetId="11">'6 Various Pass-Throughs'!$A$1:$H$17</definedName>
    <definedName name="_xlnm.Print_Area" localSheetId="12">'7 Labor Rates'!$A$1:$J$40</definedName>
    <definedName name="_xlnm.Print_Area" localSheetId="0">Initial!$A$1:$D$20</definedName>
    <definedName name="_xlnm.Print_Titles" localSheetId="1">'1A Initial Detail'!$5:$5</definedName>
    <definedName name="_xlnm.Print_Titles" localSheetId="3">'2A BOS Admin Detail'!$5:$5</definedName>
    <definedName name="_xlnm.Print_Titles" localSheetId="12">'7 Labor Rates'!$4:$5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5" l="1"/>
  <c r="E18" i="8"/>
  <c r="D12" i="18"/>
  <c r="E108" i="15"/>
  <c r="E93" i="15"/>
  <c r="E78" i="15"/>
  <c r="E82" i="15"/>
  <c r="E63" i="15"/>
  <c r="E48" i="15"/>
  <c r="E33" i="15"/>
  <c r="E18" i="15"/>
  <c r="E25" i="8" l="1"/>
  <c r="E31" i="8"/>
  <c r="E39" i="8"/>
  <c r="E44" i="8"/>
  <c r="E55" i="8"/>
  <c r="E60" i="8"/>
  <c r="E67" i="8"/>
  <c r="E73" i="8"/>
  <c r="E78" i="8"/>
  <c r="E85" i="8"/>
  <c r="E90" i="8"/>
  <c r="E14" i="8"/>
  <c r="H11" i="19" l="1"/>
  <c r="G11" i="19"/>
  <c r="F11" i="19"/>
  <c r="E11" i="19"/>
  <c r="D11" i="19"/>
  <c r="C11" i="19"/>
  <c r="E20" i="8" l="1"/>
  <c r="D16" i="8"/>
  <c r="C16" i="8"/>
  <c r="D11" i="18" l="1"/>
  <c r="E107" i="15" l="1"/>
  <c r="E106" i="15"/>
  <c r="E105" i="15"/>
  <c r="E104" i="15"/>
  <c r="E103" i="15"/>
  <c r="E102" i="15"/>
  <c r="E101" i="15"/>
  <c r="E100" i="15"/>
  <c r="E99" i="15"/>
  <c r="E98" i="15"/>
  <c r="E97" i="15"/>
  <c r="E92" i="15"/>
  <c r="E91" i="15"/>
  <c r="E90" i="15"/>
  <c r="E89" i="15"/>
  <c r="E88" i="15"/>
  <c r="E87" i="15"/>
  <c r="E86" i="15"/>
  <c r="E85" i="15"/>
  <c r="E84" i="15"/>
  <c r="E83" i="15"/>
  <c r="E77" i="15"/>
  <c r="E76" i="15"/>
  <c r="E75" i="15"/>
  <c r="E73" i="15"/>
  <c r="E72" i="15"/>
  <c r="E71" i="15"/>
  <c r="E70" i="15"/>
  <c r="E69" i="15"/>
  <c r="E68" i="15"/>
  <c r="E67" i="15"/>
  <c r="E62" i="15"/>
  <c r="E61" i="15"/>
  <c r="E60" i="15"/>
  <c r="E59" i="15"/>
  <c r="E58" i="15"/>
  <c r="E57" i="15"/>
  <c r="E56" i="15"/>
  <c r="E55" i="15"/>
  <c r="E54" i="15"/>
  <c r="E53" i="15"/>
  <c r="E52" i="15"/>
  <c r="E47" i="15"/>
  <c r="E46" i="15"/>
  <c r="E45" i="15"/>
  <c r="E44" i="15"/>
  <c r="E43" i="15"/>
  <c r="E42" i="15"/>
  <c r="E41" i="15"/>
  <c r="E40" i="15"/>
  <c r="E39" i="15"/>
  <c r="E38" i="15"/>
  <c r="E37" i="15"/>
  <c r="E32" i="15"/>
  <c r="E31" i="15"/>
  <c r="E30" i="15"/>
  <c r="E29" i="15"/>
  <c r="E28" i="15"/>
  <c r="E27" i="15"/>
  <c r="E26" i="15"/>
  <c r="E25" i="15"/>
  <c r="E24" i="15"/>
  <c r="E23" i="15"/>
  <c r="E22" i="15"/>
  <c r="D20" i="15"/>
  <c r="C20" i="15"/>
  <c r="E17" i="15"/>
  <c r="E16" i="15"/>
  <c r="E15" i="15"/>
  <c r="E14" i="15"/>
  <c r="E13" i="15"/>
  <c r="E12" i="15"/>
  <c r="E11" i="15"/>
  <c r="E10" i="15"/>
  <c r="E9" i="15"/>
  <c r="E8" i="15"/>
  <c r="E7" i="15"/>
  <c r="E54" i="8"/>
  <c r="E35" i="15" l="1"/>
  <c r="E20" i="15"/>
  <c r="E50" i="15"/>
  <c r="E95" i="15"/>
  <c r="E110" i="15"/>
  <c r="E65" i="15"/>
  <c r="E80" i="15"/>
  <c r="C6" i="13"/>
  <c r="B25" i="12" l="1"/>
  <c r="B24" i="12"/>
  <c r="B21" i="12"/>
  <c r="B20" i="12"/>
  <c r="B17" i="12"/>
  <c r="B16" i="12"/>
  <c r="B13" i="12"/>
  <c r="B12" i="12"/>
  <c r="H11" i="16" l="1"/>
  <c r="H16" i="16"/>
  <c r="H21" i="16"/>
  <c r="D11" i="16"/>
  <c r="D16" i="16"/>
  <c r="D27" i="8" l="1"/>
  <c r="C27" i="8"/>
  <c r="E24" i="8"/>
  <c r="E27" i="8" s="1"/>
  <c r="D9" i="2" l="1"/>
  <c r="D80" i="8" l="1"/>
  <c r="C80" i="8"/>
  <c r="E77" i="8"/>
  <c r="E80" i="8" s="1"/>
  <c r="D17" i="2" l="1"/>
  <c r="D92" i="8" l="1"/>
  <c r="C92" i="8"/>
  <c r="E89" i="8"/>
  <c r="E92" i="8" s="1"/>
  <c r="D19" i="2" l="1"/>
  <c r="D69" i="8" l="1"/>
  <c r="C69" i="8"/>
  <c r="E66" i="8"/>
  <c r="E65" i="8"/>
  <c r="E64" i="8"/>
  <c r="E69" i="8" l="1"/>
  <c r="D15" i="2"/>
  <c r="B11" i="19"/>
  <c r="H4" i="19"/>
  <c r="G4" i="19"/>
  <c r="F4" i="19"/>
  <c r="E4" i="19"/>
  <c r="D4" i="19"/>
  <c r="C4" i="19"/>
  <c r="B4" i="19"/>
  <c r="G11" i="16"/>
  <c r="F11" i="16"/>
  <c r="E11" i="16"/>
  <c r="C11" i="16"/>
  <c r="B11" i="16"/>
  <c r="H6" i="16"/>
  <c r="G6" i="16"/>
  <c r="F6" i="16"/>
  <c r="E6" i="16"/>
  <c r="D6" i="16"/>
  <c r="C6" i="16"/>
  <c r="B6" i="16"/>
  <c r="D62" i="8"/>
  <c r="C62" i="8"/>
  <c r="E59" i="8"/>
  <c r="E62" i="8" s="1"/>
  <c r="D14" i="2" l="1"/>
  <c r="A2" i="18"/>
  <c r="C14" i="18"/>
  <c r="B14" i="18"/>
  <c r="D10" i="18"/>
  <c r="D9" i="18"/>
  <c r="D8" i="18"/>
  <c r="E84" i="8"/>
  <c r="E83" i="8"/>
  <c r="E72" i="8"/>
  <c r="E51" i="8"/>
  <c r="E50" i="8"/>
  <c r="E37" i="8"/>
  <c r="E36" i="8"/>
  <c r="E19" i="8"/>
  <c r="E22" i="8" s="1"/>
  <c r="E30" i="8"/>
  <c r="E13" i="8"/>
  <c r="E12" i="8"/>
  <c r="E11" i="8"/>
  <c r="D14" i="18" l="1"/>
  <c r="C6" i="17"/>
  <c r="G21" i="16"/>
  <c r="F21" i="16"/>
  <c r="E21" i="16"/>
  <c r="D21" i="16"/>
  <c r="C21" i="16"/>
  <c r="B21" i="16"/>
  <c r="G16" i="16"/>
  <c r="F16" i="16"/>
  <c r="E16" i="16"/>
  <c r="C16" i="16"/>
  <c r="B16" i="16"/>
  <c r="C22" i="16" l="1"/>
  <c r="C7" i="4" s="1"/>
  <c r="D7" i="4" s="1"/>
  <c r="D22" i="16"/>
  <c r="C8" i="4" s="1"/>
  <c r="D8" i="4" s="1"/>
  <c r="G22" i="16"/>
  <c r="C11" i="4" s="1"/>
  <c r="D11" i="4" s="1"/>
  <c r="H22" i="16"/>
  <c r="C12" i="4" s="1"/>
  <c r="D12" i="4" s="1"/>
  <c r="E22" i="16"/>
  <c r="C9" i="4" s="1"/>
  <c r="D9" i="4" s="1"/>
  <c r="B22" i="16"/>
  <c r="F22" i="16"/>
  <c r="C10" i="4" s="1"/>
  <c r="D10" i="4" s="1"/>
  <c r="C6" i="4" l="1"/>
  <c r="D6" i="4" s="1"/>
  <c r="D13" i="4" l="1"/>
  <c r="D87" i="8" l="1"/>
  <c r="C87" i="8"/>
  <c r="E82" i="8"/>
  <c r="E87" i="8" s="1"/>
  <c r="D75" i="8"/>
  <c r="C75" i="8"/>
  <c r="E71" i="8"/>
  <c r="E75" i="8" s="1"/>
  <c r="D57" i="8"/>
  <c r="C57" i="8"/>
  <c r="E53" i="8"/>
  <c r="E52" i="8"/>
  <c r="E49" i="8"/>
  <c r="E48" i="8"/>
  <c r="E57" i="8" s="1"/>
  <c r="D46" i="8"/>
  <c r="C46" i="8"/>
  <c r="E43" i="8"/>
  <c r="E46" i="8" s="1"/>
  <c r="D41" i="8"/>
  <c r="C41" i="8"/>
  <c r="E38" i="8"/>
  <c r="E35" i="8"/>
  <c r="E41" i="8" s="1"/>
  <c r="D22" i="8"/>
  <c r="C22" i="8"/>
  <c r="D33" i="8"/>
  <c r="C33" i="8"/>
  <c r="E29" i="8"/>
  <c r="E33" i="8" s="1"/>
  <c r="E10" i="8"/>
  <c r="E16" i="8" s="1"/>
  <c r="D8" i="8"/>
  <c r="C8" i="8"/>
  <c r="E7" i="8"/>
  <c r="C93" i="8" l="1"/>
  <c r="D93" i="8"/>
  <c r="E8" i="8"/>
  <c r="E93" i="8" s="1"/>
  <c r="D13" i="2"/>
  <c r="D10" i="2"/>
  <c r="D7" i="2"/>
  <c r="D12" i="2"/>
  <c r="D18" i="2"/>
  <c r="D8" i="2"/>
  <c r="D16" i="2"/>
  <c r="D11" i="2"/>
  <c r="C110" i="15"/>
  <c r="C95" i="15"/>
  <c r="C80" i="15"/>
  <c r="C65" i="15"/>
  <c r="C50" i="15"/>
  <c r="C35" i="15"/>
  <c r="D110" i="15"/>
  <c r="D95" i="15"/>
  <c r="D80" i="15"/>
  <c r="D65" i="15"/>
  <c r="D50" i="15"/>
  <c r="D35" i="15"/>
  <c r="D6" i="13"/>
  <c r="D6" i="2" l="1"/>
  <c r="D111" i="15"/>
  <c r="C111" i="15"/>
  <c r="G92" i="8"/>
  <c r="C9" i="13"/>
  <c r="C10" i="13"/>
  <c r="C11" i="13"/>
  <c r="C8" i="13"/>
  <c r="C12" i="13"/>
  <c r="G8" i="8" l="1"/>
  <c r="C7" i="13"/>
  <c r="D7" i="13" s="1"/>
  <c r="E111" i="15"/>
  <c r="D12" i="13"/>
  <c r="D11" i="13"/>
  <c r="D10" i="13"/>
  <c r="D9" i="13"/>
  <c r="D8" i="13"/>
  <c r="D13" i="13" l="1"/>
  <c r="B9" i="12"/>
  <c r="B8" i="12"/>
  <c r="D20" i="2" l="1"/>
</calcChain>
</file>

<file path=xl/sharedStrings.xml><?xml version="1.0" encoding="utf-8"?>
<sst xmlns="http://schemas.openxmlformats.org/spreadsheetml/2006/main" count="542" uniqueCount="319">
  <si>
    <t>Total Cost</t>
  </si>
  <si>
    <t>Item #</t>
  </si>
  <si>
    <t>LS</t>
  </si>
  <si>
    <t>Description</t>
  </si>
  <si>
    <t>Unit</t>
  </si>
  <si>
    <t>Unit Cost</t>
  </si>
  <si>
    <t>Subtotal</t>
  </si>
  <si>
    <t>TOTAL</t>
  </si>
  <si>
    <t>Year 1 of Operations</t>
  </si>
  <si>
    <t>Year 2 of Operations</t>
  </si>
  <si>
    <t>Year 3 of Operations</t>
  </si>
  <si>
    <t>Year 4 of Operations</t>
  </si>
  <si>
    <t>Year 5 of Operations</t>
  </si>
  <si>
    <t>Year 6 of Operations</t>
  </si>
  <si>
    <t>Year 7 of Operations</t>
  </si>
  <si>
    <t>&gt;</t>
  </si>
  <si>
    <t>Total Monthly Cost</t>
  </si>
  <si>
    <t>Level 1</t>
  </si>
  <si>
    <t>Level 2</t>
  </si>
  <si>
    <t>Level 3</t>
  </si>
  <si>
    <t>Management/Supervision</t>
  </si>
  <si>
    <t>Network Management</t>
  </si>
  <si>
    <t>System Administration</t>
  </si>
  <si>
    <t>System Monitoring</t>
  </si>
  <si>
    <t>Escrow and Performance Bond</t>
  </si>
  <si>
    <t>Equipment and SW Licensing and Support Renewals</t>
  </si>
  <si>
    <t>Summary</t>
  </si>
  <si>
    <t>Details</t>
  </si>
  <si>
    <t xml:space="preserve">Initial Costs </t>
  </si>
  <si>
    <t>1.10</t>
  </si>
  <si>
    <t>5.1</t>
  </si>
  <si>
    <t>Project Manager</t>
  </si>
  <si>
    <t>Back Office and Development Manager</t>
  </si>
  <si>
    <t>Technical/Solution Architect</t>
  </si>
  <si>
    <t>Quality Assurance/Testing Manager</t>
  </si>
  <si>
    <t>Data Migration Manager</t>
  </si>
  <si>
    <t>Training Manager</t>
  </si>
  <si>
    <t>Customer Service Center Manager</t>
  </si>
  <si>
    <t>Finance and Operational Reporting Manager</t>
  </si>
  <si>
    <t>Maintenance Manager</t>
  </si>
  <si>
    <t>Software Programmer I</t>
  </si>
  <si>
    <t>Software Programmer II</t>
  </si>
  <si>
    <t>Software Programmer III</t>
  </si>
  <si>
    <t>Project Director</t>
  </si>
  <si>
    <t>Systems Engineer</t>
  </si>
  <si>
    <t>Database Analyst</t>
  </si>
  <si>
    <t xml:space="preserve">Network Analyst </t>
  </si>
  <si>
    <t>Installation Manager</t>
  </si>
  <si>
    <t>IVR Systems Specialist</t>
  </si>
  <si>
    <t>IT Technical Support for CSC</t>
  </si>
  <si>
    <t>Imager Reviewer Supervisor</t>
  </si>
  <si>
    <t>Image Reviewer</t>
  </si>
  <si>
    <t>Customer Service Center Supervisor</t>
  </si>
  <si>
    <t>Fulfillment Staff</t>
  </si>
  <si>
    <t>Lockbox Supervisor</t>
  </si>
  <si>
    <t>Lockbox Staff</t>
  </si>
  <si>
    <t>Communications Specialist</t>
  </si>
  <si>
    <t>Position</t>
  </si>
  <si>
    <t>Indiana Walk-Up Center</t>
  </si>
  <si>
    <t>Kentucky Walk-Up Center</t>
  </si>
  <si>
    <t>Other Costs</t>
  </si>
  <si>
    <t>Hardware Costs</t>
  </si>
  <si>
    <t>Software Costs</t>
  </si>
  <si>
    <t>Monthly Costs</t>
  </si>
  <si>
    <t>4.1</t>
  </si>
  <si>
    <t>4.2</t>
  </si>
  <si>
    <t>4.3</t>
  </si>
  <si>
    <t>4.4</t>
  </si>
  <si>
    <t>4.5</t>
  </si>
  <si>
    <t>4.6</t>
  </si>
  <si>
    <t>4.7</t>
  </si>
  <si>
    <t>1.11</t>
  </si>
  <si>
    <t>Table 2</t>
  </si>
  <si>
    <t>Customer Service Center CSR</t>
  </si>
  <si>
    <t>Data Cleansing and Migration</t>
  </si>
  <si>
    <t>CSC HR/Staffing Lead</t>
  </si>
  <si>
    <t>1.12</t>
  </si>
  <si>
    <t>1.13</t>
  </si>
  <si>
    <t>Table 1</t>
  </si>
  <si>
    <t>Table 3</t>
  </si>
  <si>
    <t xml:space="preserve">Table 4 </t>
  </si>
  <si>
    <t>Table 5</t>
  </si>
  <si>
    <t>Table 6</t>
  </si>
  <si>
    <t xml:space="preserve">Table 7 </t>
  </si>
  <si>
    <t>Fulfillment Supervisor</t>
  </si>
  <si>
    <t>1.14</t>
  </si>
  <si>
    <t>Approved System Integration Test Report &amp; Data Cleansing and Migration Test Report</t>
  </si>
  <si>
    <t xml:space="preserve">Approved Functionality Assurance Test Report </t>
  </si>
  <si>
    <t>Walk Up Center Supervisor</t>
  </si>
  <si>
    <t>Walk Up Center CSR</t>
  </si>
  <si>
    <t>Analysis (approved Future Updated Business Rules and RTM)</t>
  </si>
  <si>
    <t>Design - Part 1 (approved FSD)</t>
  </si>
  <si>
    <t>Planning - Part 2 (approved Start of Contract Transition Plan, and Data Cleansing and Migration Plan)</t>
  </si>
  <si>
    <t>Design - Part 2 (approved SDD, RDD, Notifications Manual, and PCD)</t>
  </si>
  <si>
    <t>Planning &amp; Design - Part 3 approved Plans: Installation, DRP, BCP, Training, Master Staffing, Maintenance, and Facilities Buildout Design)</t>
  </si>
  <si>
    <t>Planning - Part 4 (approved SOPs, Safety and Security Plan, and End of Contract Transition Plan)</t>
  </si>
  <si>
    <t>Deputy Project Manager</t>
  </si>
  <si>
    <t xml:space="preserve">Variable Operations Assumptions </t>
  </si>
  <si>
    <t xml:space="preserve">Mobilization </t>
  </si>
  <si>
    <t>PMP</t>
  </si>
  <si>
    <t>SDP</t>
  </si>
  <si>
    <t>RTM</t>
  </si>
  <si>
    <t>FSD</t>
  </si>
  <si>
    <t>SDD</t>
  </si>
  <si>
    <t>RDD</t>
  </si>
  <si>
    <t>PCD</t>
  </si>
  <si>
    <t>DRP</t>
  </si>
  <si>
    <t>BCP</t>
  </si>
  <si>
    <t>Maintenance</t>
  </si>
  <si>
    <t xml:space="preserve">Buildout design </t>
  </si>
  <si>
    <t xml:space="preserve">Testing </t>
  </si>
  <si>
    <t xml:space="preserve">Coordination </t>
  </si>
  <si>
    <t xml:space="preserve">Migration </t>
  </si>
  <si>
    <t>End of Contract Transition Costs (assumes transition occurs after 7 years of operations)</t>
  </si>
  <si>
    <t>Notes:</t>
  </si>
  <si>
    <t>Planning - Part 1 (approved Detailed Project Schedule, PMP, SDP and QAMTP)</t>
  </si>
  <si>
    <t>Buildout of Customer Contact Center and Walk Up Centers</t>
  </si>
  <si>
    <t>Go-Live Readiness (approved Load Test Report, UAT Report, and DR Test Report)</t>
  </si>
  <si>
    <t>System Acceptance (approved Operational and Acceptance Test Report) (minimum of 10% of Total Initial Costs)</t>
  </si>
  <si>
    <t>Minimum
Volume
(Monthly)</t>
  </si>
  <si>
    <t>Maximum
Volume
(Monthly)</t>
  </si>
  <si>
    <t>Detailed Project Schedule</t>
  </si>
  <si>
    <t>QAMTP</t>
  </si>
  <si>
    <t>Future Updated Business Rules</t>
  </si>
  <si>
    <t xml:space="preserve">Start of Contract Transition Plan </t>
  </si>
  <si>
    <t xml:space="preserve">Data Cleansing and Migration Plan </t>
  </si>
  <si>
    <t>Notifications Manual</t>
  </si>
  <si>
    <t xml:space="preserve">FAT Report </t>
  </si>
  <si>
    <t>Installation Plan</t>
  </si>
  <si>
    <t>Training Plan</t>
  </si>
  <si>
    <t>Master Staffing Plan</t>
  </si>
  <si>
    <t>Buildout of CCC and WUCs</t>
  </si>
  <si>
    <t>SOPs</t>
  </si>
  <si>
    <t>Safety and Security Plan</t>
  </si>
  <si>
    <t xml:space="preserve">End of Contract Transition Plan </t>
  </si>
  <si>
    <t xml:space="preserve">SIT Report </t>
  </si>
  <si>
    <t>Data Cleansing and Migration Test Report</t>
  </si>
  <si>
    <t>Load Test Report</t>
  </si>
  <si>
    <t>UAT Report</t>
  </si>
  <si>
    <t xml:space="preserve">DR Test Report </t>
  </si>
  <si>
    <t>Operational and Acceptance Test Report</t>
  </si>
  <si>
    <t>Table 1A</t>
  </si>
  <si>
    <t>BOS Administration, Maintenance and Support Services Costs</t>
  </si>
  <si>
    <t>Table 2A</t>
  </si>
  <si>
    <t>Variable Operations Costs</t>
  </si>
  <si>
    <t>Table 3A</t>
  </si>
  <si>
    <t>Assumptions</t>
  </si>
  <si>
    <t xml:space="preserve">Fixed Operations Costs  </t>
  </si>
  <si>
    <t>Fixed Operations Costs</t>
  </si>
  <si>
    <t>Table 4A</t>
  </si>
  <si>
    <t>End of Contract Transition Costs</t>
  </si>
  <si>
    <t>Cost of End of Contract Transition (assumes transition occurs after 7 years of operations)</t>
  </si>
  <si>
    <t>Table 5A</t>
  </si>
  <si>
    <t>Mobilization (maximum of 10% of Total Initial Costs)</t>
  </si>
  <si>
    <t>1.1.1</t>
  </si>
  <si>
    <t>1.2.1</t>
  </si>
  <si>
    <t>1.2.2</t>
  </si>
  <si>
    <t>1.2.3</t>
  </si>
  <si>
    <t>1.2.4</t>
  </si>
  <si>
    <t>1.3.1</t>
  </si>
  <si>
    <t>1.3.2</t>
  </si>
  <si>
    <t>1.4.1</t>
  </si>
  <si>
    <t>1.5.1</t>
  </si>
  <si>
    <t>1.5.2</t>
  </si>
  <si>
    <t>1.6.1</t>
  </si>
  <si>
    <t>1.6.2</t>
  </si>
  <si>
    <t>1.6.3</t>
  </si>
  <si>
    <t>1.6.4</t>
  </si>
  <si>
    <t>1.7.1</t>
  </si>
  <si>
    <t>1.8.1</t>
  </si>
  <si>
    <t>1.8.2</t>
  </si>
  <si>
    <t>1.8.3</t>
  </si>
  <si>
    <t>1.8.4</t>
  </si>
  <si>
    <t>1.8.5</t>
  </si>
  <si>
    <t>1.8.6</t>
  </si>
  <si>
    <t>1.8.7</t>
  </si>
  <si>
    <t>1.9.1</t>
  </si>
  <si>
    <t>1.10.1</t>
  </si>
  <si>
    <t>1.10.2</t>
  </si>
  <si>
    <t>1.10.3</t>
  </si>
  <si>
    <t>1.14.1</t>
  </si>
  <si>
    <t>1.13.1</t>
  </si>
  <si>
    <t>1.13.2</t>
  </si>
  <si>
    <t>1.13.3</t>
  </si>
  <si>
    <t>1.12.1</t>
  </si>
  <si>
    <t>1.11.1</t>
  </si>
  <si>
    <t>1.11.2</t>
  </si>
  <si>
    <t>Equipment (including refresh, if any)</t>
  </si>
  <si>
    <t>Total Annual Fixed Operations Cost</t>
  </si>
  <si>
    <t>Total Monthly Fixed Operations Cost</t>
  </si>
  <si>
    <t>Customer Contact Center</t>
  </si>
  <si>
    <t>Hourly Labor Rates (Fully Loaded)</t>
  </si>
  <si>
    <t xml:space="preserve">Notes: </t>
  </si>
  <si>
    <t>Monthly
Labor Cost</t>
  </si>
  <si>
    <t>Monthly
Non-Labor Cost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</si>
  <si>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</si>
  <si>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</si>
  <si>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</si>
  <si>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</si>
  <si>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</si>
  <si>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</si>
  <si>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</si>
  <si>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</si>
  <si>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</si>
  <si>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</si>
  <si>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</si>
  <si>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</si>
  <si>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</si>
  <si>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</si>
  <si>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</si>
  <si>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</si>
  <si>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</si>
  <si>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</si>
  <si>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</si>
  <si>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</si>
  <si>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</si>
  <si>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</si>
  <si>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</si>
  <si>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</si>
  <si>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</si>
  <si>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</si>
  <si>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</si>
  <si>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</si>
  <si>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</si>
  <si>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</si>
  <si>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</si>
  <si>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</si>
  <si>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</si>
  <si>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</si>
  <si>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</si>
  <si>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</si>
  <si>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</si>
  <si>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</si>
  <si>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</si>
  <si>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</si>
  <si>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</si>
  <si>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</si>
  <si>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</si>
  <si>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</si>
  <si>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2.5.2</t>
  </si>
  <si>
    <t>2.5.1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</si>
  <si>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</si>
  <si>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</si>
  <si>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</si>
  <si>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</si>
  <si>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</si>
  <si>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</si>
  <si>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</si>
  <si>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</si>
  <si>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</si>
  <si>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</si>
  <si>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</si>
  <si>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</si>
  <si>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</si>
  <si>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</si>
  <si>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</si>
  <si>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</si>
  <si>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</si>
  <si>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</si>
  <si>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</si>
  <si>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</si>
  <si>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</si>
  <si>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</si>
  <si>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</si>
  <si>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</si>
  <si>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</si>
  <si>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</si>
  <si>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</si>
  <si>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</si>
  <si>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</si>
  <si>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</si>
  <si>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</si>
  <si>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Assumptions listed are those used to determine the Variable Operations Costs.  The Joint Board is not responsible for the inaccuracy of any assumption made or listed.</t>
  </si>
  <si>
    <t>Table 4B</t>
  </si>
  <si>
    <t xml:space="preserve">Fixed Operations Assumptions </t>
  </si>
  <si>
    <t>Assumptions listed are those used to determine the Fixed Operations Costs.  The Joint Board is not responsible for the inaccuracy of any assumption made or listed.</t>
  </si>
  <si>
    <t>Labor
Cost</t>
  </si>
  <si>
    <t>Non-Labor
Cost</t>
  </si>
  <si>
    <t>PCI Compliance &amp; Certification</t>
  </si>
  <si>
    <t>As-Built Documentation</t>
  </si>
  <si>
    <t>Posted ORB VTolls</t>
  </si>
  <si>
    <t>Posted Image-Based ORB Transactions</t>
  </si>
  <si>
    <t>Image-Based ORB Transactions that cannot post to an Account</t>
  </si>
  <si>
    <t>IOP Transactions from Away Agencies and Transponder-Based ORB Transactions</t>
  </si>
  <si>
    <t>Upgrades</t>
  </si>
  <si>
    <t>Materials</t>
  </si>
  <si>
    <t>Travel</t>
  </si>
  <si>
    <t>Check: System Acceptance minimum of 10% of Total Initial Costs</t>
  </si>
  <si>
    <t>Check: Mobilization max of 10% of Total Initial Costs</t>
  </si>
  <si>
    <t>Year 1
of Contract</t>
  </si>
  <si>
    <t>Year 2
of Contract</t>
  </si>
  <si>
    <t>Year 3
of Contract</t>
  </si>
  <si>
    <t>Year 4
of Contract</t>
  </si>
  <si>
    <t>Year 5
of Contract</t>
  </si>
  <si>
    <t>Year 6
of Contract</t>
  </si>
  <si>
    <t>Year 7
of Contract</t>
  </si>
  <si>
    <t>Year 8
of Contract</t>
  </si>
  <si>
    <t>Year 9
of Contract</t>
  </si>
  <si>
    <t>Check: An "ERROR" message means that the specified cost for OOS VRI Lookup is above the $1.25 max.</t>
  </si>
  <si>
    <t>1) "IOP Transactions from Away Agencies and Transponder-Based ORB Transactions" includes Interoperable TBTs and IBTs from Away Agency facilities posted to RiverLink Accounts and TBTs from ORB facilities (for RiverLink Transponders and for Away Agency Transponders).</t>
  </si>
  <si>
    <t>2) "Posted ORB VTolls" only includes IBTs from ORB facilities (for RiverLink plates and Away Agency plates).</t>
  </si>
  <si>
    <t>3) "Posted Image-Based ORB Transactions" does not include IBTs that are posted ORB VTolls.</t>
  </si>
  <si>
    <t>Costs for Various Pass-Through Cost Items</t>
  </si>
  <si>
    <t>Additional Labor Costs</t>
  </si>
  <si>
    <t xml:space="preserve">4) "Image-Based ORB Transactions that Cannot Post to an Account" includes only those IBTs that were processed through Image Review (OCR and/or Manual Review) and excludes IBTs that were rejected prior to Image Review (e.g., rejected duplicates).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</si>
  <si>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TSP2 will be reimbursed for the actual costs (without markup or overhead) of a successful Out of State VRI lookup up to a maximum amount of $1.25 per successful lookup.  The maximum value in the following cells shall be $1.25.  Any costs above this value should be included in the costs provided on tab "3 Variable Operations". 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</si>
  <si>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TSP2 will be reimbursed for the actual cost (without markup or overhead) of procuring Transponder Retail Packages up to the respective unit costs indicated above.</t>
    </r>
  </si>
  <si>
    <t xml:space="preserve">6) Adjustments to these unit costs could be made every other year starting at Year 3 of Operations, if mutually agreed to.  These adjustments are not required and are not mandatory.  </t>
  </si>
  <si>
    <t>If additional rows are needed, add above this row.</t>
  </si>
  <si>
    <t>If additional rows are needed, add above this row (and ensure amounts are included in Subtotals and Totals).</t>
  </si>
  <si>
    <t>Total Annual Cost</t>
  </si>
  <si>
    <t>5) "Monthly Billing Statements that are paid in full" only applies to post-paid MBSs that have been paid in full during an aging level prior to being sent to Collections (i.e., any transaction/fee/notice that is sent to Collections is not eligible for TSP2 to invoice back to the States upon payment).</t>
  </si>
  <si>
    <t>Labor Cost
(Lump Sum)</t>
  </si>
  <si>
    <t>Non-Labor Cost
(Lump Sum)</t>
  </si>
  <si>
    <r>
      <t>Unit Cost per Other Mailed Notification</t>
    </r>
    <r>
      <rPr>
        <vertAlign val="superscript"/>
        <sz val="10"/>
        <rFont val="Arial"/>
        <family val="2"/>
      </rPr>
      <t>(1)</t>
    </r>
  </si>
  <si>
    <r>
      <t>Unit Cost per Transponder Retail Package</t>
    </r>
    <r>
      <rPr>
        <vertAlign val="superscript"/>
        <sz val="10"/>
        <rFont val="Arial"/>
        <family val="2"/>
      </rPr>
      <t>(2)</t>
    </r>
  </si>
  <si>
    <r>
      <t>Unit Cost per Successful Out-of-State VRI Lookup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</si>
  <si>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TSP2 will be reimbursed for the actual cost (without markup or overhead) of mailing other mailed Notifications up to the respective unit costs indicated above.</t>
    </r>
  </si>
  <si>
    <t>Monthly Billing Statements that are paid in full (prior to Collections)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</si>
</sst>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4" fillId="0" borderId="0" xfId="0" applyFont="1"/>
    <xf numFmtId="0" fontId="2" fillId="0" borderId="1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2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Border="1"/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42" fontId="2" fillId="0" borderId="4" xfId="2" applyNumberFormat="1" applyFont="1" applyFill="1" applyBorder="1" applyAlignment="1" applyProtection="1">
      <alignment horizontal="center" vertical="center" wrapText="1"/>
    </xf>
    <xf numFmtId="42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/>
    <xf numFmtId="0" fontId="5" fillId="0" borderId="21" xfId="0" applyFont="1" applyFill="1" applyBorder="1" applyAlignment="1">
      <alignment horizontal="center" wrapText="1"/>
    </xf>
    <xf numFmtId="0" fontId="2" fillId="0" borderId="18" xfId="0" applyFont="1" applyFill="1" applyBorder="1"/>
    <xf numFmtId="0" fontId="5" fillId="0" borderId="25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0" borderId="23" xfId="0" applyFont="1" applyFill="1" applyBorder="1"/>
    <xf numFmtId="0" fontId="8" fillId="0" borderId="0" xfId="0" applyFont="1"/>
    <xf numFmtId="0" fontId="7" fillId="0" borderId="0" xfId="0" applyFont="1"/>
    <xf numFmtId="44" fontId="2" fillId="2" borderId="3" xfId="1" applyNumberFormat="1" applyFont="1" applyFill="1" applyBorder="1"/>
    <xf numFmtId="164" fontId="4" fillId="0" borderId="1" xfId="3" applyNumberFormat="1" applyFont="1" applyFill="1" applyBorder="1" applyAlignment="1">
      <alignment horizontal="center"/>
    </xf>
    <xf numFmtId="0" fontId="9" fillId="0" borderId="0" xfId="0" applyFont="1"/>
    <xf numFmtId="0" fontId="4" fillId="0" borderId="9" xfId="2" applyFont="1" applyFill="1" applyBorder="1" applyAlignment="1" applyProtection="1">
      <alignment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2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right" vertical="center" wrapText="1"/>
    </xf>
    <xf numFmtId="0" fontId="5" fillId="0" borderId="25" xfId="2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2" fillId="0" borderId="25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 indent="1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 wrapText="1" indent="1"/>
    </xf>
    <xf numFmtId="0" fontId="2" fillId="0" borderId="33" xfId="2" applyFont="1" applyFill="1" applyBorder="1" applyAlignment="1" applyProtection="1">
      <alignment horizontal="center" vertical="center" wrapText="1"/>
    </xf>
    <xf numFmtId="0" fontId="5" fillId="0" borderId="34" xfId="2" applyFont="1" applyFill="1" applyBorder="1" applyAlignment="1" applyProtection="1">
      <alignment horizontal="right" vertical="center" wrapText="1"/>
    </xf>
    <xf numFmtId="165" fontId="5" fillId="0" borderId="34" xfId="2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Alignment="1">
      <alignment wrapText="1"/>
    </xf>
    <xf numFmtId="0" fontId="0" fillId="0" borderId="0" xfId="0" applyFill="1"/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165" fontId="5" fillId="0" borderId="33" xfId="2" applyNumberFormat="1" applyFont="1" applyFill="1" applyBorder="1" applyAlignment="1" applyProtection="1">
      <alignment horizontal="center" vertical="center" wrapText="1"/>
    </xf>
    <xf numFmtId="165" fontId="2" fillId="0" borderId="33" xfId="2" applyNumberFormat="1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 wrapText="1"/>
    </xf>
    <xf numFmtId="0" fontId="2" fillId="0" borderId="39" xfId="0" applyFont="1" applyFill="1" applyBorder="1"/>
    <xf numFmtId="164" fontId="4" fillId="0" borderId="29" xfId="3" applyNumberFormat="1" applyFont="1" applyFill="1" applyBorder="1" applyAlignment="1">
      <alignment horizontal="center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left" vertical="center" wrapText="1"/>
    </xf>
    <xf numFmtId="44" fontId="2" fillId="2" borderId="40" xfId="1" applyNumberFormat="1" applyFont="1" applyFill="1" applyBorder="1"/>
    <xf numFmtId="44" fontId="2" fillId="2" borderId="41" xfId="1" applyNumberFormat="1" applyFont="1" applyFill="1" applyBorder="1"/>
    <xf numFmtId="44" fontId="2" fillId="2" borderId="1" xfId="1" applyNumberFormat="1" applyFont="1" applyFill="1" applyBorder="1"/>
    <xf numFmtId="44" fontId="2" fillId="2" borderId="11" xfId="1" applyNumberFormat="1" applyFont="1" applyFill="1" applyBorder="1"/>
    <xf numFmtId="44" fontId="2" fillId="2" borderId="29" xfId="1" applyNumberFormat="1" applyFont="1" applyFill="1" applyBorder="1"/>
    <xf numFmtId="0" fontId="2" fillId="6" borderId="18" xfId="2" applyFont="1" applyFill="1" applyBorder="1" applyAlignment="1" applyProtection="1">
      <alignment horizontal="center" vertical="center" wrapText="1"/>
    </xf>
    <xf numFmtId="44" fontId="2" fillId="2" borderId="15" xfId="1" applyNumberFormat="1" applyFont="1" applyFill="1" applyBorder="1"/>
    <xf numFmtId="44" fontId="2" fillId="2" borderId="6" xfId="1" applyNumberFormat="1" applyFont="1" applyFill="1" applyBorder="1"/>
    <xf numFmtId="0" fontId="5" fillId="0" borderId="26" xfId="0" applyFont="1" applyFill="1" applyBorder="1" applyAlignment="1">
      <alignment horizontal="center" wrapText="1"/>
    </xf>
    <xf numFmtId="0" fontId="4" fillId="0" borderId="20" xfId="0" applyFont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6" borderId="24" xfId="2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165" fontId="2" fillId="6" borderId="18" xfId="2" applyNumberFormat="1" applyFont="1" applyFill="1" applyBorder="1" applyAlignment="1" applyProtection="1">
      <alignment horizontal="center" vertical="center" wrapText="1"/>
    </xf>
    <xf numFmtId="165" fontId="2" fillId="6" borderId="1" xfId="2" applyNumberFormat="1" applyFont="1" applyFill="1" applyBorder="1" applyAlignment="1" applyProtection="1">
      <alignment vertical="center" wrapText="1"/>
    </xf>
    <xf numFmtId="165" fontId="2" fillId="6" borderId="36" xfId="2" applyNumberFormat="1" applyFont="1" applyFill="1" applyBorder="1" applyAlignment="1" applyProtection="1">
      <alignment horizontal="left" vertical="top" wrapText="1"/>
    </xf>
    <xf numFmtId="165" fontId="2" fillId="6" borderId="37" xfId="2" applyNumberFormat="1" applyFont="1" applyFill="1" applyBorder="1" applyAlignment="1" applyProtection="1">
      <alignment horizontal="left" vertical="top" wrapText="1"/>
    </xf>
    <xf numFmtId="165" fontId="2" fillId="6" borderId="38" xfId="2" applyNumberFormat="1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wrapText="1"/>
    </xf>
    <xf numFmtId="0" fontId="2" fillId="0" borderId="28" xfId="0" applyFont="1" applyFill="1" applyBorder="1"/>
    <xf numFmtId="44" fontId="2" fillId="0" borderId="28" xfId="1" applyNumberFormat="1" applyFont="1" applyFill="1" applyBorder="1"/>
    <xf numFmtId="0" fontId="2" fillId="0" borderId="18" xfId="2" applyFont="1" applyFill="1" applyBorder="1" applyAlignment="1" applyProtection="1">
      <alignment vertical="center" wrapText="1"/>
    </xf>
    <xf numFmtId="0" fontId="2" fillId="2" borderId="18" xfId="2" applyFont="1" applyFill="1" applyBorder="1" applyAlignment="1" applyProtection="1">
      <alignment vertical="center" wrapText="1"/>
    </xf>
    <xf numFmtId="44" fontId="2" fillId="2" borderId="4" xfId="1" applyNumberFormat="1" applyFont="1" applyFill="1" applyBorder="1" applyAlignment="1" applyProtection="1">
      <alignment horizontal="center" vertical="center" wrapText="1"/>
    </xf>
    <xf numFmtId="44" fontId="2" fillId="0" borderId="12" xfId="2" applyNumberFormat="1" applyFont="1" applyFill="1" applyBorder="1" applyAlignment="1" applyProtection="1">
      <alignment horizontal="center" vertical="center" wrapText="1"/>
    </xf>
    <xf numFmtId="44" fontId="2" fillId="2" borderId="1" xfId="1" applyNumberFormat="1" applyFont="1" applyFill="1" applyBorder="1" applyAlignment="1" applyProtection="1">
      <alignment horizontal="center" vertical="center" wrapText="1"/>
    </xf>
    <xf numFmtId="44" fontId="2" fillId="0" borderId="11" xfId="2" applyNumberFormat="1" applyFont="1" applyFill="1" applyBorder="1" applyAlignment="1" applyProtection="1">
      <alignment horizontal="center" vertical="center" wrapText="1"/>
    </xf>
    <xf numFmtId="44" fontId="5" fillId="0" borderId="3" xfId="2" applyNumberFormat="1" applyFont="1" applyFill="1" applyBorder="1" applyAlignment="1" applyProtection="1">
      <alignment horizontal="center" vertical="center" wrapText="1"/>
    </xf>
    <xf numFmtId="44" fontId="5" fillId="0" borderId="29" xfId="2" applyNumberFormat="1" applyFont="1" applyFill="1" applyBorder="1" applyAlignment="1" applyProtection="1">
      <alignment horizontal="center" vertical="center" wrapText="1"/>
    </xf>
    <xf numFmtId="44" fontId="3" fillId="0" borderId="5" xfId="1" applyNumberFormat="1" applyFont="1" applyFill="1" applyBorder="1" applyAlignment="1" applyProtection="1">
      <alignment horizontal="center" vertical="center" wrapText="1"/>
    </xf>
    <xf numFmtId="44" fontId="3" fillId="0" borderId="26" xfId="1" applyNumberFormat="1" applyFont="1" applyFill="1" applyBorder="1" applyAlignment="1" applyProtection="1">
      <alignment horizontal="center" vertical="center" wrapText="1"/>
    </xf>
    <xf numFmtId="44" fontId="2" fillId="0" borderId="1" xfId="2" applyNumberFormat="1" applyFont="1" applyFill="1" applyBorder="1" applyAlignment="1" applyProtection="1">
      <alignment horizontal="center" vertical="center" wrapText="1"/>
    </xf>
    <xf numFmtId="44" fontId="2" fillId="2" borderId="2" xfId="1" applyNumberFormat="1" applyFont="1" applyFill="1" applyBorder="1" applyAlignment="1" applyProtection="1">
      <alignment horizontal="center" vertical="center" wrapText="1"/>
    </xf>
    <xf numFmtId="44" fontId="5" fillId="0" borderId="1" xfId="2" applyNumberFormat="1" applyFont="1" applyFill="1" applyBorder="1" applyAlignment="1" applyProtection="1">
      <alignment horizontal="center" vertical="center" wrapText="1"/>
    </xf>
    <xf numFmtId="44" fontId="4" fillId="2" borderId="1" xfId="1" applyNumberFormat="1" applyFont="1" applyFill="1" applyBorder="1"/>
    <xf numFmtId="44" fontId="4" fillId="2" borderId="11" xfId="1" applyNumberFormat="1" applyFont="1" applyFill="1" applyBorder="1"/>
    <xf numFmtId="44" fontId="2" fillId="2" borderId="18" xfId="1" applyNumberFormat="1" applyFont="1" applyFill="1" applyBorder="1"/>
    <xf numFmtId="44" fontId="2" fillId="2" borderId="43" xfId="1" applyNumberFormat="1" applyFont="1" applyFill="1" applyBorder="1"/>
    <xf numFmtId="44" fontId="2" fillId="2" borderId="33" xfId="1" applyNumberFormat="1" applyFont="1" applyFill="1" applyBorder="1"/>
    <xf numFmtId="37" fontId="7" fillId="2" borderId="11" xfId="3" applyNumberFormat="1" applyFont="1" applyFill="1" applyBorder="1" applyAlignment="1">
      <alignment horizontal="center"/>
    </xf>
    <xf numFmtId="37" fontId="4" fillId="0" borderId="11" xfId="3" applyNumberFormat="1" applyFont="1" applyFill="1" applyBorder="1" applyAlignment="1">
      <alignment horizontal="center"/>
    </xf>
    <xf numFmtId="44" fontId="5" fillId="0" borderId="26" xfId="2" applyNumberFormat="1" applyFont="1" applyFill="1" applyBorder="1" applyAlignment="1" applyProtection="1">
      <alignment horizontal="center" vertical="center" wrapText="1"/>
    </xf>
    <xf numFmtId="49" fontId="5" fillId="7" borderId="22" xfId="2" applyNumberFormat="1" applyFont="1" applyFill="1" applyBorder="1" applyAlignment="1" applyProtection="1">
      <alignment horizontal="center" vertical="center" wrapText="1"/>
    </xf>
    <xf numFmtId="49" fontId="5" fillId="7" borderId="32" xfId="2" applyNumberFormat="1" applyFont="1" applyFill="1" applyBorder="1" applyAlignment="1" applyProtection="1">
      <alignment horizontal="center" vertical="center" wrapText="1"/>
    </xf>
    <xf numFmtId="0" fontId="2" fillId="5" borderId="18" xfId="2" applyFont="1" applyFill="1" applyBorder="1" applyAlignment="1" applyProtection="1">
      <alignment horizontal="center" vertical="center" wrapText="1"/>
    </xf>
    <xf numFmtId="44" fontId="2" fillId="5" borderId="1" xfId="1" applyNumberFormat="1" applyFont="1" applyFill="1" applyBorder="1" applyAlignment="1" applyProtection="1">
      <alignment horizontal="center" vertical="center" wrapText="1"/>
    </xf>
    <xf numFmtId="44" fontId="5" fillId="0" borderId="3" xfId="1" applyNumberFormat="1" applyFont="1" applyFill="1" applyBorder="1"/>
    <xf numFmtId="44" fontId="5" fillId="0" borderId="29" xfId="1" applyNumberFormat="1" applyFont="1" applyFill="1" applyBorder="1"/>
    <xf numFmtId="44" fontId="5" fillId="0" borderId="5" xfId="1" applyNumberFormat="1" applyFont="1" applyFill="1" applyBorder="1" applyAlignment="1" applyProtection="1">
      <alignment horizontal="center" vertical="center" wrapText="1"/>
    </xf>
    <xf numFmtId="44" fontId="5" fillId="0" borderId="26" xfId="1" applyNumberFormat="1" applyFont="1" applyFill="1" applyBorder="1" applyAlignment="1" applyProtection="1">
      <alignment horizontal="center" vertical="center" wrapText="1"/>
    </xf>
    <xf numFmtId="44" fontId="2" fillId="0" borderId="26" xfId="2" applyNumberFormat="1" applyFont="1" applyFill="1" applyBorder="1" applyAlignment="1" applyProtection="1">
      <alignment horizontal="center" vertical="center" wrapText="1"/>
    </xf>
    <xf numFmtId="49" fontId="5" fillId="8" borderId="22" xfId="2" applyNumberFormat="1" applyFont="1" applyFill="1" applyBorder="1" applyAlignment="1" applyProtection="1">
      <alignment horizontal="center" vertical="center" wrapText="1"/>
    </xf>
    <xf numFmtId="0" fontId="5" fillId="8" borderId="19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19" xfId="0" applyFont="1" applyFill="1" applyBorder="1"/>
    <xf numFmtId="0" fontId="2" fillId="8" borderId="16" xfId="0" applyFont="1" applyFill="1" applyBorder="1"/>
    <xf numFmtId="0" fontId="2" fillId="8" borderId="31" xfId="0" applyFont="1" applyFill="1" applyBorder="1"/>
    <xf numFmtId="0" fontId="5" fillId="8" borderId="43" xfId="0" applyFont="1" applyFill="1" applyBorder="1"/>
    <xf numFmtId="37" fontId="7" fillId="8" borderId="45" xfId="3" applyNumberFormat="1" applyFont="1" applyFill="1" applyBorder="1" applyAlignment="1">
      <alignment horizontal="center"/>
    </xf>
    <xf numFmtId="44" fontId="2" fillId="8" borderId="43" xfId="0" applyNumberFormat="1" applyFont="1" applyFill="1" applyBorder="1"/>
    <xf numFmtId="44" fontId="2" fillId="8" borderId="44" xfId="0" applyNumberFormat="1" applyFont="1" applyFill="1" applyBorder="1"/>
    <xf numFmtId="44" fontId="2" fillId="8" borderId="45" xfId="0" applyNumberFormat="1" applyFont="1" applyFill="1" applyBorder="1"/>
    <xf numFmtId="0" fontId="5" fillId="8" borderId="22" xfId="0" applyFont="1" applyFill="1" applyBorder="1"/>
    <xf numFmtId="165" fontId="2" fillId="8" borderId="4" xfId="0" applyNumberFormat="1" applyFont="1" applyFill="1" applyBorder="1"/>
    <xf numFmtId="165" fontId="2" fillId="8" borderId="12" xfId="0" applyNumberFormat="1" applyFont="1" applyFill="1" applyBorder="1"/>
    <xf numFmtId="44" fontId="2" fillId="8" borderId="4" xfId="0" applyNumberFormat="1" applyFont="1" applyFill="1" applyBorder="1"/>
    <xf numFmtId="44" fontId="2" fillId="8" borderId="12" xfId="0" applyNumberFormat="1" applyFont="1" applyFill="1" applyBorder="1"/>
    <xf numFmtId="0" fontId="5" fillId="0" borderId="2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165" fontId="2" fillId="6" borderId="2" xfId="2" applyNumberFormat="1" applyFont="1" applyFill="1" applyBorder="1" applyAlignment="1" applyProtection="1">
      <alignment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165" fontId="2" fillId="5" borderId="24" xfId="2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 wrapText="1"/>
    </xf>
    <xf numFmtId="44" fontId="2" fillId="5" borderId="2" xfId="1" applyNumberFormat="1" applyFont="1" applyFill="1" applyBorder="1" applyAlignment="1" applyProtection="1">
      <alignment horizontal="center" vertical="center" wrapText="1"/>
    </xf>
    <xf numFmtId="44" fontId="2" fillId="2" borderId="2" xfId="1" applyNumberFormat="1" applyFont="1" applyFill="1" applyBorder="1"/>
    <xf numFmtId="44" fontId="2" fillId="2" borderId="46" xfId="1" applyNumberFormat="1" applyFont="1" applyFill="1" applyBorder="1"/>
    <xf numFmtId="44" fontId="2" fillId="2" borderId="47" xfId="1" applyNumberFormat="1" applyFont="1" applyFill="1" applyBorder="1"/>
    <xf numFmtId="0" fontId="4" fillId="6" borderId="24" xfId="0" applyFont="1" applyFill="1" applyBorder="1" applyAlignment="1">
      <alignment horizontal="left"/>
    </xf>
    <xf numFmtId="44" fontId="2" fillId="5" borderId="3" xfId="1" applyNumberFormat="1" applyFont="1" applyFill="1" applyBorder="1"/>
    <xf numFmtId="44" fontId="2" fillId="5" borderId="35" xfId="1" applyNumberFormat="1" applyFont="1" applyFill="1" applyBorder="1"/>
    <xf numFmtId="44" fontId="2" fillId="5" borderId="29" xfId="1" applyNumberFormat="1" applyFont="1" applyFill="1" applyBorder="1"/>
    <xf numFmtId="0" fontId="14" fillId="5" borderId="23" xfId="2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6" fillId="0" borderId="0" xfId="0" applyFont="1" applyProtection="1"/>
    <xf numFmtId="0" fontId="4" fillId="0" borderId="0" xfId="0" applyFont="1" applyProtection="1"/>
    <xf numFmtId="164" fontId="2" fillId="0" borderId="1" xfId="3" applyNumberFormat="1" applyFont="1" applyFill="1" applyBorder="1" applyAlignment="1">
      <alignment horizontal="center"/>
    </xf>
    <xf numFmtId="164" fontId="2" fillId="8" borderId="44" xfId="3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"/>
    </xf>
    <xf numFmtId="49" fontId="2" fillId="0" borderId="24" xfId="2" applyNumberFormat="1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left" vertical="center" wrapText="1"/>
    </xf>
    <xf numFmtId="44" fontId="2" fillId="0" borderId="2" xfId="2" applyNumberFormat="1" applyFont="1" applyFill="1" applyBorder="1" applyAlignment="1" applyProtection="1">
      <alignment horizontal="center" vertical="center" wrapText="1"/>
    </xf>
    <xf numFmtId="44" fontId="2" fillId="0" borderId="49" xfId="2" applyNumberFormat="1" applyFont="1" applyFill="1" applyBorder="1" applyAlignment="1" applyProtection="1">
      <alignment horizontal="center" vertical="center" wrapText="1"/>
    </xf>
    <xf numFmtId="0" fontId="2" fillId="0" borderId="27" xfId="2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right" vertical="center" wrapText="1"/>
    </xf>
    <xf numFmtId="42" fontId="3" fillId="0" borderId="5" xfId="0" applyNumberFormat="1" applyFont="1" applyBorder="1" applyAlignment="1">
      <alignment horizontal="right"/>
    </xf>
    <xf numFmtId="49" fontId="2" fillId="0" borderId="50" xfId="2" applyNumberFormat="1" applyFont="1" applyFill="1" applyBorder="1" applyAlignment="1" applyProtection="1">
      <alignment horizontal="center" vertical="center" wrapText="1"/>
    </xf>
    <xf numFmtId="42" fontId="2" fillId="0" borderId="2" xfId="2" applyNumberFormat="1" applyFont="1" applyFill="1" applyBorder="1" applyAlignment="1" applyProtection="1">
      <alignment horizontal="center" vertical="center" wrapText="1"/>
    </xf>
    <xf numFmtId="42" fontId="2" fillId="0" borderId="49" xfId="2" applyNumberFormat="1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right" vertical="center" wrapText="1"/>
    </xf>
    <xf numFmtId="42" fontId="5" fillId="0" borderId="26" xfId="2" applyNumberFormat="1" applyFont="1" applyFill="1" applyBorder="1" applyAlignment="1" applyProtection="1">
      <alignment horizontal="center" vertical="center" wrapText="1"/>
    </xf>
    <xf numFmtId="0" fontId="14" fillId="5" borderId="2" xfId="2" applyFont="1" applyFill="1" applyBorder="1" applyAlignment="1" applyProtection="1">
      <alignment horizontal="center" vertical="center" wrapText="1"/>
    </xf>
    <xf numFmtId="44" fontId="2" fillId="0" borderId="47" xfId="2" applyNumberFormat="1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right" vertical="center" wrapText="1"/>
    </xf>
    <xf numFmtId="44" fontId="5" fillId="0" borderId="5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/>
    </xf>
    <xf numFmtId="0" fontId="5" fillId="7" borderId="15" xfId="2" applyFont="1" applyFill="1" applyBorder="1" applyAlignment="1" applyProtection="1">
      <alignment horizontal="left" vertical="center" wrapText="1"/>
    </xf>
    <xf numFmtId="0" fontId="5" fillId="7" borderId="16" xfId="2" applyFont="1" applyFill="1" applyBorder="1" applyAlignment="1" applyProtection="1">
      <alignment horizontal="left" vertical="center" wrapText="1"/>
    </xf>
    <xf numFmtId="0" fontId="5" fillId="7" borderId="31" xfId="2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8" borderId="19" xfId="2" applyNumberFormat="1" applyFont="1" applyFill="1" applyBorder="1" applyAlignment="1" applyProtection="1">
      <alignment horizontal="left" vertical="center" wrapText="1"/>
    </xf>
    <xf numFmtId="165" fontId="5" fillId="8" borderId="16" xfId="2" applyNumberFormat="1" applyFont="1" applyFill="1" applyBorder="1" applyAlignment="1" applyProtection="1">
      <alignment horizontal="left" vertical="center" wrapText="1"/>
    </xf>
    <xf numFmtId="165" fontId="5" fillId="8" borderId="31" xfId="2" applyNumberFormat="1" applyFont="1" applyFill="1" applyBorder="1" applyAlignment="1" applyProtection="1">
      <alignment horizontal="left" vertical="center" wrapText="1"/>
    </xf>
    <xf numFmtId="0" fontId="5" fillId="8" borderId="19" xfId="2" applyFont="1" applyFill="1" applyBorder="1" applyAlignment="1" applyProtection="1">
      <alignment horizontal="left" vertical="center" wrapText="1"/>
    </xf>
    <xf numFmtId="0" fontId="5" fillId="8" borderId="16" xfId="2" applyFont="1" applyFill="1" applyBorder="1" applyAlignment="1" applyProtection="1">
      <alignment horizontal="left" vertical="center" wrapText="1"/>
    </xf>
    <xf numFmtId="0" fontId="5" fillId="8" borderId="31" xfId="2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wrapText="1"/>
    </xf>
    <xf numFmtId="0" fontId="2" fillId="4" borderId="0" xfId="0" quotePrefix="1" applyFont="1" applyFill="1" applyBorder="1" applyAlignment="1">
      <alignment horizontal="left" vertical="top" wrapText="1"/>
    </xf>
    <xf numFmtId="43" fontId="3" fillId="0" borderId="40" xfId="3" applyFont="1" applyBorder="1" applyAlignment="1">
      <alignment horizontal="center" vertical="center" wrapText="1"/>
    </xf>
    <xf numFmtId="43" fontId="3" fillId="0" borderId="41" xfId="3" applyFont="1" applyBorder="1" applyAlignment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right" vertical="center"/>
    </xf>
  </cellXfs>
  <cellStyles count="5">
    <cellStyle name="Comma" xfId="3" builtinId="3"/>
    <cellStyle name="Currency" xfId="1" builtinId="4"/>
    <cellStyle name="Normal" xfId="0" builtinId="0"/>
    <cellStyle name="Normal 10" xfId="4" xr:uid="{00000000-0005-0000-0000-000003000000}"/>
    <cellStyle name="Normal 2 2" xfId="2" xr:uid="{00000000-0005-0000-0000-000004000000}"/>
  </cellStyles>
  <dxfs count="3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E1F2"/>
      <color rgb="FFA6A6A6"/>
      <color rgb="FFE7E6E6"/>
      <color rgb="FFFFFFC9"/>
      <color rgb="FFFDD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zoomScale="112" zoomScaleNormal="112" workbookViewId="0">
      <selection activeCell="B30" sqref="B30"/>
    </sheetView>
  </sheetViews>
  <sheetFormatPr defaultColWidth="9.109375" defaultRowHeight="13.2" x14ac:dyDescent="0.25"/>
  <cols>
    <col min="1" max="1" width="7.33203125" style="1" customWidth="1"/>
    <col min="2" max="2" width="116" style="1" bestFit="1" customWidth="1"/>
    <col min="3" max="3" width="11.5546875" style="1" customWidth="1"/>
    <col min="4" max="4" width="18.6640625" style="4" customWidth="1"/>
    <col min="5" max="16384" width="9.109375" style="1"/>
  </cols>
  <sheetData>
    <row r="1" spans="1:4" s="3" customFormat="1" x14ac:dyDescent="0.3">
      <c r="A1" s="192" t="s">
        <v>78</v>
      </c>
      <c r="B1" s="192"/>
      <c r="C1" s="192"/>
      <c r="D1" s="192"/>
    </row>
    <row r="2" spans="1:4" s="3" customFormat="1" x14ac:dyDescent="0.3">
      <c r="A2" s="192" t="s">
        <v>28</v>
      </c>
      <c r="B2" s="192"/>
      <c r="C2" s="192"/>
      <c r="D2" s="192"/>
    </row>
    <row r="3" spans="1:4" s="3" customFormat="1" x14ac:dyDescent="0.3">
      <c r="A3" s="192" t="s">
        <v>26</v>
      </c>
      <c r="B3" s="192"/>
      <c r="C3" s="192"/>
      <c r="D3" s="192"/>
    </row>
    <row r="4" spans="1:4" ht="13.8" thickBot="1" x14ac:dyDescent="0.3"/>
    <row r="5" spans="1:4" s="3" customFormat="1" ht="13.8" thickBot="1" x14ac:dyDescent="0.35">
      <c r="A5" s="39" t="s">
        <v>1</v>
      </c>
      <c r="B5" s="11" t="s">
        <v>3</v>
      </c>
      <c r="C5" s="11" t="s">
        <v>4</v>
      </c>
      <c r="D5" s="40" t="s">
        <v>0</v>
      </c>
    </row>
    <row r="6" spans="1:4" x14ac:dyDescent="0.25">
      <c r="A6" s="41">
        <v>1.1000000000000001</v>
      </c>
      <c r="B6" s="36" t="s">
        <v>153</v>
      </c>
      <c r="C6" s="37" t="s">
        <v>2</v>
      </c>
      <c r="D6" s="101">
        <f>'1A Initial Detail'!E8</f>
        <v>0</v>
      </c>
    </row>
    <row r="7" spans="1:4" x14ac:dyDescent="0.25">
      <c r="A7" s="43">
        <v>1.2</v>
      </c>
      <c r="B7" s="38" t="s">
        <v>115</v>
      </c>
      <c r="C7" s="2" t="s">
        <v>2</v>
      </c>
      <c r="D7" s="103">
        <f>'1A Initial Detail'!E16</f>
        <v>0</v>
      </c>
    </row>
    <row r="8" spans="1:4" x14ac:dyDescent="0.25">
      <c r="A8" s="41">
        <v>1.3</v>
      </c>
      <c r="B8" s="38" t="s">
        <v>90</v>
      </c>
      <c r="C8" s="2" t="s">
        <v>2</v>
      </c>
      <c r="D8" s="103">
        <f>'1A Initial Detail'!E22</f>
        <v>0</v>
      </c>
    </row>
    <row r="9" spans="1:4" x14ac:dyDescent="0.25">
      <c r="A9" s="41">
        <v>1.4</v>
      </c>
      <c r="B9" s="38" t="s">
        <v>91</v>
      </c>
      <c r="C9" s="2" t="s">
        <v>2</v>
      </c>
      <c r="D9" s="103">
        <f>'1A Initial Detail'!E27</f>
        <v>0</v>
      </c>
    </row>
    <row r="10" spans="1:4" x14ac:dyDescent="0.25">
      <c r="A10" s="43">
        <v>1.5</v>
      </c>
      <c r="B10" s="38" t="s">
        <v>92</v>
      </c>
      <c r="C10" s="2" t="s">
        <v>2</v>
      </c>
      <c r="D10" s="103">
        <f>'1A Initial Detail'!E33</f>
        <v>0</v>
      </c>
    </row>
    <row r="11" spans="1:4" x14ac:dyDescent="0.25">
      <c r="A11" s="41">
        <v>1.6</v>
      </c>
      <c r="B11" s="38" t="s">
        <v>93</v>
      </c>
      <c r="C11" s="2" t="s">
        <v>2</v>
      </c>
      <c r="D11" s="103">
        <f>'1A Initial Detail'!E41</f>
        <v>0</v>
      </c>
    </row>
    <row r="12" spans="1:4" x14ac:dyDescent="0.25">
      <c r="A12" s="41">
        <v>1.7</v>
      </c>
      <c r="B12" s="38" t="s">
        <v>87</v>
      </c>
      <c r="C12" s="2" t="s">
        <v>2</v>
      </c>
      <c r="D12" s="103">
        <f>'1A Initial Detail'!E46</f>
        <v>0</v>
      </c>
    </row>
    <row r="13" spans="1:4" x14ac:dyDescent="0.25">
      <c r="A13" s="43">
        <v>1.8</v>
      </c>
      <c r="B13" s="38" t="s">
        <v>94</v>
      </c>
      <c r="C13" s="2" t="s">
        <v>2</v>
      </c>
      <c r="D13" s="103">
        <f>'1A Initial Detail'!E57</f>
        <v>0</v>
      </c>
    </row>
    <row r="14" spans="1:4" x14ac:dyDescent="0.25">
      <c r="A14" s="41">
        <v>1.9</v>
      </c>
      <c r="B14" s="38" t="s">
        <v>116</v>
      </c>
      <c r="C14" s="2" t="s">
        <v>2</v>
      </c>
      <c r="D14" s="103">
        <f>'1A Initial Detail'!E62</f>
        <v>0</v>
      </c>
    </row>
    <row r="15" spans="1:4" x14ac:dyDescent="0.25">
      <c r="A15" s="41" t="s">
        <v>29</v>
      </c>
      <c r="B15" s="38" t="s">
        <v>95</v>
      </c>
      <c r="C15" s="2" t="s">
        <v>2</v>
      </c>
      <c r="D15" s="103">
        <f>'1A Initial Detail'!E69</f>
        <v>0</v>
      </c>
    </row>
    <row r="16" spans="1:4" x14ac:dyDescent="0.25">
      <c r="A16" s="43" t="s">
        <v>71</v>
      </c>
      <c r="B16" s="38" t="s">
        <v>86</v>
      </c>
      <c r="C16" s="2" t="s">
        <v>2</v>
      </c>
      <c r="D16" s="103">
        <f>'1A Initial Detail'!E75</f>
        <v>0</v>
      </c>
    </row>
    <row r="17" spans="1:4" x14ac:dyDescent="0.25">
      <c r="A17" s="41" t="s">
        <v>76</v>
      </c>
      <c r="B17" s="38" t="s">
        <v>74</v>
      </c>
      <c r="C17" s="2" t="s">
        <v>2</v>
      </c>
      <c r="D17" s="103">
        <f>'1A Initial Detail'!E80</f>
        <v>0</v>
      </c>
    </row>
    <row r="18" spans="1:4" x14ac:dyDescent="0.25">
      <c r="A18" s="41" t="s">
        <v>77</v>
      </c>
      <c r="B18" s="38" t="s">
        <v>117</v>
      </c>
      <c r="C18" s="2" t="s">
        <v>2</v>
      </c>
      <c r="D18" s="103">
        <f>'1A Initial Detail'!E87</f>
        <v>0</v>
      </c>
    </row>
    <row r="19" spans="1:4" ht="13.8" thickBot="1" x14ac:dyDescent="0.3">
      <c r="A19" s="41" t="s">
        <v>85</v>
      </c>
      <c r="B19" s="38" t="s">
        <v>118</v>
      </c>
      <c r="C19" s="2" t="s">
        <v>2</v>
      </c>
      <c r="D19" s="103">
        <f>'1A Initial Detail'!E92</f>
        <v>0</v>
      </c>
    </row>
    <row r="20" spans="1:4" ht="13.8" thickBot="1" x14ac:dyDescent="0.3">
      <c r="A20" s="45"/>
      <c r="B20" s="44"/>
      <c r="C20" s="13" t="s">
        <v>7</v>
      </c>
      <c r="D20" s="118">
        <f>SUM(D6:D19)</f>
        <v>0</v>
      </c>
    </row>
    <row r="22" spans="1:4" x14ac:dyDescent="0.25">
      <c r="A22" s="31"/>
      <c r="B22" s="32"/>
    </row>
    <row r="23" spans="1:4" x14ac:dyDescent="0.25">
      <c r="A23" s="32"/>
      <c r="B23" s="32"/>
    </row>
    <row r="24" spans="1:4" x14ac:dyDescent="0.25">
      <c r="A24" s="32"/>
      <c r="B24" s="32"/>
    </row>
    <row r="25" spans="1:4" x14ac:dyDescent="0.25">
      <c r="A25" s="32"/>
      <c r="B25" s="32"/>
    </row>
    <row r="26" spans="1:4" x14ac:dyDescent="0.25">
      <c r="A26" s="32"/>
      <c r="B26" s="32"/>
    </row>
    <row r="27" spans="1:4" x14ac:dyDescent="0.25">
      <c r="A27" s="32"/>
      <c r="B27" s="32"/>
    </row>
    <row r="28" spans="1:4" x14ac:dyDescent="0.25">
      <c r="A28" s="32"/>
      <c r="B28" s="32"/>
    </row>
    <row r="29" spans="1:4" x14ac:dyDescent="0.25">
      <c r="A29" s="32"/>
      <c r="B29" s="32"/>
    </row>
    <row r="30" spans="1:4" x14ac:dyDescent="0.25">
      <c r="A30" s="32"/>
      <c r="B30" s="32"/>
    </row>
    <row r="31" spans="1:4" x14ac:dyDescent="0.25">
      <c r="A31" s="32"/>
      <c r="B31" s="32"/>
    </row>
    <row r="32" spans="1:4" x14ac:dyDescent="0.25">
      <c r="A32" s="32"/>
      <c r="B32" s="32"/>
    </row>
    <row r="33" spans="1:2" x14ac:dyDescent="0.25">
      <c r="A33" s="32"/>
      <c r="B33" s="32"/>
    </row>
    <row r="34" spans="1:2" x14ac:dyDescent="0.25">
      <c r="A34" s="32"/>
      <c r="B34" s="32"/>
    </row>
  </sheetData>
  <sortState xmlns:xlrd2="http://schemas.microsoft.com/office/spreadsheetml/2017/richdata2" ref="A24:B34">
    <sortCondition ref="A24:A34"/>
  </sortState>
  <mergeCells count="3">
    <mergeCell ref="A1:D1"/>
    <mergeCell ref="A2:D2"/>
    <mergeCell ref="A3:D3"/>
  </mergeCells>
  <printOptions horizontalCentered="1"/>
  <pageMargins left="0.45" right="0.45" top="0.75" bottom="0.75" header="0.3" footer="0.3"/>
  <pageSetup scale="64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6"/>
  <sheetViews>
    <sheetView zoomScale="110" zoomScaleNormal="110" workbookViewId="0">
      <selection activeCell="C5" sqref="C5"/>
    </sheetView>
  </sheetViews>
  <sheetFormatPr defaultColWidth="9.109375" defaultRowHeight="13.2" x14ac:dyDescent="0.25"/>
  <cols>
    <col min="1" max="1" width="7.33203125" style="1" customWidth="1"/>
    <col min="2" max="2" width="82" style="1" customWidth="1"/>
    <col min="3" max="3" width="16.88671875" style="4" customWidth="1"/>
    <col min="4" max="16384" width="9.109375" style="1"/>
  </cols>
  <sheetData>
    <row r="1" spans="1:3" s="3" customFormat="1" x14ac:dyDescent="0.3">
      <c r="A1" s="197" t="s">
        <v>81</v>
      </c>
      <c r="B1" s="197"/>
      <c r="C1" s="197"/>
    </row>
    <row r="2" spans="1:3" s="3" customFormat="1" x14ac:dyDescent="0.3">
      <c r="A2" s="197" t="s">
        <v>150</v>
      </c>
      <c r="B2" s="197"/>
      <c r="C2" s="197"/>
    </row>
    <row r="3" spans="1:3" s="3" customFormat="1" x14ac:dyDescent="0.3">
      <c r="A3" s="197" t="s">
        <v>26</v>
      </c>
      <c r="B3" s="197"/>
      <c r="C3" s="197"/>
    </row>
    <row r="4" spans="1:3" ht="13.8" thickBot="1" x14ac:dyDescent="0.3"/>
    <row r="5" spans="1:3" s="3" customFormat="1" ht="13.8" thickBot="1" x14ac:dyDescent="0.35">
      <c r="A5" s="39" t="s">
        <v>1</v>
      </c>
      <c r="B5" s="11" t="s">
        <v>3</v>
      </c>
      <c r="C5" s="61" t="s">
        <v>0</v>
      </c>
    </row>
    <row r="6" spans="1:3" ht="13.8" thickBot="1" x14ac:dyDescent="0.3">
      <c r="A6" s="67" t="s">
        <v>30</v>
      </c>
      <c r="B6" s="68" t="s">
        <v>151</v>
      </c>
      <c r="C6" s="127">
        <f>'5A End Transition Detail'!D14</f>
        <v>0</v>
      </c>
    </row>
  </sheetData>
  <mergeCells count="3">
    <mergeCell ref="A1:C1"/>
    <mergeCell ref="A2:C2"/>
    <mergeCell ref="A3:C3"/>
  </mergeCells>
  <printOptions horizontalCentered="1"/>
  <pageMargins left="0.45" right="0.45" top="0.75" bottom="0.75" header="0.3" footer="0.3"/>
  <pageSetup scale="93" orientation="portrait" horizontalDpi="0" verticalDpi="0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4"/>
  <sheetViews>
    <sheetView zoomScale="110" zoomScaleNormal="110" workbookViewId="0">
      <pane ySplit="6" topLeftCell="A7" activePane="bottomLeft" state="frozen"/>
      <selection activeCell="B30" sqref="B30"/>
      <selection pane="bottomLeft" activeCell="B6" sqref="B6:D6"/>
    </sheetView>
  </sheetViews>
  <sheetFormatPr defaultColWidth="9.109375" defaultRowHeight="13.2" x14ac:dyDescent="0.25"/>
  <cols>
    <col min="1" max="1" width="80.5546875" style="7" customWidth="1"/>
    <col min="2" max="2" width="19.6640625" style="7" customWidth="1"/>
    <col min="3" max="3" width="17.6640625" style="7" customWidth="1"/>
    <col min="4" max="4" width="17.6640625" style="8" customWidth="1"/>
    <col min="5" max="16384" width="9.109375" style="7"/>
  </cols>
  <sheetData>
    <row r="1" spans="1:4" s="5" customFormat="1" x14ac:dyDescent="0.3">
      <c r="A1" s="198" t="s">
        <v>152</v>
      </c>
      <c r="B1" s="198"/>
      <c r="C1" s="198"/>
      <c r="D1" s="198"/>
    </row>
    <row r="2" spans="1:4" s="5" customFormat="1" x14ac:dyDescent="0.3">
      <c r="A2" s="197" t="str">
        <f>'5 End Transition'!A2</f>
        <v>End of Contract Transition Costs</v>
      </c>
      <c r="B2" s="197"/>
      <c r="C2" s="197"/>
      <c r="D2" s="197"/>
    </row>
    <row r="3" spans="1:4" s="5" customFormat="1" x14ac:dyDescent="0.3">
      <c r="A3" s="197" t="s">
        <v>27</v>
      </c>
      <c r="B3" s="197"/>
      <c r="C3" s="197"/>
      <c r="D3" s="197"/>
    </row>
    <row r="4" spans="1:4" s="5" customFormat="1" x14ac:dyDescent="0.3">
      <c r="D4" s="6"/>
    </row>
    <row r="5" spans="1:4" ht="13.8" thickBot="1" x14ac:dyDescent="0.3"/>
    <row r="6" spans="1:4" s="5" customFormat="1" ht="27" thickBot="1" x14ac:dyDescent="0.35">
      <c r="A6" s="46" t="s">
        <v>3</v>
      </c>
      <c r="B6" s="19" t="s">
        <v>312</v>
      </c>
      <c r="C6" s="19" t="s">
        <v>313</v>
      </c>
      <c r="D6" s="47" t="s">
        <v>0</v>
      </c>
    </row>
    <row r="7" spans="1:4" ht="15" customHeight="1" x14ac:dyDescent="0.25">
      <c r="A7" s="202" t="s">
        <v>113</v>
      </c>
      <c r="B7" s="203"/>
      <c r="C7" s="203"/>
      <c r="D7" s="204"/>
    </row>
    <row r="8" spans="1:4" x14ac:dyDescent="0.25">
      <c r="A8" s="98" t="s">
        <v>111</v>
      </c>
      <c r="B8" s="102"/>
      <c r="C8" s="102"/>
      <c r="D8" s="103">
        <f>B8+C8</f>
        <v>0</v>
      </c>
    </row>
    <row r="9" spans="1:4" x14ac:dyDescent="0.25">
      <c r="A9" s="98" t="s">
        <v>110</v>
      </c>
      <c r="B9" s="102"/>
      <c r="C9" s="102"/>
      <c r="D9" s="103">
        <f t="shared" ref="D9:D10" si="0">B9+C9</f>
        <v>0</v>
      </c>
    </row>
    <row r="10" spans="1:4" x14ac:dyDescent="0.25">
      <c r="A10" s="98" t="s">
        <v>112</v>
      </c>
      <c r="B10" s="102"/>
      <c r="C10" s="102"/>
      <c r="D10" s="103">
        <f t="shared" si="0"/>
        <v>0</v>
      </c>
    </row>
    <row r="11" spans="1:4" x14ac:dyDescent="0.25">
      <c r="A11" s="98" t="s">
        <v>279</v>
      </c>
      <c r="B11" s="102"/>
      <c r="C11" s="102"/>
      <c r="D11" s="103">
        <f t="shared" ref="D11:D12" si="1">B11+C11</f>
        <v>0</v>
      </c>
    </row>
    <row r="12" spans="1:4" x14ac:dyDescent="0.25">
      <c r="A12" s="99"/>
      <c r="B12" s="102"/>
      <c r="C12" s="102"/>
      <c r="D12" s="103">
        <f t="shared" si="1"/>
        <v>0</v>
      </c>
    </row>
    <row r="13" spans="1:4" ht="13.8" thickBot="1" x14ac:dyDescent="0.3">
      <c r="A13" s="188" t="s">
        <v>309</v>
      </c>
      <c r="B13" s="153"/>
      <c r="C13" s="153"/>
      <c r="D13" s="189"/>
    </row>
    <row r="14" spans="1:4" ht="13.8" thickBot="1" x14ac:dyDescent="0.3">
      <c r="A14" s="190" t="s">
        <v>7</v>
      </c>
      <c r="B14" s="191">
        <f>SUM(B8:B13)</f>
        <v>0</v>
      </c>
      <c r="C14" s="191">
        <f>SUM(C8:C13)</f>
        <v>0</v>
      </c>
      <c r="D14" s="118">
        <f>SUM(D8:D13)</f>
        <v>0</v>
      </c>
    </row>
  </sheetData>
  <protectedRanges>
    <protectedRange sqref="A13" name="Range1"/>
  </protectedRanges>
  <mergeCells count="4">
    <mergeCell ref="A7:D7"/>
    <mergeCell ref="A1:D1"/>
    <mergeCell ref="A2:D2"/>
    <mergeCell ref="A3:D3"/>
  </mergeCells>
  <conditionalFormatting sqref="D14">
    <cfRule type="cellIs" dxfId="4" priority="1" operator="notEqual">
      <formula>B14+C14</formula>
    </cfRule>
  </conditionalFormatting>
  <printOptions horizontalCentered="1"/>
  <pageMargins left="0.45" right="0.45" top="0.75" bottom="0.75" header="0.3" footer="0.3"/>
  <pageSetup scale="73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6"/>
  <sheetViews>
    <sheetView zoomScale="110" zoomScaleNormal="110" workbookViewId="0">
      <selection activeCell="A15" sqref="A15:H15"/>
    </sheetView>
  </sheetViews>
  <sheetFormatPr defaultColWidth="8.88671875" defaultRowHeight="13.2" x14ac:dyDescent="0.25"/>
  <cols>
    <col min="1" max="1" width="54" style="14" customWidth="1"/>
    <col min="2" max="8" width="11.44140625" style="14" customWidth="1"/>
    <col min="9" max="16384" width="8.88671875" style="14"/>
  </cols>
  <sheetData>
    <row r="1" spans="1:8" x14ac:dyDescent="0.25">
      <c r="A1" s="205" t="s">
        <v>82</v>
      </c>
      <c r="B1" s="205"/>
      <c r="C1" s="205"/>
      <c r="D1" s="205"/>
      <c r="E1" s="205"/>
      <c r="F1" s="205"/>
      <c r="G1" s="205"/>
      <c r="H1" s="205"/>
    </row>
    <row r="2" spans="1:8" x14ac:dyDescent="0.25">
      <c r="A2" s="205" t="s">
        <v>302</v>
      </c>
      <c r="B2" s="205"/>
      <c r="C2" s="205"/>
      <c r="D2" s="205"/>
      <c r="E2" s="205"/>
      <c r="F2" s="205"/>
      <c r="G2" s="205"/>
      <c r="H2" s="205"/>
    </row>
    <row r="3" spans="1:8" ht="13.8" thickBot="1" x14ac:dyDescent="0.3">
      <c r="A3" s="15"/>
    </row>
    <row r="4" spans="1:8" s="15" customFormat="1" ht="30" customHeight="1" thickBot="1" x14ac:dyDescent="0.3">
      <c r="A4" s="28" t="s">
        <v>3</v>
      </c>
      <c r="B4" s="29" t="str">
        <f>'3 Variable Operations'!D5</f>
        <v>Year 1 of Operations</v>
      </c>
      <c r="C4" s="29" t="str">
        <f>'3 Variable Operations'!E5</f>
        <v>Year 2 of Operations</v>
      </c>
      <c r="D4" s="29" t="str">
        <f>'3 Variable Operations'!F5</f>
        <v>Year 3 of Operations</v>
      </c>
      <c r="E4" s="29" t="str">
        <f>'3 Variable Operations'!G5</f>
        <v>Year 4 of Operations</v>
      </c>
      <c r="F4" s="29" t="str">
        <f>'3 Variable Operations'!H5</f>
        <v>Year 5 of Operations</v>
      </c>
      <c r="G4" s="29" t="str">
        <f>'3 Variable Operations'!I5</f>
        <v>Year 6 of Operations</v>
      </c>
      <c r="H4" s="77" t="str">
        <f>'3 Variable Operations'!J5</f>
        <v>Year 7 of Operations</v>
      </c>
    </row>
    <row r="5" spans="1:8" s="15" customFormat="1" ht="3" customHeight="1" thickBot="1" x14ac:dyDescent="0.3">
      <c r="A5" s="95"/>
      <c r="B5" s="95"/>
      <c r="C5" s="95"/>
      <c r="D5" s="95"/>
      <c r="E5" s="95"/>
      <c r="F5" s="95"/>
      <c r="G5" s="95"/>
      <c r="H5" s="95"/>
    </row>
    <row r="6" spans="1:8" s="15" customFormat="1" ht="16.2" thickBot="1" x14ac:dyDescent="0.3">
      <c r="A6" s="30" t="s">
        <v>314</v>
      </c>
      <c r="B6" s="33"/>
      <c r="C6" s="33"/>
      <c r="D6" s="33"/>
      <c r="E6" s="33"/>
      <c r="F6" s="33"/>
      <c r="G6" s="33"/>
      <c r="H6" s="73"/>
    </row>
    <row r="7" spans="1:8" s="15" customFormat="1" ht="3" customHeight="1" thickBot="1" x14ac:dyDescent="0.3">
      <c r="A7" s="96"/>
      <c r="B7" s="97"/>
      <c r="C7" s="97"/>
      <c r="D7" s="97"/>
      <c r="E7" s="97"/>
      <c r="F7" s="97"/>
      <c r="G7" s="97"/>
      <c r="H7" s="97"/>
    </row>
    <row r="8" spans="1:8" s="15" customFormat="1" ht="16.2" thickBot="1" x14ac:dyDescent="0.3">
      <c r="A8" s="30" t="s">
        <v>315</v>
      </c>
      <c r="B8" s="33"/>
      <c r="C8" s="33"/>
      <c r="D8" s="33"/>
      <c r="E8" s="33"/>
      <c r="F8" s="33"/>
      <c r="G8" s="33"/>
      <c r="H8" s="73"/>
    </row>
    <row r="9" spans="1:8" s="15" customFormat="1" ht="3" customHeight="1" thickBot="1" x14ac:dyDescent="0.3">
      <c r="A9" s="96"/>
      <c r="B9" s="97"/>
      <c r="C9" s="97"/>
      <c r="D9" s="97"/>
      <c r="E9" s="97"/>
      <c r="F9" s="97"/>
      <c r="G9" s="97"/>
      <c r="H9" s="97"/>
    </row>
    <row r="10" spans="1:8" ht="16.2" thickBot="1" x14ac:dyDescent="0.3">
      <c r="A10" s="30" t="s">
        <v>316</v>
      </c>
      <c r="B10" s="33"/>
      <c r="C10" s="33"/>
      <c r="D10" s="33"/>
      <c r="E10" s="33"/>
      <c r="F10" s="33"/>
      <c r="G10" s="33"/>
      <c r="H10" s="73"/>
    </row>
    <row r="11" spans="1:8" x14ac:dyDescent="0.25">
      <c r="A11" s="20"/>
      <c r="B11" s="87" t="str">
        <f>IF(B10&lt;=1.25,"OK","ERROR")</f>
        <v>OK</v>
      </c>
      <c r="C11" s="87" t="str">
        <f t="shared" ref="C11:H11" si="0">IF(C10&lt;=1.25,"OK","ERROR")</f>
        <v>OK</v>
      </c>
      <c r="D11" s="87" t="str">
        <f t="shared" si="0"/>
        <v>OK</v>
      </c>
      <c r="E11" s="87" t="str">
        <f t="shared" si="0"/>
        <v>OK</v>
      </c>
      <c r="F11" s="87" t="str">
        <f t="shared" si="0"/>
        <v>OK</v>
      </c>
      <c r="G11" s="87" t="str">
        <f t="shared" si="0"/>
        <v>OK</v>
      </c>
      <c r="H11" s="87" t="str">
        <f t="shared" si="0"/>
        <v>OK</v>
      </c>
    </row>
    <row r="12" spans="1:8" x14ac:dyDescent="0.25">
      <c r="B12" s="217" t="s">
        <v>298</v>
      </c>
      <c r="C12" s="217"/>
      <c r="D12" s="217"/>
      <c r="E12" s="217"/>
      <c r="F12" s="217"/>
      <c r="G12" s="217"/>
      <c r="H12" s="217"/>
    </row>
    <row r="14" spans="1:8" x14ac:dyDescent="0.25">
      <c r="A14" s="218" t="s">
        <v>192</v>
      </c>
      <c r="B14" s="218"/>
      <c r="C14" s="218"/>
      <c r="D14" s="218"/>
      <c r="E14" s="218"/>
      <c r="F14" s="218"/>
      <c r="G14" s="218"/>
      <c r="H14" s="218"/>
    </row>
    <row r="15" spans="1:8" ht="33" customHeight="1" x14ac:dyDescent="0.25">
      <c r="A15" s="219" t="s">
        <v>317</v>
      </c>
      <c r="B15" s="216"/>
      <c r="C15" s="216"/>
      <c r="D15" s="216"/>
      <c r="E15" s="216"/>
      <c r="F15" s="216"/>
      <c r="G15" s="216"/>
      <c r="H15" s="216"/>
    </row>
    <row r="16" spans="1:8" ht="37.200000000000003" customHeight="1" x14ac:dyDescent="0.25">
      <c r="A16" s="219" t="s">
        <v>306</v>
      </c>
      <c r="B16" s="216"/>
      <c r="C16" s="216"/>
      <c r="D16" s="216"/>
      <c r="E16" s="216"/>
      <c r="F16" s="216"/>
      <c r="G16" s="216"/>
      <c r="H16" s="216"/>
    </row>
    <row r="17" spans="1:8" ht="46.95" customHeight="1" x14ac:dyDescent="0.25">
      <c r="A17" s="216" t="s">
        <v>305</v>
      </c>
      <c r="B17" s="216"/>
      <c r="C17" s="216"/>
      <c r="D17" s="216"/>
      <c r="E17" s="216"/>
      <c r="F17" s="216"/>
      <c r="G17" s="216"/>
      <c r="H17" s="216"/>
    </row>
    <row r="19" spans="1:8" x14ac:dyDescent="0.25">
      <c r="A19" s="21"/>
    </row>
    <row r="20" spans="1:8" x14ac:dyDescent="0.25">
      <c r="A20" s="21"/>
    </row>
    <row r="21" spans="1:8" x14ac:dyDescent="0.25">
      <c r="A21" s="21"/>
      <c r="B21" s="15"/>
    </row>
    <row r="26" spans="1:8" x14ac:dyDescent="0.25">
      <c r="B26" s="15"/>
    </row>
  </sheetData>
  <mergeCells count="7">
    <mergeCell ref="A17:H17"/>
    <mergeCell ref="B12:H12"/>
    <mergeCell ref="A1:H1"/>
    <mergeCell ref="A2:H2"/>
    <mergeCell ref="A14:H14"/>
    <mergeCell ref="A15:H15"/>
    <mergeCell ref="A16:H16"/>
  </mergeCells>
  <conditionalFormatting sqref="B11">
    <cfRule type="containsText" dxfId="3" priority="3" operator="containsText" text="ERROR">
      <formula>NOT(ISERROR(SEARCH("ERROR",B11)))</formula>
    </cfRule>
    <cfRule type="containsText" dxfId="2" priority="4" operator="containsText" text="OK">
      <formula>NOT(ISERROR(SEARCH("OK",B11)))</formula>
    </cfRule>
  </conditionalFormatting>
  <conditionalFormatting sqref="C11:H11">
    <cfRule type="containsText" dxfId="1" priority="1" operator="containsText" text="ERROR">
      <formula>NOT(ISERROR(SEARCH("ERROR",C11)))</formula>
    </cfRule>
    <cfRule type="containsText" dxfId="0" priority="2" operator="containsText" text="OK">
      <formula>NOT(ISERROR(SEARCH("OK",C11)))</formula>
    </cfRule>
  </conditionalFormatting>
  <printOptions horizontalCentered="1"/>
  <pageMargins left="0.45" right="0.45" top="0.75" bottom="0.75" header="0.3" footer="0.3"/>
  <pageSetup scale="73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0"/>
  <sheetViews>
    <sheetView zoomScale="110" zoomScaleNormal="110"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09375" defaultRowHeight="13.2" x14ac:dyDescent="0.25"/>
  <cols>
    <col min="1" max="1" width="40.33203125" style="1" customWidth="1"/>
    <col min="2" max="4" width="12.88671875" style="1" customWidth="1"/>
    <col min="5" max="10" width="12.88671875" style="1" bestFit="1" customWidth="1"/>
    <col min="11" max="16384" width="9.109375" style="1"/>
  </cols>
  <sheetData>
    <row r="1" spans="1:10" s="3" customFormat="1" x14ac:dyDescent="0.3">
      <c r="A1" s="197" t="s">
        <v>83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3" customFormat="1" x14ac:dyDescent="0.3">
      <c r="A2" s="197" t="s">
        <v>303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3" customFormat="1" ht="13.8" thickBot="1" x14ac:dyDescent="0.35"/>
    <row r="4" spans="1:10" s="3" customFormat="1" ht="15" customHeight="1" x14ac:dyDescent="0.3">
      <c r="A4" s="78"/>
      <c r="B4" s="220" t="s">
        <v>191</v>
      </c>
      <c r="C4" s="220"/>
      <c r="D4" s="220"/>
      <c r="E4" s="220"/>
      <c r="F4" s="220"/>
      <c r="G4" s="220"/>
      <c r="H4" s="220"/>
      <c r="I4" s="220"/>
      <c r="J4" s="221"/>
    </row>
    <row r="5" spans="1:10" s="3" customFormat="1" ht="27" customHeight="1" thickBot="1" x14ac:dyDescent="0.35">
      <c r="A5" s="79" t="s">
        <v>57</v>
      </c>
      <c r="B5" s="93" t="s">
        <v>289</v>
      </c>
      <c r="C5" s="93" t="s">
        <v>290</v>
      </c>
      <c r="D5" s="93" t="s">
        <v>291</v>
      </c>
      <c r="E5" s="93" t="s">
        <v>292</v>
      </c>
      <c r="F5" s="93" t="s">
        <v>293</v>
      </c>
      <c r="G5" s="93" t="s">
        <v>294</v>
      </c>
      <c r="H5" s="93" t="s">
        <v>295</v>
      </c>
      <c r="I5" s="93" t="s">
        <v>296</v>
      </c>
      <c r="J5" s="94" t="s">
        <v>297</v>
      </c>
    </row>
    <row r="6" spans="1:10" x14ac:dyDescent="0.25">
      <c r="A6" s="80" t="s">
        <v>43</v>
      </c>
      <c r="B6" s="69"/>
      <c r="C6" s="69"/>
      <c r="D6" s="69"/>
      <c r="E6" s="69"/>
      <c r="F6" s="69"/>
      <c r="G6" s="69"/>
      <c r="H6" s="69"/>
      <c r="I6" s="75"/>
      <c r="J6" s="70"/>
    </row>
    <row r="7" spans="1:10" x14ac:dyDescent="0.25">
      <c r="A7" s="81" t="s">
        <v>31</v>
      </c>
      <c r="B7" s="71"/>
      <c r="C7" s="71"/>
      <c r="D7" s="71"/>
      <c r="E7" s="71"/>
      <c r="F7" s="71"/>
      <c r="G7" s="71"/>
      <c r="H7" s="71"/>
      <c r="I7" s="76"/>
      <c r="J7" s="72"/>
    </row>
    <row r="8" spans="1:10" x14ac:dyDescent="0.25">
      <c r="A8" s="81" t="s">
        <v>96</v>
      </c>
      <c r="B8" s="71"/>
      <c r="C8" s="71"/>
      <c r="D8" s="71"/>
      <c r="E8" s="71"/>
      <c r="F8" s="71"/>
      <c r="G8" s="71"/>
      <c r="H8" s="71"/>
      <c r="I8" s="76"/>
      <c r="J8" s="72"/>
    </row>
    <row r="9" spans="1:10" x14ac:dyDescent="0.25">
      <c r="A9" s="81" t="s">
        <v>37</v>
      </c>
      <c r="B9" s="71"/>
      <c r="C9" s="71"/>
      <c r="D9" s="71"/>
      <c r="E9" s="71"/>
      <c r="F9" s="71"/>
      <c r="G9" s="71"/>
      <c r="H9" s="71"/>
      <c r="I9" s="76"/>
      <c r="J9" s="72"/>
    </row>
    <row r="10" spans="1:10" x14ac:dyDescent="0.25">
      <c r="A10" s="81" t="s">
        <v>75</v>
      </c>
      <c r="B10" s="71"/>
      <c r="C10" s="71"/>
      <c r="D10" s="71"/>
      <c r="E10" s="71"/>
      <c r="F10" s="71"/>
      <c r="G10" s="71"/>
      <c r="H10" s="71"/>
      <c r="I10" s="76"/>
      <c r="J10" s="72"/>
    </row>
    <row r="11" spans="1:10" x14ac:dyDescent="0.25">
      <c r="A11" s="81" t="s">
        <v>35</v>
      </c>
      <c r="B11" s="71"/>
      <c r="C11" s="71"/>
      <c r="D11" s="71"/>
      <c r="E11" s="71"/>
      <c r="F11" s="71"/>
      <c r="G11" s="71"/>
      <c r="H11" s="71"/>
      <c r="I11" s="76"/>
      <c r="J11" s="72"/>
    </row>
    <row r="12" spans="1:10" x14ac:dyDescent="0.25">
      <c r="A12" s="81" t="s">
        <v>38</v>
      </c>
      <c r="B12" s="71"/>
      <c r="C12" s="71"/>
      <c r="D12" s="71"/>
      <c r="E12" s="71"/>
      <c r="F12" s="71"/>
      <c r="G12" s="71"/>
      <c r="H12" s="71"/>
      <c r="I12" s="76"/>
      <c r="J12" s="72"/>
    </row>
    <row r="13" spans="1:10" x14ac:dyDescent="0.25">
      <c r="A13" s="81" t="s">
        <v>39</v>
      </c>
      <c r="B13" s="71"/>
      <c r="C13" s="71"/>
      <c r="D13" s="71"/>
      <c r="E13" s="71"/>
      <c r="F13" s="71"/>
      <c r="G13" s="71"/>
      <c r="H13" s="71"/>
      <c r="I13" s="76"/>
      <c r="J13" s="72"/>
    </row>
    <row r="14" spans="1:10" x14ac:dyDescent="0.25">
      <c r="A14" s="81" t="s">
        <v>33</v>
      </c>
      <c r="B14" s="71"/>
      <c r="C14" s="71"/>
      <c r="D14" s="71"/>
      <c r="E14" s="71"/>
      <c r="F14" s="71"/>
      <c r="G14" s="71"/>
      <c r="H14" s="71"/>
      <c r="I14" s="76"/>
      <c r="J14" s="72"/>
    </row>
    <row r="15" spans="1:10" x14ac:dyDescent="0.25">
      <c r="A15" s="81" t="s">
        <v>32</v>
      </c>
      <c r="B15" s="71"/>
      <c r="C15" s="71"/>
      <c r="D15" s="71"/>
      <c r="E15" s="71"/>
      <c r="F15" s="71"/>
      <c r="G15" s="71"/>
      <c r="H15" s="71"/>
      <c r="I15" s="76"/>
      <c r="J15" s="72"/>
    </row>
    <row r="16" spans="1:10" x14ac:dyDescent="0.25">
      <c r="A16" s="81" t="s">
        <v>34</v>
      </c>
      <c r="B16" s="71"/>
      <c r="C16" s="71"/>
      <c r="D16" s="71"/>
      <c r="E16" s="71"/>
      <c r="F16" s="71"/>
      <c r="G16" s="71"/>
      <c r="H16" s="71"/>
      <c r="I16" s="76"/>
      <c r="J16" s="72"/>
    </row>
    <row r="17" spans="1:10" x14ac:dyDescent="0.25">
      <c r="A17" s="81" t="s">
        <v>36</v>
      </c>
      <c r="B17" s="71"/>
      <c r="C17" s="71"/>
      <c r="D17" s="71"/>
      <c r="E17" s="71"/>
      <c r="F17" s="71"/>
      <c r="G17" s="71"/>
      <c r="H17" s="71"/>
      <c r="I17" s="76"/>
      <c r="J17" s="72"/>
    </row>
    <row r="18" spans="1:10" x14ac:dyDescent="0.25">
      <c r="A18" s="81" t="s">
        <v>36</v>
      </c>
      <c r="B18" s="71"/>
      <c r="C18" s="71"/>
      <c r="D18" s="71"/>
      <c r="E18" s="71"/>
      <c r="F18" s="71"/>
      <c r="G18" s="71"/>
      <c r="H18" s="71"/>
      <c r="I18" s="76"/>
      <c r="J18" s="72"/>
    </row>
    <row r="19" spans="1:10" x14ac:dyDescent="0.25">
      <c r="A19" s="81" t="s">
        <v>44</v>
      </c>
      <c r="B19" s="71"/>
      <c r="C19" s="71"/>
      <c r="D19" s="71"/>
      <c r="E19" s="71"/>
      <c r="F19" s="71"/>
      <c r="G19" s="71"/>
      <c r="H19" s="71"/>
      <c r="I19" s="76"/>
      <c r="J19" s="72"/>
    </row>
    <row r="20" spans="1:10" x14ac:dyDescent="0.25">
      <c r="A20" s="81" t="s">
        <v>45</v>
      </c>
      <c r="B20" s="71"/>
      <c r="C20" s="71"/>
      <c r="D20" s="71"/>
      <c r="E20" s="71"/>
      <c r="F20" s="71"/>
      <c r="G20" s="71"/>
      <c r="H20" s="71"/>
      <c r="I20" s="76"/>
      <c r="J20" s="72"/>
    </row>
    <row r="21" spans="1:10" x14ac:dyDescent="0.25">
      <c r="A21" s="81" t="s">
        <v>46</v>
      </c>
      <c r="B21" s="71"/>
      <c r="C21" s="71"/>
      <c r="D21" s="71"/>
      <c r="E21" s="71"/>
      <c r="F21" s="71"/>
      <c r="G21" s="71"/>
      <c r="H21" s="71"/>
      <c r="I21" s="76"/>
      <c r="J21" s="72"/>
    </row>
    <row r="22" spans="1:10" x14ac:dyDescent="0.25">
      <c r="A22" s="82" t="s">
        <v>40</v>
      </c>
      <c r="B22" s="71"/>
      <c r="C22" s="71"/>
      <c r="D22" s="71"/>
      <c r="E22" s="71"/>
      <c r="F22" s="71"/>
      <c r="G22" s="71"/>
      <c r="H22" s="71"/>
      <c r="I22" s="76"/>
      <c r="J22" s="72"/>
    </row>
    <row r="23" spans="1:10" x14ac:dyDescent="0.25">
      <c r="A23" s="82" t="s">
        <v>41</v>
      </c>
      <c r="B23" s="71"/>
      <c r="C23" s="71"/>
      <c r="D23" s="71"/>
      <c r="E23" s="71"/>
      <c r="F23" s="71"/>
      <c r="G23" s="71"/>
      <c r="H23" s="71"/>
      <c r="I23" s="76"/>
      <c r="J23" s="72"/>
    </row>
    <row r="24" spans="1:10" x14ac:dyDescent="0.25">
      <c r="A24" s="82" t="s">
        <v>42</v>
      </c>
      <c r="B24" s="71"/>
      <c r="C24" s="71"/>
      <c r="D24" s="71"/>
      <c r="E24" s="71"/>
      <c r="F24" s="71"/>
      <c r="G24" s="71"/>
      <c r="H24" s="71"/>
      <c r="I24" s="76"/>
      <c r="J24" s="72"/>
    </row>
    <row r="25" spans="1:10" x14ac:dyDescent="0.25">
      <c r="A25" s="81" t="s">
        <v>47</v>
      </c>
      <c r="B25" s="71"/>
      <c r="C25" s="71"/>
      <c r="D25" s="71"/>
      <c r="E25" s="71"/>
      <c r="F25" s="71"/>
      <c r="G25" s="71"/>
      <c r="H25" s="71"/>
      <c r="I25" s="76"/>
      <c r="J25" s="72"/>
    </row>
    <row r="26" spans="1:10" x14ac:dyDescent="0.25">
      <c r="A26" s="81" t="s">
        <v>48</v>
      </c>
      <c r="B26" s="71"/>
      <c r="C26" s="71"/>
      <c r="D26" s="71"/>
      <c r="E26" s="71"/>
      <c r="F26" s="71"/>
      <c r="G26" s="71"/>
      <c r="H26" s="71"/>
      <c r="I26" s="76"/>
      <c r="J26" s="72"/>
    </row>
    <row r="27" spans="1:10" x14ac:dyDescent="0.25">
      <c r="A27" s="81" t="s">
        <v>49</v>
      </c>
      <c r="B27" s="71"/>
      <c r="C27" s="71"/>
      <c r="D27" s="71"/>
      <c r="E27" s="71"/>
      <c r="F27" s="71"/>
      <c r="G27" s="71"/>
      <c r="H27" s="71"/>
      <c r="I27" s="76"/>
      <c r="J27" s="72"/>
    </row>
    <row r="28" spans="1:10" x14ac:dyDescent="0.25">
      <c r="A28" s="81" t="s">
        <v>50</v>
      </c>
      <c r="B28" s="71"/>
      <c r="C28" s="71"/>
      <c r="D28" s="71"/>
      <c r="E28" s="71"/>
      <c r="F28" s="71"/>
      <c r="G28" s="71"/>
      <c r="H28" s="71"/>
      <c r="I28" s="76"/>
      <c r="J28" s="72"/>
    </row>
    <row r="29" spans="1:10" x14ac:dyDescent="0.25">
      <c r="A29" s="81" t="s">
        <v>51</v>
      </c>
      <c r="B29" s="71"/>
      <c r="C29" s="71"/>
      <c r="D29" s="71"/>
      <c r="E29" s="71"/>
      <c r="F29" s="71"/>
      <c r="G29" s="71"/>
      <c r="H29" s="71"/>
      <c r="I29" s="76"/>
      <c r="J29" s="72"/>
    </row>
    <row r="30" spans="1:10" x14ac:dyDescent="0.25">
      <c r="A30" s="81" t="s">
        <v>52</v>
      </c>
      <c r="B30" s="71"/>
      <c r="C30" s="71"/>
      <c r="D30" s="71"/>
      <c r="E30" s="71"/>
      <c r="F30" s="71"/>
      <c r="G30" s="71"/>
      <c r="H30" s="71"/>
      <c r="I30" s="76"/>
      <c r="J30" s="72"/>
    </row>
    <row r="31" spans="1:10" x14ac:dyDescent="0.25">
      <c r="A31" s="81" t="s">
        <v>73</v>
      </c>
      <c r="B31" s="71"/>
      <c r="C31" s="71"/>
      <c r="D31" s="71"/>
      <c r="E31" s="71"/>
      <c r="F31" s="71"/>
      <c r="G31" s="71"/>
      <c r="H31" s="71"/>
      <c r="I31" s="76"/>
      <c r="J31" s="72"/>
    </row>
    <row r="32" spans="1:10" x14ac:dyDescent="0.25">
      <c r="A32" s="82" t="s">
        <v>88</v>
      </c>
      <c r="B32" s="71"/>
      <c r="C32" s="71"/>
      <c r="D32" s="71"/>
      <c r="E32" s="71"/>
      <c r="F32" s="71"/>
      <c r="G32" s="71"/>
      <c r="H32" s="71"/>
      <c r="I32" s="76"/>
      <c r="J32" s="72"/>
    </row>
    <row r="33" spans="1:10" x14ac:dyDescent="0.25">
      <c r="A33" s="81" t="s">
        <v>89</v>
      </c>
      <c r="B33" s="71"/>
      <c r="C33" s="71"/>
      <c r="D33" s="71"/>
      <c r="E33" s="71"/>
      <c r="F33" s="71"/>
      <c r="G33" s="71"/>
      <c r="H33" s="71"/>
      <c r="I33" s="76"/>
      <c r="J33" s="72"/>
    </row>
    <row r="34" spans="1:10" x14ac:dyDescent="0.25">
      <c r="A34" s="81" t="s">
        <v>53</v>
      </c>
      <c r="B34" s="71"/>
      <c r="C34" s="71"/>
      <c r="D34" s="71"/>
      <c r="E34" s="71"/>
      <c r="F34" s="71"/>
      <c r="G34" s="71"/>
      <c r="H34" s="71"/>
      <c r="I34" s="76"/>
      <c r="J34" s="72"/>
    </row>
    <row r="35" spans="1:10" x14ac:dyDescent="0.25">
      <c r="A35" s="81" t="s">
        <v>84</v>
      </c>
      <c r="B35" s="71"/>
      <c r="C35" s="71"/>
      <c r="D35" s="71"/>
      <c r="E35" s="71"/>
      <c r="F35" s="71"/>
      <c r="G35" s="71"/>
      <c r="H35" s="71"/>
      <c r="I35" s="76"/>
      <c r="J35" s="72"/>
    </row>
    <row r="36" spans="1:10" x14ac:dyDescent="0.25">
      <c r="A36" s="81" t="s">
        <v>54</v>
      </c>
      <c r="B36" s="71"/>
      <c r="C36" s="71"/>
      <c r="D36" s="71"/>
      <c r="E36" s="71"/>
      <c r="F36" s="71"/>
      <c r="G36" s="71"/>
      <c r="H36" s="71"/>
      <c r="I36" s="76"/>
      <c r="J36" s="72"/>
    </row>
    <row r="37" spans="1:10" x14ac:dyDescent="0.25">
      <c r="A37" s="81" t="s">
        <v>55</v>
      </c>
      <c r="B37" s="71"/>
      <c r="C37" s="71"/>
      <c r="D37" s="71"/>
      <c r="E37" s="71"/>
      <c r="F37" s="71"/>
      <c r="G37" s="71"/>
      <c r="H37" s="71"/>
      <c r="I37" s="76"/>
      <c r="J37" s="72"/>
    </row>
    <row r="38" spans="1:10" x14ac:dyDescent="0.25">
      <c r="A38" s="81" t="s">
        <v>56</v>
      </c>
      <c r="B38" s="71"/>
      <c r="C38" s="71"/>
      <c r="D38" s="71"/>
      <c r="E38" s="71"/>
      <c r="F38" s="71"/>
      <c r="G38" s="71"/>
      <c r="H38" s="71"/>
      <c r="I38" s="76"/>
      <c r="J38" s="72"/>
    </row>
    <row r="39" spans="1:10" x14ac:dyDescent="0.25">
      <c r="A39" s="157"/>
      <c r="B39" s="154"/>
      <c r="C39" s="154"/>
      <c r="D39" s="154"/>
      <c r="E39" s="154"/>
      <c r="F39" s="154"/>
      <c r="G39" s="154"/>
      <c r="H39" s="154"/>
      <c r="I39" s="155"/>
      <c r="J39" s="156"/>
    </row>
    <row r="40" spans="1:10" ht="13.8" thickBot="1" x14ac:dyDescent="0.3">
      <c r="A40" s="161" t="s">
        <v>308</v>
      </c>
      <c r="B40" s="158"/>
      <c r="C40" s="158"/>
      <c r="D40" s="158"/>
      <c r="E40" s="158"/>
      <c r="F40" s="158"/>
      <c r="G40" s="158"/>
      <c r="H40" s="158"/>
      <c r="I40" s="159"/>
      <c r="J40" s="160"/>
    </row>
  </sheetData>
  <protectedRanges>
    <protectedRange sqref="A40" name="Range1"/>
  </protectedRanges>
  <mergeCells count="3">
    <mergeCell ref="B4:J4"/>
    <mergeCell ref="A1:J1"/>
    <mergeCell ref="A2:J2"/>
  </mergeCells>
  <printOptions horizontalCentered="1"/>
  <pageMargins left="0.45" right="0.45" top="0.75" bottom="0.75" header="0.3" footer="0.3"/>
  <pageSetup scale="63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0"/>
  <sheetViews>
    <sheetView zoomScaleNormal="100" workbookViewId="0">
      <pane ySplit="5" topLeftCell="A6" activePane="bottomLeft" state="frozen"/>
      <selection activeCell="B30" sqref="B30"/>
      <selection pane="bottomLeft" activeCell="B17" sqref="B17:E17"/>
    </sheetView>
  </sheetViews>
  <sheetFormatPr defaultColWidth="9.109375" defaultRowHeight="13.2" x14ac:dyDescent="0.25"/>
  <cols>
    <col min="1" max="1" width="7.33203125" style="162" customWidth="1"/>
    <col min="2" max="2" width="86.5546875" style="162" bestFit="1" customWidth="1"/>
    <col min="3" max="3" width="15.88671875" style="162" bestFit="1" customWidth="1"/>
    <col min="4" max="4" width="14.88671875" style="162" bestFit="1" customWidth="1"/>
    <col min="5" max="5" width="15.88671875" style="163" bestFit="1" customWidth="1"/>
    <col min="6" max="6" width="1.33203125" style="162" customWidth="1"/>
    <col min="7" max="12" width="9.109375" style="162"/>
    <col min="13" max="14" width="9.109375" style="162" customWidth="1"/>
    <col min="15" max="16384" width="9.109375" style="162"/>
  </cols>
  <sheetData>
    <row r="1" spans="1:14" s="164" customFormat="1" x14ac:dyDescent="0.3">
      <c r="A1" s="196" t="s">
        <v>141</v>
      </c>
      <c r="B1" s="196"/>
      <c r="C1" s="196"/>
      <c r="D1" s="196"/>
      <c r="E1" s="196"/>
    </row>
    <row r="2" spans="1:14" s="164" customFormat="1" x14ac:dyDescent="0.3">
      <c r="A2" s="196" t="s">
        <v>28</v>
      </c>
      <c r="B2" s="196"/>
      <c r="C2" s="196"/>
      <c r="D2" s="196"/>
      <c r="E2" s="196"/>
    </row>
    <row r="3" spans="1:14" s="164" customFormat="1" x14ac:dyDescent="0.3">
      <c r="A3" s="196" t="s">
        <v>27</v>
      </c>
      <c r="B3" s="196"/>
      <c r="C3" s="196"/>
      <c r="D3" s="196"/>
      <c r="E3" s="196"/>
    </row>
    <row r="4" spans="1:14" ht="13.8" thickBot="1" x14ac:dyDescent="0.3"/>
    <row r="5" spans="1:14" s="164" customFormat="1" ht="27" thickBot="1" x14ac:dyDescent="0.35">
      <c r="A5" s="145" t="s">
        <v>1</v>
      </c>
      <c r="B5" s="146" t="s">
        <v>3</v>
      </c>
      <c r="C5" s="147" t="s">
        <v>276</v>
      </c>
      <c r="D5" s="147" t="s">
        <v>277</v>
      </c>
      <c r="E5" s="148" t="s">
        <v>0</v>
      </c>
    </row>
    <row r="6" spans="1:14" x14ac:dyDescent="0.25">
      <c r="A6" s="128">
        <v>1.1000000000000001</v>
      </c>
      <c r="B6" s="193" t="s">
        <v>153</v>
      </c>
      <c r="C6" s="194"/>
      <c r="D6" s="194"/>
      <c r="E6" s="195"/>
    </row>
    <row r="7" spans="1:14" x14ac:dyDescent="0.25">
      <c r="A7" s="48" t="s">
        <v>154</v>
      </c>
      <c r="B7" s="50" t="s">
        <v>98</v>
      </c>
      <c r="C7" s="102"/>
      <c r="D7" s="102"/>
      <c r="E7" s="103">
        <f>C7+D7</f>
        <v>0</v>
      </c>
    </row>
    <row r="8" spans="1:14" ht="13.8" thickBot="1" x14ac:dyDescent="0.3">
      <c r="A8" s="53"/>
      <c r="B8" s="54" t="s">
        <v>6</v>
      </c>
      <c r="C8" s="104">
        <f>SUM(C7:C7)</f>
        <v>0</v>
      </c>
      <c r="D8" s="104">
        <f>SUM(D7:D7)</f>
        <v>0</v>
      </c>
      <c r="E8" s="105">
        <f>SUM(E7:E7)</f>
        <v>0</v>
      </c>
      <c r="G8" s="165" t="e">
        <f>IF(E8/E93&lt;=0.1,"OK","ERROR")</f>
        <v>#DIV/0!</v>
      </c>
      <c r="H8" s="166" t="s">
        <v>288</v>
      </c>
      <c r="I8" s="167"/>
      <c r="J8" s="167"/>
      <c r="K8" s="167"/>
      <c r="L8" s="167"/>
      <c r="M8" s="167"/>
      <c r="N8" s="167"/>
    </row>
    <row r="9" spans="1:14" x14ac:dyDescent="0.25">
      <c r="A9" s="119">
        <v>1.2</v>
      </c>
      <c r="B9" s="193" t="s">
        <v>115</v>
      </c>
      <c r="C9" s="194"/>
      <c r="D9" s="194"/>
      <c r="E9" s="195"/>
    </row>
    <row r="10" spans="1:14" x14ac:dyDescent="0.25">
      <c r="A10" s="48" t="s">
        <v>155</v>
      </c>
      <c r="B10" s="50" t="s">
        <v>121</v>
      </c>
      <c r="C10" s="102"/>
      <c r="D10" s="102"/>
      <c r="E10" s="103">
        <f>C10+D10</f>
        <v>0</v>
      </c>
    </row>
    <row r="11" spans="1:14" x14ac:dyDescent="0.25">
      <c r="A11" s="48" t="s">
        <v>156</v>
      </c>
      <c r="B11" s="50" t="s">
        <v>99</v>
      </c>
      <c r="C11" s="102"/>
      <c r="D11" s="102"/>
      <c r="E11" s="103">
        <f t="shared" ref="E11:E14" si="0">C11+D11</f>
        <v>0</v>
      </c>
    </row>
    <row r="12" spans="1:14" x14ac:dyDescent="0.25">
      <c r="A12" s="48" t="s">
        <v>157</v>
      </c>
      <c r="B12" s="50" t="s">
        <v>100</v>
      </c>
      <c r="C12" s="102"/>
      <c r="D12" s="102"/>
      <c r="E12" s="103">
        <f t="shared" si="0"/>
        <v>0</v>
      </c>
    </row>
    <row r="13" spans="1:14" x14ac:dyDescent="0.25">
      <c r="A13" s="48" t="s">
        <v>158</v>
      </c>
      <c r="B13" s="50" t="s">
        <v>122</v>
      </c>
      <c r="C13" s="102"/>
      <c r="D13" s="102"/>
      <c r="E13" s="103">
        <f t="shared" si="0"/>
        <v>0</v>
      </c>
    </row>
    <row r="14" spans="1:14" x14ac:dyDescent="0.25">
      <c r="A14" s="74"/>
      <c r="B14" s="9"/>
      <c r="C14" s="102"/>
      <c r="D14" s="102"/>
      <c r="E14" s="103">
        <f t="shared" si="0"/>
        <v>0</v>
      </c>
    </row>
    <row r="15" spans="1:14" x14ac:dyDescent="0.25">
      <c r="A15" s="121"/>
      <c r="B15" s="150" t="s">
        <v>309</v>
      </c>
      <c r="C15" s="122"/>
      <c r="D15" s="122"/>
      <c r="E15" s="103"/>
    </row>
    <row r="16" spans="1:14" ht="13.8" thickBot="1" x14ac:dyDescent="0.3">
      <c r="A16" s="53"/>
      <c r="B16" s="54" t="s">
        <v>6</v>
      </c>
      <c r="C16" s="104">
        <f>SUM(C10:C15)</f>
        <v>0</v>
      </c>
      <c r="D16" s="104">
        <f>SUM(D10:D15)</f>
        <v>0</v>
      </c>
      <c r="E16" s="105">
        <f>SUM(E10:E15)</f>
        <v>0</v>
      </c>
    </row>
    <row r="17" spans="1:5" x14ac:dyDescent="0.25">
      <c r="A17" s="119">
        <v>1.3</v>
      </c>
      <c r="B17" s="193" t="s">
        <v>90</v>
      </c>
      <c r="C17" s="194"/>
      <c r="D17" s="194"/>
      <c r="E17" s="195"/>
    </row>
    <row r="18" spans="1:5" x14ac:dyDescent="0.25">
      <c r="A18" s="48" t="s">
        <v>159</v>
      </c>
      <c r="B18" s="50" t="s">
        <v>123</v>
      </c>
      <c r="C18" s="102"/>
      <c r="D18" s="102"/>
      <c r="E18" s="103">
        <f>C18+D18</f>
        <v>0</v>
      </c>
    </row>
    <row r="19" spans="1:5" x14ac:dyDescent="0.25">
      <c r="A19" s="48" t="s">
        <v>160</v>
      </c>
      <c r="B19" s="50" t="s">
        <v>101</v>
      </c>
      <c r="C19" s="102"/>
      <c r="D19" s="102"/>
      <c r="E19" s="103">
        <f t="shared" ref="E19:E20" si="1">C19+D19</f>
        <v>0</v>
      </c>
    </row>
    <row r="20" spans="1:5" x14ac:dyDescent="0.25">
      <c r="A20" s="74"/>
      <c r="B20" s="9"/>
      <c r="C20" s="102"/>
      <c r="D20" s="102"/>
      <c r="E20" s="103">
        <f t="shared" si="1"/>
        <v>0</v>
      </c>
    </row>
    <row r="21" spans="1:5" x14ac:dyDescent="0.25">
      <c r="A21" s="121"/>
      <c r="B21" s="150" t="s">
        <v>309</v>
      </c>
      <c r="C21" s="122"/>
      <c r="D21" s="122"/>
      <c r="E21" s="103"/>
    </row>
    <row r="22" spans="1:5" ht="13.8" thickBot="1" x14ac:dyDescent="0.3">
      <c r="A22" s="53"/>
      <c r="B22" s="54" t="s">
        <v>6</v>
      </c>
      <c r="C22" s="104">
        <f>SUM(C18:C21)</f>
        <v>0</v>
      </c>
      <c r="D22" s="104">
        <f>SUM(D18:D21)</f>
        <v>0</v>
      </c>
      <c r="E22" s="105">
        <f>SUM(E18:E21)</f>
        <v>0</v>
      </c>
    </row>
    <row r="23" spans="1:5" x14ac:dyDescent="0.25">
      <c r="A23" s="120">
        <v>1.4</v>
      </c>
      <c r="B23" s="193" t="s">
        <v>91</v>
      </c>
      <c r="C23" s="194"/>
      <c r="D23" s="194"/>
      <c r="E23" s="195"/>
    </row>
    <row r="24" spans="1:5" ht="12.75" customHeight="1" x14ac:dyDescent="0.25">
      <c r="A24" s="51" t="s">
        <v>161</v>
      </c>
      <c r="B24" s="52" t="s">
        <v>102</v>
      </c>
      <c r="C24" s="100"/>
      <c r="D24" s="100"/>
      <c r="E24" s="101">
        <f>C24+D24</f>
        <v>0</v>
      </c>
    </row>
    <row r="25" spans="1:5" ht="12.75" customHeight="1" x14ac:dyDescent="0.25">
      <c r="A25" s="74"/>
      <c r="B25" s="9"/>
      <c r="C25" s="102"/>
      <c r="D25" s="102"/>
      <c r="E25" s="103">
        <f t="shared" ref="E25" si="2">C25+D25</f>
        <v>0</v>
      </c>
    </row>
    <row r="26" spans="1:5" x14ac:dyDescent="0.25">
      <c r="A26" s="121"/>
      <c r="B26" s="150" t="s">
        <v>309</v>
      </c>
      <c r="C26" s="122"/>
      <c r="D26" s="122"/>
      <c r="E26" s="103"/>
    </row>
    <row r="27" spans="1:5" ht="13.8" thickBot="1" x14ac:dyDescent="0.3">
      <c r="A27" s="53"/>
      <c r="B27" s="54" t="s">
        <v>6</v>
      </c>
      <c r="C27" s="104">
        <f>SUM(C24:C26)</f>
        <v>0</v>
      </c>
      <c r="D27" s="104">
        <f>SUM(D24:D26)</f>
        <v>0</v>
      </c>
      <c r="E27" s="105">
        <f>SUM(E24:E26)</f>
        <v>0</v>
      </c>
    </row>
    <row r="28" spans="1:5" x14ac:dyDescent="0.25">
      <c r="A28" s="119">
        <v>1.5</v>
      </c>
      <c r="B28" s="193" t="s">
        <v>92</v>
      </c>
      <c r="C28" s="194"/>
      <c r="D28" s="194"/>
      <c r="E28" s="195"/>
    </row>
    <row r="29" spans="1:5" x14ac:dyDescent="0.25">
      <c r="A29" s="48" t="s">
        <v>162</v>
      </c>
      <c r="B29" s="50" t="s">
        <v>124</v>
      </c>
      <c r="C29" s="100"/>
      <c r="D29" s="100"/>
      <c r="E29" s="103">
        <f>C29+D29</f>
        <v>0</v>
      </c>
    </row>
    <row r="30" spans="1:5" x14ac:dyDescent="0.25">
      <c r="A30" s="48" t="s">
        <v>163</v>
      </c>
      <c r="B30" s="50" t="s">
        <v>125</v>
      </c>
      <c r="C30" s="100"/>
      <c r="D30" s="100"/>
      <c r="E30" s="103">
        <f t="shared" ref="E30:E31" si="3">C30+D30</f>
        <v>0</v>
      </c>
    </row>
    <row r="31" spans="1:5" x14ac:dyDescent="0.25">
      <c r="A31" s="74"/>
      <c r="B31" s="9"/>
      <c r="C31" s="100"/>
      <c r="D31" s="100"/>
      <c r="E31" s="103">
        <f t="shared" si="3"/>
        <v>0</v>
      </c>
    </row>
    <row r="32" spans="1:5" x14ac:dyDescent="0.25">
      <c r="A32" s="121"/>
      <c r="B32" s="150" t="s">
        <v>309</v>
      </c>
      <c r="C32" s="122"/>
      <c r="D32" s="122"/>
      <c r="E32" s="103"/>
    </row>
    <row r="33" spans="1:5" ht="13.8" thickBot="1" x14ac:dyDescent="0.3">
      <c r="A33" s="53"/>
      <c r="B33" s="54" t="s">
        <v>6</v>
      </c>
      <c r="C33" s="104">
        <f>SUM(C29:C32)</f>
        <v>0</v>
      </c>
      <c r="D33" s="104">
        <f>SUM(D29:D32)</f>
        <v>0</v>
      </c>
      <c r="E33" s="105">
        <f>SUM(E29:E32)</f>
        <v>0</v>
      </c>
    </row>
    <row r="34" spans="1:5" x14ac:dyDescent="0.25">
      <c r="A34" s="119">
        <v>1.6</v>
      </c>
      <c r="B34" s="193" t="s">
        <v>93</v>
      </c>
      <c r="C34" s="194"/>
      <c r="D34" s="194"/>
      <c r="E34" s="195"/>
    </row>
    <row r="35" spans="1:5" x14ac:dyDescent="0.25">
      <c r="A35" s="48" t="s">
        <v>164</v>
      </c>
      <c r="B35" s="50" t="s">
        <v>103</v>
      </c>
      <c r="C35" s="102"/>
      <c r="D35" s="102"/>
      <c r="E35" s="103">
        <f>C35+D35</f>
        <v>0</v>
      </c>
    </row>
    <row r="36" spans="1:5" x14ac:dyDescent="0.25">
      <c r="A36" s="48" t="s">
        <v>165</v>
      </c>
      <c r="B36" s="50" t="s">
        <v>104</v>
      </c>
      <c r="C36" s="102"/>
      <c r="D36" s="102"/>
      <c r="E36" s="103">
        <f t="shared" ref="E36:E37" si="4">C36+D36</f>
        <v>0</v>
      </c>
    </row>
    <row r="37" spans="1:5" x14ac:dyDescent="0.25">
      <c r="A37" s="48" t="s">
        <v>166</v>
      </c>
      <c r="B37" s="50" t="s">
        <v>126</v>
      </c>
      <c r="C37" s="102"/>
      <c r="D37" s="102"/>
      <c r="E37" s="103">
        <f t="shared" si="4"/>
        <v>0</v>
      </c>
    </row>
    <row r="38" spans="1:5" x14ac:dyDescent="0.25">
      <c r="A38" s="48" t="s">
        <v>167</v>
      </c>
      <c r="B38" s="50" t="s">
        <v>105</v>
      </c>
      <c r="C38" s="102"/>
      <c r="D38" s="102"/>
      <c r="E38" s="103">
        <f t="shared" ref="E38" si="5">C38+D38</f>
        <v>0</v>
      </c>
    </row>
    <row r="39" spans="1:5" x14ac:dyDescent="0.25">
      <c r="A39" s="74"/>
      <c r="B39" s="9"/>
      <c r="C39" s="102"/>
      <c r="D39" s="102"/>
      <c r="E39" s="103">
        <f t="shared" ref="E39" si="6">C39+D39</f>
        <v>0</v>
      </c>
    </row>
    <row r="40" spans="1:5" x14ac:dyDescent="0.25">
      <c r="A40" s="121"/>
      <c r="B40" s="150" t="s">
        <v>309</v>
      </c>
      <c r="C40" s="122"/>
      <c r="D40" s="122"/>
      <c r="E40" s="103"/>
    </row>
    <row r="41" spans="1:5" ht="13.8" thickBot="1" x14ac:dyDescent="0.3">
      <c r="A41" s="53"/>
      <c r="B41" s="54" t="s">
        <v>6</v>
      </c>
      <c r="C41" s="104">
        <f>SUM(C35:C40)</f>
        <v>0</v>
      </c>
      <c r="D41" s="104">
        <f>SUM(D35:D40)</f>
        <v>0</v>
      </c>
      <c r="E41" s="105">
        <f>SUM(E35:E40)</f>
        <v>0</v>
      </c>
    </row>
    <row r="42" spans="1:5" x14ac:dyDescent="0.25">
      <c r="A42" s="119">
        <v>1.7</v>
      </c>
      <c r="B42" s="193" t="s">
        <v>87</v>
      </c>
      <c r="C42" s="194"/>
      <c r="D42" s="194"/>
      <c r="E42" s="195"/>
    </row>
    <row r="43" spans="1:5" x14ac:dyDescent="0.25">
      <c r="A43" s="48" t="s">
        <v>168</v>
      </c>
      <c r="B43" s="50" t="s">
        <v>127</v>
      </c>
      <c r="C43" s="102"/>
      <c r="D43" s="102"/>
      <c r="E43" s="103">
        <f>C43+D43</f>
        <v>0</v>
      </c>
    </row>
    <row r="44" spans="1:5" x14ac:dyDescent="0.25">
      <c r="A44" s="74"/>
      <c r="B44" s="9"/>
      <c r="C44" s="102"/>
      <c r="D44" s="102"/>
      <c r="E44" s="103">
        <f t="shared" ref="E44" si="7">C44+D44</f>
        <v>0</v>
      </c>
    </row>
    <row r="45" spans="1:5" x14ac:dyDescent="0.25">
      <c r="A45" s="121"/>
      <c r="B45" s="150" t="s">
        <v>309</v>
      </c>
      <c r="C45" s="122"/>
      <c r="D45" s="122"/>
      <c r="E45" s="103"/>
    </row>
    <row r="46" spans="1:5" ht="13.8" thickBot="1" x14ac:dyDescent="0.3">
      <c r="A46" s="53"/>
      <c r="B46" s="54" t="s">
        <v>6</v>
      </c>
      <c r="C46" s="104">
        <f>SUM(C43:C45)</f>
        <v>0</v>
      </c>
      <c r="D46" s="104">
        <f>SUM(D43:D45)</f>
        <v>0</v>
      </c>
      <c r="E46" s="105">
        <f>SUM(E43:E45)</f>
        <v>0</v>
      </c>
    </row>
    <row r="47" spans="1:5" x14ac:dyDescent="0.25">
      <c r="A47" s="119">
        <v>1.8</v>
      </c>
      <c r="B47" s="193" t="s">
        <v>94</v>
      </c>
      <c r="C47" s="194"/>
      <c r="D47" s="194"/>
      <c r="E47" s="195"/>
    </row>
    <row r="48" spans="1:5" x14ac:dyDescent="0.25">
      <c r="A48" s="48" t="s">
        <v>169</v>
      </c>
      <c r="B48" s="50" t="s">
        <v>128</v>
      </c>
      <c r="C48" s="102"/>
      <c r="D48" s="102"/>
      <c r="E48" s="103">
        <f>C48+D48</f>
        <v>0</v>
      </c>
    </row>
    <row r="49" spans="1:5" x14ac:dyDescent="0.25">
      <c r="A49" s="48" t="s">
        <v>170</v>
      </c>
      <c r="B49" s="50" t="s">
        <v>106</v>
      </c>
      <c r="C49" s="102"/>
      <c r="D49" s="102"/>
      <c r="E49" s="103">
        <f t="shared" ref="E49:E53" si="8">C49+D49</f>
        <v>0</v>
      </c>
    </row>
    <row r="50" spans="1:5" x14ac:dyDescent="0.25">
      <c r="A50" s="48" t="s">
        <v>171</v>
      </c>
      <c r="B50" s="50" t="s">
        <v>107</v>
      </c>
      <c r="C50" s="102"/>
      <c r="D50" s="102"/>
      <c r="E50" s="103">
        <f t="shared" si="8"/>
        <v>0</v>
      </c>
    </row>
    <row r="51" spans="1:5" x14ac:dyDescent="0.25">
      <c r="A51" s="48" t="s">
        <v>172</v>
      </c>
      <c r="B51" s="50" t="s">
        <v>129</v>
      </c>
      <c r="C51" s="102"/>
      <c r="D51" s="102"/>
      <c r="E51" s="103">
        <f t="shared" si="8"/>
        <v>0</v>
      </c>
    </row>
    <row r="52" spans="1:5" x14ac:dyDescent="0.25">
      <c r="A52" s="48" t="s">
        <v>173</v>
      </c>
      <c r="B52" s="50" t="s">
        <v>130</v>
      </c>
      <c r="C52" s="102"/>
      <c r="D52" s="102"/>
      <c r="E52" s="103">
        <f t="shared" si="8"/>
        <v>0</v>
      </c>
    </row>
    <row r="53" spans="1:5" x14ac:dyDescent="0.25">
      <c r="A53" s="48" t="s">
        <v>174</v>
      </c>
      <c r="B53" s="50" t="s">
        <v>108</v>
      </c>
      <c r="C53" s="102"/>
      <c r="D53" s="102"/>
      <c r="E53" s="103">
        <f t="shared" si="8"/>
        <v>0</v>
      </c>
    </row>
    <row r="54" spans="1:5" x14ac:dyDescent="0.25">
      <c r="A54" s="48" t="s">
        <v>175</v>
      </c>
      <c r="B54" s="50" t="s">
        <v>109</v>
      </c>
      <c r="C54" s="102"/>
      <c r="D54" s="102"/>
      <c r="E54" s="103">
        <f t="shared" ref="E54:E55" si="9">C54+D54</f>
        <v>0</v>
      </c>
    </row>
    <row r="55" spans="1:5" x14ac:dyDescent="0.25">
      <c r="A55" s="74"/>
      <c r="B55" s="9"/>
      <c r="C55" s="102"/>
      <c r="D55" s="102"/>
      <c r="E55" s="103">
        <f t="shared" si="9"/>
        <v>0</v>
      </c>
    </row>
    <row r="56" spans="1:5" x14ac:dyDescent="0.25">
      <c r="A56" s="121"/>
      <c r="B56" s="150" t="s">
        <v>309</v>
      </c>
      <c r="C56" s="122"/>
      <c r="D56" s="122"/>
      <c r="E56" s="103"/>
    </row>
    <row r="57" spans="1:5" ht="13.8" thickBot="1" x14ac:dyDescent="0.3">
      <c r="A57" s="53"/>
      <c r="B57" s="54" t="s">
        <v>6</v>
      </c>
      <c r="C57" s="104">
        <f>SUM(C48:C56)</f>
        <v>0</v>
      </c>
      <c r="D57" s="104">
        <f>SUM(D48:D56)</f>
        <v>0</v>
      </c>
      <c r="E57" s="105">
        <f>SUM(E48:E56)</f>
        <v>0</v>
      </c>
    </row>
    <row r="58" spans="1:5" x14ac:dyDescent="0.25">
      <c r="A58" s="119">
        <v>1.9</v>
      </c>
      <c r="B58" s="193" t="s">
        <v>116</v>
      </c>
      <c r="C58" s="194"/>
      <c r="D58" s="194"/>
      <c r="E58" s="195"/>
    </row>
    <row r="59" spans="1:5" x14ac:dyDescent="0.25">
      <c r="A59" s="48" t="s">
        <v>176</v>
      </c>
      <c r="B59" s="50" t="s">
        <v>131</v>
      </c>
      <c r="C59" s="102"/>
      <c r="D59" s="102"/>
      <c r="E59" s="103">
        <f>C59+D59</f>
        <v>0</v>
      </c>
    </row>
    <row r="60" spans="1:5" x14ac:dyDescent="0.25">
      <c r="A60" s="74"/>
      <c r="B60" s="9"/>
      <c r="C60" s="102"/>
      <c r="D60" s="102"/>
      <c r="E60" s="103">
        <f t="shared" ref="E60" si="10">C60+D60</f>
        <v>0</v>
      </c>
    </row>
    <row r="61" spans="1:5" x14ac:dyDescent="0.25">
      <c r="A61" s="121"/>
      <c r="B61" s="150" t="s">
        <v>309</v>
      </c>
      <c r="C61" s="122"/>
      <c r="D61" s="122"/>
      <c r="E61" s="103"/>
    </row>
    <row r="62" spans="1:5" ht="13.8" thickBot="1" x14ac:dyDescent="0.3">
      <c r="A62" s="53"/>
      <c r="B62" s="54" t="s">
        <v>6</v>
      </c>
      <c r="C62" s="104">
        <f>SUM(C59:C61)</f>
        <v>0</v>
      </c>
      <c r="D62" s="104">
        <f>SUM(D59:D61)</f>
        <v>0</v>
      </c>
      <c r="E62" s="105">
        <f>SUM(E59:E61)</f>
        <v>0</v>
      </c>
    </row>
    <row r="63" spans="1:5" x14ac:dyDescent="0.25">
      <c r="A63" s="119" t="s">
        <v>29</v>
      </c>
      <c r="B63" s="193" t="s">
        <v>95</v>
      </c>
      <c r="C63" s="194"/>
      <c r="D63" s="194"/>
      <c r="E63" s="195"/>
    </row>
    <row r="64" spans="1:5" x14ac:dyDescent="0.25">
      <c r="A64" s="48" t="s">
        <v>177</v>
      </c>
      <c r="B64" s="50" t="s">
        <v>132</v>
      </c>
      <c r="C64" s="102"/>
      <c r="D64" s="102"/>
      <c r="E64" s="103">
        <f>C64+D64</f>
        <v>0</v>
      </c>
    </row>
    <row r="65" spans="1:5" x14ac:dyDescent="0.25">
      <c r="A65" s="48" t="s">
        <v>178</v>
      </c>
      <c r="B65" s="50" t="s">
        <v>133</v>
      </c>
      <c r="C65" s="102"/>
      <c r="D65" s="102"/>
      <c r="E65" s="103">
        <f t="shared" ref="E65:E66" si="11">C65+D65</f>
        <v>0</v>
      </c>
    </row>
    <row r="66" spans="1:5" x14ac:dyDescent="0.25">
      <c r="A66" s="48" t="s">
        <v>179</v>
      </c>
      <c r="B66" s="50" t="s">
        <v>134</v>
      </c>
      <c r="C66" s="102"/>
      <c r="D66" s="102"/>
      <c r="E66" s="103">
        <f t="shared" si="11"/>
        <v>0</v>
      </c>
    </row>
    <row r="67" spans="1:5" x14ac:dyDescent="0.25">
      <c r="A67" s="74"/>
      <c r="B67" s="9"/>
      <c r="C67" s="102"/>
      <c r="D67" s="102"/>
      <c r="E67" s="103">
        <f t="shared" ref="E67" si="12">C67+D67</f>
        <v>0</v>
      </c>
    </row>
    <row r="68" spans="1:5" x14ac:dyDescent="0.25">
      <c r="A68" s="121"/>
      <c r="B68" s="150" t="s">
        <v>309</v>
      </c>
      <c r="C68" s="122"/>
      <c r="D68" s="122"/>
      <c r="E68" s="103"/>
    </row>
    <row r="69" spans="1:5" ht="13.8" thickBot="1" x14ac:dyDescent="0.3">
      <c r="A69" s="53"/>
      <c r="B69" s="54" t="s">
        <v>6</v>
      </c>
      <c r="C69" s="104">
        <f>SUM(C64:C68)</f>
        <v>0</v>
      </c>
      <c r="D69" s="104">
        <f>SUM(D64:D68)</f>
        <v>0</v>
      </c>
      <c r="E69" s="105">
        <f>SUM(E64:E68)</f>
        <v>0</v>
      </c>
    </row>
    <row r="70" spans="1:5" x14ac:dyDescent="0.25">
      <c r="A70" s="119" t="s">
        <v>71</v>
      </c>
      <c r="B70" s="193" t="s">
        <v>86</v>
      </c>
      <c r="C70" s="194"/>
      <c r="D70" s="194"/>
      <c r="E70" s="195"/>
    </row>
    <row r="71" spans="1:5" x14ac:dyDescent="0.25">
      <c r="A71" s="48" t="s">
        <v>185</v>
      </c>
      <c r="B71" s="50" t="s">
        <v>135</v>
      </c>
      <c r="C71" s="102"/>
      <c r="D71" s="102"/>
      <c r="E71" s="103">
        <f>C71+D71</f>
        <v>0</v>
      </c>
    </row>
    <row r="72" spans="1:5" x14ac:dyDescent="0.25">
      <c r="A72" s="48" t="s">
        <v>186</v>
      </c>
      <c r="B72" s="50" t="s">
        <v>136</v>
      </c>
      <c r="C72" s="102"/>
      <c r="D72" s="102"/>
      <c r="E72" s="103">
        <f t="shared" ref="E72:E73" si="13">C72+D72</f>
        <v>0</v>
      </c>
    </row>
    <row r="73" spans="1:5" x14ac:dyDescent="0.25">
      <c r="A73" s="74"/>
      <c r="B73" s="9"/>
      <c r="C73" s="102"/>
      <c r="D73" s="102"/>
      <c r="E73" s="103">
        <f t="shared" si="13"/>
        <v>0</v>
      </c>
    </row>
    <row r="74" spans="1:5" x14ac:dyDescent="0.25">
      <c r="A74" s="121"/>
      <c r="B74" s="150" t="s">
        <v>309</v>
      </c>
      <c r="C74" s="122"/>
      <c r="D74" s="122"/>
      <c r="E74" s="103"/>
    </row>
    <row r="75" spans="1:5" ht="13.8" thickBot="1" x14ac:dyDescent="0.3">
      <c r="A75" s="53"/>
      <c r="B75" s="54" t="s">
        <v>6</v>
      </c>
      <c r="C75" s="104">
        <f>SUM(C71:C74)</f>
        <v>0</v>
      </c>
      <c r="D75" s="104">
        <f>SUM(D71:D74)</f>
        <v>0</v>
      </c>
      <c r="E75" s="105">
        <f>SUM(E71:E74)</f>
        <v>0</v>
      </c>
    </row>
    <row r="76" spans="1:5" x14ac:dyDescent="0.25">
      <c r="A76" s="119" t="s">
        <v>76</v>
      </c>
      <c r="B76" s="193" t="s">
        <v>74</v>
      </c>
      <c r="C76" s="194"/>
      <c r="D76" s="194"/>
      <c r="E76" s="195"/>
    </row>
    <row r="77" spans="1:5" x14ac:dyDescent="0.25">
      <c r="A77" s="48" t="s">
        <v>184</v>
      </c>
      <c r="B77" s="50" t="s">
        <v>74</v>
      </c>
      <c r="C77" s="102"/>
      <c r="D77" s="102"/>
      <c r="E77" s="103">
        <f>C77+D77</f>
        <v>0</v>
      </c>
    </row>
    <row r="78" spans="1:5" x14ac:dyDescent="0.25">
      <c r="A78" s="74"/>
      <c r="B78" s="9"/>
      <c r="C78" s="102"/>
      <c r="D78" s="102"/>
      <c r="E78" s="103">
        <f t="shared" ref="E78" si="14">C78+D78</f>
        <v>0</v>
      </c>
    </row>
    <row r="79" spans="1:5" x14ac:dyDescent="0.25">
      <c r="A79" s="121"/>
      <c r="B79" s="150" t="s">
        <v>309</v>
      </c>
      <c r="C79" s="122"/>
      <c r="D79" s="122"/>
      <c r="E79" s="103"/>
    </row>
    <row r="80" spans="1:5" ht="13.8" thickBot="1" x14ac:dyDescent="0.3">
      <c r="A80" s="53"/>
      <c r="B80" s="54" t="s">
        <v>6</v>
      </c>
      <c r="C80" s="104">
        <f>SUM(C77:C79)</f>
        <v>0</v>
      </c>
      <c r="D80" s="104">
        <f>SUM(D77:D79)</f>
        <v>0</v>
      </c>
      <c r="E80" s="105">
        <f>SUM(E77:E79)</f>
        <v>0</v>
      </c>
    </row>
    <row r="81" spans="1:14" x14ac:dyDescent="0.25">
      <c r="A81" s="119" t="s">
        <v>77</v>
      </c>
      <c r="B81" s="193" t="s">
        <v>117</v>
      </c>
      <c r="C81" s="194"/>
      <c r="D81" s="194"/>
      <c r="E81" s="195"/>
    </row>
    <row r="82" spans="1:14" x14ac:dyDescent="0.25">
      <c r="A82" s="48" t="s">
        <v>181</v>
      </c>
      <c r="B82" s="50" t="s">
        <v>137</v>
      </c>
      <c r="C82" s="102"/>
      <c r="D82" s="102"/>
      <c r="E82" s="103">
        <f>C82+D82</f>
        <v>0</v>
      </c>
    </row>
    <row r="83" spans="1:14" x14ac:dyDescent="0.25">
      <c r="A83" s="48" t="s">
        <v>182</v>
      </c>
      <c r="B83" s="50" t="s">
        <v>138</v>
      </c>
      <c r="C83" s="102"/>
      <c r="D83" s="102"/>
      <c r="E83" s="103">
        <f t="shared" ref="E83:E85" si="15">C83+D83</f>
        <v>0</v>
      </c>
    </row>
    <row r="84" spans="1:14" x14ac:dyDescent="0.25">
      <c r="A84" s="48" t="s">
        <v>183</v>
      </c>
      <c r="B84" s="50" t="s">
        <v>139</v>
      </c>
      <c r="C84" s="102"/>
      <c r="D84" s="102"/>
      <c r="E84" s="103">
        <f t="shared" si="15"/>
        <v>0</v>
      </c>
    </row>
    <row r="85" spans="1:14" x14ac:dyDescent="0.25">
      <c r="A85" s="74"/>
      <c r="B85" s="9"/>
      <c r="C85" s="102"/>
      <c r="D85" s="102"/>
      <c r="E85" s="103">
        <f t="shared" si="15"/>
        <v>0</v>
      </c>
    </row>
    <row r="86" spans="1:14" x14ac:dyDescent="0.25">
      <c r="A86" s="121"/>
      <c r="B86" s="150" t="s">
        <v>309</v>
      </c>
      <c r="C86" s="122"/>
      <c r="D86" s="122"/>
      <c r="E86" s="103"/>
    </row>
    <row r="87" spans="1:14" ht="13.8" thickBot="1" x14ac:dyDescent="0.3">
      <c r="A87" s="53"/>
      <c r="B87" s="54" t="s">
        <v>6</v>
      </c>
      <c r="C87" s="104">
        <f>SUM(C82:C86)</f>
        <v>0</v>
      </c>
      <c r="D87" s="104">
        <f>SUM(D82:D86)</f>
        <v>0</v>
      </c>
      <c r="E87" s="105">
        <f>SUM(E82:E86)</f>
        <v>0</v>
      </c>
    </row>
    <row r="88" spans="1:14" x14ac:dyDescent="0.25">
      <c r="A88" s="119" t="s">
        <v>85</v>
      </c>
      <c r="B88" s="193" t="s">
        <v>118</v>
      </c>
      <c r="C88" s="194"/>
      <c r="D88" s="194"/>
      <c r="E88" s="195"/>
      <c r="H88" s="168"/>
      <c r="I88" s="168"/>
      <c r="J88" s="168"/>
      <c r="K88" s="168"/>
      <c r="L88" s="168"/>
      <c r="M88" s="168"/>
      <c r="N88" s="168"/>
    </row>
    <row r="89" spans="1:14" x14ac:dyDescent="0.25">
      <c r="A89" s="48" t="s">
        <v>180</v>
      </c>
      <c r="B89" s="50" t="s">
        <v>140</v>
      </c>
      <c r="C89" s="102"/>
      <c r="D89" s="102"/>
      <c r="E89" s="103">
        <f>C89+D89</f>
        <v>0</v>
      </c>
      <c r="H89" s="169"/>
      <c r="I89" s="169"/>
      <c r="J89" s="169"/>
      <c r="K89" s="169"/>
      <c r="L89" s="169"/>
      <c r="M89" s="169"/>
      <c r="N89" s="169"/>
    </row>
    <row r="90" spans="1:14" x14ac:dyDescent="0.25">
      <c r="A90" s="74"/>
      <c r="B90" s="9"/>
      <c r="C90" s="102"/>
      <c r="D90" s="102"/>
      <c r="E90" s="103">
        <f t="shared" ref="E90" si="16">C90+D90</f>
        <v>0</v>
      </c>
      <c r="H90" s="169"/>
      <c r="I90" s="169"/>
      <c r="J90" s="169"/>
      <c r="K90" s="169"/>
      <c r="L90" s="169"/>
      <c r="M90" s="169"/>
      <c r="N90" s="169"/>
    </row>
    <row r="91" spans="1:14" x14ac:dyDescent="0.25">
      <c r="A91" s="121"/>
      <c r="B91" s="150" t="s">
        <v>309</v>
      </c>
      <c r="C91" s="122"/>
      <c r="D91" s="122"/>
      <c r="E91" s="103"/>
    </row>
    <row r="92" spans="1:14" ht="13.8" thickBot="1" x14ac:dyDescent="0.3">
      <c r="A92" s="53"/>
      <c r="B92" s="54" t="s">
        <v>6</v>
      </c>
      <c r="C92" s="104">
        <f>SUM(C89:C91)</f>
        <v>0</v>
      </c>
      <c r="D92" s="104">
        <f>SUM(D89:D91)</f>
        <v>0</v>
      </c>
      <c r="E92" s="105">
        <f>SUM(E89:E91)</f>
        <v>0</v>
      </c>
      <c r="G92" s="165" t="e">
        <f>IF(E92/E93&gt;=0.1,"OK","ERROR")</f>
        <v>#DIV/0!</v>
      </c>
      <c r="H92" s="166" t="s">
        <v>287</v>
      </c>
      <c r="I92" s="167"/>
      <c r="J92" s="167"/>
      <c r="K92" s="167"/>
      <c r="L92" s="167"/>
      <c r="M92" s="167"/>
      <c r="N92" s="167"/>
    </row>
    <row r="93" spans="1:14" ht="13.8" thickBot="1" x14ac:dyDescent="0.3">
      <c r="A93" s="49"/>
      <c r="B93" s="13" t="s">
        <v>7</v>
      </c>
      <c r="C93" s="106">
        <f>C8+C16+C22+C27+C33+C41+C46+C57+C62+C69+C75+C80+C87+C92</f>
        <v>0</v>
      </c>
      <c r="D93" s="106">
        <f>D8+D16+D22+D27+D33+D41+D46+D57+D62+D69+D75+D80+D87+D92</f>
        <v>0</v>
      </c>
      <c r="E93" s="105">
        <f>E8+E16+E22+E27+E33+E41+E46+E57+E62+E69+E75+E80+E87+E92</f>
        <v>0</v>
      </c>
      <c r="F93" s="170"/>
    </row>
    <row r="96" spans="1:14" x14ac:dyDescent="0.25">
      <c r="A96" s="171"/>
      <c r="B96" s="172"/>
    </row>
    <row r="97" spans="1:2" x14ac:dyDescent="0.25">
      <c r="A97" s="172"/>
      <c r="B97" s="172"/>
    </row>
    <row r="98" spans="1:2" x14ac:dyDescent="0.25">
      <c r="A98" s="172"/>
      <c r="B98" s="172"/>
    </row>
    <row r="99" spans="1:2" x14ac:dyDescent="0.25">
      <c r="A99" s="172"/>
      <c r="B99" s="172"/>
    </row>
    <row r="100" spans="1:2" x14ac:dyDescent="0.25">
      <c r="A100" s="172"/>
      <c r="B100" s="172"/>
    </row>
    <row r="101" spans="1:2" x14ac:dyDescent="0.25">
      <c r="A101" s="172"/>
      <c r="B101" s="172"/>
    </row>
    <row r="102" spans="1:2" x14ac:dyDescent="0.25">
      <c r="A102" s="172"/>
      <c r="B102" s="172"/>
    </row>
    <row r="103" spans="1:2" x14ac:dyDescent="0.25">
      <c r="A103" s="172"/>
      <c r="B103" s="172"/>
    </row>
    <row r="104" spans="1:2" x14ac:dyDescent="0.25">
      <c r="A104" s="172"/>
      <c r="B104" s="172"/>
    </row>
    <row r="105" spans="1:2" x14ac:dyDescent="0.25">
      <c r="A105" s="172"/>
      <c r="B105" s="172"/>
    </row>
    <row r="106" spans="1:2" x14ac:dyDescent="0.25">
      <c r="A106" s="172"/>
      <c r="B106" s="172"/>
    </row>
    <row r="107" spans="1:2" x14ac:dyDescent="0.25">
      <c r="A107" s="172"/>
      <c r="B107" s="172"/>
    </row>
    <row r="108" spans="1:2" x14ac:dyDescent="0.25">
      <c r="A108" s="172"/>
      <c r="B108" s="172"/>
    </row>
    <row r="109" spans="1:2" x14ac:dyDescent="0.25">
      <c r="A109" s="172"/>
      <c r="B109" s="172"/>
    </row>
    <row r="110" spans="1:2" x14ac:dyDescent="0.25">
      <c r="A110" s="172"/>
      <c r="B110" s="172"/>
    </row>
  </sheetData>
  <protectedRanges>
    <protectedRange sqref="A14:D15 F14:XFD15 A21:D21 A26:D26 A32:D32 A40:D40 A45:D45 A56:D56 A61:D61 A68:D68 A74:D74 A79:D79 A86:D86 A91:D91" name="Range1"/>
  </protectedRanges>
  <mergeCells count="17">
    <mergeCell ref="A1:E1"/>
    <mergeCell ref="A2:E2"/>
    <mergeCell ref="A3:E3"/>
    <mergeCell ref="B76:E76"/>
    <mergeCell ref="B42:E42"/>
    <mergeCell ref="B34:E34"/>
    <mergeCell ref="B6:E6"/>
    <mergeCell ref="B9:E9"/>
    <mergeCell ref="B28:E28"/>
    <mergeCell ref="B17:E17"/>
    <mergeCell ref="B23:E23"/>
    <mergeCell ref="B88:E88"/>
    <mergeCell ref="B47:E47"/>
    <mergeCell ref="B70:E70"/>
    <mergeCell ref="B81:E81"/>
    <mergeCell ref="B58:E58"/>
    <mergeCell ref="B63:E63"/>
  </mergeCells>
  <conditionalFormatting sqref="G8">
    <cfRule type="containsText" dxfId="30" priority="30" operator="containsText" text="ERROR">
      <formula>NOT(ISERROR(SEARCH("ERROR",G8)))</formula>
    </cfRule>
    <cfRule type="containsText" dxfId="29" priority="32" operator="containsText" text="OK">
      <formula>NOT(ISERROR(SEARCH("OK",G8)))</formula>
    </cfRule>
  </conditionalFormatting>
  <conditionalFormatting sqref="G92">
    <cfRule type="containsText" dxfId="28" priority="28" operator="containsText" text="ERROR">
      <formula>NOT(ISERROR(SEARCH("ERROR",G92)))</formula>
    </cfRule>
    <cfRule type="containsText" dxfId="27" priority="29" operator="containsText" text="OK">
      <formula>NOT(ISERROR(SEARCH("OK",G92)))</formula>
    </cfRule>
  </conditionalFormatting>
  <conditionalFormatting sqref="E16">
    <cfRule type="cellIs" dxfId="26" priority="27" operator="notEqual">
      <formula>C16+D16</formula>
    </cfRule>
  </conditionalFormatting>
  <conditionalFormatting sqref="E22">
    <cfRule type="cellIs" dxfId="25" priority="13" operator="notEqual">
      <formula>C22+D22</formula>
    </cfRule>
  </conditionalFormatting>
  <conditionalFormatting sqref="E27">
    <cfRule type="cellIs" dxfId="24" priority="12" operator="notEqual">
      <formula>C27+D27</formula>
    </cfRule>
  </conditionalFormatting>
  <conditionalFormatting sqref="E33">
    <cfRule type="cellIs" dxfId="23" priority="11" operator="notEqual">
      <formula>C33+D33</formula>
    </cfRule>
  </conditionalFormatting>
  <conditionalFormatting sqref="E41">
    <cfRule type="cellIs" dxfId="22" priority="10" operator="notEqual">
      <formula>C41+D41</formula>
    </cfRule>
  </conditionalFormatting>
  <conditionalFormatting sqref="E46">
    <cfRule type="cellIs" dxfId="21" priority="9" operator="notEqual">
      <formula>C46+D46</formula>
    </cfRule>
  </conditionalFormatting>
  <conditionalFormatting sqref="E57">
    <cfRule type="cellIs" dxfId="20" priority="8" operator="notEqual">
      <formula>C57+D57</formula>
    </cfRule>
  </conditionalFormatting>
  <conditionalFormatting sqref="E62">
    <cfRule type="cellIs" dxfId="19" priority="7" operator="notEqual">
      <formula>C62+D62</formula>
    </cfRule>
  </conditionalFormatting>
  <conditionalFormatting sqref="E69">
    <cfRule type="cellIs" dxfId="18" priority="6" operator="notEqual">
      <formula>C69+D69</formula>
    </cfRule>
  </conditionalFormatting>
  <conditionalFormatting sqref="E75">
    <cfRule type="cellIs" dxfId="17" priority="5" operator="notEqual">
      <formula>C75+D75</formula>
    </cfRule>
  </conditionalFormatting>
  <conditionalFormatting sqref="E80">
    <cfRule type="cellIs" dxfId="16" priority="4" operator="notEqual">
      <formula>C80+D80</formula>
    </cfRule>
  </conditionalFormatting>
  <conditionalFormatting sqref="E87">
    <cfRule type="cellIs" dxfId="15" priority="3" operator="notEqual">
      <formula>C87+D87</formula>
    </cfRule>
  </conditionalFormatting>
  <conditionalFormatting sqref="E92">
    <cfRule type="cellIs" dxfId="14" priority="2" operator="notEqual">
      <formula>C92+D92</formula>
    </cfRule>
  </conditionalFormatting>
  <conditionalFormatting sqref="E93">
    <cfRule type="cellIs" dxfId="13" priority="1" operator="notEqual">
      <formula>C93+D93</formula>
    </cfRule>
  </conditionalFormatting>
  <printOptions horizontalCentered="1"/>
  <pageMargins left="0.45" right="0.45" top="0.75" bottom="0.75" header="0.3" footer="0.3"/>
  <pageSetup scale="70" fitToHeight="0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zoomScale="110" zoomScaleNormal="110" workbookViewId="0">
      <selection activeCell="D5" sqref="D5"/>
    </sheetView>
  </sheetViews>
  <sheetFormatPr defaultColWidth="9.109375" defaultRowHeight="13.2" x14ac:dyDescent="0.25"/>
  <cols>
    <col min="1" max="1" width="7.33203125" style="1" customWidth="1"/>
    <col min="2" max="2" width="28" style="1" customWidth="1"/>
    <col min="3" max="3" width="18.88671875" style="1" customWidth="1"/>
    <col min="4" max="4" width="18.21875" style="4" customWidth="1"/>
    <col min="5" max="16384" width="9.109375" style="1"/>
  </cols>
  <sheetData>
    <row r="1" spans="1:10" s="3" customFormat="1" x14ac:dyDescent="0.3">
      <c r="A1" s="197" t="s">
        <v>72</v>
      </c>
      <c r="B1" s="197"/>
      <c r="C1" s="197"/>
      <c r="D1" s="197"/>
    </row>
    <row r="2" spans="1:10" s="3" customFormat="1" x14ac:dyDescent="0.3">
      <c r="A2" s="197" t="s">
        <v>142</v>
      </c>
      <c r="B2" s="197"/>
      <c r="C2" s="197"/>
      <c r="D2" s="197"/>
    </row>
    <row r="3" spans="1:10" s="3" customFormat="1" x14ac:dyDescent="0.3">
      <c r="A3" s="197" t="s">
        <v>26</v>
      </c>
      <c r="B3" s="197"/>
      <c r="C3" s="197"/>
      <c r="D3" s="197"/>
    </row>
    <row r="4" spans="1:10" ht="13.8" thickBot="1" x14ac:dyDescent="0.3"/>
    <row r="5" spans="1:10" ht="13.8" thickBot="1" x14ac:dyDescent="0.3">
      <c r="A5" s="39" t="s">
        <v>1</v>
      </c>
      <c r="B5" s="11" t="s">
        <v>3</v>
      </c>
      <c r="C5" s="12" t="s">
        <v>16</v>
      </c>
      <c r="D5" s="61" t="s">
        <v>310</v>
      </c>
    </row>
    <row r="6" spans="1:10" ht="13.2" customHeight="1" x14ac:dyDescent="0.25">
      <c r="A6" s="41">
        <v>2.1</v>
      </c>
      <c r="B6" s="64" t="s">
        <v>8</v>
      </c>
      <c r="C6" s="108">
        <f>'2A BOS Admin Detail'!E20</f>
        <v>0</v>
      </c>
      <c r="D6" s="101">
        <f t="shared" ref="D6" si="0">C6*12</f>
        <v>0</v>
      </c>
    </row>
    <row r="7" spans="1:10" x14ac:dyDescent="0.25">
      <c r="A7" s="43">
        <v>2.2000000000000002</v>
      </c>
      <c r="B7" s="64" t="s">
        <v>9</v>
      </c>
      <c r="C7" s="108">
        <f>'2A BOS Admin Detail'!E35</f>
        <v>0</v>
      </c>
      <c r="D7" s="101">
        <f t="shared" ref="D7:D12" si="1">C7*12</f>
        <v>0</v>
      </c>
    </row>
    <row r="8" spans="1:10" x14ac:dyDescent="0.25">
      <c r="A8" s="43">
        <v>2.2999999999999998</v>
      </c>
      <c r="B8" s="64" t="s">
        <v>10</v>
      </c>
      <c r="C8" s="108">
        <f>'2A BOS Admin Detail'!E50</f>
        <v>0</v>
      </c>
      <c r="D8" s="101">
        <f t="shared" si="1"/>
        <v>0</v>
      </c>
    </row>
    <row r="9" spans="1:10" x14ac:dyDescent="0.25">
      <c r="A9" s="43">
        <v>2.4</v>
      </c>
      <c r="B9" s="64" t="s">
        <v>11</v>
      </c>
      <c r="C9" s="108">
        <f>'2A BOS Admin Detail'!E65</f>
        <v>0</v>
      </c>
      <c r="D9" s="101">
        <f t="shared" si="1"/>
        <v>0</v>
      </c>
    </row>
    <row r="10" spans="1:10" x14ac:dyDescent="0.25">
      <c r="A10" s="43">
        <v>2.5</v>
      </c>
      <c r="B10" s="64" t="s">
        <v>12</v>
      </c>
      <c r="C10" s="108">
        <f>'2A BOS Admin Detail'!E80</f>
        <v>0</v>
      </c>
      <c r="D10" s="101">
        <f t="shared" si="1"/>
        <v>0</v>
      </c>
    </row>
    <row r="11" spans="1:10" x14ac:dyDescent="0.25">
      <c r="A11" s="43">
        <v>2.6</v>
      </c>
      <c r="B11" s="64" t="s">
        <v>13</v>
      </c>
      <c r="C11" s="108">
        <f>'2A BOS Admin Detail'!E95</f>
        <v>0</v>
      </c>
      <c r="D11" s="101">
        <f t="shared" si="1"/>
        <v>0</v>
      </c>
    </row>
    <row r="12" spans="1:10" ht="13.8" thickBot="1" x14ac:dyDescent="0.3">
      <c r="A12" s="176">
        <v>2.7</v>
      </c>
      <c r="B12" s="177" t="s">
        <v>14</v>
      </c>
      <c r="C12" s="178">
        <f>'2A BOS Admin Detail'!E110</f>
        <v>0</v>
      </c>
      <c r="D12" s="179">
        <f t="shared" si="1"/>
        <v>0</v>
      </c>
      <c r="E12" s="21"/>
      <c r="F12" s="21"/>
      <c r="G12" s="21"/>
      <c r="H12" s="21"/>
      <c r="I12" s="21"/>
      <c r="J12" s="21"/>
    </row>
    <row r="13" spans="1:10" ht="13.8" thickBot="1" x14ac:dyDescent="0.3">
      <c r="A13" s="180"/>
      <c r="B13" s="181"/>
      <c r="C13" s="182" t="s">
        <v>7</v>
      </c>
      <c r="D13" s="118">
        <f>SUM(D6:D12)</f>
        <v>0</v>
      </c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5"/>
  <sheetViews>
    <sheetView zoomScale="110" zoomScaleNormal="110" workbookViewId="0">
      <pane ySplit="5" topLeftCell="A6" activePane="bottomLeft" state="frozen"/>
      <selection activeCell="B30" sqref="B30"/>
      <selection pane="bottomLeft" activeCell="B30" sqref="B30"/>
    </sheetView>
  </sheetViews>
  <sheetFormatPr defaultColWidth="9.109375" defaultRowHeight="13.2" x14ac:dyDescent="0.25"/>
  <cols>
    <col min="1" max="1" width="7.33203125" style="7" customWidth="1"/>
    <col min="2" max="2" width="77.33203125" style="7" customWidth="1"/>
    <col min="3" max="3" width="15.44140625" style="7" customWidth="1"/>
    <col min="4" max="4" width="15.109375" style="7" bestFit="1" customWidth="1"/>
    <col min="5" max="5" width="23" style="8" customWidth="1"/>
    <col min="6" max="16384" width="9.109375" style="7"/>
  </cols>
  <sheetData>
    <row r="1" spans="1:7" s="5" customFormat="1" x14ac:dyDescent="0.3">
      <c r="A1" s="198" t="s">
        <v>143</v>
      </c>
      <c r="B1" s="198"/>
      <c r="C1" s="198"/>
      <c r="D1" s="198"/>
      <c r="E1" s="198"/>
    </row>
    <row r="2" spans="1:7" s="5" customFormat="1" x14ac:dyDescent="0.3">
      <c r="A2" s="197" t="s">
        <v>142</v>
      </c>
      <c r="B2" s="197"/>
      <c r="C2" s="197"/>
      <c r="D2" s="197"/>
      <c r="E2" s="197"/>
      <c r="F2" s="20"/>
      <c r="G2" s="20"/>
    </row>
    <row r="3" spans="1:7" s="5" customFormat="1" x14ac:dyDescent="0.3">
      <c r="A3" s="197" t="s">
        <v>27</v>
      </c>
      <c r="B3" s="197"/>
      <c r="C3" s="197"/>
      <c r="D3" s="197"/>
      <c r="E3" s="197"/>
      <c r="F3" s="20"/>
      <c r="G3" s="20"/>
    </row>
    <row r="4" spans="1:7" ht="13.8" thickBot="1" x14ac:dyDescent="0.3"/>
    <row r="5" spans="1:7" s="5" customFormat="1" ht="27" thickBot="1" x14ac:dyDescent="0.35">
      <c r="A5" s="46" t="s">
        <v>1</v>
      </c>
      <c r="B5" s="10" t="s">
        <v>3</v>
      </c>
      <c r="C5" s="19" t="s">
        <v>193</v>
      </c>
      <c r="D5" s="19" t="s">
        <v>194</v>
      </c>
      <c r="E5" s="47" t="s">
        <v>16</v>
      </c>
    </row>
    <row r="6" spans="1:7" ht="15" customHeight="1" x14ac:dyDescent="0.25">
      <c r="A6" s="202" t="s">
        <v>8</v>
      </c>
      <c r="B6" s="203"/>
      <c r="C6" s="203"/>
      <c r="D6" s="203"/>
      <c r="E6" s="204"/>
    </row>
    <row r="7" spans="1:7" x14ac:dyDescent="0.25">
      <c r="A7" s="88" t="s">
        <v>195</v>
      </c>
      <c r="B7" s="89" t="s">
        <v>20</v>
      </c>
      <c r="C7" s="102"/>
      <c r="D7" s="102"/>
      <c r="E7" s="103">
        <f>C7+D7</f>
        <v>0</v>
      </c>
    </row>
    <row r="8" spans="1:7" x14ac:dyDescent="0.25">
      <c r="A8" s="88" t="s">
        <v>196</v>
      </c>
      <c r="B8" s="89" t="s">
        <v>21</v>
      </c>
      <c r="C8" s="102"/>
      <c r="D8" s="102"/>
      <c r="E8" s="103">
        <f t="shared" ref="E8:E18" si="0">C8+D8</f>
        <v>0</v>
      </c>
    </row>
    <row r="9" spans="1:7" x14ac:dyDescent="0.25">
      <c r="A9" s="88" t="s">
        <v>197</v>
      </c>
      <c r="B9" s="89" t="s">
        <v>22</v>
      </c>
      <c r="C9" s="102"/>
      <c r="D9" s="102"/>
      <c r="E9" s="103">
        <f t="shared" si="0"/>
        <v>0</v>
      </c>
    </row>
    <row r="10" spans="1:7" x14ac:dyDescent="0.25">
      <c r="A10" s="88" t="s">
        <v>198</v>
      </c>
      <c r="B10" s="89" t="s">
        <v>23</v>
      </c>
      <c r="C10" s="102"/>
      <c r="D10" s="102"/>
      <c r="E10" s="103">
        <f t="shared" si="0"/>
        <v>0</v>
      </c>
    </row>
    <row r="11" spans="1:7" x14ac:dyDescent="0.25">
      <c r="A11" s="88" t="s">
        <v>199</v>
      </c>
      <c r="B11" s="89" t="s">
        <v>284</v>
      </c>
      <c r="C11" s="102"/>
      <c r="D11" s="102"/>
      <c r="E11" s="103">
        <f t="shared" si="0"/>
        <v>0</v>
      </c>
    </row>
    <row r="12" spans="1:7" x14ac:dyDescent="0.25">
      <c r="A12" s="88" t="s">
        <v>200</v>
      </c>
      <c r="B12" s="89" t="s">
        <v>285</v>
      </c>
      <c r="C12" s="102"/>
      <c r="D12" s="102"/>
      <c r="E12" s="103">
        <f t="shared" si="0"/>
        <v>0</v>
      </c>
    </row>
    <row r="13" spans="1:7" x14ac:dyDescent="0.25">
      <c r="A13" s="88" t="s">
        <v>201</v>
      </c>
      <c r="B13" s="89" t="s">
        <v>187</v>
      </c>
      <c r="C13" s="102"/>
      <c r="D13" s="102"/>
      <c r="E13" s="103">
        <f t="shared" si="0"/>
        <v>0</v>
      </c>
    </row>
    <row r="14" spans="1:7" x14ac:dyDescent="0.25">
      <c r="A14" s="88" t="s">
        <v>202</v>
      </c>
      <c r="B14" s="89" t="s">
        <v>278</v>
      </c>
      <c r="C14" s="102"/>
      <c r="D14" s="102"/>
      <c r="E14" s="103">
        <f t="shared" si="0"/>
        <v>0</v>
      </c>
    </row>
    <row r="15" spans="1:7" x14ac:dyDescent="0.25">
      <c r="A15" s="88" t="s">
        <v>203</v>
      </c>
      <c r="B15" s="89" t="s">
        <v>24</v>
      </c>
      <c r="C15" s="102"/>
      <c r="D15" s="102"/>
      <c r="E15" s="103">
        <f t="shared" si="0"/>
        <v>0</v>
      </c>
    </row>
    <row r="16" spans="1:7" x14ac:dyDescent="0.25">
      <c r="A16" s="88" t="s">
        <v>204</v>
      </c>
      <c r="B16" s="89" t="s">
        <v>286</v>
      </c>
      <c r="C16" s="102"/>
      <c r="D16" s="102"/>
      <c r="E16" s="103">
        <f t="shared" si="0"/>
        <v>0</v>
      </c>
    </row>
    <row r="17" spans="1:5" x14ac:dyDescent="0.25">
      <c r="A17" s="88" t="s">
        <v>205</v>
      </c>
      <c r="B17" s="89" t="s">
        <v>25</v>
      </c>
      <c r="C17" s="102"/>
      <c r="D17" s="102"/>
      <c r="E17" s="103">
        <f t="shared" si="0"/>
        <v>0</v>
      </c>
    </row>
    <row r="18" spans="1:5" x14ac:dyDescent="0.25">
      <c r="A18" s="85"/>
      <c r="B18" s="149"/>
      <c r="C18" s="109"/>
      <c r="D18" s="109"/>
      <c r="E18" s="103">
        <f t="shared" si="0"/>
        <v>0</v>
      </c>
    </row>
    <row r="19" spans="1:5" ht="15" customHeight="1" x14ac:dyDescent="0.25">
      <c r="A19" s="151"/>
      <c r="B19" s="152" t="s">
        <v>309</v>
      </c>
      <c r="C19" s="153"/>
      <c r="D19" s="153"/>
      <c r="E19" s="103"/>
    </row>
    <row r="20" spans="1:5" ht="15.75" customHeight="1" thickBot="1" x14ac:dyDescent="0.3">
      <c r="A20" s="62"/>
      <c r="B20" s="55" t="s">
        <v>6</v>
      </c>
      <c r="C20" s="110">
        <f>SUM(C7:C19)</f>
        <v>0</v>
      </c>
      <c r="D20" s="110">
        <f>SUM(D7:D19)</f>
        <v>0</v>
      </c>
      <c r="E20" s="105">
        <f>SUM(E7:E19)</f>
        <v>0</v>
      </c>
    </row>
    <row r="21" spans="1:5" x14ac:dyDescent="0.25">
      <c r="A21" s="202" t="s">
        <v>9</v>
      </c>
      <c r="B21" s="203"/>
      <c r="C21" s="203"/>
      <c r="D21" s="203"/>
      <c r="E21" s="204"/>
    </row>
    <row r="22" spans="1:5" x14ac:dyDescent="0.25">
      <c r="A22" s="88" t="s">
        <v>206</v>
      </c>
      <c r="B22" s="89" t="s">
        <v>20</v>
      </c>
      <c r="C22" s="102"/>
      <c r="D22" s="102"/>
      <c r="E22" s="103">
        <f>C22+D22</f>
        <v>0</v>
      </c>
    </row>
    <row r="23" spans="1:5" x14ac:dyDescent="0.25">
      <c r="A23" s="88" t="s">
        <v>207</v>
      </c>
      <c r="B23" s="89" t="s">
        <v>21</v>
      </c>
      <c r="C23" s="102"/>
      <c r="D23" s="102"/>
      <c r="E23" s="103">
        <f t="shared" ref="E23:E33" si="1">C23+D23</f>
        <v>0</v>
      </c>
    </row>
    <row r="24" spans="1:5" x14ac:dyDescent="0.25">
      <c r="A24" s="88" t="s">
        <v>208</v>
      </c>
      <c r="B24" s="89" t="s">
        <v>22</v>
      </c>
      <c r="C24" s="102"/>
      <c r="D24" s="102"/>
      <c r="E24" s="103">
        <f t="shared" si="1"/>
        <v>0</v>
      </c>
    </row>
    <row r="25" spans="1:5" x14ac:dyDescent="0.25">
      <c r="A25" s="88" t="s">
        <v>209</v>
      </c>
      <c r="B25" s="89" t="s">
        <v>23</v>
      </c>
      <c r="C25" s="102"/>
      <c r="D25" s="102"/>
      <c r="E25" s="103">
        <f t="shared" si="1"/>
        <v>0</v>
      </c>
    </row>
    <row r="26" spans="1:5" x14ac:dyDescent="0.25">
      <c r="A26" s="88" t="s">
        <v>210</v>
      </c>
      <c r="B26" s="89" t="s">
        <v>284</v>
      </c>
      <c r="C26" s="102"/>
      <c r="D26" s="102"/>
      <c r="E26" s="103">
        <f t="shared" si="1"/>
        <v>0</v>
      </c>
    </row>
    <row r="27" spans="1:5" x14ac:dyDescent="0.25">
      <c r="A27" s="88" t="s">
        <v>211</v>
      </c>
      <c r="B27" s="89" t="s">
        <v>285</v>
      </c>
      <c r="C27" s="102"/>
      <c r="D27" s="102"/>
      <c r="E27" s="103">
        <f t="shared" si="1"/>
        <v>0</v>
      </c>
    </row>
    <row r="28" spans="1:5" x14ac:dyDescent="0.25">
      <c r="A28" s="88" t="s">
        <v>212</v>
      </c>
      <c r="B28" s="89" t="s">
        <v>187</v>
      </c>
      <c r="C28" s="102"/>
      <c r="D28" s="102"/>
      <c r="E28" s="103">
        <f t="shared" si="1"/>
        <v>0</v>
      </c>
    </row>
    <row r="29" spans="1:5" x14ac:dyDescent="0.25">
      <c r="A29" s="88" t="s">
        <v>213</v>
      </c>
      <c r="B29" s="89" t="s">
        <v>278</v>
      </c>
      <c r="C29" s="102"/>
      <c r="D29" s="102"/>
      <c r="E29" s="103">
        <f t="shared" si="1"/>
        <v>0</v>
      </c>
    </row>
    <row r="30" spans="1:5" x14ac:dyDescent="0.25">
      <c r="A30" s="88" t="s">
        <v>214</v>
      </c>
      <c r="B30" s="89" t="s">
        <v>24</v>
      </c>
      <c r="C30" s="102"/>
      <c r="D30" s="102"/>
      <c r="E30" s="103">
        <f t="shared" si="1"/>
        <v>0</v>
      </c>
    </row>
    <row r="31" spans="1:5" x14ac:dyDescent="0.25">
      <c r="A31" s="88" t="s">
        <v>215</v>
      </c>
      <c r="B31" s="89" t="s">
        <v>286</v>
      </c>
      <c r="C31" s="102"/>
      <c r="D31" s="102"/>
      <c r="E31" s="103">
        <f t="shared" si="1"/>
        <v>0</v>
      </c>
    </row>
    <row r="32" spans="1:5" x14ac:dyDescent="0.25">
      <c r="A32" s="88" t="s">
        <v>216</v>
      </c>
      <c r="B32" s="89" t="s">
        <v>25</v>
      </c>
      <c r="C32" s="102"/>
      <c r="D32" s="102"/>
      <c r="E32" s="103">
        <f t="shared" si="1"/>
        <v>0</v>
      </c>
    </row>
    <row r="33" spans="1:5" x14ac:dyDescent="0.25">
      <c r="A33" s="85"/>
      <c r="B33" s="149"/>
      <c r="C33" s="109"/>
      <c r="D33" s="109"/>
      <c r="E33" s="103">
        <f t="shared" si="1"/>
        <v>0</v>
      </c>
    </row>
    <row r="34" spans="1:5" x14ac:dyDescent="0.25">
      <c r="A34" s="151"/>
      <c r="B34" s="152" t="s">
        <v>309</v>
      </c>
      <c r="C34" s="153"/>
      <c r="D34" s="153"/>
      <c r="E34" s="103"/>
    </row>
    <row r="35" spans="1:5" ht="13.8" thickBot="1" x14ac:dyDescent="0.3">
      <c r="A35" s="63"/>
      <c r="B35" s="55" t="s">
        <v>6</v>
      </c>
      <c r="C35" s="110">
        <f>SUM(C22:C34)</f>
        <v>0</v>
      </c>
      <c r="D35" s="110">
        <f>SUM(D22:D34)</f>
        <v>0</v>
      </c>
      <c r="E35" s="105">
        <f>SUM(E22:E34)</f>
        <v>0</v>
      </c>
    </row>
    <row r="36" spans="1:5" x14ac:dyDescent="0.25">
      <c r="A36" s="199" t="s">
        <v>10</v>
      </c>
      <c r="B36" s="200"/>
      <c r="C36" s="200"/>
      <c r="D36" s="200"/>
      <c r="E36" s="201"/>
    </row>
    <row r="37" spans="1:5" x14ac:dyDescent="0.25">
      <c r="A37" s="88" t="s">
        <v>217</v>
      </c>
      <c r="B37" s="89" t="s">
        <v>20</v>
      </c>
      <c r="C37" s="102"/>
      <c r="D37" s="102"/>
      <c r="E37" s="103">
        <f>C37+D37</f>
        <v>0</v>
      </c>
    </row>
    <row r="38" spans="1:5" x14ac:dyDescent="0.25">
      <c r="A38" s="88" t="s">
        <v>218</v>
      </c>
      <c r="B38" s="89" t="s">
        <v>21</v>
      </c>
      <c r="C38" s="102"/>
      <c r="D38" s="102"/>
      <c r="E38" s="103">
        <f t="shared" ref="E38:E48" si="2">C38+D38</f>
        <v>0</v>
      </c>
    </row>
    <row r="39" spans="1:5" x14ac:dyDescent="0.25">
      <c r="A39" s="88" t="s">
        <v>219</v>
      </c>
      <c r="B39" s="89" t="s">
        <v>22</v>
      </c>
      <c r="C39" s="102"/>
      <c r="D39" s="102"/>
      <c r="E39" s="103">
        <f t="shared" si="2"/>
        <v>0</v>
      </c>
    </row>
    <row r="40" spans="1:5" x14ac:dyDescent="0.25">
      <c r="A40" s="88" t="s">
        <v>220</v>
      </c>
      <c r="B40" s="89" t="s">
        <v>23</v>
      </c>
      <c r="C40" s="102"/>
      <c r="D40" s="102"/>
      <c r="E40" s="103">
        <f t="shared" si="2"/>
        <v>0</v>
      </c>
    </row>
    <row r="41" spans="1:5" x14ac:dyDescent="0.25">
      <c r="A41" s="88" t="s">
        <v>221</v>
      </c>
      <c r="B41" s="89" t="s">
        <v>284</v>
      </c>
      <c r="C41" s="102"/>
      <c r="D41" s="102"/>
      <c r="E41" s="103">
        <f t="shared" si="2"/>
        <v>0</v>
      </c>
    </row>
    <row r="42" spans="1:5" x14ac:dyDescent="0.25">
      <c r="A42" s="88" t="s">
        <v>222</v>
      </c>
      <c r="B42" s="89" t="s">
        <v>285</v>
      </c>
      <c r="C42" s="102"/>
      <c r="D42" s="102"/>
      <c r="E42" s="103">
        <f t="shared" si="2"/>
        <v>0</v>
      </c>
    </row>
    <row r="43" spans="1:5" x14ac:dyDescent="0.25">
      <c r="A43" s="88" t="s">
        <v>223</v>
      </c>
      <c r="B43" s="89" t="s">
        <v>187</v>
      </c>
      <c r="C43" s="102"/>
      <c r="D43" s="102"/>
      <c r="E43" s="103">
        <f t="shared" si="2"/>
        <v>0</v>
      </c>
    </row>
    <row r="44" spans="1:5" x14ac:dyDescent="0.25">
      <c r="A44" s="88" t="s">
        <v>224</v>
      </c>
      <c r="B44" s="89" t="s">
        <v>278</v>
      </c>
      <c r="C44" s="102"/>
      <c r="D44" s="102"/>
      <c r="E44" s="103">
        <f t="shared" si="2"/>
        <v>0</v>
      </c>
    </row>
    <row r="45" spans="1:5" x14ac:dyDescent="0.25">
      <c r="A45" s="88" t="s">
        <v>225</v>
      </c>
      <c r="B45" s="89" t="s">
        <v>24</v>
      </c>
      <c r="C45" s="102"/>
      <c r="D45" s="102"/>
      <c r="E45" s="103">
        <f t="shared" si="2"/>
        <v>0</v>
      </c>
    </row>
    <row r="46" spans="1:5" x14ac:dyDescent="0.25">
      <c r="A46" s="88" t="s">
        <v>226</v>
      </c>
      <c r="B46" s="89" t="s">
        <v>286</v>
      </c>
      <c r="C46" s="102"/>
      <c r="D46" s="102"/>
      <c r="E46" s="103">
        <f t="shared" si="2"/>
        <v>0</v>
      </c>
    </row>
    <row r="47" spans="1:5" x14ac:dyDescent="0.25">
      <c r="A47" s="88" t="s">
        <v>227</v>
      </c>
      <c r="B47" s="89" t="s">
        <v>25</v>
      </c>
      <c r="C47" s="102"/>
      <c r="D47" s="102"/>
      <c r="E47" s="103">
        <f t="shared" si="2"/>
        <v>0</v>
      </c>
    </row>
    <row r="48" spans="1:5" x14ac:dyDescent="0.25">
      <c r="A48" s="85"/>
      <c r="B48" s="149"/>
      <c r="C48" s="109"/>
      <c r="D48" s="109"/>
      <c r="E48" s="103">
        <f t="shared" si="2"/>
        <v>0</v>
      </c>
    </row>
    <row r="49" spans="1:5" x14ac:dyDescent="0.25">
      <c r="A49" s="151"/>
      <c r="B49" s="152" t="s">
        <v>309</v>
      </c>
      <c r="C49" s="153"/>
      <c r="D49" s="153"/>
      <c r="E49" s="103"/>
    </row>
    <row r="50" spans="1:5" ht="13.8" thickBot="1" x14ac:dyDescent="0.3">
      <c r="A50" s="63"/>
      <c r="B50" s="55" t="s">
        <v>6</v>
      </c>
      <c r="C50" s="110">
        <f>SUM(C37:C49)</f>
        <v>0</v>
      </c>
      <c r="D50" s="110">
        <f>SUM(D37:D49)</f>
        <v>0</v>
      </c>
      <c r="E50" s="105">
        <f>SUM(E37:E49)</f>
        <v>0</v>
      </c>
    </row>
    <row r="51" spans="1:5" x14ac:dyDescent="0.25">
      <c r="A51" s="199" t="s">
        <v>11</v>
      </c>
      <c r="B51" s="200"/>
      <c r="C51" s="200"/>
      <c r="D51" s="200"/>
      <c r="E51" s="201"/>
    </row>
    <row r="52" spans="1:5" x14ac:dyDescent="0.25">
      <c r="A52" s="88" t="s">
        <v>228</v>
      </c>
      <c r="B52" s="89" t="s">
        <v>20</v>
      </c>
      <c r="C52" s="102"/>
      <c r="D52" s="102"/>
      <c r="E52" s="103">
        <f>C52+D52</f>
        <v>0</v>
      </c>
    </row>
    <row r="53" spans="1:5" x14ac:dyDescent="0.25">
      <c r="A53" s="88" t="s">
        <v>229</v>
      </c>
      <c r="B53" s="89" t="s">
        <v>21</v>
      </c>
      <c r="C53" s="102"/>
      <c r="D53" s="102"/>
      <c r="E53" s="103">
        <f t="shared" ref="E53:E63" si="3">C53+D53</f>
        <v>0</v>
      </c>
    </row>
    <row r="54" spans="1:5" x14ac:dyDescent="0.25">
      <c r="A54" s="88" t="s">
        <v>230</v>
      </c>
      <c r="B54" s="89" t="s">
        <v>22</v>
      </c>
      <c r="C54" s="102"/>
      <c r="D54" s="102"/>
      <c r="E54" s="103">
        <f t="shared" si="3"/>
        <v>0</v>
      </c>
    </row>
    <row r="55" spans="1:5" x14ac:dyDescent="0.25">
      <c r="A55" s="88" t="s">
        <v>231</v>
      </c>
      <c r="B55" s="89" t="s">
        <v>23</v>
      </c>
      <c r="C55" s="102"/>
      <c r="D55" s="102"/>
      <c r="E55" s="103">
        <f t="shared" si="3"/>
        <v>0</v>
      </c>
    </row>
    <row r="56" spans="1:5" x14ac:dyDescent="0.25">
      <c r="A56" s="88" t="s">
        <v>232</v>
      </c>
      <c r="B56" s="89" t="s">
        <v>284</v>
      </c>
      <c r="C56" s="102"/>
      <c r="D56" s="102"/>
      <c r="E56" s="103">
        <f t="shared" si="3"/>
        <v>0</v>
      </c>
    </row>
    <row r="57" spans="1:5" x14ac:dyDescent="0.25">
      <c r="A57" s="88" t="s">
        <v>233</v>
      </c>
      <c r="B57" s="89" t="s">
        <v>285</v>
      </c>
      <c r="C57" s="102"/>
      <c r="D57" s="102"/>
      <c r="E57" s="103">
        <f t="shared" si="3"/>
        <v>0</v>
      </c>
    </row>
    <row r="58" spans="1:5" x14ac:dyDescent="0.25">
      <c r="A58" s="88" t="s">
        <v>234</v>
      </c>
      <c r="B58" s="89" t="s">
        <v>187</v>
      </c>
      <c r="C58" s="102"/>
      <c r="D58" s="102"/>
      <c r="E58" s="103">
        <f t="shared" si="3"/>
        <v>0</v>
      </c>
    </row>
    <row r="59" spans="1:5" x14ac:dyDescent="0.25">
      <c r="A59" s="88" t="s">
        <v>235</v>
      </c>
      <c r="B59" s="89" t="s">
        <v>278</v>
      </c>
      <c r="C59" s="102"/>
      <c r="D59" s="102"/>
      <c r="E59" s="103">
        <f t="shared" si="3"/>
        <v>0</v>
      </c>
    </row>
    <row r="60" spans="1:5" x14ac:dyDescent="0.25">
      <c r="A60" s="88" t="s">
        <v>236</v>
      </c>
      <c r="B60" s="89" t="s">
        <v>24</v>
      </c>
      <c r="C60" s="102"/>
      <c r="D60" s="102"/>
      <c r="E60" s="103">
        <f t="shared" si="3"/>
        <v>0</v>
      </c>
    </row>
    <row r="61" spans="1:5" x14ac:dyDescent="0.25">
      <c r="A61" s="88" t="s">
        <v>237</v>
      </c>
      <c r="B61" s="89" t="s">
        <v>286</v>
      </c>
      <c r="C61" s="102"/>
      <c r="D61" s="102"/>
      <c r="E61" s="103">
        <f t="shared" si="3"/>
        <v>0</v>
      </c>
    </row>
    <row r="62" spans="1:5" x14ac:dyDescent="0.25">
      <c r="A62" s="88" t="s">
        <v>238</v>
      </c>
      <c r="B62" s="89" t="s">
        <v>25</v>
      </c>
      <c r="C62" s="102"/>
      <c r="D62" s="102"/>
      <c r="E62" s="103">
        <f t="shared" si="3"/>
        <v>0</v>
      </c>
    </row>
    <row r="63" spans="1:5" x14ac:dyDescent="0.25">
      <c r="A63" s="85"/>
      <c r="B63" s="149"/>
      <c r="C63" s="109"/>
      <c r="D63" s="109"/>
      <c r="E63" s="103">
        <f t="shared" si="3"/>
        <v>0</v>
      </c>
    </row>
    <row r="64" spans="1:5" x14ac:dyDescent="0.25">
      <c r="A64" s="151"/>
      <c r="B64" s="152" t="s">
        <v>309</v>
      </c>
      <c r="C64" s="153"/>
      <c r="D64" s="153"/>
      <c r="E64" s="103"/>
    </row>
    <row r="65" spans="1:5" ht="13.8" thickBot="1" x14ac:dyDescent="0.3">
      <c r="A65" s="63"/>
      <c r="B65" s="55" t="s">
        <v>6</v>
      </c>
      <c r="C65" s="110">
        <f>SUM(C52:C64)</f>
        <v>0</v>
      </c>
      <c r="D65" s="110">
        <f>SUM(D52:D64)</f>
        <v>0</v>
      </c>
      <c r="E65" s="105">
        <f>SUM(E52:E64)</f>
        <v>0</v>
      </c>
    </row>
    <row r="66" spans="1:5" x14ac:dyDescent="0.25">
      <c r="A66" s="199" t="s">
        <v>12</v>
      </c>
      <c r="B66" s="200"/>
      <c r="C66" s="200"/>
      <c r="D66" s="200"/>
      <c r="E66" s="201"/>
    </row>
    <row r="67" spans="1:5" x14ac:dyDescent="0.25">
      <c r="A67" s="88" t="s">
        <v>240</v>
      </c>
      <c r="B67" s="89" t="s">
        <v>20</v>
      </c>
      <c r="C67" s="102"/>
      <c r="D67" s="102"/>
      <c r="E67" s="103">
        <f>C67+D67</f>
        <v>0</v>
      </c>
    </row>
    <row r="68" spans="1:5" x14ac:dyDescent="0.25">
      <c r="A68" s="88" t="s">
        <v>239</v>
      </c>
      <c r="B68" s="89" t="s">
        <v>21</v>
      </c>
      <c r="C68" s="102"/>
      <c r="D68" s="102"/>
      <c r="E68" s="103">
        <f t="shared" ref="E68:E78" si="4">C68+D68</f>
        <v>0</v>
      </c>
    </row>
    <row r="69" spans="1:5" x14ac:dyDescent="0.25">
      <c r="A69" s="88" t="s">
        <v>241</v>
      </c>
      <c r="B69" s="89" t="s">
        <v>22</v>
      </c>
      <c r="C69" s="102"/>
      <c r="D69" s="102"/>
      <c r="E69" s="103">
        <f t="shared" si="4"/>
        <v>0</v>
      </c>
    </row>
    <row r="70" spans="1:5" x14ac:dyDescent="0.25">
      <c r="A70" s="88" t="s">
        <v>242</v>
      </c>
      <c r="B70" s="89" t="s">
        <v>23</v>
      </c>
      <c r="C70" s="102"/>
      <c r="D70" s="102"/>
      <c r="E70" s="103">
        <f t="shared" si="4"/>
        <v>0</v>
      </c>
    </row>
    <row r="71" spans="1:5" x14ac:dyDescent="0.25">
      <c r="A71" s="88" t="s">
        <v>243</v>
      </c>
      <c r="B71" s="89" t="s">
        <v>284</v>
      </c>
      <c r="C71" s="102"/>
      <c r="D71" s="102"/>
      <c r="E71" s="103">
        <f t="shared" si="4"/>
        <v>0</v>
      </c>
    </row>
    <row r="72" spans="1:5" x14ac:dyDescent="0.25">
      <c r="A72" s="88" t="s">
        <v>244</v>
      </c>
      <c r="B72" s="89" t="s">
        <v>285</v>
      </c>
      <c r="C72" s="102"/>
      <c r="D72" s="102"/>
      <c r="E72" s="103">
        <f t="shared" si="4"/>
        <v>0</v>
      </c>
    </row>
    <row r="73" spans="1:5" x14ac:dyDescent="0.25">
      <c r="A73" s="88" t="s">
        <v>245</v>
      </c>
      <c r="B73" s="89" t="s">
        <v>187</v>
      </c>
      <c r="C73" s="102"/>
      <c r="D73" s="102"/>
      <c r="E73" s="103">
        <f t="shared" si="4"/>
        <v>0</v>
      </c>
    </row>
    <row r="74" spans="1:5" x14ac:dyDescent="0.25">
      <c r="A74" s="88" t="s">
        <v>246</v>
      </c>
      <c r="B74" s="89" t="s">
        <v>278</v>
      </c>
      <c r="C74" s="102"/>
      <c r="D74" s="102"/>
      <c r="E74" s="103">
        <f t="shared" si="4"/>
        <v>0</v>
      </c>
    </row>
    <row r="75" spans="1:5" x14ac:dyDescent="0.25">
      <c r="A75" s="88" t="s">
        <v>247</v>
      </c>
      <c r="B75" s="89" t="s">
        <v>24</v>
      </c>
      <c r="C75" s="102"/>
      <c r="D75" s="102"/>
      <c r="E75" s="103">
        <f t="shared" si="4"/>
        <v>0</v>
      </c>
    </row>
    <row r="76" spans="1:5" x14ac:dyDescent="0.25">
      <c r="A76" s="88" t="s">
        <v>248</v>
      </c>
      <c r="B76" s="89" t="s">
        <v>286</v>
      </c>
      <c r="C76" s="102"/>
      <c r="D76" s="102"/>
      <c r="E76" s="103">
        <f t="shared" si="4"/>
        <v>0</v>
      </c>
    </row>
    <row r="77" spans="1:5" x14ac:dyDescent="0.25">
      <c r="A77" s="88" t="s">
        <v>249</v>
      </c>
      <c r="B77" s="89" t="s">
        <v>25</v>
      </c>
      <c r="C77" s="102"/>
      <c r="D77" s="102"/>
      <c r="E77" s="103">
        <f t="shared" si="4"/>
        <v>0</v>
      </c>
    </row>
    <row r="78" spans="1:5" x14ac:dyDescent="0.25">
      <c r="A78" s="85"/>
      <c r="B78" s="149"/>
      <c r="C78" s="109"/>
      <c r="D78" s="109"/>
      <c r="E78" s="103">
        <f t="shared" si="4"/>
        <v>0</v>
      </c>
    </row>
    <row r="79" spans="1:5" x14ac:dyDescent="0.25">
      <c r="A79" s="151"/>
      <c r="B79" s="152" t="s">
        <v>309</v>
      </c>
      <c r="C79" s="153"/>
      <c r="D79" s="153"/>
      <c r="E79" s="103"/>
    </row>
    <row r="80" spans="1:5" ht="13.8" thickBot="1" x14ac:dyDescent="0.3">
      <c r="A80" s="63"/>
      <c r="B80" s="55" t="s">
        <v>6</v>
      </c>
      <c r="C80" s="110">
        <f>SUM(C67:C79)</f>
        <v>0</v>
      </c>
      <c r="D80" s="110">
        <f>SUM(D67:D79)</f>
        <v>0</v>
      </c>
      <c r="E80" s="105">
        <f>SUM(E67:E79)</f>
        <v>0</v>
      </c>
    </row>
    <row r="81" spans="1:5" ht="13.2" customHeight="1" x14ac:dyDescent="0.25">
      <c r="A81" s="199" t="s">
        <v>13</v>
      </c>
      <c r="B81" s="200"/>
      <c r="C81" s="200"/>
      <c r="D81" s="200"/>
      <c r="E81" s="201"/>
    </row>
    <row r="82" spans="1:5" x14ac:dyDescent="0.25">
      <c r="A82" s="88" t="s">
        <v>250</v>
      </c>
      <c r="B82" s="89" t="s">
        <v>20</v>
      </c>
      <c r="C82" s="102"/>
      <c r="D82" s="102"/>
      <c r="E82" s="103">
        <f>C82+D82</f>
        <v>0</v>
      </c>
    </row>
    <row r="83" spans="1:5" x14ac:dyDescent="0.25">
      <c r="A83" s="88" t="s">
        <v>251</v>
      </c>
      <c r="B83" s="89" t="s">
        <v>21</v>
      </c>
      <c r="C83" s="102"/>
      <c r="D83" s="102"/>
      <c r="E83" s="103">
        <f t="shared" ref="E83:E93" si="5">C83+D83</f>
        <v>0</v>
      </c>
    </row>
    <row r="84" spans="1:5" x14ac:dyDescent="0.25">
      <c r="A84" s="88" t="s">
        <v>252</v>
      </c>
      <c r="B84" s="89" t="s">
        <v>22</v>
      </c>
      <c r="C84" s="102"/>
      <c r="D84" s="102"/>
      <c r="E84" s="103">
        <f t="shared" si="5"/>
        <v>0</v>
      </c>
    </row>
    <row r="85" spans="1:5" x14ac:dyDescent="0.25">
      <c r="A85" s="88" t="s">
        <v>253</v>
      </c>
      <c r="B85" s="89" t="s">
        <v>23</v>
      </c>
      <c r="C85" s="102"/>
      <c r="D85" s="102"/>
      <c r="E85" s="103">
        <f t="shared" si="5"/>
        <v>0</v>
      </c>
    </row>
    <row r="86" spans="1:5" x14ac:dyDescent="0.25">
      <c r="A86" s="88" t="s">
        <v>254</v>
      </c>
      <c r="B86" s="89" t="s">
        <v>284</v>
      </c>
      <c r="C86" s="102"/>
      <c r="D86" s="102"/>
      <c r="E86" s="103">
        <f t="shared" si="5"/>
        <v>0</v>
      </c>
    </row>
    <row r="87" spans="1:5" x14ac:dyDescent="0.25">
      <c r="A87" s="88" t="s">
        <v>255</v>
      </c>
      <c r="B87" s="89" t="s">
        <v>285</v>
      </c>
      <c r="C87" s="102"/>
      <c r="D87" s="102"/>
      <c r="E87" s="103">
        <f t="shared" si="5"/>
        <v>0</v>
      </c>
    </row>
    <row r="88" spans="1:5" x14ac:dyDescent="0.25">
      <c r="A88" s="88" t="s">
        <v>256</v>
      </c>
      <c r="B88" s="89" t="s">
        <v>187</v>
      </c>
      <c r="C88" s="102"/>
      <c r="D88" s="102"/>
      <c r="E88" s="103">
        <f t="shared" si="5"/>
        <v>0</v>
      </c>
    </row>
    <row r="89" spans="1:5" x14ac:dyDescent="0.25">
      <c r="A89" s="88" t="s">
        <v>257</v>
      </c>
      <c r="B89" s="89" t="s">
        <v>278</v>
      </c>
      <c r="C89" s="102"/>
      <c r="D89" s="102"/>
      <c r="E89" s="103">
        <f t="shared" si="5"/>
        <v>0</v>
      </c>
    </row>
    <row r="90" spans="1:5" x14ac:dyDescent="0.25">
      <c r="A90" s="88" t="s">
        <v>258</v>
      </c>
      <c r="B90" s="89" t="s">
        <v>24</v>
      </c>
      <c r="C90" s="102"/>
      <c r="D90" s="102"/>
      <c r="E90" s="103">
        <f t="shared" si="5"/>
        <v>0</v>
      </c>
    </row>
    <row r="91" spans="1:5" x14ac:dyDescent="0.25">
      <c r="A91" s="88" t="s">
        <v>259</v>
      </c>
      <c r="B91" s="89" t="s">
        <v>286</v>
      </c>
      <c r="C91" s="102"/>
      <c r="D91" s="102"/>
      <c r="E91" s="103">
        <f t="shared" si="5"/>
        <v>0</v>
      </c>
    </row>
    <row r="92" spans="1:5" x14ac:dyDescent="0.25">
      <c r="A92" s="88" t="s">
        <v>260</v>
      </c>
      <c r="B92" s="89" t="s">
        <v>25</v>
      </c>
      <c r="C92" s="102"/>
      <c r="D92" s="102"/>
      <c r="E92" s="103">
        <f t="shared" si="5"/>
        <v>0</v>
      </c>
    </row>
    <row r="93" spans="1:5" x14ac:dyDescent="0.25">
      <c r="A93" s="85"/>
      <c r="B93" s="149"/>
      <c r="C93" s="109"/>
      <c r="D93" s="109"/>
      <c r="E93" s="103">
        <f t="shared" si="5"/>
        <v>0</v>
      </c>
    </row>
    <row r="94" spans="1:5" x14ac:dyDescent="0.25">
      <c r="A94" s="151"/>
      <c r="B94" s="152" t="s">
        <v>309</v>
      </c>
      <c r="C94" s="153"/>
      <c r="D94" s="153"/>
      <c r="E94" s="103"/>
    </row>
    <row r="95" spans="1:5" ht="13.8" thickBot="1" x14ac:dyDescent="0.3">
      <c r="A95" s="63"/>
      <c r="B95" s="55" t="s">
        <v>6</v>
      </c>
      <c r="C95" s="110">
        <f>SUM(C82:C94)</f>
        <v>0</v>
      </c>
      <c r="D95" s="110">
        <f>SUM(D82:D94)</f>
        <v>0</v>
      </c>
      <c r="E95" s="105">
        <f>SUM(E82:E94)</f>
        <v>0</v>
      </c>
    </row>
    <row r="96" spans="1:5" x14ac:dyDescent="0.25">
      <c r="A96" s="199" t="s">
        <v>14</v>
      </c>
      <c r="B96" s="200"/>
      <c r="C96" s="200"/>
      <c r="D96" s="200"/>
      <c r="E96" s="201"/>
    </row>
    <row r="97" spans="1:5" x14ac:dyDescent="0.25">
      <c r="A97" s="88" t="s">
        <v>261</v>
      </c>
      <c r="B97" s="89" t="s">
        <v>20</v>
      </c>
      <c r="C97" s="102"/>
      <c r="D97" s="102"/>
      <c r="E97" s="103">
        <f>C97+D97</f>
        <v>0</v>
      </c>
    </row>
    <row r="98" spans="1:5" x14ac:dyDescent="0.25">
      <c r="A98" s="88" t="s">
        <v>262</v>
      </c>
      <c r="B98" s="89" t="s">
        <v>21</v>
      </c>
      <c r="C98" s="102"/>
      <c r="D98" s="102"/>
      <c r="E98" s="103">
        <f t="shared" ref="E98:E108" si="6">C98+D98</f>
        <v>0</v>
      </c>
    </row>
    <row r="99" spans="1:5" x14ac:dyDescent="0.25">
      <c r="A99" s="88" t="s">
        <v>263</v>
      </c>
      <c r="B99" s="89" t="s">
        <v>22</v>
      </c>
      <c r="C99" s="102"/>
      <c r="D99" s="102"/>
      <c r="E99" s="103">
        <f t="shared" si="6"/>
        <v>0</v>
      </c>
    </row>
    <row r="100" spans="1:5" x14ac:dyDescent="0.25">
      <c r="A100" s="88" t="s">
        <v>264</v>
      </c>
      <c r="B100" s="89" t="s">
        <v>23</v>
      </c>
      <c r="C100" s="102"/>
      <c r="D100" s="102"/>
      <c r="E100" s="103">
        <f t="shared" si="6"/>
        <v>0</v>
      </c>
    </row>
    <row r="101" spans="1:5" x14ac:dyDescent="0.25">
      <c r="A101" s="88" t="s">
        <v>265</v>
      </c>
      <c r="B101" s="89" t="s">
        <v>284</v>
      </c>
      <c r="C101" s="102"/>
      <c r="D101" s="102"/>
      <c r="E101" s="103">
        <f t="shared" si="6"/>
        <v>0</v>
      </c>
    </row>
    <row r="102" spans="1:5" x14ac:dyDescent="0.25">
      <c r="A102" s="88" t="s">
        <v>266</v>
      </c>
      <c r="B102" s="89" t="s">
        <v>285</v>
      </c>
      <c r="C102" s="102"/>
      <c r="D102" s="102"/>
      <c r="E102" s="103">
        <f t="shared" si="6"/>
        <v>0</v>
      </c>
    </row>
    <row r="103" spans="1:5" x14ac:dyDescent="0.25">
      <c r="A103" s="88" t="s">
        <v>267</v>
      </c>
      <c r="B103" s="89" t="s">
        <v>187</v>
      </c>
      <c r="C103" s="102"/>
      <c r="D103" s="102"/>
      <c r="E103" s="103">
        <f t="shared" si="6"/>
        <v>0</v>
      </c>
    </row>
    <row r="104" spans="1:5" x14ac:dyDescent="0.25">
      <c r="A104" s="88" t="s">
        <v>268</v>
      </c>
      <c r="B104" s="89" t="s">
        <v>278</v>
      </c>
      <c r="C104" s="102"/>
      <c r="D104" s="102"/>
      <c r="E104" s="103">
        <f t="shared" si="6"/>
        <v>0</v>
      </c>
    </row>
    <row r="105" spans="1:5" x14ac:dyDescent="0.25">
      <c r="A105" s="88" t="s">
        <v>269</v>
      </c>
      <c r="B105" s="89" t="s">
        <v>24</v>
      </c>
      <c r="C105" s="102"/>
      <c r="D105" s="102"/>
      <c r="E105" s="103">
        <f t="shared" si="6"/>
        <v>0</v>
      </c>
    </row>
    <row r="106" spans="1:5" x14ac:dyDescent="0.25">
      <c r="A106" s="88" t="s">
        <v>270</v>
      </c>
      <c r="B106" s="89" t="s">
        <v>286</v>
      </c>
      <c r="C106" s="102"/>
      <c r="D106" s="102"/>
      <c r="E106" s="103">
        <f t="shared" si="6"/>
        <v>0</v>
      </c>
    </row>
    <row r="107" spans="1:5" x14ac:dyDescent="0.25">
      <c r="A107" s="88" t="s">
        <v>271</v>
      </c>
      <c r="B107" s="89" t="s">
        <v>25</v>
      </c>
      <c r="C107" s="102"/>
      <c r="D107" s="102"/>
      <c r="E107" s="103">
        <f t="shared" si="6"/>
        <v>0</v>
      </c>
    </row>
    <row r="108" spans="1:5" x14ac:dyDescent="0.25">
      <c r="A108" s="85"/>
      <c r="B108" s="149"/>
      <c r="C108" s="109"/>
      <c r="D108" s="109"/>
      <c r="E108" s="103">
        <f t="shared" si="6"/>
        <v>0</v>
      </c>
    </row>
    <row r="109" spans="1:5" x14ac:dyDescent="0.25">
      <c r="A109" s="151"/>
      <c r="B109" s="152" t="s">
        <v>309</v>
      </c>
      <c r="C109" s="153"/>
      <c r="D109" s="153"/>
      <c r="E109" s="103"/>
    </row>
    <row r="110" spans="1:5" ht="13.8" thickBot="1" x14ac:dyDescent="0.3">
      <c r="A110" s="63"/>
      <c r="B110" s="55" t="s">
        <v>6</v>
      </c>
      <c r="C110" s="110">
        <f>SUM(C97:C109)</f>
        <v>0</v>
      </c>
      <c r="D110" s="110">
        <f>SUM(D97:D109)</f>
        <v>0</v>
      </c>
      <c r="E110" s="105">
        <f>SUM(E97:E109)</f>
        <v>0</v>
      </c>
    </row>
    <row r="111" spans="1:5" ht="13.8" thickBot="1" x14ac:dyDescent="0.3">
      <c r="A111" s="49"/>
      <c r="B111" s="13" t="s">
        <v>7</v>
      </c>
      <c r="C111" s="106">
        <f>C20+C35+C50+C65+C80+C95+C110</f>
        <v>0</v>
      </c>
      <c r="D111" s="106">
        <f>D20+D35+D50+D65+D80+D95+D110</f>
        <v>0</v>
      </c>
      <c r="E111" s="107">
        <f>E20+E35+E50+E65+E80+E95+E110</f>
        <v>0</v>
      </c>
    </row>
    <row r="114" spans="1:2" x14ac:dyDescent="0.25">
      <c r="A114" s="32"/>
      <c r="B114" s="32"/>
    </row>
    <row r="115" spans="1:2" x14ac:dyDescent="0.25">
      <c r="A115" s="32"/>
      <c r="B115" s="32"/>
    </row>
  </sheetData>
  <protectedRanges>
    <protectedRange sqref="B19 B34 B49 B64 B79 B94 B109" name="Range1"/>
  </protectedRanges>
  <mergeCells count="10">
    <mergeCell ref="A1:E1"/>
    <mergeCell ref="A2:E2"/>
    <mergeCell ref="A3:E3"/>
    <mergeCell ref="A81:E81"/>
    <mergeCell ref="A96:E96"/>
    <mergeCell ref="A6:E6"/>
    <mergeCell ref="A21:E21"/>
    <mergeCell ref="A36:E36"/>
    <mergeCell ref="A51:E51"/>
    <mergeCell ref="A66:E66"/>
  </mergeCells>
  <conditionalFormatting sqref="E20">
    <cfRule type="cellIs" dxfId="12" priority="9" operator="notEqual">
      <formula>C20+D20</formula>
    </cfRule>
  </conditionalFormatting>
  <conditionalFormatting sqref="E35">
    <cfRule type="cellIs" dxfId="11" priority="8" operator="notEqual">
      <formula>C35+D35</formula>
    </cfRule>
  </conditionalFormatting>
  <conditionalFormatting sqref="E50">
    <cfRule type="cellIs" dxfId="10" priority="7" operator="notEqual">
      <formula>C50+D50</formula>
    </cfRule>
  </conditionalFormatting>
  <conditionalFormatting sqref="E65">
    <cfRule type="cellIs" dxfId="9" priority="5" operator="notEqual">
      <formula>C65+D65</formula>
    </cfRule>
  </conditionalFormatting>
  <conditionalFormatting sqref="E80">
    <cfRule type="cellIs" dxfId="8" priority="4" operator="notEqual">
      <formula>C80+D80</formula>
    </cfRule>
  </conditionalFormatting>
  <conditionalFormatting sqref="E95">
    <cfRule type="cellIs" dxfId="7" priority="3" operator="notEqual">
      <formula>C95+D95</formula>
    </cfRule>
  </conditionalFormatting>
  <conditionalFormatting sqref="E110">
    <cfRule type="cellIs" dxfId="6" priority="2" operator="notEqual">
      <formula>C110+D110</formula>
    </cfRule>
  </conditionalFormatting>
  <conditionalFormatting sqref="E111">
    <cfRule type="cellIs" dxfId="5" priority="1" operator="notEqual">
      <formula>C111+D111</formula>
    </cfRule>
  </conditionalFormatting>
  <printOptions horizontalCentered="1"/>
  <pageMargins left="0.45" right="0.45" top="0.75" bottom="0.75" header="0.3" footer="0.3"/>
  <pageSetup scale="71" fitToHeight="0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zoomScale="106" zoomScaleNormal="106" workbookViewId="0">
      <selection activeCell="A19" sqref="A19"/>
    </sheetView>
  </sheetViews>
  <sheetFormatPr defaultColWidth="8.88671875" defaultRowHeight="13.2" x14ac:dyDescent="0.25"/>
  <cols>
    <col min="1" max="1" width="57.88671875" style="14" customWidth="1"/>
    <col min="2" max="3" width="11.44140625" style="14" bestFit="1" customWidth="1"/>
    <col min="4" max="10" width="11.109375" style="14" bestFit="1" customWidth="1"/>
    <col min="11" max="11" width="3.33203125" style="14" customWidth="1"/>
    <col min="12" max="16384" width="8.88671875" style="14"/>
  </cols>
  <sheetData>
    <row r="1" spans="1:10" x14ac:dyDescent="0.25">
      <c r="A1" s="205" t="s">
        <v>79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s="205" t="s">
        <v>144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3.8" thickBot="1" x14ac:dyDescent="0.3"/>
    <row r="4" spans="1:10" ht="15" customHeight="1" x14ac:dyDescent="0.25">
      <c r="A4" s="65"/>
      <c r="B4" s="211" t="s">
        <v>119</v>
      </c>
      <c r="C4" s="213" t="s">
        <v>120</v>
      </c>
      <c r="D4" s="208" t="s">
        <v>5</v>
      </c>
      <c r="E4" s="209"/>
      <c r="F4" s="209"/>
      <c r="G4" s="209"/>
      <c r="H4" s="209"/>
      <c r="I4" s="209"/>
      <c r="J4" s="210"/>
    </row>
    <row r="5" spans="1:10" s="15" customFormat="1" ht="33.75" customHeight="1" thickBot="1" x14ac:dyDescent="0.3">
      <c r="A5" s="25" t="s">
        <v>3</v>
      </c>
      <c r="B5" s="212"/>
      <c r="C5" s="214"/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x14ac:dyDescent="0.25">
      <c r="A6" s="129" t="s">
        <v>283</v>
      </c>
      <c r="B6" s="130"/>
      <c r="C6" s="131"/>
      <c r="D6" s="132"/>
      <c r="E6" s="133"/>
      <c r="F6" s="133"/>
      <c r="G6" s="133"/>
      <c r="H6" s="133"/>
      <c r="I6" s="133"/>
      <c r="J6" s="134"/>
    </row>
    <row r="7" spans="1:10" x14ac:dyDescent="0.25">
      <c r="A7" s="26" t="s">
        <v>17</v>
      </c>
      <c r="B7" s="34">
        <v>1</v>
      </c>
      <c r="C7" s="116"/>
      <c r="D7" s="71"/>
      <c r="E7" s="71"/>
      <c r="F7" s="71"/>
      <c r="G7" s="71"/>
      <c r="H7" s="111"/>
      <c r="I7" s="111"/>
      <c r="J7" s="112"/>
    </row>
    <row r="8" spans="1:10" x14ac:dyDescent="0.25">
      <c r="A8" s="26" t="s">
        <v>18</v>
      </c>
      <c r="B8" s="173">
        <f>C7+1</f>
        <v>1</v>
      </c>
      <c r="C8" s="116"/>
      <c r="D8" s="71"/>
      <c r="E8" s="71"/>
      <c r="F8" s="71"/>
      <c r="G8" s="71"/>
      <c r="H8" s="111"/>
      <c r="I8" s="111"/>
      <c r="J8" s="112"/>
    </row>
    <row r="9" spans="1:10" x14ac:dyDescent="0.25">
      <c r="A9" s="26" t="s">
        <v>19</v>
      </c>
      <c r="B9" s="173">
        <f>C8+1</f>
        <v>1</v>
      </c>
      <c r="C9" s="117" t="s">
        <v>15</v>
      </c>
      <c r="D9" s="71"/>
      <c r="E9" s="71"/>
      <c r="F9" s="71"/>
      <c r="G9" s="71"/>
      <c r="H9" s="111"/>
      <c r="I9" s="111"/>
      <c r="J9" s="112"/>
    </row>
    <row r="10" spans="1:10" x14ac:dyDescent="0.25">
      <c r="A10" s="135" t="s">
        <v>280</v>
      </c>
      <c r="B10" s="174"/>
      <c r="C10" s="136"/>
      <c r="D10" s="137"/>
      <c r="E10" s="138"/>
      <c r="F10" s="138"/>
      <c r="G10" s="138"/>
      <c r="H10" s="138"/>
      <c r="I10" s="138"/>
      <c r="J10" s="139"/>
    </row>
    <row r="11" spans="1:10" x14ac:dyDescent="0.25">
      <c r="A11" s="26" t="s">
        <v>17</v>
      </c>
      <c r="B11" s="173">
        <v>1</v>
      </c>
      <c r="C11" s="116"/>
      <c r="D11" s="71"/>
      <c r="E11" s="71"/>
      <c r="F11" s="71"/>
      <c r="G11" s="71"/>
      <c r="H11" s="71"/>
      <c r="I11" s="71"/>
      <c r="J11" s="72"/>
    </row>
    <row r="12" spans="1:10" x14ac:dyDescent="0.25">
      <c r="A12" s="26" t="s">
        <v>18</v>
      </c>
      <c r="B12" s="173">
        <f>C11+1</f>
        <v>1</v>
      </c>
      <c r="C12" s="116"/>
      <c r="D12" s="71"/>
      <c r="E12" s="71"/>
      <c r="F12" s="71"/>
      <c r="G12" s="71"/>
      <c r="H12" s="71"/>
      <c r="I12" s="71"/>
      <c r="J12" s="72"/>
    </row>
    <row r="13" spans="1:10" x14ac:dyDescent="0.25">
      <c r="A13" s="26" t="s">
        <v>19</v>
      </c>
      <c r="B13" s="173">
        <f>C12+1</f>
        <v>1</v>
      </c>
      <c r="C13" s="117" t="s">
        <v>15</v>
      </c>
      <c r="D13" s="113"/>
      <c r="E13" s="71"/>
      <c r="F13" s="71"/>
      <c r="G13" s="71"/>
      <c r="H13" s="71"/>
      <c r="I13" s="71"/>
      <c r="J13" s="72"/>
    </row>
    <row r="14" spans="1:10" x14ac:dyDescent="0.25">
      <c r="A14" s="135" t="s">
        <v>281</v>
      </c>
      <c r="B14" s="174"/>
      <c r="C14" s="136"/>
      <c r="D14" s="137"/>
      <c r="E14" s="138"/>
      <c r="F14" s="138"/>
      <c r="G14" s="138"/>
      <c r="H14" s="138"/>
      <c r="I14" s="138"/>
      <c r="J14" s="139"/>
    </row>
    <row r="15" spans="1:10" x14ac:dyDescent="0.25">
      <c r="A15" s="26" t="s">
        <v>17</v>
      </c>
      <c r="B15" s="173">
        <v>1</v>
      </c>
      <c r="C15" s="116"/>
      <c r="D15" s="71"/>
      <c r="E15" s="71"/>
      <c r="F15" s="71"/>
      <c r="G15" s="71"/>
      <c r="H15" s="71"/>
      <c r="I15" s="71"/>
      <c r="J15" s="72"/>
    </row>
    <row r="16" spans="1:10" x14ac:dyDescent="0.25">
      <c r="A16" s="26" t="s">
        <v>18</v>
      </c>
      <c r="B16" s="173">
        <f>C15+1</f>
        <v>1</v>
      </c>
      <c r="C16" s="116"/>
      <c r="D16" s="71"/>
      <c r="E16" s="71"/>
      <c r="F16" s="71"/>
      <c r="G16" s="71"/>
      <c r="H16" s="71"/>
      <c r="I16" s="71"/>
      <c r="J16" s="72"/>
    </row>
    <row r="17" spans="1:10" x14ac:dyDescent="0.25">
      <c r="A17" s="26" t="s">
        <v>19</v>
      </c>
      <c r="B17" s="173">
        <f>C16+1</f>
        <v>1</v>
      </c>
      <c r="C17" s="117" t="s">
        <v>15</v>
      </c>
      <c r="D17" s="114"/>
      <c r="E17" s="71"/>
      <c r="F17" s="71"/>
      <c r="G17" s="71"/>
      <c r="H17" s="71"/>
      <c r="I17" s="71"/>
      <c r="J17" s="72"/>
    </row>
    <row r="18" spans="1:10" x14ac:dyDescent="0.25">
      <c r="A18" s="135" t="s">
        <v>282</v>
      </c>
      <c r="B18" s="174"/>
      <c r="C18" s="136"/>
      <c r="D18" s="137"/>
      <c r="E18" s="138"/>
      <c r="F18" s="138"/>
      <c r="G18" s="138"/>
      <c r="H18" s="138"/>
      <c r="I18" s="138"/>
      <c r="J18" s="139"/>
    </row>
    <row r="19" spans="1:10" x14ac:dyDescent="0.25">
      <c r="A19" s="26" t="s">
        <v>17</v>
      </c>
      <c r="B19" s="173">
        <v>1</v>
      </c>
      <c r="C19" s="116"/>
      <c r="D19" s="71"/>
      <c r="E19" s="71"/>
      <c r="F19" s="71"/>
      <c r="G19" s="71"/>
      <c r="H19" s="71"/>
      <c r="I19" s="71"/>
      <c r="J19" s="72"/>
    </row>
    <row r="20" spans="1:10" x14ac:dyDescent="0.25">
      <c r="A20" s="26" t="s">
        <v>18</v>
      </c>
      <c r="B20" s="173">
        <f>C19+1</f>
        <v>1</v>
      </c>
      <c r="C20" s="116"/>
      <c r="D20" s="114"/>
      <c r="E20" s="71"/>
      <c r="F20" s="71"/>
      <c r="G20" s="71"/>
      <c r="H20" s="71"/>
      <c r="I20" s="71"/>
      <c r="J20" s="72"/>
    </row>
    <row r="21" spans="1:10" x14ac:dyDescent="0.25">
      <c r="A21" s="26" t="s">
        <v>19</v>
      </c>
      <c r="B21" s="173">
        <f>C20+1</f>
        <v>1</v>
      </c>
      <c r="C21" s="117" t="s">
        <v>15</v>
      </c>
      <c r="D21" s="114"/>
      <c r="E21" s="71"/>
      <c r="F21" s="71"/>
      <c r="G21" s="71"/>
      <c r="H21" s="71"/>
      <c r="I21" s="71"/>
      <c r="J21" s="72"/>
    </row>
    <row r="22" spans="1:10" s="16" customFormat="1" x14ac:dyDescent="0.25">
      <c r="A22" s="135" t="s">
        <v>318</v>
      </c>
      <c r="B22" s="174"/>
      <c r="C22" s="136"/>
      <c r="D22" s="137"/>
      <c r="E22" s="138"/>
      <c r="F22" s="138"/>
      <c r="G22" s="138"/>
      <c r="H22" s="138"/>
      <c r="I22" s="138"/>
      <c r="J22" s="139"/>
    </row>
    <row r="23" spans="1:10" x14ac:dyDescent="0.25">
      <c r="A23" s="26" t="s">
        <v>17</v>
      </c>
      <c r="B23" s="173">
        <v>1</v>
      </c>
      <c r="C23" s="116"/>
      <c r="D23" s="71"/>
      <c r="E23" s="71"/>
      <c r="F23" s="71"/>
      <c r="G23" s="71"/>
      <c r="H23" s="71"/>
      <c r="I23" s="71"/>
      <c r="J23" s="72"/>
    </row>
    <row r="24" spans="1:10" x14ac:dyDescent="0.25">
      <c r="A24" s="26" t="s">
        <v>18</v>
      </c>
      <c r="B24" s="173">
        <f>C23+1</f>
        <v>1</v>
      </c>
      <c r="C24" s="116"/>
      <c r="D24" s="71"/>
      <c r="E24" s="71"/>
      <c r="F24" s="71"/>
      <c r="G24" s="71"/>
      <c r="H24" s="71"/>
      <c r="I24" s="71"/>
      <c r="J24" s="72"/>
    </row>
    <row r="25" spans="1:10" ht="13.8" thickBot="1" x14ac:dyDescent="0.3">
      <c r="A25" s="30" t="s">
        <v>19</v>
      </c>
      <c r="B25" s="175">
        <f>C24+1</f>
        <v>1</v>
      </c>
      <c r="C25" s="66" t="s">
        <v>15</v>
      </c>
      <c r="D25" s="115"/>
      <c r="E25" s="33"/>
      <c r="F25" s="33"/>
      <c r="G25" s="33"/>
      <c r="H25" s="33"/>
      <c r="I25" s="33"/>
      <c r="J25" s="73"/>
    </row>
    <row r="27" spans="1:10" x14ac:dyDescent="0.25">
      <c r="A27" s="207" t="s">
        <v>114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28.2" customHeight="1" x14ac:dyDescent="0.25">
      <c r="A28" s="206" t="s">
        <v>299</v>
      </c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x14ac:dyDescent="0.25">
      <c r="A29" s="206" t="s">
        <v>300</v>
      </c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x14ac:dyDescent="0.25">
      <c r="A30" s="206" t="s">
        <v>301</v>
      </c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27.6" customHeight="1" x14ac:dyDescent="0.25">
      <c r="A31" s="206" t="s">
        <v>304</v>
      </c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25.95" customHeight="1" x14ac:dyDescent="0.25">
      <c r="A32" s="206" t="s">
        <v>311</v>
      </c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3" ht="25.2" customHeight="1" x14ac:dyDescent="0.25">
      <c r="A33" s="206" t="s">
        <v>307</v>
      </c>
      <c r="B33" s="206"/>
      <c r="C33" s="206"/>
      <c r="D33" s="206"/>
      <c r="E33" s="206"/>
      <c r="F33" s="206"/>
      <c r="G33" s="206"/>
      <c r="H33" s="206"/>
      <c r="I33" s="206"/>
      <c r="J33" s="206"/>
    </row>
    <row r="35" spans="1:13" x14ac:dyDescent="0.25">
      <c r="A35" s="21"/>
    </row>
    <row r="38" spans="1:13" ht="14.4" x14ac:dyDescent="0.3">
      <c r="A38"/>
      <c r="B38"/>
      <c r="C38"/>
      <c r="D38"/>
      <c r="E38"/>
      <c r="F38"/>
      <c r="G38"/>
      <c r="H38"/>
      <c r="I38" s="35"/>
      <c r="J38"/>
      <c r="K38"/>
      <c r="L38"/>
      <c r="M38"/>
    </row>
    <row r="39" spans="1:13" ht="14.4" x14ac:dyDescent="0.3">
      <c r="A39"/>
      <c r="B39"/>
      <c r="C39"/>
      <c r="D39"/>
      <c r="E39"/>
      <c r="F39"/>
      <c r="G39" s="35"/>
      <c r="H39"/>
      <c r="I39"/>
      <c r="J39"/>
      <c r="K39"/>
      <c r="L39"/>
      <c r="M39"/>
    </row>
    <row r="40" spans="1:13" ht="14.4" x14ac:dyDescent="0.3">
      <c r="A40"/>
      <c r="B40"/>
      <c r="C40"/>
      <c r="D40"/>
      <c r="E40" s="35"/>
      <c r="F40"/>
      <c r="G40"/>
      <c r="H40"/>
      <c r="I40"/>
      <c r="J40"/>
      <c r="K40"/>
      <c r="L40"/>
      <c r="M40"/>
    </row>
    <row r="41" spans="1:13" ht="14.4" x14ac:dyDescent="0.3">
      <c r="A41"/>
      <c r="B41"/>
      <c r="C41"/>
      <c r="D41"/>
      <c r="E41"/>
      <c r="F41"/>
      <c r="G41"/>
      <c r="H41" s="35"/>
      <c r="I41"/>
      <c r="J41"/>
      <c r="K41"/>
      <c r="L41"/>
      <c r="M41"/>
    </row>
    <row r="42" spans="1:13" ht="14.4" x14ac:dyDescent="0.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4.4" x14ac:dyDescent="0.3">
      <c r="A43"/>
      <c r="B43" s="35"/>
      <c r="C43"/>
      <c r="D43"/>
      <c r="E43"/>
      <c r="F43"/>
      <c r="G43"/>
      <c r="H43"/>
      <c r="I43"/>
      <c r="J43"/>
      <c r="K43"/>
      <c r="L43"/>
      <c r="M43"/>
    </row>
  </sheetData>
  <mergeCells count="12">
    <mergeCell ref="A33:J33"/>
    <mergeCell ref="D4:J4"/>
    <mergeCell ref="B4:B5"/>
    <mergeCell ref="C4:C5"/>
    <mergeCell ref="A32:J32"/>
    <mergeCell ref="A1:J1"/>
    <mergeCell ref="A2:J2"/>
    <mergeCell ref="A30:J30"/>
    <mergeCell ref="A31:J31"/>
    <mergeCell ref="A27:J27"/>
    <mergeCell ref="A28:J28"/>
    <mergeCell ref="A29:J29"/>
  </mergeCells>
  <dataValidations count="1">
    <dataValidation type="custom" allowBlank="1" showErrorMessage="1" error="Maximum value must be greater than minimum value" sqref="C8 C20 C12 C16 C24" xr:uid="{00000000-0002-0000-0400-000000000000}">
      <formula1>C8&gt;B8</formula1>
    </dataValidation>
  </dataValidations>
  <printOptions horizontalCentered="1"/>
  <pageMargins left="0.45" right="0.45" top="0.75" bottom="0.75" header="0.3" footer="0.3"/>
  <pageSetup scale="62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D926-9E52-422E-B767-C477E38DEA71}">
  <sheetPr>
    <pageSetUpPr fitToPage="1"/>
  </sheetPr>
  <dimension ref="A1:L20"/>
  <sheetViews>
    <sheetView zoomScale="131" zoomScaleNormal="131" workbookViewId="0">
      <selection activeCell="B30" sqref="B30"/>
    </sheetView>
  </sheetViews>
  <sheetFormatPr defaultRowHeight="14.4" x14ac:dyDescent="0.3"/>
  <cols>
    <col min="1" max="1" width="76" style="7" customWidth="1"/>
    <col min="2" max="12" width="8.88671875" style="57"/>
  </cols>
  <sheetData>
    <row r="1" spans="1:1" x14ac:dyDescent="0.3">
      <c r="A1" s="83" t="s">
        <v>145</v>
      </c>
    </row>
    <row r="2" spans="1:1" x14ac:dyDescent="0.3">
      <c r="A2" s="84" t="s">
        <v>144</v>
      </c>
    </row>
    <row r="3" spans="1:1" x14ac:dyDescent="0.3">
      <c r="A3" s="84" t="s">
        <v>146</v>
      </c>
    </row>
    <row r="4" spans="1:1" ht="15" thickBot="1" x14ac:dyDescent="0.35"/>
    <row r="5" spans="1:1" ht="15" thickBot="1" x14ac:dyDescent="0.35">
      <c r="A5" s="58" t="s">
        <v>97</v>
      </c>
    </row>
    <row r="6" spans="1:1" x14ac:dyDescent="0.3">
      <c r="A6" s="90"/>
    </row>
    <row r="7" spans="1:1" x14ac:dyDescent="0.3">
      <c r="A7" s="91"/>
    </row>
    <row r="8" spans="1:1" x14ac:dyDescent="0.3">
      <c r="A8" s="91"/>
    </row>
    <row r="9" spans="1:1" x14ac:dyDescent="0.3">
      <c r="A9" s="91"/>
    </row>
    <row r="10" spans="1:1" x14ac:dyDescent="0.3">
      <c r="A10" s="91"/>
    </row>
    <row r="11" spans="1:1" x14ac:dyDescent="0.3">
      <c r="A11" s="91"/>
    </row>
    <row r="12" spans="1:1" x14ac:dyDescent="0.3">
      <c r="A12" s="91"/>
    </row>
    <row r="13" spans="1:1" x14ac:dyDescent="0.3">
      <c r="A13" s="91"/>
    </row>
    <row r="14" spans="1:1" x14ac:dyDescent="0.3">
      <c r="A14" s="91"/>
    </row>
    <row r="15" spans="1:1" x14ac:dyDescent="0.3">
      <c r="A15" s="91"/>
    </row>
    <row r="16" spans="1:1" x14ac:dyDescent="0.3">
      <c r="A16" s="91"/>
    </row>
    <row r="17" spans="1:1" ht="15" thickBot="1" x14ac:dyDescent="0.35">
      <c r="A17" s="92"/>
    </row>
    <row r="19" spans="1:1" x14ac:dyDescent="0.3">
      <c r="A19" s="86" t="s">
        <v>114</v>
      </c>
    </row>
    <row r="20" spans="1:1" ht="27" x14ac:dyDescent="0.3">
      <c r="A20" s="56" t="s">
        <v>272</v>
      </c>
    </row>
  </sheetData>
  <printOptions horizontalCentered="1"/>
  <pageMargins left="0.45" right="0.45" top="0.75" bottom="0.75" header="0.3" footer="0.3"/>
  <pageSetup fitToHeight="0" orientation="portrait" horizontalDpi="0" verticalDpi="0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3"/>
  <sheetViews>
    <sheetView zoomScale="110" zoomScaleNormal="110" workbookViewId="0">
      <selection activeCell="C13" sqref="C13"/>
    </sheetView>
  </sheetViews>
  <sheetFormatPr defaultColWidth="9.109375" defaultRowHeight="13.2" x14ac:dyDescent="0.25"/>
  <cols>
    <col min="1" max="1" width="7.33203125" style="1" customWidth="1"/>
    <col min="2" max="2" width="30.6640625" style="1" customWidth="1"/>
    <col min="3" max="3" width="20.6640625" style="1" customWidth="1"/>
    <col min="4" max="4" width="18.44140625" style="4" customWidth="1"/>
    <col min="5" max="16384" width="9.109375" style="1"/>
  </cols>
  <sheetData>
    <row r="1" spans="1:4" s="3" customFormat="1" x14ac:dyDescent="0.3">
      <c r="A1" s="197" t="s">
        <v>80</v>
      </c>
      <c r="B1" s="197"/>
      <c r="C1" s="197"/>
      <c r="D1" s="197"/>
    </row>
    <row r="2" spans="1:4" s="3" customFormat="1" x14ac:dyDescent="0.3">
      <c r="A2" s="197" t="s">
        <v>147</v>
      </c>
      <c r="B2" s="197"/>
      <c r="C2" s="197"/>
      <c r="D2" s="197"/>
    </row>
    <row r="3" spans="1:4" s="3" customFormat="1" x14ac:dyDescent="0.3">
      <c r="A3" s="197" t="s">
        <v>26</v>
      </c>
      <c r="B3" s="197"/>
      <c r="C3" s="197"/>
      <c r="D3" s="197"/>
    </row>
    <row r="4" spans="1:4" ht="13.8" thickBot="1" x14ac:dyDescent="0.3"/>
    <row r="5" spans="1:4" s="3" customFormat="1" ht="27" thickBot="1" x14ac:dyDescent="0.35">
      <c r="A5" s="39" t="s">
        <v>1</v>
      </c>
      <c r="B5" s="11" t="s">
        <v>3</v>
      </c>
      <c r="C5" s="12" t="s">
        <v>189</v>
      </c>
      <c r="D5" s="61" t="s">
        <v>188</v>
      </c>
    </row>
    <row r="6" spans="1:4" x14ac:dyDescent="0.25">
      <c r="A6" s="41" t="s">
        <v>64</v>
      </c>
      <c r="B6" s="64" t="s">
        <v>8</v>
      </c>
      <c r="C6" s="22">
        <f>'4A Fixed Ops Detail'!B22</f>
        <v>0</v>
      </c>
      <c r="D6" s="42">
        <f>C6*12</f>
        <v>0</v>
      </c>
    </row>
    <row r="7" spans="1:4" x14ac:dyDescent="0.25">
      <c r="A7" s="41" t="s">
        <v>65</v>
      </c>
      <c r="B7" s="64" t="s">
        <v>9</v>
      </c>
      <c r="C7" s="23">
        <f>'4A Fixed Ops Detail'!C22</f>
        <v>0</v>
      </c>
      <c r="D7" s="42">
        <f t="shared" ref="D7:D12" si="0">C7*12</f>
        <v>0</v>
      </c>
    </row>
    <row r="8" spans="1:4" x14ac:dyDescent="0.25">
      <c r="A8" s="41" t="s">
        <v>66</v>
      </c>
      <c r="B8" s="64" t="s">
        <v>10</v>
      </c>
      <c r="C8" s="23">
        <f>'4A Fixed Ops Detail'!D22</f>
        <v>0</v>
      </c>
      <c r="D8" s="42">
        <f t="shared" si="0"/>
        <v>0</v>
      </c>
    </row>
    <row r="9" spans="1:4" x14ac:dyDescent="0.25">
      <c r="A9" s="41" t="s">
        <v>67</v>
      </c>
      <c r="B9" s="64" t="s">
        <v>11</v>
      </c>
      <c r="C9" s="23">
        <f>'4A Fixed Ops Detail'!E22</f>
        <v>0</v>
      </c>
      <c r="D9" s="42">
        <f t="shared" si="0"/>
        <v>0</v>
      </c>
    </row>
    <row r="10" spans="1:4" x14ac:dyDescent="0.25">
      <c r="A10" s="41" t="s">
        <v>68</v>
      </c>
      <c r="B10" s="64" t="s">
        <v>12</v>
      </c>
      <c r="C10" s="23">
        <f>'4A Fixed Ops Detail'!F22</f>
        <v>0</v>
      </c>
      <c r="D10" s="42">
        <f t="shared" si="0"/>
        <v>0</v>
      </c>
    </row>
    <row r="11" spans="1:4" x14ac:dyDescent="0.25">
      <c r="A11" s="41" t="s">
        <v>69</v>
      </c>
      <c r="B11" s="64" t="s">
        <v>13</v>
      </c>
      <c r="C11" s="23">
        <f>'4A Fixed Ops Detail'!G22</f>
        <v>0</v>
      </c>
      <c r="D11" s="42">
        <f t="shared" si="0"/>
        <v>0</v>
      </c>
    </row>
    <row r="12" spans="1:4" ht="13.8" thickBot="1" x14ac:dyDescent="0.3">
      <c r="A12" s="183" t="s">
        <v>70</v>
      </c>
      <c r="B12" s="177" t="s">
        <v>14</v>
      </c>
      <c r="C12" s="184">
        <f>'4A Fixed Ops Detail'!H22</f>
        <v>0</v>
      </c>
      <c r="D12" s="185">
        <f t="shared" si="0"/>
        <v>0</v>
      </c>
    </row>
    <row r="13" spans="1:4" ht="13.8" thickBot="1" x14ac:dyDescent="0.3">
      <c r="A13" s="49"/>
      <c r="B13" s="186"/>
      <c r="C13" s="222" t="s">
        <v>7</v>
      </c>
      <c r="D13" s="187">
        <f>SUM(D6:D12)</f>
        <v>0</v>
      </c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orientation="portrait" horizontalDpi="0" verticalDpi="0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zoomScale="110" zoomScaleNormal="110" workbookViewId="0">
      <selection activeCell="B30" sqref="B30"/>
    </sheetView>
  </sheetViews>
  <sheetFormatPr defaultColWidth="8.88671875" defaultRowHeight="13.2" x14ac:dyDescent="0.25"/>
  <cols>
    <col min="1" max="1" width="34.109375" style="14" customWidth="1"/>
    <col min="2" max="8" width="17.6640625" style="14" customWidth="1"/>
    <col min="9" max="9" width="19.88671875" style="14" customWidth="1"/>
    <col min="10" max="16384" width="8.88671875" style="14"/>
  </cols>
  <sheetData>
    <row r="1" spans="1:8" x14ac:dyDescent="0.25">
      <c r="A1" s="205" t="s">
        <v>149</v>
      </c>
      <c r="B1" s="205"/>
      <c r="C1" s="205"/>
      <c r="D1" s="205"/>
      <c r="E1" s="205"/>
      <c r="F1" s="205"/>
      <c r="G1" s="205"/>
      <c r="H1" s="205"/>
    </row>
    <row r="2" spans="1:8" x14ac:dyDescent="0.25">
      <c r="A2" s="205" t="s">
        <v>148</v>
      </c>
      <c r="B2" s="205"/>
      <c r="C2" s="205"/>
      <c r="D2" s="205"/>
      <c r="E2" s="205"/>
      <c r="F2" s="205"/>
      <c r="G2" s="205"/>
      <c r="H2" s="205"/>
    </row>
    <row r="3" spans="1:8" x14ac:dyDescent="0.25">
      <c r="A3" s="205" t="s">
        <v>27</v>
      </c>
      <c r="B3" s="205"/>
      <c r="C3" s="205"/>
      <c r="D3" s="205"/>
      <c r="E3" s="205"/>
      <c r="F3" s="205"/>
      <c r="G3" s="205"/>
      <c r="H3" s="205"/>
    </row>
    <row r="4" spans="1:8" ht="13.8" thickBot="1" x14ac:dyDescent="0.3"/>
    <row r="5" spans="1:8" x14ac:dyDescent="0.25">
      <c r="A5" s="24"/>
      <c r="B5" s="215" t="s">
        <v>63</v>
      </c>
      <c r="C5" s="209"/>
      <c r="D5" s="209"/>
      <c r="E5" s="209"/>
      <c r="F5" s="209"/>
      <c r="G5" s="209"/>
      <c r="H5" s="210"/>
    </row>
    <row r="6" spans="1:8" s="15" customFormat="1" ht="30" customHeight="1" thickBot="1" x14ac:dyDescent="0.3">
      <c r="A6" s="25" t="s">
        <v>3</v>
      </c>
      <c r="B6" s="17" t="str">
        <f>'3 Variable Operations'!D5</f>
        <v>Year 1 of Operations</v>
      </c>
      <c r="C6" s="17" t="str">
        <f>'3 Variable Operations'!E5</f>
        <v>Year 2 of Operations</v>
      </c>
      <c r="D6" s="17" t="str">
        <f>'3 Variable Operations'!F5</f>
        <v>Year 3 of Operations</v>
      </c>
      <c r="E6" s="17" t="str">
        <f>'3 Variable Operations'!G5</f>
        <v>Year 4 of Operations</v>
      </c>
      <c r="F6" s="17" t="str">
        <f>'3 Variable Operations'!H5</f>
        <v>Year 5 of Operations</v>
      </c>
      <c r="G6" s="17" t="str">
        <f>'3 Variable Operations'!I5</f>
        <v>Year 6 of Operations</v>
      </c>
      <c r="H6" s="18" t="str">
        <f>'3 Variable Operations'!J5</f>
        <v>Year 7 of Operations</v>
      </c>
    </row>
    <row r="7" spans="1:8" x14ac:dyDescent="0.25">
      <c r="A7" s="140" t="s">
        <v>190</v>
      </c>
      <c r="B7" s="141"/>
      <c r="C7" s="141"/>
      <c r="D7" s="141"/>
      <c r="E7" s="141"/>
      <c r="F7" s="141"/>
      <c r="G7" s="141"/>
      <c r="H7" s="142"/>
    </row>
    <row r="8" spans="1:8" x14ac:dyDescent="0.25">
      <c r="A8" s="26" t="s">
        <v>61</v>
      </c>
      <c r="B8" s="71"/>
      <c r="C8" s="71"/>
      <c r="D8" s="71"/>
      <c r="E8" s="71"/>
      <c r="F8" s="71"/>
      <c r="G8" s="71"/>
      <c r="H8" s="72"/>
    </row>
    <row r="9" spans="1:8" x14ac:dyDescent="0.25">
      <c r="A9" s="26" t="s">
        <v>62</v>
      </c>
      <c r="B9" s="71"/>
      <c r="C9" s="71"/>
      <c r="D9" s="71"/>
      <c r="E9" s="71"/>
      <c r="F9" s="71"/>
      <c r="G9" s="71"/>
      <c r="H9" s="72"/>
    </row>
    <row r="10" spans="1:8" x14ac:dyDescent="0.25">
      <c r="A10" s="26" t="s">
        <v>60</v>
      </c>
      <c r="B10" s="71"/>
      <c r="C10" s="71"/>
      <c r="D10" s="71"/>
      <c r="E10" s="71"/>
      <c r="F10" s="71"/>
      <c r="G10" s="71"/>
      <c r="H10" s="72"/>
    </row>
    <row r="11" spans="1:8" ht="13.8" thickBot="1" x14ac:dyDescent="0.3">
      <c r="A11" s="59" t="s">
        <v>6</v>
      </c>
      <c r="B11" s="123">
        <f t="shared" ref="B11:G11" si="0">SUM(B8:B10)</f>
        <v>0</v>
      </c>
      <c r="C11" s="123">
        <f t="shared" si="0"/>
        <v>0</v>
      </c>
      <c r="D11" s="123">
        <f t="shared" ref="D11" si="1">SUM(D8:D10)</f>
        <v>0</v>
      </c>
      <c r="E11" s="123">
        <f t="shared" si="0"/>
        <v>0</v>
      </c>
      <c r="F11" s="123">
        <f t="shared" si="0"/>
        <v>0</v>
      </c>
      <c r="G11" s="123">
        <f t="shared" si="0"/>
        <v>0</v>
      </c>
      <c r="H11" s="124">
        <f t="shared" ref="H11" si="2">SUM(H8:H10)</f>
        <v>0</v>
      </c>
    </row>
    <row r="12" spans="1:8" x14ac:dyDescent="0.25">
      <c r="A12" s="140" t="s">
        <v>59</v>
      </c>
      <c r="B12" s="143"/>
      <c r="C12" s="143"/>
      <c r="D12" s="143"/>
      <c r="E12" s="143"/>
      <c r="F12" s="143"/>
      <c r="G12" s="143"/>
      <c r="H12" s="144"/>
    </row>
    <row r="13" spans="1:8" x14ac:dyDescent="0.25">
      <c r="A13" s="26" t="s">
        <v>61</v>
      </c>
      <c r="B13" s="71"/>
      <c r="C13" s="71"/>
      <c r="D13" s="71"/>
      <c r="E13" s="71"/>
      <c r="F13" s="71"/>
      <c r="G13" s="71"/>
      <c r="H13" s="72"/>
    </row>
    <row r="14" spans="1:8" x14ac:dyDescent="0.25">
      <c r="A14" s="26" t="s">
        <v>62</v>
      </c>
      <c r="B14" s="71"/>
      <c r="C14" s="71"/>
      <c r="D14" s="71"/>
      <c r="E14" s="71"/>
      <c r="F14" s="71"/>
      <c r="G14" s="71"/>
      <c r="H14" s="72"/>
    </row>
    <row r="15" spans="1:8" x14ac:dyDescent="0.25">
      <c r="A15" s="26" t="s">
        <v>60</v>
      </c>
      <c r="B15" s="71"/>
      <c r="C15" s="71"/>
      <c r="D15" s="71"/>
      <c r="E15" s="71"/>
      <c r="F15" s="71"/>
      <c r="G15" s="71"/>
      <c r="H15" s="72"/>
    </row>
    <row r="16" spans="1:8" ht="12.75" customHeight="1" thickBot="1" x14ac:dyDescent="0.3">
      <c r="A16" s="59" t="s">
        <v>6</v>
      </c>
      <c r="B16" s="123">
        <f>SUM(B13:B15)</f>
        <v>0</v>
      </c>
      <c r="C16" s="123">
        <f t="shared" ref="C16:G16" si="3">SUM(C13:C15)</f>
        <v>0</v>
      </c>
      <c r="D16" s="123">
        <f t="shared" ref="D16" si="4">SUM(D13:D15)</f>
        <v>0</v>
      </c>
      <c r="E16" s="123">
        <f t="shared" si="3"/>
        <v>0</v>
      </c>
      <c r="F16" s="123">
        <f t="shared" si="3"/>
        <v>0</v>
      </c>
      <c r="G16" s="123">
        <f t="shared" si="3"/>
        <v>0</v>
      </c>
      <c r="H16" s="124">
        <f t="shared" ref="H16" si="5">SUM(H13:H15)</f>
        <v>0</v>
      </c>
    </row>
    <row r="17" spans="1:8" x14ac:dyDescent="0.25">
      <c r="A17" s="140" t="s">
        <v>58</v>
      </c>
      <c r="B17" s="143"/>
      <c r="C17" s="143"/>
      <c r="D17" s="143"/>
      <c r="E17" s="143"/>
      <c r="F17" s="143"/>
      <c r="G17" s="143"/>
      <c r="H17" s="144"/>
    </row>
    <row r="18" spans="1:8" x14ac:dyDescent="0.25">
      <c r="A18" s="26" t="s">
        <v>61</v>
      </c>
      <c r="B18" s="71"/>
      <c r="C18" s="71"/>
      <c r="D18" s="71"/>
      <c r="E18" s="71"/>
      <c r="F18" s="71"/>
      <c r="G18" s="71"/>
      <c r="H18" s="72"/>
    </row>
    <row r="19" spans="1:8" x14ac:dyDescent="0.25">
      <c r="A19" s="26" t="s">
        <v>62</v>
      </c>
      <c r="B19" s="71"/>
      <c r="C19" s="71"/>
      <c r="D19" s="71"/>
      <c r="E19" s="71"/>
      <c r="F19" s="71"/>
      <c r="G19" s="71"/>
      <c r="H19" s="72"/>
    </row>
    <row r="20" spans="1:8" x14ac:dyDescent="0.25">
      <c r="A20" s="26" t="s">
        <v>60</v>
      </c>
      <c r="B20" s="71"/>
      <c r="C20" s="71"/>
      <c r="D20" s="71"/>
      <c r="E20" s="71"/>
      <c r="F20" s="71"/>
      <c r="G20" s="71"/>
      <c r="H20" s="72"/>
    </row>
    <row r="21" spans="1:8" ht="13.8" thickBot="1" x14ac:dyDescent="0.3">
      <c r="A21" s="60" t="s">
        <v>6</v>
      </c>
      <c r="B21" s="123">
        <f t="shared" ref="B21:G21" si="6">SUM(B18:B20)</f>
        <v>0</v>
      </c>
      <c r="C21" s="123">
        <f t="shared" si="6"/>
        <v>0</v>
      </c>
      <c r="D21" s="123">
        <f t="shared" si="6"/>
        <v>0</v>
      </c>
      <c r="E21" s="123">
        <f t="shared" si="6"/>
        <v>0</v>
      </c>
      <c r="F21" s="123">
        <f t="shared" si="6"/>
        <v>0</v>
      </c>
      <c r="G21" s="123">
        <f t="shared" si="6"/>
        <v>0</v>
      </c>
      <c r="H21" s="124">
        <f t="shared" ref="H21" si="7">SUM(H18:H20)</f>
        <v>0</v>
      </c>
    </row>
    <row r="22" spans="1:8" ht="13.8" thickBot="1" x14ac:dyDescent="0.3">
      <c r="A22" s="27" t="s">
        <v>7</v>
      </c>
      <c r="B22" s="125">
        <f>B16+B21+B11</f>
        <v>0</v>
      </c>
      <c r="C22" s="125">
        <f t="shared" ref="C22:H22" si="8">C16+C21+C11</f>
        <v>0</v>
      </c>
      <c r="D22" s="125">
        <f t="shared" si="8"/>
        <v>0</v>
      </c>
      <c r="E22" s="125">
        <f t="shared" si="8"/>
        <v>0</v>
      </c>
      <c r="F22" s="125">
        <f t="shared" si="8"/>
        <v>0</v>
      </c>
      <c r="G22" s="125">
        <f t="shared" si="8"/>
        <v>0</v>
      </c>
      <c r="H22" s="126">
        <f t="shared" si="8"/>
        <v>0</v>
      </c>
    </row>
  </sheetData>
  <mergeCells count="4">
    <mergeCell ref="B5:H5"/>
    <mergeCell ref="A1:H1"/>
    <mergeCell ref="A2:H2"/>
    <mergeCell ref="A3:H3"/>
  </mergeCells>
  <printOptions horizontalCentered="1"/>
  <pageMargins left="0.45" right="0.45" top="0.75" bottom="0.75" header="0.3" footer="0.3"/>
  <pageSetup scale="62" orientation="portrait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BEF02-F721-4D96-A76A-2602F143811A}">
  <sheetPr>
    <pageSetUpPr fitToPage="1"/>
  </sheetPr>
  <dimension ref="A1:L20"/>
  <sheetViews>
    <sheetView zoomScale="131" zoomScaleNormal="131" workbookViewId="0">
      <selection activeCell="B30" sqref="B30"/>
    </sheetView>
  </sheetViews>
  <sheetFormatPr defaultRowHeight="14.4" x14ac:dyDescent="0.3"/>
  <cols>
    <col min="1" max="1" width="76" style="7" customWidth="1"/>
    <col min="2" max="12" width="8.88671875" style="57"/>
  </cols>
  <sheetData>
    <row r="1" spans="1:1" x14ac:dyDescent="0.3">
      <c r="A1" s="83" t="s">
        <v>273</v>
      </c>
    </row>
    <row r="2" spans="1:1" x14ac:dyDescent="0.3">
      <c r="A2" s="84" t="s">
        <v>148</v>
      </c>
    </row>
    <row r="3" spans="1:1" x14ac:dyDescent="0.3">
      <c r="A3" s="84" t="s">
        <v>146</v>
      </c>
    </row>
    <row r="4" spans="1:1" ht="15" thickBot="1" x14ac:dyDescent="0.35"/>
    <row r="5" spans="1:1" ht="15" thickBot="1" x14ac:dyDescent="0.35">
      <c r="A5" s="58" t="s">
        <v>274</v>
      </c>
    </row>
    <row r="6" spans="1:1" x14ac:dyDescent="0.3">
      <c r="A6" s="90"/>
    </row>
    <row r="7" spans="1:1" x14ac:dyDescent="0.3">
      <c r="A7" s="91"/>
    </row>
    <row r="8" spans="1:1" x14ac:dyDescent="0.3">
      <c r="A8" s="91"/>
    </row>
    <row r="9" spans="1:1" x14ac:dyDescent="0.3">
      <c r="A9" s="91"/>
    </row>
    <row r="10" spans="1:1" x14ac:dyDescent="0.3">
      <c r="A10" s="91"/>
    </row>
    <row r="11" spans="1:1" x14ac:dyDescent="0.3">
      <c r="A11" s="91"/>
    </row>
    <row r="12" spans="1:1" x14ac:dyDescent="0.3">
      <c r="A12" s="91"/>
    </row>
    <row r="13" spans="1:1" x14ac:dyDescent="0.3">
      <c r="A13" s="91"/>
    </row>
    <row r="14" spans="1:1" x14ac:dyDescent="0.3">
      <c r="A14" s="91"/>
    </row>
    <row r="15" spans="1:1" x14ac:dyDescent="0.3">
      <c r="A15" s="91"/>
    </row>
    <row r="16" spans="1:1" x14ac:dyDescent="0.3">
      <c r="A16" s="91"/>
    </row>
    <row r="17" spans="1:1" ht="15" thickBot="1" x14ac:dyDescent="0.35">
      <c r="A17" s="92"/>
    </row>
    <row r="19" spans="1:1" x14ac:dyDescent="0.3">
      <c r="A19" s="86" t="s">
        <v>114</v>
      </c>
    </row>
    <row r="20" spans="1:1" ht="27" x14ac:dyDescent="0.3">
      <c r="A20" s="56" t="s">
        <v>275</v>
      </c>
    </row>
  </sheetData>
  <printOptions horizontalCentered="1"/>
  <pageMargins left="0.45" right="0.45" top="0.75" bottom="0.75" header="0.3" footer="0.3"/>
  <pageSetup fitToHeight="0" orientation="portrait" horizontalDpi="0" verticalDpi="0" r:id="rId1"/>
  <headerFooter>
    <oddFooter>&amp;L&amp;K000000Indiana Finance Authority/Joint Board
RiverLink CSC &amp;&amp; BOS&amp;C&amp;K000000Form G
&amp;A&amp;R&amp;K000000Request for Proposals - Addendum 1
ITP Forms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54BC86588474EA2AA1E36964D0846" ma:contentTypeVersion="10" ma:contentTypeDescription="Create a new document." ma:contentTypeScope="" ma:versionID="4de6a1dda77578af999af26e4c7d0dd4">
  <xsd:schema xmlns:xsd="http://www.w3.org/2001/XMLSchema" xmlns:xs="http://www.w3.org/2001/XMLSchema" xmlns:p="http://schemas.microsoft.com/office/2006/metadata/properties" xmlns:ns3="8f3b3f21-36c3-4415-9adc-9d4ca5414268" targetNamespace="http://schemas.microsoft.com/office/2006/metadata/properties" ma:root="true" ma:fieldsID="2b0bda6e3734456aca0d4297cea11713" ns3:_="">
    <xsd:import namespace="8f3b3f21-36c3-4415-9adc-9d4ca54142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b3f21-36c3-4415-9adc-9d4ca5414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E0D7F-3581-458D-8389-81C7DB763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E7509-C167-4A62-A81F-DE5506D16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b3f21-36c3-4415-9adc-9d4ca54142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33309E-F291-4228-854B-A4C03FD4BA96}">
  <ds:schemaRefs>
    <ds:schemaRef ds:uri="8f3b3f21-36c3-4415-9adc-9d4ca541426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Initial</vt:lpstr>
      <vt:lpstr>1A Initial Detail</vt:lpstr>
      <vt:lpstr>2 BOS Admin</vt:lpstr>
      <vt:lpstr>2A BOS Admin Detail</vt:lpstr>
      <vt:lpstr>3 Variable Operations</vt:lpstr>
      <vt:lpstr>3A Variable Ops Assumptions</vt:lpstr>
      <vt:lpstr>4 Fixed Operations</vt:lpstr>
      <vt:lpstr>4A Fixed Ops Detail</vt:lpstr>
      <vt:lpstr>4B Fixed Ops Assumptions</vt:lpstr>
      <vt:lpstr>5 End Transition</vt:lpstr>
      <vt:lpstr>5A End Transition Detail</vt:lpstr>
      <vt:lpstr>6 Various Pass-Throughs</vt:lpstr>
      <vt:lpstr>7 Labor Rates</vt:lpstr>
      <vt:lpstr>'1A Initial Detail'!Print_Area</vt:lpstr>
      <vt:lpstr>'2 BOS Admin'!Print_Area</vt:lpstr>
      <vt:lpstr>'2A BOS Admin Detail'!Print_Area</vt:lpstr>
      <vt:lpstr>'3 Variable Operations'!Print_Area</vt:lpstr>
      <vt:lpstr>'3A Variable Ops Assumptions'!Print_Area</vt:lpstr>
      <vt:lpstr>'4 Fixed Operations'!Print_Area</vt:lpstr>
      <vt:lpstr>'4A Fixed Ops Detail'!Print_Area</vt:lpstr>
      <vt:lpstr>'4B Fixed Ops Assumptions'!Print_Area</vt:lpstr>
      <vt:lpstr>'5 End Transition'!Print_Area</vt:lpstr>
      <vt:lpstr>'5A End Transition Detail'!Print_Area</vt:lpstr>
      <vt:lpstr>'6 Various Pass-Throughs'!Print_Area</vt:lpstr>
      <vt:lpstr>'7 Labor Rates'!Print_Area</vt:lpstr>
      <vt:lpstr>Initial!Print_Area</vt:lpstr>
      <vt:lpstr>'1A Initial Detail'!Print_Titles</vt:lpstr>
      <vt:lpstr>'2A BOS Admin Detail'!Print_Titles</vt:lpstr>
      <vt:lpstr>'7 Labor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Guerre</dc:creator>
  <cp:lastModifiedBy>Mark Hoffa</cp:lastModifiedBy>
  <cp:lastPrinted>2020-11-25T15:49:59Z</cp:lastPrinted>
  <dcterms:created xsi:type="dcterms:W3CDTF">2019-08-30T17:46:53Z</dcterms:created>
  <dcterms:modified xsi:type="dcterms:W3CDTF">2020-11-25T15:50:15Z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0x010100C5C54BC86588474EA2AA1E36964D0846</vt:lpwstr>
  </property>
</Properties>
</file>