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S:\Research&amp;Analysis\Users\Sean\Reports\Financial Aid\"/>
    </mc:Choice>
  </mc:AlternateContent>
  <xr:revisionPtr revIDLastSave="0" documentId="13_ncr:1_{802AFA51-9923-43B0-B85E-54433EE35354}" xr6:coauthVersionLast="45" xr6:coauthVersionMax="45" xr10:uidLastSave="{00000000-0000-0000-0000-000000000000}"/>
  <bookViews>
    <workbookView xWindow="20370" yWindow="-1800" windowWidth="29040" windowHeight="15840" tabRatio="800" activeTab="2" xr2:uid="{00000000-000D-0000-FFFF-FFFF00000000}"/>
  </bookViews>
  <sheets>
    <sheet name="Data Notes and Definitions" sheetId="2" r:id="rId1"/>
    <sheet name="FAFSA Statistics" sheetId="11" r:id="rId2"/>
    <sheet name="Fiscal Summary" sheetId="1" r:id="rId3"/>
    <sheet name="Award Summary" sheetId="9" r:id="rId4"/>
    <sheet name="Dollars by Institution" sheetId="5" r:id="rId5"/>
    <sheet name="Recipients by Institution" sheetId="6" r:id="rId6"/>
    <sheet name="Mean Award by Institution" sheetId="7" r:id="rId7"/>
    <sheet name="Teaching Stipends" sheetId="8" r:id="rId8"/>
  </sheets>
  <definedNames>
    <definedName name="_xlnm._FilterDatabase" localSheetId="2" hidden="1">'Fiscal Summary'!$BP$1:$BQ$1</definedName>
    <definedName name="_xlnm.Print_Area" localSheetId="4">'Dollars by Institution'!$A$1:$J$61</definedName>
    <definedName name="_xlnm.Print_Area" localSheetId="2">'Fiscal Summary'!$A$1:$I$50</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1" i="9" l="1"/>
  <c r="E7" i="1" l="1"/>
  <c r="E6" i="1"/>
  <c r="H18" i="1"/>
  <c r="I16" i="1" s="1"/>
  <c r="F18" i="1"/>
  <c r="G14" i="1" s="1"/>
  <c r="D18" i="1"/>
  <c r="E12" i="1" s="1"/>
  <c r="B18" i="1"/>
  <c r="C12" i="1" s="1"/>
  <c r="C12" i="9"/>
  <c r="C9" i="9"/>
  <c r="C6" i="9"/>
  <c r="C3" i="9"/>
  <c r="I4" i="11"/>
  <c r="J4" i="11"/>
  <c r="I5" i="11"/>
  <c r="J5" i="11"/>
  <c r="I6" i="11"/>
  <c r="J6" i="11"/>
  <c r="I7" i="11"/>
  <c r="J7" i="11"/>
  <c r="I8" i="11"/>
  <c r="J8" i="11"/>
  <c r="I9" i="11"/>
  <c r="J9" i="11"/>
  <c r="I10" i="11"/>
  <c r="J10" i="11"/>
  <c r="I11" i="11"/>
  <c r="J11" i="11"/>
  <c r="I14" i="11"/>
  <c r="J14" i="11"/>
  <c r="BZ14" i="11"/>
  <c r="CA14" i="11"/>
  <c r="CB14" i="11"/>
  <c r="I15" i="11"/>
  <c r="J15" i="11"/>
  <c r="BZ15" i="11"/>
  <c r="CA15" i="11"/>
  <c r="CB15" i="11"/>
  <c r="I16" i="11"/>
  <c r="J16" i="11"/>
  <c r="BZ16" i="11"/>
  <c r="CA16" i="11"/>
  <c r="CB16" i="11"/>
  <c r="I17" i="11"/>
  <c r="J17" i="11"/>
  <c r="BZ17" i="11"/>
  <c r="CA17" i="11"/>
  <c r="CB17" i="11"/>
  <c r="I18" i="11"/>
  <c r="J18" i="11"/>
  <c r="BZ18" i="11"/>
  <c r="CA18" i="11"/>
  <c r="CB18" i="11"/>
  <c r="I19" i="11"/>
  <c r="J19" i="11"/>
  <c r="BZ19" i="11"/>
  <c r="CA19" i="11"/>
  <c r="CB19" i="11"/>
  <c r="I20" i="11"/>
  <c r="J20" i="11"/>
  <c r="BZ20" i="11"/>
  <c r="CA20" i="11"/>
  <c r="CB20" i="11"/>
  <c r="I21" i="11"/>
  <c r="J21" i="11"/>
  <c r="BZ21" i="11"/>
  <c r="CA21" i="11"/>
  <c r="CB21" i="11"/>
  <c r="I24" i="11"/>
  <c r="J24" i="11"/>
  <c r="I25" i="11"/>
  <c r="J25" i="11"/>
  <c r="I26" i="11"/>
  <c r="J26" i="11"/>
  <c r="I27" i="11"/>
  <c r="J27" i="11"/>
  <c r="I28" i="11"/>
  <c r="J28" i="11"/>
  <c r="I29" i="11"/>
  <c r="J29" i="11"/>
  <c r="I30" i="11"/>
  <c r="J30" i="11"/>
  <c r="I31" i="11"/>
  <c r="J31" i="11"/>
  <c r="E17" i="1" l="1"/>
  <c r="G8" i="1"/>
  <c r="G9" i="1"/>
  <c r="C16" i="1"/>
  <c r="G15" i="1"/>
  <c r="C15" i="1"/>
  <c r="G7" i="1"/>
  <c r="G17" i="1"/>
  <c r="C11" i="1"/>
  <c r="E8" i="1"/>
  <c r="E9" i="1"/>
  <c r="C9" i="1"/>
  <c r="E13" i="1"/>
  <c r="G10" i="1"/>
  <c r="C10" i="1"/>
  <c r="C8" i="1"/>
  <c r="E14" i="1"/>
  <c r="G11" i="1"/>
  <c r="C4" i="1"/>
  <c r="C7" i="1"/>
  <c r="E15" i="1"/>
  <c r="C17" i="1"/>
  <c r="E5" i="1"/>
  <c r="E16" i="1"/>
  <c r="G16" i="1"/>
  <c r="I10" i="1"/>
  <c r="I11" i="1"/>
  <c r="I13" i="1"/>
  <c r="C14" i="1"/>
  <c r="C6" i="1"/>
  <c r="E10" i="1"/>
  <c r="G4" i="1"/>
  <c r="G12" i="1"/>
  <c r="I6" i="1"/>
  <c r="I14" i="1"/>
  <c r="I9" i="1"/>
  <c r="I12" i="1"/>
  <c r="I5" i="1"/>
  <c r="C13" i="1"/>
  <c r="C5" i="1"/>
  <c r="E11" i="1"/>
  <c r="G5" i="1"/>
  <c r="G13" i="1"/>
  <c r="I7" i="1"/>
  <c r="I15" i="1"/>
  <c r="I17" i="1"/>
  <c r="I4" i="1"/>
  <c r="E4" i="1"/>
  <c r="G6" i="1"/>
  <c r="I8" i="1"/>
  <c r="L5" i="9"/>
  <c r="K5" i="9"/>
  <c r="J5" i="9"/>
  <c r="I5" i="9"/>
  <c r="H5" i="9"/>
  <c r="G5" i="9"/>
  <c r="H8" i="9"/>
  <c r="G8" i="9"/>
  <c r="J8" i="9"/>
  <c r="L8" i="9"/>
  <c r="K8" i="9"/>
  <c r="L11" i="9"/>
  <c r="J11" i="9"/>
  <c r="I11" i="9"/>
  <c r="G11" i="9"/>
  <c r="J14" i="9"/>
  <c r="G14" i="9"/>
  <c r="D14" i="9"/>
  <c r="C14" i="9"/>
  <c r="E14" i="9"/>
  <c r="E11" i="9"/>
  <c r="F8" i="9"/>
  <c r="E8" i="9"/>
  <c r="F5" i="9"/>
  <c r="E5" i="9"/>
  <c r="D8" i="9"/>
  <c r="C8" i="9"/>
  <c r="D5" i="9"/>
  <c r="L15" i="9"/>
  <c r="K15" i="9"/>
  <c r="J15" i="9"/>
  <c r="I15" i="9"/>
  <c r="H15" i="9"/>
  <c r="G15" i="9"/>
  <c r="F15" i="9"/>
  <c r="E15" i="9"/>
  <c r="D15" i="9"/>
  <c r="C11" i="9"/>
  <c r="C5" i="9"/>
  <c r="C15" i="9" l="1"/>
  <c r="C17" i="9" s="1"/>
  <c r="D17" i="9"/>
  <c r="E17" i="9"/>
  <c r="F17" i="9"/>
  <c r="G17" i="9"/>
  <c r="H17" i="9"/>
  <c r="I17" i="9"/>
  <c r="J17" i="9"/>
  <c r="K17" i="9"/>
  <c r="L17" i="9"/>
  <c r="D8" i="8" l="1"/>
</calcChain>
</file>

<file path=xl/sharedStrings.xml><?xml version="1.0" encoding="utf-8"?>
<sst xmlns="http://schemas.openxmlformats.org/spreadsheetml/2006/main" count="577" uniqueCount="144">
  <si>
    <t>FY 2016</t>
  </si>
  <si>
    <t>Expenditures</t>
  </si>
  <si>
    <t>Higher Education Award</t>
  </si>
  <si>
    <t>Freedom of Choice</t>
  </si>
  <si>
    <t>Adult Student Grant</t>
  </si>
  <si>
    <t>Minority Teacher Stipend</t>
  </si>
  <si>
    <t>Minority Teacher Scholarship</t>
  </si>
  <si>
    <t>High Needs Stipend</t>
  </si>
  <si>
    <t>Primary Care</t>
  </si>
  <si>
    <t>Total Programs</t>
  </si>
  <si>
    <t>Source: Peoplesoft (State Accounting System)</t>
  </si>
  <si>
    <t>% of total</t>
  </si>
  <si>
    <t>EARN Indiana</t>
  </si>
  <si>
    <t>Mitch Daniels Early Graduation</t>
  </si>
  <si>
    <t>National Guard</t>
  </si>
  <si>
    <t>21st Century Scholars</t>
  </si>
  <si>
    <t>Data Notes and Definitions</t>
  </si>
  <si>
    <t xml:space="preserve">For additional information about Indiana student financial aid programs and eligibility criteria, please visit: http://www.in.gov/che/4498.htm# </t>
  </si>
  <si>
    <t>Male</t>
  </si>
  <si>
    <t>Female</t>
  </si>
  <si>
    <t>Dependent</t>
  </si>
  <si>
    <t>Independent</t>
  </si>
  <si>
    <t>Married</t>
  </si>
  <si>
    <t>1st Generation Student</t>
  </si>
  <si>
    <t>Pell Eligible</t>
  </si>
  <si>
    <t>1 Yr</t>
  </si>
  <si>
    <t>Institution Type</t>
  </si>
  <si>
    <t>21st</t>
  </si>
  <si>
    <t>2 Year Public</t>
  </si>
  <si>
    <t>4 Year Public</t>
  </si>
  <si>
    <t>Private</t>
  </si>
  <si>
    <t>Proprietary</t>
  </si>
  <si>
    <t>All Awards</t>
  </si>
  <si>
    <t xml:space="preserve">CVO </t>
  </si>
  <si>
    <t>Mitch Daniels Early Graduation Scholarship</t>
  </si>
  <si>
    <t>Awards</t>
  </si>
  <si>
    <t>Students</t>
  </si>
  <si>
    <t>Mean</t>
  </si>
  <si>
    <t>Contract-for-Space</t>
  </si>
  <si>
    <t>Institution</t>
  </si>
  <si>
    <t>Any Award</t>
  </si>
  <si>
    <t>CVO</t>
  </si>
  <si>
    <t>Ancilla College</t>
  </si>
  <si>
    <t>Anderson University</t>
  </si>
  <si>
    <t>Ball State University</t>
  </si>
  <si>
    <t>Butler University</t>
  </si>
  <si>
    <t>DePauw University</t>
  </si>
  <si>
    <t>Earlham College</t>
  </si>
  <si>
    <t>Fortis College</t>
  </si>
  <si>
    <t>Franklin College</t>
  </si>
  <si>
    <t>Goshen College</t>
  </si>
  <si>
    <t>Grace College</t>
  </si>
  <si>
    <t>Hanover College</t>
  </si>
  <si>
    <t>Holy Cross College</t>
  </si>
  <si>
    <t>Huntington University</t>
  </si>
  <si>
    <t>Indiana Institute of Technology</t>
  </si>
  <si>
    <t>Indiana State University</t>
  </si>
  <si>
    <t>Indiana Wesleyan University</t>
  </si>
  <si>
    <t>Lincoln College of Technology</t>
  </si>
  <si>
    <t>Manchester University</t>
  </si>
  <si>
    <t>Marian University</t>
  </si>
  <si>
    <t>Martin University</t>
  </si>
  <si>
    <t>Oakland City University</t>
  </si>
  <si>
    <t>Rose-Hulman Institute of Technology</t>
  </si>
  <si>
    <t>Saint Mary's College</t>
  </si>
  <si>
    <t>Saint Mary-Of-The-Woods College</t>
  </si>
  <si>
    <t>Trine University</t>
  </si>
  <si>
    <t>University of Evansville</t>
  </si>
  <si>
    <t>University of Indianapolis</t>
  </si>
  <si>
    <t>University of Notre Dame</t>
  </si>
  <si>
    <t>University of Saint Francis</t>
  </si>
  <si>
    <t>University of Southern Indiana</t>
  </si>
  <si>
    <t>Valparaiso University</t>
  </si>
  <si>
    <t>Vincennes University</t>
  </si>
  <si>
    <t>Wabash College</t>
  </si>
  <si>
    <t>WGU Indiana</t>
  </si>
  <si>
    <t>CVO*</t>
  </si>
  <si>
    <t>2) Frank O'Bannon is composed of the Higher Education Award (HEA) and the Freedom of Choice Award (FOC). National Guard grants include the National Guard Supplemental Grant (NGS) and the National Guard Extension Scholarship (NGE).</t>
  </si>
  <si>
    <t>3) CVO (Children of Veterans and Officers) provides tutition and fee assistance to the the children of deceased or diabled veterans, Purple Heart recipients or wounded veterans, the child or spouse of Indiana National Guard or public safety officers killed in the line of duty, Indiana Purple Heart recipients. CVO also covers book payments for students who are former students of Morton Memorial High School or who are former residents of the Indiana Soldiers' and Sailors' Children's Home.</t>
  </si>
  <si>
    <t>* Children of Veterans and Public Safety Officers; provides tutition and fee assistance to the the children of deceased or diabled veterans, Purple Heart recipients or wounded veterans, the child or spouse of Indiana National Guard or public safety officers killed in the line of duty, Indiana Purple Heart recipients. CVO also includes book payments to students who are former students of Morton Memorial High School or who are former residents of the Indiana Soldiers' and Sailors' Children's Home.</t>
  </si>
  <si>
    <t>Total*</t>
  </si>
  <si>
    <t>*Student counts in the total row are unduplicated and will therefore not equal the sum of student counts by institution type.</t>
  </si>
  <si>
    <t>FY 2017</t>
  </si>
  <si>
    <t>Source: CHE ScholarTrack</t>
  </si>
  <si>
    <t>Calumet College of St. Joseph</t>
  </si>
  <si>
    <t>Indiana University Bloomington</t>
  </si>
  <si>
    <t>Indiana University East</t>
  </si>
  <si>
    <t>Indiana University Kokomo</t>
  </si>
  <si>
    <t>Indiana University Northwest</t>
  </si>
  <si>
    <t>Indiana University South Bend</t>
  </si>
  <si>
    <t>Indiana University Southeast</t>
  </si>
  <si>
    <t>Ivy Tech Community College</t>
  </si>
  <si>
    <t>Purdue University West Lafayette</t>
  </si>
  <si>
    <t>Saint Elizabeth School of Nursing</t>
  </si>
  <si>
    <t>Taylor University</t>
  </si>
  <si>
    <t>The Art Institute of Indianapolis</t>
  </si>
  <si>
    <t>Note: Statistics based on latest application transaction received</t>
  </si>
  <si>
    <t>ALL FILERS</t>
  </si>
  <si>
    <t>5 Yr</t>
  </si>
  <si>
    <t>Single</t>
  </si>
  <si>
    <t>Sources: CHE ScholarTrack and Previous  Financial Aid Reports</t>
  </si>
  <si>
    <t>FISCAL SUMMARY</t>
  </si>
  <si>
    <t>FAFSA YEAR</t>
  </si>
  <si>
    <t>FY 2018</t>
  </si>
  <si>
    <t>Chamberlain University -- Indianapolis</t>
  </si>
  <si>
    <t>DeVry University -- Merrillville</t>
  </si>
  <si>
    <t>Harrison College -- Indianapolis East</t>
  </si>
  <si>
    <t>Indiana University--Purdue University Columbus</t>
  </si>
  <si>
    <t>Indiana University--Purdue University Indianapolis</t>
  </si>
  <si>
    <t>National American University -- Indianapolis</t>
  </si>
  <si>
    <t>Purdue University Fort Wayne</t>
  </si>
  <si>
    <t>Purdue University Northwest</t>
  </si>
  <si>
    <t>Category</t>
  </si>
  <si>
    <t>Population Size</t>
  </si>
  <si>
    <t>All Filers</t>
  </si>
  <si>
    <t>O'Bannon Recipients</t>
  </si>
  <si>
    <t>Scholars</t>
  </si>
  <si>
    <t>21st CENTURY SCHOLARS</t>
  </si>
  <si>
    <t>FRANK O'BANNON GRANT</t>
  </si>
  <si>
    <t>Workforce Ready Grant</t>
  </si>
  <si>
    <t>Next Generation Hoosier Educators Scholarship</t>
  </si>
  <si>
    <t>NOTE: 
Amounts in this table are based on payments and refunds that occurred within the fiscal year. Amounts in this table may not equal totals presented elsewhere in this report, which are based on the dates of institutions' requests for payment and do not include refunds from prior-year claims.</t>
  </si>
  <si>
    <t>International Business College</t>
  </si>
  <si>
    <t>1) All award dollars and award amounts are listed at the institution to which they were paid. Expenditures are based on total of award claim requests and related claims made within the fiscal year.</t>
  </si>
  <si>
    <t>4) Workforce Ready Grant is limited to funds paid to students enrolled in eligible credit-bearing programs.</t>
  </si>
  <si>
    <t>Student Teaching Stipend for High-Need Fields</t>
  </si>
  <si>
    <t>Overall</t>
  </si>
  <si>
    <t>Recipients</t>
  </si>
  <si>
    <t>Average Award</t>
  </si>
  <si>
    <t>Earline S. Rogers Student Teaching Stipend for Minorities</t>
  </si>
  <si>
    <t>Bethel University</t>
  </si>
  <si>
    <t>Indiana University Fort Wayne</t>
  </si>
  <si>
    <t>Purdue University Global</t>
  </si>
  <si>
    <t>College of Biblical Studies (Indiana Campuses)</t>
  </si>
  <si>
    <t>Caris College</t>
  </si>
  <si>
    <t>FINANCIAL AID SUMMARY for FY 2019</t>
  </si>
  <si>
    <t>NOTE: 
Amounts in this table are based on requests for payment and refunds that occurred during FY 2019. As such, amounts in this table may not equal totals presented in the fiscal summary, which are based on the dates payments were actually made.</t>
  </si>
  <si>
    <t>FAFSA DEMOGRAPHICS 2018-2019 FILERS &amp; RECIPIENTS</t>
  </si>
  <si>
    <t>FY 2019</t>
  </si>
  <si>
    <t>Primary Care Scholarship</t>
  </si>
  <si>
    <t>Frank O'Bannon Grant</t>
  </si>
  <si>
    <t>National Guard Supplemental Grant</t>
  </si>
  <si>
    <t>Fall 2018</t>
  </si>
  <si>
    <t>Spring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</si>
</sst>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4" formatCode="_(&quot;$&quot;* #,##0.00_);_(&quot;$&quot;* \(#,##0.00\);_(&quot;$&quot;* &quot;-&quot;??_);_(@_)"/>
    <numFmt numFmtId="43" formatCode="_(* #,##0.00_);_(* \(#,##0.00\);_(* &quot;-&quot;??_);_(@_)"/>
    <numFmt numFmtId="164" formatCode="&quot;$&quot;#,##0"/>
    <numFmt numFmtId="165" formatCode="0.0"/>
    <numFmt numFmtId="166" formatCode="_(* #,##0_);_(* \(#,##0\);_(* &quot;-&quot;??_);_(@_)"/>
    <numFmt numFmtId="167" formatCode="0.0%"/>
    <numFmt numFmtId="169" formatCode="_(&quot;$&quot;* #,##0_);_(&quot;$&quot;* \(#,##0\);_(&quot;$&quot;* &quot;-&quot;??_);_(@_)"/>
  </numFmts>
  <fonts count="21" x14ac:knownFonts="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sz val="18"/>
      <color theme="0"/>
      <name val="Calibri"/>
      <family val="2"/>
      <scheme val="minor"/>
    </font>
    <font>
      <sz val="12"/>
      <color theme="1"/>
      <name val="Calibri"/>
      <family val="2"/>
      <scheme val="minor"/>
    </font>
    <font>
      <sz val="10"/>
      <color theme="1"/>
      <name val="Calibri"/>
      <family val="2"/>
      <scheme val="minor"/>
    </font>
    <font>
      <sz val="18"/>
      <color theme="4"/>
      <name val="Calibri"/>
      <family val="2"/>
      <scheme val="minor"/>
    </font>
    <font>
      <sz val="14"/>
      <color theme="0"/>
      <name val="Calibri"/>
      <family val="2"/>
      <scheme val="minor"/>
    </font>
    <font>
      <sz val="11"/>
      <color theme="1"/>
      <name val="Calibri"/>
      <family val="2"/>
    </font>
    <font>
      <sz val="18"/>
      <color rgb="FFFFFFFF"/>
      <name val="Calibri"/>
      <family val="2"/>
    </font>
    <font>
      <b/>
      <sz val="11"/>
      <color rgb="FF000000"/>
      <name val="Calibri"/>
      <family val="2"/>
    </font>
    <font>
      <sz val="12"/>
      <color theme="0"/>
      <name val="Calibri"/>
      <family val="2"/>
      <scheme val="minor"/>
    </font>
    <font>
      <sz val="10"/>
      <color theme="1"/>
      <name val="Calibri"/>
      <family val="2"/>
    </font>
    <font>
      <b/>
      <sz val="12"/>
      <color theme="4"/>
      <name val="Calibri"/>
      <family val="2"/>
      <scheme val="minor"/>
    </font>
    <font>
      <b/>
      <sz val="12"/>
      <color theme="7"/>
      <name val="Calibri"/>
      <family val="2"/>
      <scheme val="minor"/>
    </font>
    <font>
      <b/>
      <sz val="12"/>
      <color theme="5"/>
      <name val="Calibri"/>
      <family val="2"/>
      <scheme val="minor"/>
    </font>
    <font>
      <b/>
      <sz val="11"/>
      <color rgb="FFC00000"/>
      <name val="Calibri"/>
      <family val="2"/>
    </font>
    <font>
      <sz val="11"/>
      <color rgb="FF000000"/>
      <name val="Calibri"/>
      <family val="2"/>
    </font>
    <font>
      <sz val="11"/>
      <name val="Calibri"/>
      <family val="2"/>
    </font>
    <font>
      <b/>
      <sz val="11"/>
      <color theme="1"/>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5"/>
        <bgColor indexed="64"/>
      </patternFill>
    </fill>
    <fill>
      <patternFill patternType="solid">
        <fgColor theme="7"/>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FFFFFF"/>
        <bgColor rgb="FF000000"/>
      </patternFill>
    </fill>
    <fill>
      <patternFill patternType="solid">
        <fgColor theme="4"/>
        <bgColor rgb="FF000000"/>
      </patternFill>
    </fill>
    <fill>
      <patternFill patternType="solid">
        <fgColor theme="7" tint="0.59999389629810485"/>
        <bgColor indexed="64"/>
      </patternFill>
    </fill>
    <fill>
      <patternFill patternType="solid">
        <fgColor theme="6" tint="0.39997558519241921"/>
        <bgColor indexed="64"/>
      </patternFill>
    </fill>
    <fill>
      <patternFill patternType="solid">
        <fgColor rgb="FFE7E6E6"/>
        <bgColor rgb="FF000000"/>
      </patternFill>
    </fill>
    <fill>
      <patternFill patternType="solid">
        <fgColor theme="2"/>
        <bgColor indexed="64"/>
      </patternFill>
    </fill>
    <fill>
      <patternFill patternType="solid">
        <fgColor theme="2"/>
        <bgColor rgb="FF000000"/>
      </patternFill>
    </fill>
  </fills>
  <borders count="16">
    <border>
      <left/>
      <right/>
      <top/>
      <bottom/>
      <diagonal/>
    </border>
    <border>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auto="1"/>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medium">
        <color indexed="64"/>
      </top>
      <bottom/>
      <diagonal/>
    </border>
    <border>
      <left/>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140">
    <xf numFmtId="0" fontId="0" fillId="0" borderId="0" xfId="0"/>
    <xf numFmtId="0" fontId="0" fillId="2" borderId="0" xfId="0" applyFill="1"/>
    <xf numFmtId="164" fontId="2" fillId="3" borderId="9" xfId="0" applyNumberFormat="1" applyFont="1" applyFill="1" applyBorder="1"/>
    <xf numFmtId="10" fontId="3" fillId="3" borderId="9" xfId="1" applyNumberFormat="1" applyFont="1" applyFill="1" applyBorder="1" applyAlignment="1">
      <alignment horizontal="center"/>
    </xf>
    <xf numFmtId="10" fontId="3" fillId="3" borderId="9" xfId="1" applyNumberFormat="1" applyFont="1" applyFill="1" applyBorder="1"/>
    <xf numFmtId="0" fontId="0" fillId="3" borderId="0" xfId="0" applyFill="1"/>
    <xf numFmtId="0" fontId="11" fillId="8" borderId="6" xfId="0" applyFont="1" applyFill="1" applyBorder="1" applyAlignment="1">
      <alignment horizontal="center" wrapText="1"/>
    </xf>
    <xf numFmtId="0" fontId="9" fillId="8" borderId="6" xfId="0" applyFont="1" applyFill="1" applyBorder="1" applyAlignment="1">
      <alignment wrapText="1"/>
    </xf>
    <xf numFmtId="164" fontId="11" fillId="8" borderId="6" xfId="0" applyNumberFormat="1" applyFont="1" applyFill="1" applyBorder="1" applyAlignment="1">
      <alignment horizontal="center" wrapText="1"/>
    </xf>
    <xf numFmtId="0" fontId="9" fillId="8" borderId="0" xfId="0" applyNumberFormat="1" applyFont="1" applyFill="1" applyBorder="1" applyAlignment="1"/>
    <xf numFmtId="164" fontId="9" fillId="8" borderId="0" xfId="0" applyNumberFormat="1" applyFont="1" applyFill="1" applyBorder="1"/>
    <xf numFmtId="0" fontId="9" fillId="8" borderId="0" xfId="2" applyNumberFormat="1" applyFont="1" applyFill="1" applyBorder="1" applyAlignment="1"/>
    <xf numFmtId="166" fontId="9" fillId="8" borderId="0" xfId="2" applyNumberFormat="1" applyFont="1" applyFill="1" applyBorder="1"/>
    <xf numFmtId="0" fontId="9" fillId="8" borderId="6" xfId="0" applyNumberFormat="1" applyFont="1" applyFill="1" applyBorder="1" applyAlignment="1"/>
    <xf numFmtId="164" fontId="9" fillId="8" borderId="6" xfId="0" applyNumberFormat="1" applyFont="1" applyFill="1" applyBorder="1"/>
    <xf numFmtId="164" fontId="9" fillId="8" borderId="13" xfId="0" applyNumberFormat="1" applyFont="1" applyFill="1" applyBorder="1" applyAlignment="1">
      <alignment horizontal="right"/>
    </xf>
    <xf numFmtId="164" fontId="0" fillId="0" borderId="0" xfId="0" applyNumberFormat="1"/>
    <xf numFmtId="166" fontId="0" fillId="0" borderId="0" xfId="2" applyNumberFormat="1" applyFont="1"/>
    <xf numFmtId="0" fontId="7" fillId="2" borderId="1" xfId="0" applyFont="1" applyFill="1" applyBorder="1"/>
    <xf numFmtId="0" fontId="2" fillId="3" borderId="9" xfId="0" applyFont="1" applyFill="1" applyBorder="1" applyAlignment="1">
      <alignment horizontal="right"/>
    </xf>
    <xf numFmtId="0" fontId="0" fillId="2" borderId="0" xfId="0" applyFill="1" applyAlignment="1">
      <alignment vertical="center" wrapText="1"/>
    </xf>
    <xf numFmtId="0" fontId="0" fillId="0" borderId="0" xfId="0" applyAlignment="1">
      <alignment vertical="center" wrapText="1"/>
    </xf>
    <xf numFmtId="0" fontId="0" fillId="0" borderId="0" xfId="0" applyAlignment="1">
      <alignment horizontal="center"/>
    </xf>
    <xf numFmtId="164" fontId="0" fillId="0" borderId="0" xfId="0" applyNumberFormat="1" applyAlignment="1">
      <alignment horizontal="center"/>
    </xf>
    <xf numFmtId="0" fontId="0" fillId="2" borderId="0" xfId="0" applyFill="1" applyAlignment="1">
      <alignment horizontal="right"/>
    </xf>
    <xf numFmtId="164" fontId="0" fillId="0" borderId="0" xfId="0" applyNumberFormat="1" applyAlignment="1">
      <alignment horizontal="left"/>
    </xf>
    <xf numFmtId="164" fontId="0" fillId="0" borderId="0" xfId="0" applyNumberFormat="1" applyAlignment="1">
      <alignment horizontal="right"/>
    </xf>
    <xf numFmtId="166" fontId="0" fillId="0" borderId="0" xfId="2" applyNumberFormat="1" applyFont="1" applyAlignment="1">
      <alignment horizontal="right"/>
    </xf>
    <xf numFmtId="166" fontId="0" fillId="0" borderId="0" xfId="2" applyNumberFormat="1" applyFont="1" applyAlignment="1">
      <alignment horizontal="center"/>
    </xf>
    <xf numFmtId="0" fontId="13" fillId="2" borderId="0" xfId="0" applyFont="1" applyFill="1" applyBorder="1"/>
    <xf numFmtId="0" fontId="0" fillId="3" borderId="0" xfId="0" applyFill="1" applyAlignment="1">
      <alignment horizontal="center"/>
    </xf>
    <xf numFmtId="0" fontId="5" fillId="2" borderId="0" xfId="0" applyFont="1" applyFill="1"/>
    <xf numFmtId="166" fontId="0" fillId="2" borderId="0" xfId="0" applyNumberFormat="1" applyFill="1"/>
    <xf numFmtId="9" fontId="0" fillId="7" borderId="0" xfId="0" applyNumberFormat="1" applyFill="1" applyAlignment="1">
      <alignment horizontal="center"/>
    </xf>
    <xf numFmtId="9" fontId="14" fillId="7" borderId="0" xfId="0" applyNumberFormat="1" applyFont="1" applyFill="1" applyAlignment="1">
      <alignment horizontal="center"/>
    </xf>
    <xf numFmtId="165" fontId="6" fillId="7" borderId="0" xfId="0" applyNumberFormat="1" applyFont="1" applyFill="1" applyAlignment="1">
      <alignment horizontal="center"/>
    </xf>
    <xf numFmtId="9" fontId="0" fillId="2" borderId="0" xfId="0" applyNumberFormat="1" applyFill="1" applyAlignment="1">
      <alignment horizontal="center"/>
    </xf>
    <xf numFmtId="9" fontId="14" fillId="2" borderId="0" xfId="0" applyNumberFormat="1" applyFont="1" applyFill="1" applyAlignment="1">
      <alignment horizontal="center"/>
    </xf>
    <xf numFmtId="165" fontId="6" fillId="2" borderId="0" xfId="0" applyNumberFormat="1" applyFont="1" applyFill="1" applyAlignment="1">
      <alignment horizontal="center"/>
    </xf>
    <xf numFmtId="0" fontId="0" fillId="5" borderId="0" xfId="0" applyFill="1" applyAlignment="1">
      <alignment horizontal="right"/>
    </xf>
    <xf numFmtId="0" fontId="0" fillId="5" borderId="0" xfId="0" applyFill="1" applyAlignment="1">
      <alignment horizontal="center"/>
    </xf>
    <xf numFmtId="0" fontId="5" fillId="2" borderId="9" xfId="0" applyFont="1" applyFill="1" applyBorder="1" applyAlignment="1">
      <alignment horizontal="center"/>
    </xf>
    <xf numFmtId="0" fontId="15" fillId="2" borderId="9" xfId="0" applyFont="1" applyFill="1" applyBorder="1" applyAlignment="1">
      <alignment horizontal="center"/>
    </xf>
    <xf numFmtId="165" fontId="6" fillId="6" borderId="0" xfId="0" applyNumberFormat="1" applyFont="1" applyFill="1" applyAlignment="1">
      <alignment horizontal="center"/>
    </xf>
    <xf numFmtId="9" fontId="15" fillId="2" borderId="0" xfId="0" applyNumberFormat="1" applyFont="1" applyFill="1" applyAlignment="1">
      <alignment horizontal="center"/>
    </xf>
    <xf numFmtId="0" fontId="0" fillId="4" borderId="0" xfId="0" applyFill="1"/>
    <xf numFmtId="0" fontId="0" fillId="4" borderId="0" xfId="0" applyFill="1" applyAlignment="1">
      <alignment horizontal="center"/>
    </xf>
    <xf numFmtId="0" fontId="16" fillId="2" borderId="9" xfId="0" applyFont="1" applyFill="1" applyBorder="1" applyAlignment="1">
      <alignment horizontal="center"/>
    </xf>
    <xf numFmtId="9" fontId="16" fillId="2" borderId="0" xfId="0" applyNumberFormat="1" applyFont="1" applyFill="1" applyAlignment="1">
      <alignment horizontal="center"/>
    </xf>
    <xf numFmtId="9" fontId="0" fillId="10" borderId="0" xfId="0" applyNumberFormat="1" applyFill="1" applyAlignment="1">
      <alignment horizontal="center"/>
    </xf>
    <xf numFmtId="9" fontId="15" fillId="10" borderId="0" xfId="0" applyNumberFormat="1" applyFont="1" applyFill="1" applyAlignment="1">
      <alignment horizontal="center"/>
    </xf>
    <xf numFmtId="9" fontId="0" fillId="11" borderId="0" xfId="0" applyNumberFormat="1" applyFill="1" applyAlignment="1">
      <alignment horizontal="center"/>
    </xf>
    <xf numFmtId="9" fontId="16" fillId="11" borderId="0" xfId="0" applyNumberFormat="1" applyFont="1" applyFill="1" applyAlignment="1">
      <alignment horizontal="center"/>
    </xf>
    <xf numFmtId="0" fontId="14" fillId="2" borderId="9" xfId="0" applyFont="1" applyFill="1" applyBorder="1" applyAlignment="1">
      <alignment horizontal="center"/>
    </xf>
    <xf numFmtId="0" fontId="12" fillId="4" borderId="6" xfId="0" applyFont="1" applyFill="1" applyBorder="1" applyAlignment="1">
      <alignment horizontal="right"/>
    </xf>
    <xf numFmtId="0" fontId="12" fillId="5" borderId="6" xfId="0" applyFont="1" applyFill="1" applyBorder="1" applyAlignment="1">
      <alignment horizontal="right"/>
    </xf>
    <xf numFmtId="0" fontId="12" fillId="3" borderId="0" xfId="0" applyFont="1" applyFill="1" applyAlignment="1">
      <alignment horizontal="right"/>
    </xf>
    <xf numFmtId="10" fontId="0" fillId="0" borderId="0" xfId="0" applyNumberFormat="1"/>
    <xf numFmtId="0" fontId="11" fillId="8" borderId="12" xfId="0" applyFont="1" applyFill="1" applyBorder="1"/>
    <xf numFmtId="0" fontId="18" fillId="8" borderId="4" xfId="0" applyFont="1" applyFill="1" applyBorder="1"/>
    <xf numFmtId="0" fontId="18" fillId="8" borderId="5" xfId="0" applyFont="1" applyFill="1" applyBorder="1" applyAlignment="1">
      <alignment horizontal="center"/>
    </xf>
    <xf numFmtId="0" fontId="18" fillId="12" borderId="6" xfId="0" applyFont="1" applyFill="1" applyBorder="1" applyAlignment="1">
      <alignment horizontal="center"/>
    </xf>
    <xf numFmtId="0" fontId="18" fillId="12" borderId="10" xfId="0" applyFont="1" applyFill="1" applyBorder="1" applyAlignment="1">
      <alignment horizontal="center"/>
    </xf>
    <xf numFmtId="0" fontId="18" fillId="8" borderId="0" xfId="0" applyFont="1" applyFill="1" applyBorder="1" applyAlignment="1">
      <alignment horizontal="right"/>
    </xf>
    <xf numFmtId="164" fontId="19" fillId="8" borderId="11" xfId="1" applyNumberFormat="1" applyFont="1" applyFill="1" applyBorder="1" applyAlignment="1">
      <alignment horizontal="right"/>
    </xf>
    <xf numFmtId="164" fontId="19" fillId="8" borderId="7" xfId="1" applyNumberFormat="1" applyFont="1" applyFill="1" applyBorder="1" applyAlignment="1">
      <alignment horizontal="right"/>
    </xf>
    <xf numFmtId="164" fontId="18" fillId="8" borderId="0" xfId="0" applyNumberFormat="1" applyFont="1" applyFill="1" applyBorder="1"/>
    <xf numFmtId="0" fontId="18" fillId="8" borderId="0" xfId="0" applyFont="1" applyFill="1" applyBorder="1" applyAlignment="1">
      <alignment horizontal="right" vertical="center"/>
    </xf>
    <xf numFmtId="167" fontId="19" fillId="12" borderId="8" xfId="1" applyNumberFormat="1" applyFont="1" applyFill="1" applyBorder="1" applyAlignment="1">
      <alignment horizontal="center"/>
    </xf>
    <xf numFmtId="44" fontId="0" fillId="0" borderId="0" xfId="3" applyFont="1"/>
    <xf numFmtId="0" fontId="18" fillId="2" borderId="5" xfId="0" applyFont="1" applyFill="1" applyBorder="1" applyAlignment="1">
      <alignment horizontal="center"/>
    </xf>
    <xf numFmtId="164" fontId="19" fillId="2" borderId="11" xfId="1" applyNumberFormat="1" applyFont="1" applyFill="1" applyBorder="1" applyAlignment="1">
      <alignment horizontal="right"/>
    </xf>
    <xf numFmtId="164" fontId="19" fillId="2" borderId="7" xfId="1" applyNumberFormat="1" applyFont="1" applyFill="1" applyBorder="1" applyAlignment="1">
      <alignment horizontal="right"/>
    </xf>
    <xf numFmtId="164" fontId="18" fillId="2" borderId="0" xfId="0" applyNumberFormat="1" applyFont="1" applyFill="1" applyBorder="1"/>
    <xf numFmtId="0" fontId="18" fillId="13" borderId="10" xfId="0" applyFont="1" applyFill="1" applyBorder="1" applyAlignment="1">
      <alignment horizontal="center"/>
    </xf>
    <xf numFmtId="6" fontId="0" fillId="0" borderId="0" xfId="0" applyNumberFormat="1" applyFont="1"/>
    <xf numFmtId="164" fontId="0" fillId="2" borderId="0" xfId="0" applyNumberFormat="1" applyFill="1"/>
    <xf numFmtId="9" fontId="0" fillId="0" borderId="0" xfId="1" applyFont="1" applyAlignment="1">
      <alignment horizontal="center"/>
    </xf>
    <xf numFmtId="166" fontId="0" fillId="0" borderId="0" xfId="2" applyNumberFormat="1" applyFont="1" applyAlignment="1">
      <alignment horizontal="left"/>
    </xf>
    <xf numFmtId="9" fontId="0" fillId="0" borderId="0" xfId="0" applyNumberFormat="1"/>
    <xf numFmtId="165" fontId="6" fillId="11" borderId="0" xfId="0" applyNumberFormat="1" applyFont="1" applyFill="1" applyAlignment="1">
      <alignment horizontal="center"/>
    </xf>
    <xf numFmtId="164" fontId="18" fillId="2" borderId="7" xfId="0" applyNumberFormat="1" applyFont="1" applyFill="1" applyBorder="1"/>
    <xf numFmtId="164" fontId="19" fillId="2" borderId="0" xfId="1" applyNumberFormat="1" applyFont="1" applyFill="1" applyBorder="1" applyAlignment="1">
      <alignment horizontal="right"/>
    </xf>
    <xf numFmtId="6" fontId="0" fillId="0" borderId="7" xfId="0" applyNumberFormat="1" applyFont="1" applyBorder="1"/>
    <xf numFmtId="9" fontId="0" fillId="0" borderId="0" xfId="1" applyFont="1"/>
    <xf numFmtId="0" fontId="0" fillId="0" borderId="0" xfId="0"/>
    <xf numFmtId="164" fontId="18" fillId="8" borderId="0" xfId="0" applyNumberFormat="1" applyFont="1" applyFill="1" applyBorder="1" applyAlignment="1">
      <alignment horizontal="center"/>
    </xf>
    <xf numFmtId="10" fontId="3" fillId="3" borderId="6" xfId="1" applyNumberFormat="1" applyFont="1" applyFill="1" applyBorder="1"/>
    <xf numFmtId="6" fontId="0" fillId="2" borderId="0" xfId="0" applyNumberFormat="1" applyFont="1" applyFill="1" applyAlignment="1">
      <alignment horizontal="right"/>
    </xf>
    <xf numFmtId="167" fontId="0" fillId="0" borderId="0" xfId="3" applyNumberFormat="1" applyFont="1"/>
    <xf numFmtId="6" fontId="0" fillId="2" borderId="7" xfId="0" applyNumberFormat="1" applyFont="1" applyFill="1" applyBorder="1" applyAlignment="1">
      <alignment horizontal="right"/>
    </xf>
    <xf numFmtId="164" fontId="9" fillId="14" borderId="0" xfId="0" applyNumberFormat="1" applyFont="1" applyFill="1" applyBorder="1"/>
    <xf numFmtId="166" fontId="9" fillId="14" borderId="0" xfId="2" applyNumberFormat="1" applyFont="1" applyFill="1" applyBorder="1"/>
    <xf numFmtId="164" fontId="9" fillId="14" borderId="6" xfId="0" applyNumberFormat="1" applyFont="1" applyFill="1" applyBorder="1"/>
    <xf numFmtId="164" fontId="9" fillId="14" borderId="13" xfId="0" applyNumberFormat="1" applyFont="1" applyFill="1" applyBorder="1" applyAlignment="1">
      <alignment horizontal="right"/>
    </xf>
    <xf numFmtId="166" fontId="0" fillId="13" borderId="0" xfId="2" applyNumberFormat="1" applyFont="1" applyFill="1"/>
    <xf numFmtId="164" fontId="0" fillId="0" borderId="0" xfId="3" applyNumberFormat="1" applyFont="1"/>
    <xf numFmtId="0" fontId="0" fillId="0" borderId="0" xfId="2" applyNumberFormat="1" applyFont="1" applyAlignment="1">
      <alignment horizontal="left"/>
    </xf>
    <xf numFmtId="0" fontId="0" fillId="0" borderId="0" xfId="2" applyNumberFormat="1" applyFont="1" applyAlignment="1">
      <alignment horizontal="center"/>
    </xf>
    <xf numFmtId="0" fontId="0" fillId="13" borderId="0" xfId="0" applyFill="1" applyAlignment="1">
      <alignment horizontal="center"/>
    </xf>
    <xf numFmtId="164" fontId="0" fillId="13" borderId="0" xfId="0" applyNumberFormat="1" applyFill="1" applyAlignment="1">
      <alignment horizontal="center"/>
    </xf>
    <xf numFmtId="0" fontId="0" fillId="2" borderId="0" xfId="0" applyFill="1" applyAlignment="1">
      <alignment horizontal="center"/>
    </xf>
    <xf numFmtId="164" fontId="0" fillId="2" borderId="0" xfId="0" applyNumberFormat="1" applyFill="1" applyAlignment="1">
      <alignment horizontal="center"/>
    </xf>
    <xf numFmtId="164" fontId="0" fillId="2" borderId="14" xfId="0" applyNumberFormat="1" applyFill="1" applyBorder="1" applyAlignment="1">
      <alignment horizontal="center"/>
    </xf>
    <xf numFmtId="0" fontId="0" fillId="13" borderId="0" xfId="0" applyFill="1" applyAlignment="1">
      <alignment horizontal="right"/>
    </xf>
    <xf numFmtId="164" fontId="0" fillId="13" borderId="14" xfId="0" applyNumberFormat="1" applyFill="1" applyBorder="1" applyAlignment="1">
      <alignment horizontal="center"/>
    </xf>
    <xf numFmtId="0" fontId="0" fillId="2" borderId="6" xfId="0" applyFill="1" applyBorder="1" applyAlignment="1">
      <alignment horizontal="center"/>
    </xf>
    <xf numFmtId="0" fontId="0" fillId="2" borderId="15" xfId="0" applyFill="1" applyBorder="1" applyAlignment="1">
      <alignment horizontal="center"/>
    </xf>
    <xf numFmtId="0" fontId="0" fillId="0" borderId="0" xfId="0"/>
    <xf numFmtId="0" fontId="0" fillId="0" borderId="0" xfId="0"/>
    <xf numFmtId="0" fontId="0" fillId="0" borderId="0" xfId="0" applyNumberFormat="1" applyFont="1"/>
    <xf numFmtId="166" fontId="0" fillId="0" borderId="0" xfId="0" applyNumberFormat="1"/>
    <xf numFmtId="0" fontId="0" fillId="2" borderId="0" xfId="0" applyFont="1" applyFill="1"/>
    <xf numFmtId="0" fontId="0" fillId="2" borderId="13" xfId="0" applyFont="1" applyFill="1" applyBorder="1"/>
    <xf numFmtId="0" fontId="20" fillId="2" borderId="0" xfId="0" applyFont="1" applyFill="1" applyAlignment="1">
      <alignment horizontal="center" wrapText="1"/>
    </xf>
    <xf numFmtId="164" fontId="0" fillId="2" borderId="0" xfId="3" applyNumberFormat="1" applyFont="1" applyFill="1"/>
    <xf numFmtId="164" fontId="0" fillId="2" borderId="13" xfId="3" applyNumberFormat="1" applyFont="1" applyFill="1" applyBorder="1"/>
    <xf numFmtId="0" fontId="8" fillId="4" borderId="0" xfId="0" applyFont="1" applyFill="1" applyAlignment="1">
      <alignment horizontal="center"/>
    </xf>
    <xf numFmtId="0" fontId="6" fillId="2" borderId="0" xfId="0" applyFont="1" applyFill="1" applyAlignment="1">
      <alignment horizontal="left"/>
    </xf>
    <xf numFmtId="0" fontId="0" fillId="2" borderId="0" xfId="0" applyFill="1" applyAlignment="1">
      <alignment horizontal="left"/>
    </xf>
    <xf numFmtId="0" fontId="7" fillId="2" borderId="0" xfId="0" applyFont="1" applyFill="1" applyBorder="1" applyAlignment="1">
      <alignment horizontal="center"/>
    </xf>
    <xf numFmtId="0" fontId="8" fillId="3" borderId="0" xfId="0" applyFont="1" applyFill="1" applyAlignment="1">
      <alignment horizontal="center"/>
    </xf>
    <xf numFmtId="0" fontId="8" fillId="5" borderId="0" xfId="0" applyFont="1" applyFill="1" applyAlignment="1">
      <alignment horizontal="center"/>
    </xf>
    <xf numFmtId="0" fontId="0" fillId="0" borderId="0" xfId="0"/>
    <xf numFmtId="0" fontId="4" fillId="3" borderId="1" xfId="0" applyFont="1" applyFill="1" applyBorder="1" applyAlignment="1">
      <alignment horizontal="center"/>
    </xf>
    <xf numFmtId="0" fontId="12" fillId="3" borderId="0" xfId="0" applyFont="1" applyFill="1" applyAlignment="1">
      <alignment horizontal="left" vertical="center" wrapText="1"/>
    </xf>
    <xf numFmtId="0" fontId="6" fillId="2" borderId="0" xfId="0" applyFont="1" applyFill="1" applyBorder="1" applyAlignment="1">
      <alignment horizontal="left" wrapText="1"/>
    </xf>
    <xf numFmtId="0" fontId="17" fillId="2" borderId="2" xfId="0" applyFont="1" applyFill="1" applyBorder="1" applyAlignment="1">
      <alignment horizontal="center"/>
    </xf>
    <xf numFmtId="0" fontId="17" fillId="2" borderId="3" xfId="0" applyFont="1" applyFill="1" applyBorder="1" applyAlignment="1">
      <alignment horizontal="center"/>
    </xf>
    <xf numFmtId="0" fontId="17" fillId="8" borderId="2" xfId="0" applyFont="1" applyFill="1" applyBorder="1" applyAlignment="1">
      <alignment horizontal="center"/>
    </xf>
    <xf numFmtId="0" fontId="17" fillId="8" borderId="3" xfId="0" applyFont="1" applyFill="1" applyBorder="1" applyAlignment="1">
      <alignment horizontal="center"/>
    </xf>
    <xf numFmtId="0" fontId="10" fillId="9" borderId="0" xfId="0" applyFont="1" applyFill="1" applyBorder="1" applyAlignment="1">
      <alignment horizontal="center"/>
    </xf>
    <xf numFmtId="164" fontId="9" fillId="8" borderId="13" xfId="0" applyNumberFormat="1" applyFont="1" applyFill="1" applyBorder="1" applyAlignment="1">
      <alignment horizontal="center" vertical="center"/>
    </xf>
    <xf numFmtId="164" fontId="9" fillId="8" borderId="0" xfId="0" applyNumberFormat="1" applyFont="1" applyFill="1" applyBorder="1" applyAlignment="1">
      <alignment horizontal="center" vertical="center"/>
    </xf>
    <xf numFmtId="164" fontId="9" fillId="8" borderId="6" xfId="0" applyNumberFormat="1" applyFont="1" applyFill="1" applyBorder="1" applyAlignment="1">
      <alignment horizontal="center" vertical="center"/>
    </xf>
    <xf numFmtId="0" fontId="9" fillId="8" borderId="13" xfId="0" applyFont="1" applyFill="1" applyBorder="1" applyAlignment="1">
      <alignment horizontal="center" vertical="center"/>
    </xf>
    <xf numFmtId="0" fontId="9" fillId="8" borderId="0" xfId="0" applyFont="1" applyFill="1" applyBorder="1" applyAlignment="1">
      <alignment horizontal="center" vertical="center"/>
    </xf>
    <xf numFmtId="0" fontId="9" fillId="8" borderId="6" xfId="0" applyFont="1" applyFill="1" applyBorder="1" applyAlignment="1">
      <alignment horizontal="center" vertical="center"/>
    </xf>
    <xf numFmtId="169" fontId="0" fillId="0" borderId="0" xfId="3" applyNumberFormat="1" applyFont="1"/>
    <xf numFmtId="169" fontId="0" fillId="0" borderId="0" xfId="3" applyNumberFormat="1" applyFont="1" applyBorder="1"/>
  </cellXfs>
  <cellStyles count="4">
    <cellStyle name="Comma" xfId="2" builtinId="3"/>
    <cellStyle name="Currency" xfId="3" builtinId="4"/>
    <cellStyle name="Normal" xfId="0" builtinId="0"/>
    <cellStyle name="Percent" xfId="1" builtinId="5"/>
  </cellStyles>
  <dxfs count="42">
    <dxf>
      <numFmt numFmtId="164" formatCode="&quot;$&quot;#,##0"/>
      <alignment horizontal="lef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quot;$&quot;#,##0"/>
    </dxf>
    <dxf>
      <numFmt numFmtId="164" formatCode="&quot;$&quot;#,##0"/>
      <alignment horizontal="left" vertical="bottom" textRotation="0" wrapText="0" indent="0" justifyLastLine="0" shrinkToFit="0" readingOrder="0"/>
    </dxf>
    <dxf>
      <numFmt numFmtId="164" formatCode="&quot;$&quot;#,##0"/>
      <alignment horizontal="left" vertical="bottom" textRotation="0" wrapText="0" indent="0" justifyLastLine="0" shrinkToFit="0" readingOrder="0"/>
    </dxf>
    <dxf>
      <numFmt numFmtId="164" formatCode="&quot;$&quot;#,##0"/>
      <alignment horizontal="left" vertical="bottom" textRotation="0" wrapText="0" indent="0" justifyLastLine="0" shrinkToFit="0" readingOrder="0"/>
    </dxf>
    <dxf>
      <numFmt numFmtId="164" formatCode="&quot;$&quot;#,##0"/>
      <alignment horizontal="left" vertical="bottom" textRotation="0" wrapText="0" indent="0" justifyLastLine="0" shrinkToFit="0" readingOrder="0"/>
    </dxf>
    <dxf>
      <numFmt numFmtId="164" formatCode="&quot;$&quot;#,##0"/>
      <alignment horizontal="left" vertical="bottom" textRotation="0" wrapText="0" indent="0" justifyLastLine="0" shrinkToFit="0" readingOrder="0"/>
    </dxf>
    <dxf>
      <numFmt numFmtId="164" formatCode="&quot;$&quot;#,##0"/>
      <alignment horizontal="left" vertical="bottom" textRotation="0" wrapText="0" indent="0" justifyLastLine="0" shrinkToFit="0" readingOrder="0"/>
    </dxf>
    <dxf>
      <numFmt numFmtId="164" formatCode="&quot;$&quot;#,##0"/>
      <alignment horizontal="left" vertical="bottom" textRotation="0" wrapText="0" indent="0" justifyLastLine="0" shrinkToFit="0" readingOrder="0"/>
    </dxf>
    <dxf>
      <numFmt numFmtId="164" formatCode="&quot;$&quot;#,##0"/>
      <alignment horizontal="left" vertical="bottom" textRotation="0" wrapText="0" indent="0" justifyLastLine="0" shrinkToFit="0" readingOrder="0"/>
    </dxf>
    <dxf>
      <numFmt numFmtId="164" formatCode="&quot;$&quot;#,##0"/>
      <alignment horizontal="left" vertical="bottom" textRotation="0" wrapText="0" indent="0" justifyLastLine="0" shrinkToFit="0" readingOrder="0"/>
    </dxf>
    <dxf>
      <numFmt numFmtId="0" formatCode="General"/>
    </dxf>
    <dxf>
      <numFmt numFmtId="164" formatCode="&quot;$&quot;#,##0"/>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166" formatCode="_(* #,##0_);_(* \(#,##0\);_(* &quot;-&quot;??_);_(@_)"/>
      <alignment horizontal="center" vertical="bottom" textRotation="0" wrapText="0" indent="0" justifyLastLine="0" shrinkToFit="0" readingOrder="0"/>
    </dxf>
    <dxf>
      <numFmt numFmtId="164" formatCode="&quot;$&quot;#,##0"/>
      <alignment horizontal="right" vertical="bottom" textRotation="0" wrapText="0" indent="0" justifyLastLine="0" shrinkToFit="0" readingOrder="0"/>
    </dxf>
    <dxf>
      <numFmt numFmtId="164" formatCode="&quot;$&quot;#,##0"/>
      <alignment horizontal="right" vertical="bottom" textRotation="0" wrapText="0" indent="0" justifyLastLine="0" shrinkToFit="0" readingOrder="0"/>
    </dxf>
    <dxf>
      <numFmt numFmtId="164" formatCode="&quot;$&quot;#,##0"/>
      <alignment horizontal="right" vertical="bottom" textRotation="0" wrapText="0" indent="0" justifyLastLine="0" shrinkToFit="0" readingOrder="0"/>
    </dxf>
    <dxf>
      <numFmt numFmtId="164" formatCode="&quot;$&quot;#,##0"/>
      <alignment horizontal="right" vertical="bottom" textRotation="0" wrapText="0" indent="0" justifyLastLine="0" shrinkToFit="0" readingOrder="0"/>
    </dxf>
    <dxf>
      <numFmt numFmtId="164" formatCode="&quot;$&quot;#,##0"/>
      <alignment horizontal="right" vertical="bottom" textRotation="0" wrapText="0" indent="0" justifyLastLine="0" shrinkToFit="0" readingOrder="0"/>
    </dxf>
    <dxf>
      <numFmt numFmtId="164" formatCode="&quot;$&quot;#,##0"/>
      <alignment horizontal="right" vertical="bottom" textRotation="0" wrapText="0" indent="0" justifyLastLine="0" shrinkToFit="0" readingOrder="0"/>
    </dxf>
    <dxf>
      <numFmt numFmtId="164" formatCode="&quot;$&quot;#,##0"/>
      <alignment horizontal="right" vertical="bottom" textRotation="0" wrapText="0" indent="0" justifyLastLine="0" shrinkToFit="0" readingOrder="0"/>
    </dxf>
    <dxf>
      <numFmt numFmtId="164" formatCode="&quot;$&quot;#,##0"/>
      <alignment horizontal="right" vertical="bottom" textRotation="0" wrapText="0" indent="0" justifyLastLine="0" shrinkToFit="0" readingOrder="0"/>
    </dxf>
    <dxf>
      <numFmt numFmtId="164" formatCode="&quot;$&quot;#,##0"/>
      <alignment horizontal="right" vertical="bottom" textRotation="0" wrapText="0" indent="0" justifyLastLine="0" shrinkToFit="0" readingOrder="0"/>
    </dxf>
    <dxf>
      <numFmt numFmtId="164" formatCode="&quot;$&quot;#,##0"/>
      <alignment horizontal="right" vertical="bottom" textRotation="0" wrapText="0" indent="0" justifyLastLine="0" shrinkToFit="0" readingOrder="0"/>
    </dxf>
    <dxf>
      <numFmt numFmtId="164" formatCode="&quot;$&quot;#,##0"/>
      <alignment horizontal="right" vertical="bottom" textRotation="0" wrapText="0" indent="0" justifyLastLine="0" shrinkToFit="0" readingOrder="0"/>
    </dxf>
    <dxf>
      <numFmt numFmtId="0" formatCode="General"/>
    </dxf>
    <dxf>
      <font>
        <b val="0"/>
        <i val="0"/>
        <strike val="0"/>
        <condense val="0"/>
        <extend val="0"/>
        <outline val="0"/>
        <shadow val="0"/>
        <u val="none"/>
        <vertAlign val="baseline"/>
        <sz val="11"/>
        <color theme="1"/>
        <name val="Calibri"/>
        <scheme val="minor"/>
      </font>
      <numFmt numFmtId="0" formatCode="General"/>
    </dxf>
    <dxf>
      <numFmt numFmtId="164" formatCode="&quot;$&quot;#,##0"/>
      <alignment horizontal="center" vertical="bottom" textRotation="0" wrapText="0" indent="0" justifyLastLine="0" shrinkToFit="0" readingOrder="0"/>
    </dxf>
  </dxfs>
  <tableStyles count="0" defaultTableStyle="TableStyleMedium2" defaultPivotStyle="PivotStyleLight16"/>
  <colors>
    <mruColors>
      <color rgb="FFFEB822"/>
      <color rgb="FFB308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bg2">
                    <a:lumMod val="25000"/>
                  </a:schemeClr>
                </a:solidFill>
                <a:latin typeface="+mn-lt"/>
                <a:ea typeface="+mn-ea"/>
                <a:cs typeface="+mn-cs"/>
              </a:defRPr>
            </a:pPr>
            <a:r>
              <a:rPr lang="en-US">
                <a:solidFill>
                  <a:schemeClr val="bg2">
                    <a:lumMod val="25000"/>
                  </a:schemeClr>
                </a:solidFill>
              </a:rPr>
              <a:t>FY 2019</a:t>
            </a:r>
          </a:p>
          <a:p>
            <a:pPr>
              <a:defRPr>
                <a:solidFill>
                  <a:schemeClr val="bg2">
                    <a:lumMod val="25000"/>
                  </a:schemeClr>
                </a:solidFill>
              </a:defRPr>
            </a:pPr>
            <a:r>
              <a:rPr lang="en-US">
                <a:solidFill>
                  <a:schemeClr val="bg2">
                    <a:lumMod val="25000"/>
                  </a:schemeClr>
                </a:solidFill>
              </a:rPr>
              <a:t> All Program Expenditures</a:t>
            </a:r>
          </a:p>
        </c:rich>
      </c:tx>
      <c:layout>
        <c:manualLayout>
          <c:xMode val="edge"/>
          <c:yMode val="edge"/>
          <c:x val="0.41294082066902132"/>
          <c:y val="4.5117950011748044E-2"/>
        </c:manualLayout>
      </c:layout>
      <c:overlay val="0"/>
      <c:spPr>
        <a:noFill/>
        <a:ln>
          <a:noFill/>
        </a:ln>
        <a:effectLst/>
      </c:spPr>
      <c:txPr>
        <a:bodyPr rot="0" spcFirstLastPara="1" vertOverflow="ellipsis" vert="horz" wrap="square" anchor="ctr" anchorCtr="1"/>
        <a:lstStyle/>
        <a:p>
          <a:pPr>
            <a:defRPr sz="1440" b="0" i="0" u="none" strike="noStrike" kern="1200" spc="0" baseline="0">
              <a:solidFill>
                <a:schemeClr val="bg2">
                  <a:lumMod val="25000"/>
                </a:schemeClr>
              </a:solidFill>
              <a:latin typeface="+mn-lt"/>
              <a:ea typeface="+mn-ea"/>
              <a:cs typeface="+mn-cs"/>
            </a:defRPr>
          </a:pPr>
          <a:endParaRPr lang="en-US"/>
        </a:p>
      </c:txPr>
    </c:title>
    <c:autoTitleDeleted val="0"/>
    <c:plotArea>
      <c:layout>
        <c:manualLayout>
          <c:layoutTarget val="inner"/>
          <c:xMode val="edge"/>
          <c:yMode val="edge"/>
          <c:x val="0.18581940045859363"/>
          <c:y val="0.12920899558007354"/>
          <c:w val="0.77213778593037008"/>
          <c:h val="0.82142038147507956"/>
        </c:manualLayout>
      </c:layout>
      <c:barChart>
        <c:barDir val="bar"/>
        <c:grouping val="clustered"/>
        <c:varyColors val="0"/>
        <c:ser>
          <c:idx val="0"/>
          <c:order val="0"/>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'Fiscal Summary'!$BP$9:$BP$15</c:f>
              <c:strCache>
                <c:ptCount val="7"/>
                <c:pt idx="0">
                  <c:v>Next Generation Hoosier Educators Scholarship</c:v>
                </c:pt>
                <c:pt idx="1">
                  <c:v>National Guard</c:v>
                </c:pt>
                <c:pt idx="2">
                  <c:v>Adult Student Grant</c:v>
                </c:pt>
                <c:pt idx="3">
                  <c:v>CVO*</c:v>
                </c:pt>
                <c:pt idx="4">
                  <c:v>Freedom of Choice</c:v>
                </c:pt>
                <c:pt idx="5">
                  <c:v>Higher Education Award</c:v>
                </c:pt>
                <c:pt idx="6">
                  <c:v>21st Century Scholars</c:v>
                </c:pt>
              </c:strCache>
            </c:strRef>
          </c:cat>
          <c:val>
            <c:numRef>
              <c:f>'Fiscal Summary'!$BQ$9:$BQ$15</c:f>
              <c:numCache>
                <c:formatCode>"$"#,##0</c:formatCode>
                <c:ptCount val="7"/>
                <c:pt idx="0">
                  <c:v>2796390</c:v>
                </c:pt>
                <c:pt idx="1">
                  <c:v>2911555</c:v>
                </c:pt>
                <c:pt idx="2">
                  <c:v>5037948</c:v>
                </c:pt>
                <c:pt idx="3">
                  <c:v>31392463</c:v>
                </c:pt>
                <c:pt idx="4" formatCode="&quot;$&quot;#,##0_);[Red]\(&quot;$&quot;#,##0\)">
                  <c:v>64317030</c:v>
                </c:pt>
                <c:pt idx="5">
                  <c:v>88127471</c:v>
                </c:pt>
                <c:pt idx="6" formatCode="&quot;$&quot;#,##0_);[Red]\(&quot;$&quot;#,##0\)">
                  <c:v>173714671</c:v>
                </c:pt>
              </c:numCache>
            </c:numRef>
          </c:val>
          <c:extLst>
            <c:ext xmlns:c16="http://schemas.microsoft.com/office/drawing/2014/chart" uri="{C3380CC4-5D6E-409C-BE32-E72D297353CC}">
              <c16:uniqueId val="{00000000-54E1-CE4F-A55F-1BB5E2A5CB9F}"/>
            </c:ext>
          </c:extLst>
        </c:ser>
        <c:dLbls>
          <c:showLegendKey val="0"/>
          <c:showVal val="0"/>
          <c:showCatName val="0"/>
          <c:showSerName val="0"/>
          <c:showPercent val="0"/>
          <c:showBubbleSize val="0"/>
        </c:dLbls>
        <c:gapWidth val="100"/>
        <c:axId val="140629736"/>
        <c:axId val="140630128"/>
      </c:barChart>
      <c:catAx>
        <c:axId val="140629736"/>
        <c:scaling>
          <c:orientation val="minMax"/>
        </c:scaling>
        <c:delete val="0"/>
        <c:axPos val="l"/>
        <c:numFmt formatCode="General" sourceLinked="1"/>
        <c:majorTickMark val="none"/>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40630128"/>
        <c:crosses val="autoZero"/>
        <c:auto val="1"/>
        <c:lblAlgn val="ctr"/>
        <c:lblOffset val="100"/>
        <c:noMultiLvlLbl val="0"/>
      </c:catAx>
      <c:valAx>
        <c:axId val="140630128"/>
        <c:scaling>
          <c:orientation val="minMax"/>
          <c:min val="0"/>
        </c:scaling>
        <c:delete val="1"/>
        <c:axPos val="b"/>
        <c:numFmt formatCode="&quot;$&quot;#,##0" sourceLinked="1"/>
        <c:majorTickMark val="out"/>
        <c:minorTickMark val="none"/>
        <c:tickLblPos val="nextTo"/>
        <c:crossAx val="14062973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070169234387238E-3"/>
          <c:y val="2.9400875580677256E-2"/>
          <c:w val="0.47141994750656163"/>
          <c:h val="0.90075498282429656"/>
        </c:manualLayout>
      </c:layout>
      <c:barChart>
        <c:barDir val="bar"/>
        <c:grouping val="clustered"/>
        <c:varyColors val="0"/>
        <c:ser>
          <c:idx val="0"/>
          <c:order val="0"/>
          <c:spPr>
            <a:solidFill>
              <a:schemeClr val="accent5"/>
            </a:solidFill>
            <a:ln w="19050">
              <a:solidFill>
                <a:schemeClr val="lt1"/>
              </a:solidFill>
            </a:ln>
            <a:effectLst/>
          </c:spPr>
          <c:invertIfNegative val="0"/>
          <c:dPt>
            <c:idx val="12"/>
            <c:invertIfNegative val="0"/>
            <c:bubble3D val="0"/>
            <c:spPr>
              <a:solidFill>
                <a:schemeClr val="accent5"/>
              </a:solidFill>
              <a:ln w="19050">
                <a:solidFill>
                  <a:schemeClr val="lt1"/>
                </a:solidFill>
              </a:ln>
              <a:effectLst/>
            </c:spPr>
            <c:extLst>
              <c:ext xmlns:c16="http://schemas.microsoft.com/office/drawing/2014/chart" uri="{C3380CC4-5D6E-409C-BE32-E72D297353CC}">
                <c16:uniqueId val="{00000001-775D-704F-8C67-A6F0512A12D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'Fiscal Summary'!$BP$2:$BP$8</c:f>
              <c:strCache>
                <c:ptCount val="7"/>
                <c:pt idx="0">
                  <c:v>Workforce Ready Grant</c:v>
                </c:pt>
                <c:pt idx="1">
                  <c:v>Primary Care</c:v>
                </c:pt>
                <c:pt idx="2">
                  <c:v>Mitch Daniels Early Graduation</c:v>
                </c:pt>
                <c:pt idx="3">
                  <c:v>EARN Indiana</c:v>
                </c:pt>
                <c:pt idx="4">
                  <c:v>High Needs Stipend</c:v>
                </c:pt>
                <c:pt idx="5">
                  <c:v>Minority Teacher Scholarship</c:v>
                </c:pt>
                <c:pt idx="6">
                  <c:v>Minority Teacher Stipend</c:v>
                </c:pt>
              </c:strCache>
            </c:strRef>
          </c:cat>
          <c:val>
            <c:numRef>
              <c:f>'Fiscal Summary'!$BQ$2:$BQ$8</c:f>
              <c:numCache>
                <c:formatCode>_("$"* #,##0_);_("$"* \(#,##0\);_("$"* "-"??_);_(@_)</c:formatCode>
                <c:ptCount val="7"/>
                <c:pt idx="0">
                  <c:v>2524746</c:v>
                </c:pt>
                <c:pt idx="1">
                  <c:v>1135000</c:v>
                </c:pt>
                <c:pt idx="2">
                  <c:v>1048000</c:v>
                </c:pt>
                <c:pt idx="3">
                  <c:v>688995</c:v>
                </c:pt>
                <c:pt idx="4">
                  <c:v>449999</c:v>
                </c:pt>
                <c:pt idx="5">
                  <c:v>380827</c:v>
                </c:pt>
                <c:pt idx="6">
                  <c:v>49991</c:v>
                </c:pt>
              </c:numCache>
            </c:numRef>
          </c:val>
          <c:extLst>
            <c:ext xmlns:c16="http://schemas.microsoft.com/office/drawing/2014/chart" uri="{C3380CC4-5D6E-409C-BE32-E72D297353CC}">
              <c16:uniqueId val="{00000002-775D-704F-8C67-A6F0512A12D4}"/>
            </c:ext>
          </c:extLst>
        </c:ser>
        <c:dLbls>
          <c:showLegendKey val="0"/>
          <c:showVal val="0"/>
          <c:showCatName val="0"/>
          <c:showSerName val="0"/>
          <c:showPercent val="0"/>
          <c:showBubbleSize val="0"/>
        </c:dLbls>
        <c:gapWidth val="100"/>
        <c:axId val="222284672"/>
        <c:axId val="1260744968"/>
      </c:barChart>
      <c:catAx>
        <c:axId val="222284672"/>
        <c:scaling>
          <c:orientation val="minMax"/>
        </c:scaling>
        <c:delete val="0"/>
        <c:axPos val="l"/>
        <c:numFmt formatCode="General" sourceLinked="1"/>
        <c:majorTickMark val="none"/>
        <c:minorTickMark val="none"/>
        <c:tickLblPos val="nextTo"/>
        <c:spPr>
          <a:noFill/>
          <a:ln w="9525" cap="flat" cmpd="sng" algn="ctr">
            <a:solidFill>
              <a:schemeClr val="accent5"/>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260744968"/>
        <c:crosses val="autoZero"/>
        <c:auto val="1"/>
        <c:lblAlgn val="ctr"/>
        <c:lblOffset val="100"/>
        <c:noMultiLvlLbl val="0"/>
      </c:catAx>
      <c:valAx>
        <c:axId val="1260744968"/>
        <c:scaling>
          <c:orientation val="minMax"/>
          <c:min val="0"/>
        </c:scaling>
        <c:delete val="1"/>
        <c:axPos val="b"/>
        <c:numFmt formatCode="_(&quot;$&quot;* #,##0_);_(&quot;$&quot;* \(#,##0\);_(&quot;$&quot;* &quot;-&quot;??_);_(@_)" sourceLinked="1"/>
        <c:majorTickMark val="out"/>
        <c:minorTickMark val="none"/>
        <c:tickLblPos val="nextTo"/>
        <c:crossAx val="222284672"/>
        <c:crosses val="autoZero"/>
        <c:crossBetween val="between"/>
      </c:valAx>
      <c:spPr>
        <a:no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Dollars</a:t>
            </a:r>
          </a:p>
        </c:rich>
      </c:tx>
      <c:layout>
        <c:manualLayout>
          <c:xMode val="edge"/>
          <c:yMode val="edge"/>
          <c:x val="1.227077865266845E-2"/>
          <c:y val="1.851851851851851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9976224846894139"/>
          <c:y val="0.15258967629046369"/>
          <c:w val="0.45047572178477691"/>
          <c:h val="0.75079286964129488"/>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802-014F-AE2B-0222181BF81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802-014F-AE2B-0222181BF81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802-014F-AE2B-0222181BF81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802-014F-AE2B-0222181BF813}"/>
              </c:ext>
            </c:extLst>
          </c:dPt>
          <c:dLbls>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fld id="{920567B7-58F6-43D6-B57C-DAE91108EE56}" type="CATEGORYNAME">
                      <a:rPr lang="en-US"/>
                      <a:pPr>
                        <a:defRPr>
                          <a:solidFill>
                            <a:schemeClr val="bg1"/>
                          </a:solidFill>
                        </a:defRPr>
                      </a:pPr>
                      <a:t>[CATEGORY NAME]</a:t>
                    </a:fld>
                    <a:r>
                      <a:rPr lang="en-US"/>
                      <a:t>, </a:t>
                    </a:r>
                    <a:fld id="{CE9D8AC6-DABD-4BCB-A2A3-9F28E649F1F3}" type="VALUE">
                      <a:rPr lang="en-US"/>
                      <a:pPr>
                        <a:defRPr>
                          <a:solidFill>
                            <a:schemeClr val="bg1"/>
                          </a:solidFill>
                        </a:defRPr>
                      </a:pPr>
                      <a:t>[VALUE]</a:t>
                    </a:fld>
                    <a:r>
                      <a:rPr lang="en-US"/>
                      <a:t>, </a:t>
                    </a:r>
                    <a:fld id="{E84F0CA4-5187-45F8-B760-52D8AC3D3028}" type="PERCENTAGE">
                      <a:rPr lang="en-US"/>
                      <a:pPr>
                        <a:defRPr>
                          <a:solidFill>
                            <a:schemeClr val="bg1"/>
                          </a:solidFill>
                        </a:defRPr>
                      </a:pPr>
                      <a:t>[PERCENTAGE]</a:t>
                    </a:fld>
                    <a:endParaRPr lang="en-US"/>
                  </a:p>
                </c:rich>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5802-014F-AE2B-0222181BF813}"/>
                </c:ext>
              </c:extLst>
            </c:dLbl>
            <c:dLbl>
              <c:idx val="1"/>
              <c:tx>
                <c:rich>
                  <a:bodyPr/>
                  <a:lstStyle/>
                  <a:p>
                    <a:r>
                      <a:rPr lang="en-US"/>
                      <a:t> </a:t>
                    </a:r>
                    <a:fld id="{C8FC5223-E291-4CF3-86D5-D603D590EC4F}" type="CATEGORYNAME">
                      <a:rPr lang="en-US"/>
                      <a:pPr/>
                      <a:t>[CATEGORY NAME]</a:t>
                    </a:fld>
                    <a:r>
                      <a:rPr lang="en-US"/>
                      <a:t>, </a:t>
                    </a:r>
                    <a:fld id="{1A218A4F-0713-4980-9F16-491E8A8A6E66}" type="VALUE">
                      <a:rPr lang="en-US"/>
                      <a:pPr/>
                      <a:t>[VALUE]</a:t>
                    </a:fld>
                    <a:r>
                      <a:rPr lang="en-US"/>
                      <a:t>, </a:t>
                    </a:r>
                    <a:fld id="{90113296-34E9-49C9-9088-022F54391882}" type="PERCENTAGE">
                      <a:rPr lang="en-US"/>
                      <a:pPr/>
                      <a:t>[PERCENTAGE]</a:t>
                    </a:fld>
                    <a:endParaRPr lang="en-US"/>
                  </a:p>
                </c:rich>
              </c:tx>
              <c:dLblPos val="bestFit"/>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5802-014F-AE2B-0222181BF813}"/>
                </c:ext>
              </c:extLst>
            </c:dLbl>
            <c:dLbl>
              <c:idx val="2"/>
              <c:tx>
                <c:rich>
                  <a:bodyPr/>
                  <a:lstStyle/>
                  <a:p>
                    <a:fld id="{61D135A0-C06B-4D59-A900-992B87849E07}" type="CATEGORYNAME">
                      <a:rPr lang="en-US"/>
                      <a:pPr/>
                      <a:t>[CATEGORY NAME]</a:t>
                    </a:fld>
                    <a:r>
                      <a:rPr lang="en-US"/>
                      <a:t>,  </a:t>
                    </a:r>
                    <a:fld id="{7F636AF4-18B8-408A-BC05-D59ED7699A45}" type="VALUE">
                      <a:rPr lang="en-US"/>
                      <a:pPr/>
                      <a:t>[VALUE]</a:t>
                    </a:fld>
                    <a:r>
                      <a:rPr lang="en-US"/>
                      <a:t>, </a:t>
                    </a:r>
                    <a:fld id="{73BB851B-B7C3-4159-84F7-FAB1FFF6B831}" type="PERCENTAGE">
                      <a:rPr lang="en-US"/>
                      <a:pPr/>
                      <a:t>[PERCENTAGE]</a:t>
                    </a:fld>
                    <a:endParaRPr lang="en-US"/>
                  </a:p>
                </c:rich>
              </c:tx>
              <c:dLblPos val="bestFit"/>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5802-014F-AE2B-0222181BF813}"/>
                </c:ext>
              </c:extLst>
            </c:dLbl>
            <c:dLbl>
              <c:idx val="3"/>
              <c:tx>
                <c:rich>
                  <a:bodyPr/>
                  <a:lstStyle/>
                  <a:p>
                    <a:fld id="{43AE86F3-2746-4CED-A1E8-165E15093DAA}" type="CATEGORYNAME">
                      <a:rPr lang="en-US"/>
                      <a:pPr/>
                      <a:t>[CATEGORY NAME]</a:t>
                    </a:fld>
                    <a:r>
                      <a:rPr lang="en-US"/>
                      <a:t>, </a:t>
                    </a:r>
                    <a:fld id="{0CD38FB5-9F23-4DB8-97E6-9C4FBECAFBC5}" type="VALUE">
                      <a:rPr lang="en-US"/>
                      <a:pPr/>
                      <a:t>[VALUE]</a:t>
                    </a:fld>
                    <a:r>
                      <a:rPr lang="en-US"/>
                      <a:t>, </a:t>
                    </a:r>
                    <a:fld id="{CAF17921-9699-40F0-B819-740E6CEAB091}" type="PERCENTAGE">
                      <a:rPr lang="en-US"/>
                      <a:pPr/>
                      <a:t>[PERCENTAGE]</a:t>
                    </a:fld>
                    <a:endParaRPr lang="en-US"/>
                  </a:p>
                </c:rich>
              </c:tx>
              <c:dLblPos val="bestFit"/>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5802-014F-AE2B-0222181BF81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('Award Summary'!$CY$4,'Award Summary'!$CY$7,'Award Summary'!$CY$10,'Award Summary'!$CY$13)</c:f>
              <c:strCache>
                <c:ptCount val="4"/>
                <c:pt idx="0">
                  <c:v>4 Year Public</c:v>
                </c:pt>
                <c:pt idx="1">
                  <c:v>2 Year Public</c:v>
                </c:pt>
                <c:pt idx="2">
                  <c:v>Private</c:v>
                </c:pt>
                <c:pt idx="3">
                  <c:v>Proprietary</c:v>
                </c:pt>
              </c:strCache>
            </c:strRef>
          </c:cat>
          <c:val>
            <c:numRef>
              <c:f>('Award Summary'!$C$3,'Award Summary'!$C$6,'Award Summary'!$C$9,'Award Summary'!$C$12)</c:f>
              <c:numCache>
                <c:formatCode>"$"#,##0</c:formatCode>
                <c:ptCount val="4"/>
                <c:pt idx="0">
                  <c:v>245836524.49600047</c:v>
                </c:pt>
                <c:pt idx="1">
                  <c:v>30743029.489999998</c:v>
                </c:pt>
                <c:pt idx="2">
                  <c:v>94089778.969999999</c:v>
                </c:pt>
                <c:pt idx="3">
                  <c:v>1842720.0199999998</c:v>
                </c:pt>
              </c:numCache>
            </c:numRef>
          </c:val>
          <c:extLst>
            <c:ext xmlns:c16="http://schemas.microsoft.com/office/drawing/2014/chart" uri="{C3380CC4-5D6E-409C-BE32-E72D297353CC}">
              <c16:uniqueId val="{00000008-5802-014F-AE2B-0222181BF813}"/>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Recipients</a:t>
            </a:r>
          </a:p>
        </c:rich>
      </c:tx>
      <c:layout>
        <c:manualLayout>
          <c:xMode val="edge"/>
          <c:yMode val="edge"/>
          <c:x val="1.1596675415573065E-3"/>
          <c:y val="1.851851851851851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31141732283464568"/>
          <c:y val="0.14333041703120444"/>
          <c:w val="0.53103127734033251"/>
          <c:h val="0.80111402741324"/>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2CF-A642-9305-FB1A00B50DE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2CF-A642-9305-FB1A00B50DE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2CF-A642-9305-FB1A00B50DE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2CF-A642-9305-FB1A00B50DE5}"/>
              </c:ext>
            </c:extLst>
          </c:dPt>
          <c:dLbls>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fld id="{3494FA74-C645-4E1B-9A2F-EAB03152AB6E}" type="CATEGORYNAME">
                      <a:rPr lang="en-US"/>
                      <a:pPr>
                        <a:defRPr>
                          <a:solidFill>
                            <a:schemeClr val="bg1"/>
                          </a:solidFill>
                        </a:defRPr>
                      </a:pPr>
                      <a:t>[CATEGORY NAME]</a:t>
                    </a:fld>
                    <a:r>
                      <a:rPr lang="en-US"/>
                      <a:t>, </a:t>
                    </a:r>
                    <a:fld id="{024B3897-5212-4F99-849E-49FBE72FD267}" type="VALUE">
                      <a:rPr lang="en-US"/>
                      <a:pPr>
                        <a:defRPr>
                          <a:solidFill>
                            <a:schemeClr val="bg1"/>
                          </a:solidFill>
                        </a:defRPr>
                      </a:pPr>
                      <a:t>[VALUE]</a:t>
                    </a:fld>
                    <a:r>
                      <a:rPr lang="en-US"/>
                      <a:t>, </a:t>
                    </a:r>
                    <a:fld id="{4B73B8E2-48B4-454A-94D7-172D21FB9BF8}" type="PERCENTAGE">
                      <a:rPr lang="en-US"/>
                      <a:pPr>
                        <a:defRPr>
                          <a:solidFill>
                            <a:schemeClr val="bg1"/>
                          </a:solidFill>
                        </a:defRPr>
                      </a:pPr>
                      <a:t>[PERCENTAGE]</a:t>
                    </a:fld>
                    <a:endParaRPr lang="en-US"/>
                  </a:p>
                </c:rich>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C2CF-A642-9305-FB1A00B50DE5}"/>
                </c:ext>
              </c:extLst>
            </c:dLbl>
            <c:dLbl>
              <c:idx val="1"/>
              <c:tx>
                <c:rich>
                  <a:bodyPr/>
                  <a:lstStyle/>
                  <a:p>
                    <a:fld id="{D3DF7EB1-4E69-4AA7-9B35-4A7A7A49F434}" type="CATEGORYNAME">
                      <a:rPr lang="en-US"/>
                      <a:pPr/>
                      <a:t>[CATEGORY NAME]</a:t>
                    </a:fld>
                    <a:r>
                      <a:rPr lang="en-US"/>
                      <a:t>, </a:t>
                    </a:r>
                    <a:fld id="{B1197F3E-1C7D-438A-ABFB-C08981B39881}" type="VALUE">
                      <a:rPr lang="en-US"/>
                      <a:pPr/>
                      <a:t>[VALUE]</a:t>
                    </a:fld>
                    <a:r>
                      <a:rPr lang="en-US"/>
                      <a:t>, </a:t>
                    </a:r>
                    <a:fld id="{99438984-FE70-4B2D-812B-F8EBDDEEEF59}" type="PERCENTAGE">
                      <a:rPr lang="en-US"/>
                      <a:pPr/>
                      <a:t>[PERCENTAGE]</a:t>
                    </a:fld>
                    <a:endParaRPr lang="en-US"/>
                  </a:p>
                </c:rich>
              </c:tx>
              <c:dLblPos val="bestFit"/>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C2CF-A642-9305-FB1A00B50DE5}"/>
                </c:ext>
              </c:extLst>
            </c:dLbl>
            <c:dLbl>
              <c:idx val="2"/>
              <c:tx>
                <c:rich>
                  <a:bodyPr/>
                  <a:lstStyle/>
                  <a:p>
                    <a:fld id="{19872F44-74B7-4A59-82DC-4A65A4D71887}" type="CATEGORYNAME">
                      <a:rPr lang="en-US"/>
                      <a:pPr/>
                      <a:t>[CATEGORY NAME]</a:t>
                    </a:fld>
                    <a:r>
                      <a:rPr lang="en-US"/>
                      <a:t>, </a:t>
                    </a:r>
                    <a:fld id="{854ADE4D-0F15-4291-9F5A-0B69D4820761}" type="VALUE">
                      <a:rPr lang="en-US"/>
                      <a:pPr/>
                      <a:t>[VALUE]</a:t>
                    </a:fld>
                    <a:r>
                      <a:rPr lang="en-US"/>
                      <a:t>,</a:t>
                    </a:r>
                    <a:r>
                      <a:rPr lang="en-US" baseline="0"/>
                      <a:t> </a:t>
                    </a:r>
                    <a:fld id="{EB941288-8EA7-4183-AB45-367C9B9B34EE}" type="PERCENTAGE">
                      <a:rPr lang="en-US" baseline="0"/>
                      <a:pPr/>
                      <a:t>[PERCENTAGE]</a:t>
                    </a:fld>
                    <a:endParaRPr lang="en-US" baseline="0"/>
                  </a:p>
                </c:rich>
              </c:tx>
              <c:dLblPos val="bestFit"/>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C2CF-A642-9305-FB1A00B50DE5}"/>
                </c:ext>
              </c:extLst>
            </c:dLbl>
            <c:dLbl>
              <c:idx val="3"/>
              <c:tx>
                <c:rich>
                  <a:bodyPr/>
                  <a:lstStyle/>
                  <a:p>
                    <a:fld id="{AC840C10-0323-4F75-9EA6-E5FEFD2581E2}" type="CATEGORYNAME">
                      <a:rPr lang="en-US"/>
                      <a:pPr/>
                      <a:t>[CATEGORY NAME]</a:t>
                    </a:fld>
                    <a:r>
                      <a:rPr lang="en-US"/>
                      <a:t>, </a:t>
                    </a:r>
                    <a:fld id="{3413BFCB-042D-478B-AC00-F8F8124ADE23}" type="VALUE">
                      <a:rPr lang="en-US"/>
                      <a:pPr/>
                      <a:t>[VALUE]</a:t>
                    </a:fld>
                    <a:r>
                      <a:rPr lang="en-US"/>
                      <a:t>, </a:t>
                    </a:r>
                    <a:fld id="{235BB546-0AB2-4D07-932A-281C33FBEAFA}" type="PERCENTAGE">
                      <a:rPr lang="en-US"/>
                      <a:pPr/>
                      <a:t>[PERCENTAGE]</a:t>
                    </a:fld>
                    <a:r>
                      <a:rPr lang="en-US"/>
                      <a:t> </a:t>
                    </a:r>
                  </a:p>
                </c:rich>
              </c:tx>
              <c:dLblPos val="bestFit"/>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C2CF-A642-9305-FB1A00B50DE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('Award Summary'!$CY$4,'Award Summary'!$CY$7,'Award Summary'!$CY$10,'Award Summary'!$CY$13)</c:f>
              <c:strCache>
                <c:ptCount val="4"/>
                <c:pt idx="0">
                  <c:v>4 Year Public</c:v>
                </c:pt>
                <c:pt idx="1">
                  <c:v>2 Year Public</c:v>
                </c:pt>
                <c:pt idx="2">
                  <c:v>Private</c:v>
                </c:pt>
                <c:pt idx="3">
                  <c:v>Proprietary</c:v>
                </c:pt>
              </c:strCache>
            </c:strRef>
          </c:cat>
          <c:val>
            <c:numRef>
              <c:f>('Award Summary'!$C$4,'Award Summary'!$C$7,'Award Summary'!$C$10,'Award Summary'!$C$13)</c:f>
              <c:numCache>
                <c:formatCode>_(* #,##0_);_(* \(#,##0\);_(* "-"??_);_(@_)</c:formatCode>
                <c:ptCount val="4"/>
                <c:pt idx="0">
                  <c:v>41697</c:v>
                </c:pt>
                <c:pt idx="1">
                  <c:v>14198</c:v>
                </c:pt>
                <c:pt idx="2">
                  <c:v>14229</c:v>
                </c:pt>
                <c:pt idx="3">
                  <c:v>618</c:v>
                </c:pt>
              </c:numCache>
            </c:numRef>
          </c:val>
          <c:extLst>
            <c:ext xmlns:c16="http://schemas.microsoft.com/office/drawing/2014/chart" uri="{C3380CC4-5D6E-409C-BE32-E72D297353CC}">
              <c16:uniqueId val="{00000008-C2CF-A642-9305-FB1A00B50DE5}"/>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absolute">
    <xdr:from>
      <xdr:col>0</xdr:col>
      <xdr:colOff>19050</xdr:colOff>
      <xdr:row>18</xdr:row>
      <xdr:rowOff>57149</xdr:rowOff>
    </xdr:from>
    <xdr:to>
      <xdr:col>8</xdr:col>
      <xdr:colOff>396240</xdr:colOff>
      <xdr:row>44</xdr:row>
      <xdr:rowOff>66675</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3</xdr:col>
      <xdr:colOff>323849</xdr:colOff>
      <xdr:row>32</xdr:row>
      <xdr:rowOff>8017</xdr:rowOff>
    </xdr:from>
    <xdr:to>
      <xdr:col>8</xdr:col>
      <xdr:colOff>247650</xdr:colOff>
      <xdr:row>43</xdr:row>
      <xdr:rowOff>145123</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19050</xdr:colOff>
      <xdr:row>28</xdr:row>
      <xdr:rowOff>142875</xdr:rowOff>
    </xdr:from>
    <xdr:to>
      <xdr:col>7</xdr:col>
      <xdr:colOff>533400</xdr:colOff>
      <xdr:row>32</xdr:row>
      <xdr:rowOff>19050</xdr:rowOff>
    </xdr:to>
    <xdr:sp macro="" textlink="">
      <xdr:nvSpPr>
        <xdr:cNvPr id="10" name="TextBox 1">
          <a:extLst>
            <a:ext uri="{FF2B5EF4-FFF2-40B4-BE49-F238E27FC236}">
              <a16:creationId xmlns:a16="http://schemas.microsoft.com/office/drawing/2014/main" id="{00000000-0008-0000-0200-00000A000000}"/>
            </a:ext>
          </a:extLst>
        </xdr:cNvPr>
        <xdr:cNvSpPr txBox="1"/>
      </xdr:nvSpPr>
      <xdr:spPr>
        <a:xfrm>
          <a:off x="6381750" y="5591175"/>
          <a:ext cx="2333625" cy="63817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1600">
              <a:solidFill>
                <a:schemeClr val="accent5">
                  <a:lumMod val="50000"/>
                </a:schemeClr>
              </a:solidFill>
            </a:rPr>
            <a:t>Program</a:t>
          </a:r>
          <a:r>
            <a:rPr lang="en-US" sz="1600" baseline="0">
              <a:solidFill>
                <a:schemeClr val="accent5">
                  <a:lumMod val="50000"/>
                </a:schemeClr>
              </a:solidFill>
            </a:rPr>
            <a:t> Expenditures </a:t>
          </a:r>
        </a:p>
        <a:p>
          <a:pPr algn="ctr"/>
          <a:r>
            <a:rPr lang="en-US" sz="1600">
              <a:solidFill>
                <a:schemeClr val="accent5">
                  <a:lumMod val="50000"/>
                </a:schemeClr>
              </a:solidFill>
            </a:rPr>
            <a:t>&lt;$2.6 million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814387</xdr:colOff>
      <xdr:row>19</xdr:row>
      <xdr:rowOff>85725</xdr:rowOff>
    </xdr:from>
    <xdr:to>
      <xdr:col>5</xdr:col>
      <xdr:colOff>652462</xdr:colOff>
      <xdr:row>31</xdr:row>
      <xdr:rowOff>133350</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466725</xdr:colOff>
      <xdr:row>19</xdr:row>
      <xdr:rowOff>85725</xdr:rowOff>
    </xdr:from>
    <xdr:to>
      <xdr:col>12</xdr:col>
      <xdr:colOff>38100</xdr:colOff>
      <xdr:row>31</xdr:row>
      <xdr:rowOff>133350</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M61" totalsRowShown="0" headerRowDxfId="41">
  <autoFilter ref="A1:M61" xr:uid="{00000000-0009-0000-0100-000001000000}"/>
  <sortState xmlns:xlrd2="http://schemas.microsoft.com/office/spreadsheetml/2017/richdata2" ref="A2:L74">
    <sortCondition ref="A1:A74"/>
  </sortState>
  <tableColumns count="13">
    <tableColumn id="1" xr3:uid="{00000000-0010-0000-0000-000001000000}" name="Institution" dataDxfId="40"/>
    <tableColumn id="2" xr3:uid="{00000000-0010-0000-0000-000002000000}" name="Institution Type" dataDxfId="39"/>
    <tableColumn id="3" xr3:uid="{00000000-0010-0000-0000-000003000000}" name="Any Award" dataDxfId="38"/>
    <tableColumn id="4" xr3:uid="{00000000-0010-0000-0000-000004000000}" name="Frank O'Bannon Grant" dataDxfId="37"/>
    <tableColumn id="5" xr3:uid="{00000000-0010-0000-0000-000005000000}" name="21st" dataDxfId="36"/>
    <tableColumn id="6" xr3:uid="{00000000-0010-0000-0000-000006000000}" name="National Guard" dataDxfId="35"/>
    <tableColumn id="7" xr3:uid="{00000000-0010-0000-0000-000007000000}" name="Adult Student Grant" dataDxfId="34"/>
    <tableColumn id="8" xr3:uid="{00000000-0010-0000-0000-000008000000}" name="CVO" dataDxfId="33"/>
    <tableColumn id="9" xr3:uid="{00000000-0010-0000-0000-000009000000}" name="Minority Teacher Scholarship" dataDxfId="32"/>
    <tableColumn id="10" xr3:uid="{00000000-0010-0000-0000-00000A000000}" name="Mitch Daniels Early Graduation Scholarship" dataDxfId="31"/>
    <tableColumn id="11" xr3:uid="{00000000-0010-0000-0000-00000B000000}" name="Workforce Ready Grant" dataDxfId="30"/>
    <tableColumn id="13" xr3:uid="{00000000-0010-0000-0000-00000D000000}" name="Next Generation Hoosier Educators Scholarship" dataDxfId="29"/>
    <tableColumn id="12" xr3:uid="{00000000-0010-0000-0000-00000C000000}" name="Primary Care Scholarship" dataDxfId="28"/>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1:M61" totalsRowShown="0" headerRowDxfId="27" dataDxfId="26" headerRowCellStyle="Comma" dataCellStyle="Comma">
  <autoFilter ref="A1:M61" xr:uid="{00000000-0009-0000-0100-000002000000}"/>
  <sortState xmlns:xlrd2="http://schemas.microsoft.com/office/spreadsheetml/2017/richdata2" ref="A2:J82">
    <sortCondition ref="A1:A82"/>
  </sortState>
  <tableColumns count="13">
    <tableColumn id="1" xr3:uid="{00000000-0010-0000-0100-000001000000}" name="Institution" dataDxfId="25"/>
    <tableColumn id="2" xr3:uid="{00000000-0010-0000-0100-000002000000}" name="Institution Type" dataDxfId="24" dataCellStyle="Comma"/>
    <tableColumn id="3" xr3:uid="{00000000-0010-0000-0100-000003000000}" name="Any Award" dataDxfId="23" dataCellStyle="Comma"/>
    <tableColumn id="4" xr3:uid="{00000000-0010-0000-0100-000004000000}" name="Frank O'Bannon Grant" dataDxfId="22" dataCellStyle="Comma"/>
    <tableColumn id="5" xr3:uid="{00000000-0010-0000-0100-000005000000}" name="21st" dataDxfId="21" dataCellStyle="Comma"/>
    <tableColumn id="6" xr3:uid="{00000000-0010-0000-0100-000006000000}" name="National Guard" dataDxfId="20" dataCellStyle="Comma"/>
    <tableColumn id="7" xr3:uid="{00000000-0010-0000-0100-000007000000}" name="Adult Student Grant" dataDxfId="19" dataCellStyle="Comma"/>
    <tableColumn id="8" xr3:uid="{00000000-0010-0000-0100-000008000000}" name="CVO" dataDxfId="18" dataCellStyle="Comma"/>
    <tableColumn id="9" xr3:uid="{00000000-0010-0000-0100-000009000000}" name="Minority Teacher Scholarship" dataDxfId="17" dataCellStyle="Comma"/>
    <tableColumn id="10" xr3:uid="{00000000-0010-0000-0100-00000A000000}" name="Mitch Daniels Early Graduation Scholarship" dataDxfId="16" dataCellStyle="Comma"/>
    <tableColumn id="11" xr3:uid="{00000000-0010-0000-0100-00000B000000}" name="Workforce Ready Grant" dataDxfId="15" dataCellStyle="Comma"/>
    <tableColumn id="13" xr3:uid="{00000000-0010-0000-0100-00000D000000}" name="Next Generation Hoosier Educators Scholarship" dataDxfId="14" dataCellStyle="Comma"/>
    <tableColumn id="12" xr3:uid="{00000000-0010-0000-0100-00000C000000}" name="Primary Care Scholarship" dataDxfId="13" dataCellStyle="Comma"/>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1:M61" totalsRowShown="0" headerRowDxfId="12">
  <autoFilter ref="A1:M61" xr:uid="{00000000-0009-0000-0100-000003000000}"/>
  <sortState xmlns:xlrd2="http://schemas.microsoft.com/office/spreadsheetml/2017/richdata2" ref="A2:L70">
    <sortCondition ref="A1:A70"/>
  </sortState>
  <tableColumns count="13">
    <tableColumn id="1" xr3:uid="{00000000-0010-0000-0200-000001000000}" name="Institution"/>
    <tableColumn id="2" xr3:uid="{00000000-0010-0000-0200-000002000000}" name="Institution Type" dataDxfId="11"/>
    <tableColumn id="3" xr3:uid="{00000000-0010-0000-0200-000003000000}" name="Any Award" dataDxfId="10" dataCellStyle="Currency"/>
    <tableColumn id="4" xr3:uid="{00000000-0010-0000-0200-000004000000}" name="Frank O'Bannon Grant" dataDxfId="9" dataCellStyle="Currency"/>
    <tableColumn id="5" xr3:uid="{00000000-0010-0000-0200-000005000000}" name="21st" dataDxfId="8" dataCellStyle="Currency"/>
    <tableColumn id="6" xr3:uid="{00000000-0010-0000-0200-000006000000}" name="National Guard" dataDxfId="7" dataCellStyle="Currency"/>
    <tableColumn id="7" xr3:uid="{00000000-0010-0000-0200-000007000000}" name="Adult Student Grant" dataDxfId="6" dataCellStyle="Currency"/>
    <tableColumn id="8" xr3:uid="{00000000-0010-0000-0200-000008000000}" name="CVO" dataDxfId="5" dataCellStyle="Currency"/>
    <tableColumn id="9" xr3:uid="{00000000-0010-0000-0200-000009000000}" name="Minority Teacher Scholarship" dataDxfId="4" dataCellStyle="Currency"/>
    <tableColumn id="10" xr3:uid="{00000000-0010-0000-0200-00000A000000}" name="Mitch Daniels Early Graduation Scholarship" dataDxfId="3" dataCellStyle="Currency"/>
    <tableColumn id="11" xr3:uid="{00000000-0010-0000-0200-00000B000000}" name="Workforce Ready Grant" dataDxfId="2" dataCellStyle="Currency"/>
    <tableColumn id="13" xr3:uid="{00000000-0010-0000-0200-00000D000000}" name="Next Generation Hoosier Educators Scholarship" dataDxfId="1" dataCellStyle="Currency"/>
    <tableColumn id="12" xr3:uid="{00000000-0010-0000-0200-00000C000000}" name="Primary Care Scholarship" dataDxfId="0" dataCellStyle="Currency"/>
  </tableColumns>
  <tableStyleInfo name="TableStyleMedium19" showFirstColumn="0" showLastColumn="0" showRowStripes="1" showColumnStripes="0"/>
</table>
</file>

<file path=xl/theme/theme1.xml><?xml version="1.0" encoding="utf-8"?>
<a:theme xmlns:a="http://schemas.openxmlformats.org/drawingml/2006/main" name="Office Theme">
  <a:themeElements>
    <a:clrScheme name="Learn More">
      <a:dk1>
        <a:sysClr val="windowText" lastClr="000000"/>
      </a:dk1>
      <a:lt1>
        <a:sysClr val="window" lastClr="FFFFFF"/>
      </a:lt1>
      <a:dk2>
        <a:srgbClr val="44546A"/>
      </a:dk2>
      <a:lt2>
        <a:srgbClr val="E7E6E6"/>
      </a:lt2>
      <a:accent1>
        <a:srgbClr val="B30838"/>
      </a:accent1>
      <a:accent2>
        <a:srgbClr val="FDB924"/>
      </a:accent2>
      <a:accent3>
        <a:srgbClr val="FFE152"/>
      </a:accent3>
      <a:accent4>
        <a:srgbClr val="73C167"/>
      </a:accent4>
      <a:accent5>
        <a:srgbClr val="70CDE3"/>
      </a:accent5>
      <a:accent6>
        <a:srgbClr val="E7E1D5"/>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6"/>
  <sheetViews>
    <sheetView workbookViewId="0">
      <selection activeCell="D5" sqref="D5"/>
    </sheetView>
  </sheetViews>
  <sheetFormatPr defaultColWidth="8.7109375" defaultRowHeight="15" x14ac:dyDescent="0.25"/>
  <cols>
    <col min="1" max="1" width="135.28515625" customWidth="1"/>
  </cols>
  <sheetData>
    <row r="1" spans="1:1" ht="24" thickBot="1" x14ac:dyDescent="0.4">
      <c r="A1" s="18" t="s">
        <v>16</v>
      </c>
    </row>
    <row r="2" spans="1:1" ht="36.75" customHeight="1" x14ac:dyDescent="0.25">
      <c r="A2" s="20" t="s">
        <v>123</v>
      </c>
    </row>
    <row r="3" spans="1:1" ht="41.25" customHeight="1" x14ac:dyDescent="0.25">
      <c r="A3" s="20" t="s">
        <v>77</v>
      </c>
    </row>
    <row r="4" spans="1:1" ht="60" x14ac:dyDescent="0.25">
      <c r="A4" s="21" t="s">
        <v>78</v>
      </c>
    </row>
    <row r="5" spans="1:1" s="85" customFormat="1" ht="24" customHeight="1" x14ac:dyDescent="0.25">
      <c r="A5" s="21" t="s">
        <v>124</v>
      </c>
    </row>
    <row r="6" spans="1:1" x14ac:dyDescent="0.25">
      <c r="A6" s="20" t="s">
        <v>17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CB33"/>
  <sheetViews>
    <sheetView zoomScaleNormal="100" workbookViewId="0">
      <selection activeCell="E8" sqref="E8"/>
    </sheetView>
  </sheetViews>
  <sheetFormatPr defaultColWidth="9.140625" defaultRowHeight="15" x14ac:dyDescent="0.25"/>
  <cols>
    <col min="1" max="1" width="21.7109375" style="109" bestFit="1" customWidth="1"/>
    <col min="2" max="5" width="7.42578125" style="109" bestFit="1" customWidth="1"/>
    <col min="6" max="7" width="9.7109375" style="109" bestFit="1" customWidth="1"/>
    <col min="8" max="8" width="2.42578125" style="109" customWidth="1"/>
    <col min="9" max="9" width="4.7109375" style="109" bestFit="1" customWidth="1"/>
    <col min="10" max="10" width="5" style="109" bestFit="1" customWidth="1"/>
    <col min="11" max="76" width="9.140625" style="109"/>
    <col min="77" max="77" width="21.7109375" style="109" bestFit="1" customWidth="1"/>
    <col min="78" max="78" width="9" style="109" bestFit="1" customWidth="1"/>
    <col min="79" max="79" width="19.42578125" style="109" bestFit="1" customWidth="1"/>
    <col min="80" max="80" width="8.28515625" style="109" bestFit="1" customWidth="1"/>
    <col min="81" max="16384" width="9.140625" style="109"/>
  </cols>
  <sheetData>
    <row r="1" spans="1:80" ht="23.25" x14ac:dyDescent="0.35">
      <c r="A1" s="120" t="s">
        <v>137</v>
      </c>
      <c r="B1" s="120"/>
      <c r="C1" s="120"/>
      <c r="D1" s="120"/>
      <c r="E1" s="120"/>
      <c r="F1" s="120"/>
      <c r="G1" s="120"/>
      <c r="H1" s="120"/>
      <c r="I1" s="120"/>
      <c r="J1" s="120"/>
      <c r="BY1" s="109" t="s">
        <v>112</v>
      </c>
      <c r="BZ1" s="109" t="s">
        <v>114</v>
      </c>
      <c r="CA1" s="109" t="s">
        <v>115</v>
      </c>
      <c r="CB1" s="109" t="s">
        <v>116</v>
      </c>
    </row>
    <row r="2" spans="1:80" ht="18.75" x14ac:dyDescent="0.3">
      <c r="A2" s="5"/>
      <c r="B2" s="121" t="s">
        <v>97</v>
      </c>
      <c r="C2" s="121"/>
      <c r="D2" s="121"/>
      <c r="E2" s="121"/>
      <c r="F2" s="121"/>
      <c r="G2" s="121"/>
      <c r="H2" s="1"/>
      <c r="I2" s="30"/>
      <c r="J2" s="30"/>
      <c r="BY2" s="109" t="s">
        <v>113</v>
      </c>
      <c r="BZ2" s="109">
        <v>370942</v>
      </c>
      <c r="CA2" s="109">
        <v>42285</v>
      </c>
      <c r="CB2" s="109">
        <v>21107</v>
      </c>
    </row>
    <row r="3" spans="1:80" ht="15.75" x14ac:dyDescent="0.25">
      <c r="A3" s="56" t="s">
        <v>102</v>
      </c>
      <c r="B3" s="41">
        <v>2013</v>
      </c>
      <c r="C3" s="41">
        <v>2014</v>
      </c>
      <c r="D3" s="41">
        <v>2015</v>
      </c>
      <c r="E3" s="41">
        <v>2016</v>
      </c>
      <c r="F3" s="41">
        <v>2017</v>
      </c>
      <c r="G3" s="53">
        <v>2018</v>
      </c>
      <c r="H3" s="31"/>
      <c r="I3" s="41" t="s">
        <v>25</v>
      </c>
      <c r="J3" s="41" t="s">
        <v>98</v>
      </c>
      <c r="BY3" s="109" t="s">
        <v>18</v>
      </c>
      <c r="BZ3" s="109">
        <v>138669</v>
      </c>
      <c r="CA3" s="109">
        <v>15565</v>
      </c>
      <c r="CB3" s="109">
        <v>7721</v>
      </c>
    </row>
    <row r="4" spans="1:80" ht="15.75" x14ac:dyDescent="0.25">
      <c r="A4" s="24" t="s">
        <v>18</v>
      </c>
      <c r="B4" s="33">
        <v>0.38680826586341904</v>
      </c>
      <c r="C4" s="33">
        <v>0.3865562429322158</v>
      </c>
      <c r="D4" s="33">
        <v>0.38392627992389045</v>
      </c>
      <c r="E4" s="33">
        <v>0.37700190494282532</v>
      </c>
      <c r="F4" s="33">
        <v>0.37382933180928557</v>
      </c>
      <c r="G4" s="34">
        <v>0.37</v>
      </c>
      <c r="H4" s="32"/>
      <c r="I4" s="35">
        <f t="shared" ref="I4:I11" si="0">(G4-F4)*100</f>
        <v>-0.38293318092855744</v>
      </c>
      <c r="J4" s="35">
        <f t="shared" ref="J4:J11" si="1">(G4-B4)*100</f>
        <v>-1.6808265863419047</v>
      </c>
      <c r="N4" s="84"/>
      <c r="O4" s="84"/>
      <c r="P4" s="84"/>
      <c r="BY4" s="109" t="s">
        <v>19</v>
      </c>
      <c r="BZ4" s="109">
        <v>230650</v>
      </c>
      <c r="CA4" s="109">
        <v>26620</v>
      </c>
      <c r="CB4" s="109">
        <v>13331</v>
      </c>
    </row>
    <row r="5" spans="1:80" ht="15.75" x14ac:dyDescent="0.25">
      <c r="A5" s="24" t="s">
        <v>19</v>
      </c>
      <c r="B5" s="33">
        <v>0.61064344340877186</v>
      </c>
      <c r="C5" s="33">
        <v>0.61113771923989446</v>
      </c>
      <c r="D5" s="33">
        <v>0.61249170317270674</v>
      </c>
      <c r="E5" s="33">
        <v>0.61882938361115947</v>
      </c>
      <c r="F5" s="33">
        <v>0.62179532110141211</v>
      </c>
      <c r="G5" s="34">
        <v>0.63</v>
      </c>
      <c r="H5" s="32"/>
      <c r="I5" s="35">
        <f t="shared" si="0"/>
        <v>0.82046788985878916</v>
      </c>
      <c r="J5" s="35">
        <f t="shared" si="1"/>
        <v>1.9356556591228147</v>
      </c>
      <c r="N5" s="84"/>
      <c r="O5" s="84"/>
      <c r="P5" s="84"/>
      <c r="BY5" s="109" t="s">
        <v>20</v>
      </c>
      <c r="BZ5" s="109">
        <v>176078</v>
      </c>
      <c r="CA5" s="109">
        <v>24676</v>
      </c>
      <c r="CB5" s="109">
        <v>19576</v>
      </c>
    </row>
    <row r="6" spans="1:80" ht="15.75" x14ac:dyDescent="0.25">
      <c r="A6" s="24" t="s">
        <v>20</v>
      </c>
      <c r="B6" s="36">
        <v>0.41424129581987307</v>
      </c>
      <c r="C6" s="36">
        <v>0.43221135723630238</v>
      </c>
      <c r="D6" s="36">
        <v>0.46668436656489226</v>
      </c>
      <c r="E6" s="36">
        <v>0.47080318932809873</v>
      </c>
      <c r="F6" s="36">
        <v>0.47467798200257721</v>
      </c>
      <c r="G6" s="37">
        <v>0.48</v>
      </c>
      <c r="H6" s="1"/>
      <c r="I6" s="38">
        <f t="shared" si="0"/>
        <v>0.53220179974227677</v>
      </c>
      <c r="J6" s="38">
        <f t="shared" si="1"/>
        <v>6.5758704180126912</v>
      </c>
      <c r="N6" s="84"/>
      <c r="O6" s="84"/>
      <c r="P6" s="84"/>
      <c r="BY6" s="109" t="s">
        <v>21</v>
      </c>
      <c r="BZ6" s="109">
        <v>194864</v>
      </c>
      <c r="CA6" s="109">
        <v>17609</v>
      </c>
      <c r="CB6" s="109">
        <v>1531</v>
      </c>
    </row>
    <row r="7" spans="1:80" ht="15.75" x14ac:dyDescent="0.25">
      <c r="A7" s="24" t="s">
        <v>21</v>
      </c>
      <c r="B7" s="36">
        <v>0.5857522129638244</v>
      </c>
      <c r="C7" s="36">
        <v>0.55910774074813185</v>
      </c>
      <c r="D7" s="36">
        <v>0.53312978450373916</v>
      </c>
      <c r="E7" s="36">
        <v>0.52919417224693543</v>
      </c>
      <c r="F7" s="36">
        <v>0.52532201799742273</v>
      </c>
      <c r="G7" s="37">
        <v>0.52</v>
      </c>
      <c r="H7" s="1"/>
      <c r="I7" s="38">
        <f t="shared" si="0"/>
        <v>-0.53220179974227122</v>
      </c>
      <c r="J7" s="38">
        <f t="shared" si="1"/>
        <v>-6.5752212963824386</v>
      </c>
      <c r="N7" s="84"/>
      <c r="O7" s="84"/>
      <c r="P7" s="84"/>
      <c r="Z7" s="84"/>
      <c r="AA7" s="84"/>
      <c r="AB7" s="84"/>
      <c r="AC7" s="84"/>
      <c r="AD7" s="84"/>
      <c r="AE7" s="84"/>
      <c r="AF7" s="84"/>
      <c r="AG7" s="84"/>
      <c r="BY7" s="109" t="s">
        <v>99</v>
      </c>
      <c r="BZ7" s="109">
        <v>289222</v>
      </c>
      <c r="CA7" s="109">
        <v>35465</v>
      </c>
      <c r="CB7" s="109">
        <v>20861</v>
      </c>
    </row>
    <row r="8" spans="1:80" ht="15.75" x14ac:dyDescent="0.25">
      <c r="A8" s="24" t="s">
        <v>99</v>
      </c>
      <c r="B8" s="33">
        <v>0.73468451606900598</v>
      </c>
      <c r="C8" s="33">
        <v>0.75249562074547105</v>
      </c>
      <c r="D8" s="33">
        <v>0.77055843178901717</v>
      </c>
      <c r="E8" s="33">
        <v>0.77365743745613613</v>
      </c>
      <c r="F8" s="33">
        <v>0.77969601716710424</v>
      </c>
      <c r="G8" s="34">
        <v>0.78</v>
      </c>
      <c r="H8" s="1"/>
      <c r="I8" s="35">
        <f t="shared" si="0"/>
        <v>3.0398283289578831E-2</v>
      </c>
      <c r="J8" s="35">
        <f t="shared" si="1"/>
        <v>4.5315483930994045</v>
      </c>
      <c r="N8" s="84"/>
      <c r="O8" s="84"/>
      <c r="P8" s="84"/>
      <c r="Z8" s="84"/>
      <c r="AA8" s="84"/>
      <c r="AB8" s="84"/>
      <c r="AC8" s="84"/>
      <c r="AD8" s="84"/>
      <c r="AE8" s="84"/>
      <c r="AF8" s="84"/>
      <c r="AG8" s="84"/>
      <c r="BY8" s="109" t="s">
        <v>22</v>
      </c>
      <c r="BZ8" s="109">
        <v>59187</v>
      </c>
      <c r="CA8" s="109">
        <v>4709</v>
      </c>
      <c r="CB8" s="109">
        <v>220</v>
      </c>
    </row>
    <row r="9" spans="1:80" ht="15.75" x14ac:dyDescent="0.25">
      <c r="A9" s="24" t="s">
        <v>22</v>
      </c>
      <c r="B9" s="33">
        <v>0.18038440982943246</v>
      </c>
      <c r="C9" s="33">
        <v>0.17170668972704495</v>
      </c>
      <c r="D9" s="33">
        <v>0.16132350988981814</v>
      </c>
      <c r="E9" s="33">
        <v>0.16265626071860143</v>
      </c>
      <c r="F9" s="33">
        <v>0.15955863719934654</v>
      </c>
      <c r="G9" s="34">
        <v>0.16</v>
      </c>
      <c r="H9" s="1"/>
      <c r="I9" s="35">
        <f t="shared" si="0"/>
        <v>4.413628006534609E-2</v>
      </c>
      <c r="J9" s="35">
        <f t="shared" si="1"/>
        <v>-2.0384409829432459</v>
      </c>
      <c r="N9" s="84"/>
      <c r="O9" s="84"/>
      <c r="P9" s="84"/>
      <c r="Z9" s="84"/>
      <c r="AA9" s="84"/>
      <c r="AB9" s="84"/>
      <c r="AC9" s="84"/>
      <c r="AD9" s="84"/>
      <c r="AE9" s="84"/>
      <c r="AF9" s="84"/>
      <c r="AG9" s="84"/>
      <c r="BY9" s="109" t="s">
        <v>23</v>
      </c>
      <c r="BZ9" s="109">
        <v>162039</v>
      </c>
      <c r="CA9" s="109">
        <v>19267</v>
      </c>
      <c r="CB9" s="109">
        <v>9562</v>
      </c>
    </row>
    <row r="10" spans="1:80" ht="15.75" x14ac:dyDescent="0.25">
      <c r="A10" s="24" t="s">
        <v>23</v>
      </c>
      <c r="B10" s="36">
        <v>0.50902823907685846</v>
      </c>
      <c r="C10" s="36">
        <v>0.49301314885030711</v>
      </c>
      <c r="D10" s="36">
        <v>0.47294349307491484</v>
      </c>
      <c r="E10" s="36">
        <v>0.46116502292791295</v>
      </c>
      <c r="F10" s="36">
        <v>0.43683109488814964</v>
      </c>
      <c r="G10" s="37">
        <v>0.43</v>
      </c>
      <c r="H10" s="1"/>
      <c r="I10" s="38">
        <f t="shared" si="0"/>
        <v>-0.68310948881496469</v>
      </c>
      <c r="J10" s="38">
        <f t="shared" si="1"/>
        <v>-7.9028239076858462</v>
      </c>
      <c r="N10" s="84"/>
      <c r="O10" s="84"/>
      <c r="P10" s="84"/>
      <c r="BY10" s="109" t="s">
        <v>24</v>
      </c>
      <c r="BZ10" s="109">
        <v>199747</v>
      </c>
      <c r="CA10" s="109">
        <v>39927</v>
      </c>
      <c r="CB10" s="109">
        <v>16558</v>
      </c>
    </row>
    <row r="11" spans="1:80" ht="15.75" x14ac:dyDescent="0.25">
      <c r="A11" s="24" t="s">
        <v>24</v>
      </c>
      <c r="B11" s="36">
        <v>0.60485198880909496</v>
      </c>
      <c r="C11" s="36">
        <v>0.59073150180713541</v>
      </c>
      <c r="D11" s="36">
        <v>0.56106022390371257</v>
      </c>
      <c r="E11" s="36">
        <v>0.53860543410005968</v>
      </c>
      <c r="F11" s="36">
        <v>0.53848580101471388</v>
      </c>
      <c r="G11" s="37">
        <v>0.53</v>
      </c>
      <c r="H11" s="1"/>
      <c r="I11" s="38">
        <f t="shared" si="0"/>
        <v>-0.84858010147138563</v>
      </c>
      <c r="J11" s="38">
        <f t="shared" si="1"/>
        <v>-7.4851988809094934</v>
      </c>
      <c r="N11" s="84"/>
      <c r="O11" s="84"/>
      <c r="P11" s="84"/>
    </row>
    <row r="12" spans="1:80" ht="24.75" customHeight="1" x14ac:dyDescent="0.3">
      <c r="A12" s="39"/>
      <c r="B12" s="122" t="s">
        <v>118</v>
      </c>
      <c r="C12" s="122"/>
      <c r="D12" s="122"/>
      <c r="E12" s="122"/>
      <c r="F12" s="122"/>
      <c r="G12" s="122"/>
      <c r="H12" s="1"/>
      <c r="I12" s="40"/>
      <c r="J12" s="40"/>
      <c r="Z12" s="84"/>
      <c r="AA12" s="84"/>
      <c r="AB12" s="84"/>
      <c r="AC12" s="84"/>
      <c r="AD12" s="84"/>
      <c r="AE12" s="84"/>
      <c r="AF12" s="84"/>
      <c r="AG12" s="84"/>
      <c r="BY12" s="109" t="s">
        <v>112</v>
      </c>
      <c r="BZ12" s="109" t="s">
        <v>114</v>
      </c>
      <c r="CA12" s="109" t="s">
        <v>115</v>
      </c>
      <c r="CB12" s="109" t="s">
        <v>116</v>
      </c>
    </row>
    <row r="13" spans="1:80" ht="15.75" x14ac:dyDescent="0.25">
      <c r="A13" s="55" t="s">
        <v>102</v>
      </c>
      <c r="B13" s="41">
        <v>2013</v>
      </c>
      <c r="C13" s="41">
        <v>2014</v>
      </c>
      <c r="D13" s="41">
        <v>2015</v>
      </c>
      <c r="E13" s="41">
        <v>2016</v>
      </c>
      <c r="F13" s="41">
        <v>2017</v>
      </c>
      <c r="G13" s="42">
        <v>2018</v>
      </c>
      <c r="H13" s="31"/>
      <c r="I13" s="41" t="s">
        <v>25</v>
      </c>
      <c r="J13" s="41" t="s">
        <v>98</v>
      </c>
      <c r="Z13" s="84"/>
      <c r="AA13" s="84"/>
      <c r="AB13" s="84"/>
      <c r="AC13" s="84"/>
      <c r="AD13" s="84"/>
      <c r="AE13" s="84"/>
      <c r="AF13" s="84"/>
      <c r="AG13" s="84"/>
      <c r="BY13" s="109" t="s">
        <v>113</v>
      </c>
      <c r="BZ13" s="17">
        <v>370942</v>
      </c>
      <c r="CA13" s="78">
        <v>42285</v>
      </c>
      <c r="CB13" s="17">
        <v>21107</v>
      </c>
    </row>
    <row r="14" spans="1:80" ht="15.75" x14ac:dyDescent="0.25">
      <c r="A14" s="24" t="s">
        <v>18</v>
      </c>
      <c r="B14" s="49">
        <v>0.36874141442849895</v>
      </c>
      <c r="C14" s="49">
        <v>0.36241537927443152</v>
      </c>
      <c r="D14" s="49">
        <v>0.35798361062825923</v>
      </c>
      <c r="E14" s="49">
        <v>0.36101578586135896</v>
      </c>
      <c r="F14" s="49">
        <v>0.36809743407827833</v>
      </c>
      <c r="G14" s="50">
        <v>0.36</v>
      </c>
      <c r="H14" s="1"/>
      <c r="I14" s="43">
        <f t="shared" ref="I14:I21" si="2">(G14-F14)*100</f>
        <v>-0.80974340782783427</v>
      </c>
      <c r="J14" s="43">
        <f t="shared" ref="J14:J21" si="3">(G14-B14)*100</f>
        <v>-0.87414144284989614</v>
      </c>
      <c r="L14" s="57"/>
      <c r="P14" s="79"/>
      <c r="Z14" s="84"/>
      <c r="AA14" s="84"/>
      <c r="AB14" s="84"/>
      <c r="AC14" s="84"/>
      <c r="AD14" s="84"/>
      <c r="AE14" s="84"/>
      <c r="AF14" s="84"/>
      <c r="AG14" s="84"/>
      <c r="BY14" s="109" t="s">
        <v>18</v>
      </c>
      <c r="BZ14" s="77">
        <f t="shared" ref="BZ14:CB21" si="4">BZ3/BZ$2</f>
        <v>0.37382933180928557</v>
      </c>
      <c r="CA14" s="77">
        <f t="shared" si="4"/>
        <v>0.36809743407827833</v>
      </c>
      <c r="CB14" s="77">
        <f t="shared" si="4"/>
        <v>0.3658028142322452</v>
      </c>
    </row>
    <row r="15" spans="1:80" ht="15.75" x14ac:dyDescent="0.25">
      <c r="A15" s="24" t="s">
        <v>19</v>
      </c>
      <c r="B15" s="49">
        <v>0.6307612145327044</v>
      </c>
      <c r="C15" s="49">
        <v>0.6368685992015275</v>
      </c>
      <c r="D15" s="49">
        <v>0.64060094363049414</v>
      </c>
      <c r="E15" s="49">
        <v>0.63713637083575314</v>
      </c>
      <c r="F15" s="49">
        <v>0.62953766110914033</v>
      </c>
      <c r="G15" s="50">
        <v>0.63</v>
      </c>
      <c r="H15" s="1"/>
      <c r="I15" s="43">
        <f t="shared" si="2"/>
        <v>4.6233889085967039E-2</v>
      </c>
      <c r="J15" s="43">
        <f t="shared" si="3"/>
        <v>-7.6121453270439066E-2</v>
      </c>
      <c r="L15" s="57"/>
      <c r="BY15" s="109" t="s">
        <v>19</v>
      </c>
      <c r="BZ15" s="77">
        <f t="shared" si="4"/>
        <v>0.62179532110141211</v>
      </c>
      <c r="CA15" s="77">
        <f t="shared" si="4"/>
        <v>0.62953766110914033</v>
      </c>
      <c r="CB15" s="77">
        <f t="shared" si="4"/>
        <v>0.63159141517032269</v>
      </c>
    </row>
    <row r="16" spans="1:80" ht="15.75" x14ac:dyDescent="0.25">
      <c r="A16" s="24" t="s">
        <v>20</v>
      </c>
      <c r="B16" s="36">
        <v>0.45483397281037746</v>
      </c>
      <c r="C16" s="36">
        <v>0.47344211074466236</v>
      </c>
      <c r="D16" s="36">
        <v>0.49644896945617084</v>
      </c>
      <c r="E16" s="36">
        <v>0.52637136370835758</v>
      </c>
      <c r="F16" s="36">
        <v>0.58356391155256004</v>
      </c>
      <c r="G16" s="44">
        <v>0.59</v>
      </c>
      <c r="H16" s="1"/>
      <c r="I16" s="38">
        <f t="shared" si="2"/>
        <v>0.64360884474399249</v>
      </c>
      <c r="J16" s="38">
        <f t="shared" si="3"/>
        <v>13.51660271896225</v>
      </c>
      <c r="BY16" s="109" t="s">
        <v>20</v>
      </c>
      <c r="BZ16" s="77">
        <f t="shared" si="4"/>
        <v>0.47467798200257721</v>
      </c>
      <c r="CA16" s="77">
        <f t="shared" si="4"/>
        <v>0.58356391155256004</v>
      </c>
      <c r="CB16" s="77">
        <f t="shared" si="4"/>
        <v>0.9274648220969347</v>
      </c>
    </row>
    <row r="17" spans="1:80" ht="15.75" x14ac:dyDescent="0.25">
      <c r="A17" s="24" t="s">
        <v>21</v>
      </c>
      <c r="B17" s="36">
        <v>0.54516602718960616</v>
      </c>
      <c r="C17" s="36">
        <v>0.52660128449921884</v>
      </c>
      <c r="D17" s="36">
        <v>0.5035510305438291</v>
      </c>
      <c r="E17" s="36">
        <v>0.47362863629164248</v>
      </c>
      <c r="F17" s="36">
        <v>0.41643608844744001</v>
      </c>
      <c r="G17" s="44">
        <v>0.41</v>
      </c>
      <c r="H17" s="1"/>
      <c r="I17" s="38">
        <f t="shared" si="2"/>
        <v>-0.64360884474400359</v>
      </c>
      <c r="J17" s="38">
        <f t="shared" si="3"/>
        <v>-13.516602718960618</v>
      </c>
      <c r="BY17" s="109" t="s">
        <v>21</v>
      </c>
      <c r="BZ17" s="77">
        <f t="shared" si="4"/>
        <v>0.52532201799742273</v>
      </c>
      <c r="CA17" s="77">
        <f t="shared" si="4"/>
        <v>0.41643608844744001</v>
      </c>
      <c r="CB17" s="77">
        <f t="shared" si="4"/>
        <v>7.2535177903065337E-2</v>
      </c>
    </row>
    <row r="18" spans="1:80" ht="15.75" x14ac:dyDescent="0.25">
      <c r="A18" s="24" t="s">
        <v>99</v>
      </c>
      <c r="B18" s="49">
        <v>0.77071195111550017</v>
      </c>
      <c r="C18" s="49">
        <v>0.78432563791008503</v>
      </c>
      <c r="D18" s="49">
        <v>0.79985100571144774</v>
      </c>
      <c r="E18" s="49">
        <v>0.81600760255530336</v>
      </c>
      <c r="F18" s="49">
        <v>0.83871349178195576</v>
      </c>
      <c r="G18" s="50">
        <v>0.84</v>
      </c>
      <c r="H18" s="1"/>
      <c r="I18" s="43">
        <f t="shared" si="2"/>
        <v>0.12865082180442133</v>
      </c>
      <c r="J18" s="43">
        <f t="shared" si="3"/>
        <v>6.9288048884499798</v>
      </c>
      <c r="BY18" s="109" t="s">
        <v>99</v>
      </c>
      <c r="BZ18" s="77">
        <f t="shared" si="4"/>
        <v>0.77969601716710424</v>
      </c>
      <c r="CA18" s="77">
        <f t="shared" si="4"/>
        <v>0.83871349178195576</v>
      </c>
      <c r="CB18" s="77">
        <f t="shared" si="4"/>
        <v>0.98834509878239452</v>
      </c>
    </row>
    <row r="19" spans="1:80" ht="15.75" x14ac:dyDescent="0.25">
      <c r="A19" s="24" t="s">
        <v>22</v>
      </c>
      <c r="B19" s="49">
        <v>0.14265075079342712</v>
      </c>
      <c r="C19" s="49">
        <v>0.13871289706648152</v>
      </c>
      <c r="D19" s="49">
        <v>0.12905388626769307</v>
      </c>
      <c r="E19" s="49">
        <v>0.12206324903648171</v>
      </c>
      <c r="F19" s="49">
        <v>0.11136336762445312</v>
      </c>
      <c r="G19" s="50">
        <v>0.11</v>
      </c>
      <c r="H19" s="1"/>
      <c r="I19" s="43">
        <f t="shared" si="2"/>
        <v>-0.13633676244531184</v>
      </c>
      <c r="J19" s="43">
        <f t="shared" si="3"/>
        <v>-3.2650750793427123</v>
      </c>
      <c r="BY19" s="109" t="s">
        <v>22</v>
      </c>
      <c r="BZ19" s="77">
        <f t="shared" si="4"/>
        <v>0.15955863719934654</v>
      </c>
      <c r="CA19" s="77">
        <f t="shared" si="4"/>
        <v>0.11136336762445312</v>
      </c>
      <c r="CB19" s="77">
        <f t="shared" si="4"/>
        <v>1.0423082389728526E-2</v>
      </c>
    </row>
    <row r="20" spans="1:80" ht="15.75" x14ac:dyDescent="0.25">
      <c r="A20" s="24" t="s">
        <v>23</v>
      </c>
      <c r="B20" s="36">
        <v>0.54306707750652494</v>
      </c>
      <c r="C20" s="36">
        <v>0.52063443846554414</v>
      </c>
      <c r="D20" s="36">
        <v>0.50399801340948602</v>
      </c>
      <c r="E20" s="36">
        <v>0.49342695739401299</v>
      </c>
      <c r="F20" s="36">
        <v>0.45564621024003782</v>
      </c>
      <c r="G20" s="44">
        <v>0.44</v>
      </c>
      <c r="H20" s="1"/>
      <c r="I20" s="38">
        <f t="shared" si="2"/>
        <v>-1.5646210240037817</v>
      </c>
      <c r="J20" s="38">
        <f t="shared" si="3"/>
        <v>-10.306707750652494</v>
      </c>
      <c r="BY20" s="109" t="s">
        <v>23</v>
      </c>
      <c r="BZ20" s="77">
        <f t="shared" si="4"/>
        <v>0.43683109488814964</v>
      </c>
      <c r="CA20" s="77">
        <f t="shared" si="4"/>
        <v>0.45564621024003782</v>
      </c>
      <c r="CB20" s="77">
        <f t="shared" si="4"/>
        <v>0.45302506277538257</v>
      </c>
    </row>
    <row r="21" spans="1:80" ht="15.75" x14ac:dyDescent="0.25">
      <c r="A21" s="24" t="s">
        <v>24</v>
      </c>
      <c r="B21" s="36">
        <v>0.97468594453662905</v>
      </c>
      <c r="C21" s="36">
        <v>0.95983770178788408</v>
      </c>
      <c r="D21" s="36">
        <v>0.95773528681400544</v>
      </c>
      <c r="E21" s="36">
        <v>0.95108494799640986</v>
      </c>
      <c r="F21" s="36">
        <v>0.94423554451933311</v>
      </c>
      <c r="G21" s="44">
        <v>0.94</v>
      </c>
      <c r="H21" s="1"/>
      <c r="I21" s="38">
        <f t="shared" si="2"/>
        <v>-0.42355445193331676</v>
      </c>
      <c r="J21" s="38">
        <f t="shared" si="3"/>
        <v>-3.4685944536629099</v>
      </c>
      <c r="BY21" s="109" t="s">
        <v>24</v>
      </c>
      <c r="BZ21" s="77">
        <f t="shared" si="4"/>
        <v>0.53848580101471388</v>
      </c>
      <c r="CA21" s="77">
        <f t="shared" si="4"/>
        <v>0.94423554451933311</v>
      </c>
      <c r="CB21" s="77">
        <f t="shared" si="4"/>
        <v>0.78447908276874967</v>
      </c>
    </row>
    <row r="22" spans="1:80" ht="18.75" x14ac:dyDescent="0.3">
      <c r="A22" s="45"/>
      <c r="B22" s="117" t="s">
        <v>117</v>
      </c>
      <c r="C22" s="117"/>
      <c r="D22" s="117"/>
      <c r="E22" s="117"/>
      <c r="F22" s="117"/>
      <c r="G22" s="117"/>
      <c r="H22" s="1"/>
      <c r="I22" s="46"/>
      <c r="J22" s="46"/>
    </row>
    <row r="23" spans="1:80" ht="15.75" x14ac:dyDescent="0.25">
      <c r="A23" s="54" t="s">
        <v>102</v>
      </c>
      <c r="B23" s="41">
        <v>2013</v>
      </c>
      <c r="C23" s="41">
        <v>2014</v>
      </c>
      <c r="D23" s="41">
        <v>2015</v>
      </c>
      <c r="E23" s="41">
        <v>2016</v>
      </c>
      <c r="F23" s="41">
        <v>2017</v>
      </c>
      <c r="G23" s="47">
        <v>2018</v>
      </c>
      <c r="H23" s="31"/>
      <c r="I23" s="41" t="s">
        <v>25</v>
      </c>
      <c r="J23" s="41" t="s">
        <v>98</v>
      </c>
    </row>
    <row r="24" spans="1:80" ht="15.75" x14ac:dyDescent="0.25">
      <c r="A24" s="24" t="s">
        <v>18</v>
      </c>
      <c r="B24" s="51">
        <v>0.3689974264907232</v>
      </c>
      <c r="C24" s="51">
        <v>0.36909250555239914</v>
      </c>
      <c r="D24" s="51">
        <v>0.36578113575432608</v>
      </c>
      <c r="E24" s="51">
        <v>0.3677449383290668</v>
      </c>
      <c r="F24" s="51">
        <v>0.3658028142322452</v>
      </c>
      <c r="G24" s="52">
        <v>0.36</v>
      </c>
      <c r="H24" s="1"/>
      <c r="I24" s="80">
        <f t="shared" ref="I24:I31" si="5">(G24-F24)*100</f>
        <v>-0.58028142322452125</v>
      </c>
      <c r="J24" s="80">
        <f t="shared" ref="J24:J31" si="6">(G24-B24)*100</f>
        <v>-0.89974264907232149</v>
      </c>
    </row>
    <row r="25" spans="1:80" ht="15.75" x14ac:dyDescent="0.25">
      <c r="A25" s="24" t="s">
        <v>19</v>
      </c>
      <c r="B25" s="51">
        <v>0.63029075179327976</v>
      </c>
      <c r="C25" s="51">
        <v>0.63054594287485155</v>
      </c>
      <c r="D25" s="51">
        <v>0.63309773336582986</v>
      </c>
      <c r="E25" s="51">
        <v>0.63062601815219921</v>
      </c>
      <c r="F25" s="51">
        <v>0.63159141517032269</v>
      </c>
      <c r="G25" s="52">
        <v>0.64</v>
      </c>
      <c r="H25" s="1"/>
      <c r="I25" s="80">
        <f t="shared" si="5"/>
        <v>0.84085848296773236</v>
      </c>
      <c r="J25" s="80">
        <f t="shared" si="6"/>
        <v>0.97092482067202557</v>
      </c>
    </row>
    <row r="26" spans="1:80" ht="15.75" x14ac:dyDescent="0.25">
      <c r="A26" s="24" t="s">
        <v>20</v>
      </c>
      <c r="B26" s="36">
        <v>0.88200186168760042</v>
      </c>
      <c r="C26" s="36">
        <v>0.89592479727286811</v>
      </c>
      <c r="D26" s="36">
        <v>0.91669510114550334</v>
      </c>
      <c r="E26" s="36">
        <v>0.92245752850826157</v>
      </c>
      <c r="F26" s="36">
        <v>0.9274648220969347</v>
      </c>
      <c r="G26" s="48">
        <v>0.92</v>
      </c>
      <c r="H26" s="1"/>
      <c r="I26" s="38">
        <f t="shared" si="5"/>
        <v>-0.74648220969346646</v>
      </c>
      <c r="J26" s="38">
        <f t="shared" si="6"/>
        <v>3.7998138312399621</v>
      </c>
    </row>
    <row r="27" spans="1:80" ht="15.75" x14ac:dyDescent="0.25">
      <c r="A27" s="24" t="s">
        <v>21</v>
      </c>
      <c r="B27" s="36">
        <v>0.11799813831243748</v>
      </c>
      <c r="C27" s="36">
        <v>0.10407520272713186</v>
      </c>
      <c r="D27" s="36">
        <v>8.3353643675359496E-2</v>
      </c>
      <c r="E27" s="36">
        <v>7.7542471491738416E-2</v>
      </c>
      <c r="F27" s="36">
        <v>7.2535177903065337E-2</v>
      </c>
      <c r="G27" s="48">
        <v>0.08</v>
      </c>
      <c r="H27" s="1"/>
      <c r="I27" s="38">
        <f t="shared" si="5"/>
        <v>0.74648220969346646</v>
      </c>
      <c r="J27" s="38">
        <f t="shared" si="6"/>
        <v>-3.7998138312437479</v>
      </c>
    </row>
    <row r="28" spans="1:80" ht="15.75" x14ac:dyDescent="0.25">
      <c r="A28" s="24" t="s">
        <v>99</v>
      </c>
      <c r="B28" s="51">
        <v>0.97475770683901652</v>
      </c>
      <c r="C28" s="51">
        <v>0.97975311192603687</v>
      </c>
      <c r="D28" s="51">
        <v>0.98503533999512549</v>
      </c>
      <c r="E28" s="51">
        <v>0.98622294624156392</v>
      </c>
      <c r="F28" s="51">
        <v>0.98834509878239452</v>
      </c>
      <c r="G28" s="52">
        <v>0.99</v>
      </c>
      <c r="H28" s="1"/>
      <c r="I28" s="80">
        <f t="shared" si="5"/>
        <v>0.16549012176054756</v>
      </c>
      <c r="J28" s="80">
        <f t="shared" si="6"/>
        <v>1.5242293160983467</v>
      </c>
    </row>
    <row r="29" spans="1:80" ht="15.75" x14ac:dyDescent="0.25">
      <c r="A29" s="24" t="s">
        <v>22</v>
      </c>
      <c r="B29" s="51">
        <v>2.140940699775597E-2</v>
      </c>
      <c r="C29" s="51">
        <v>1.6992923919219048E-2</v>
      </c>
      <c r="D29" s="51">
        <v>1.2966122349500366E-2</v>
      </c>
      <c r="E29" s="51">
        <v>1.2473818943448917E-2</v>
      </c>
      <c r="F29" s="51">
        <v>1.0423082389728526E-2</v>
      </c>
      <c r="G29" s="52">
        <v>0.01</v>
      </c>
      <c r="H29" s="1"/>
      <c r="I29" s="80">
        <f t="shared" si="5"/>
        <v>-4.2308238972852547E-2</v>
      </c>
      <c r="J29" s="80">
        <f t="shared" si="6"/>
        <v>-1.1409406997755971</v>
      </c>
    </row>
    <row r="30" spans="1:80" ht="15.75" x14ac:dyDescent="0.25">
      <c r="A30" s="24" t="s">
        <v>23</v>
      </c>
      <c r="B30" s="36">
        <v>0.53850366962429685</v>
      </c>
      <c r="C30" s="36">
        <v>0.51805175352512789</v>
      </c>
      <c r="D30" s="36">
        <v>0.50460638557153303</v>
      </c>
      <c r="E30" s="36">
        <v>0.49304165696997904</v>
      </c>
      <c r="F30" s="36">
        <v>0.45302506277538257</v>
      </c>
      <c r="G30" s="48">
        <v>0.46</v>
      </c>
      <c r="H30" s="1"/>
      <c r="I30" s="38">
        <f t="shared" si="5"/>
        <v>0.69749372246174501</v>
      </c>
      <c r="J30" s="38">
        <f t="shared" si="6"/>
        <v>-7.8503669624296837</v>
      </c>
    </row>
    <row r="31" spans="1:80" ht="15.75" x14ac:dyDescent="0.25">
      <c r="A31" s="24" t="s">
        <v>24</v>
      </c>
      <c r="B31" s="36">
        <v>0.86822214919491181</v>
      </c>
      <c r="C31" s="36">
        <v>0.85202210629616237</v>
      </c>
      <c r="D31" s="36">
        <v>0.81242992932000979</v>
      </c>
      <c r="E31" s="36">
        <v>0.78291831510356058</v>
      </c>
      <c r="F31" s="36">
        <v>0.78447908276874967</v>
      </c>
      <c r="G31" s="48">
        <v>0.81</v>
      </c>
      <c r="H31" s="1"/>
      <c r="I31" s="38">
        <f t="shared" si="5"/>
        <v>2.5520917231250384</v>
      </c>
      <c r="J31" s="38">
        <f t="shared" si="6"/>
        <v>-5.8222149194911754</v>
      </c>
    </row>
    <row r="32" spans="1:80" ht="20.25" customHeight="1" x14ac:dyDescent="0.25">
      <c r="A32" s="119" t="s">
        <v>96</v>
      </c>
      <c r="B32" s="119"/>
      <c r="C32" s="119"/>
      <c r="D32" s="119"/>
      <c r="E32" s="119"/>
      <c r="F32" s="119"/>
      <c r="G32" s="119"/>
      <c r="H32" s="119"/>
      <c r="I32" s="119"/>
      <c r="J32" s="119"/>
    </row>
    <row r="33" spans="1:10" x14ac:dyDescent="0.25">
      <c r="A33" s="118" t="s">
        <v>100</v>
      </c>
      <c r="B33" s="118"/>
      <c r="C33" s="118"/>
      <c r="D33" s="118"/>
      <c r="E33" s="118"/>
      <c r="F33" s="118"/>
      <c r="G33" s="118"/>
      <c r="H33" s="118"/>
      <c r="I33" s="118"/>
      <c r="J33" s="118"/>
    </row>
  </sheetData>
  <mergeCells count="6">
    <mergeCell ref="B22:G22"/>
    <mergeCell ref="A33:J33"/>
    <mergeCell ref="A32:J32"/>
    <mergeCell ref="A1:J1"/>
    <mergeCell ref="B2:G2"/>
    <mergeCell ref="B12:G1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sheetPr>
  <dimension ref="A1:BQ52"/>
  <sheetViews>
    <sheetView tabSelected="1" topLeftCell="A16" zoomScaleNormal="100" zoomScaleSheetLayoutView="100" workbookViewId="0">
      <selection activeCell="J33" sqref="J33"/>
    </sheetView>
  </sheetViews>
  <sheetFormatPr defaultColWidth="8.7109375" defaultRowHeight="15" x14ac:dyDescent="0.25"/>
  <cols>
    <col min="1" max="1" width="43.42578125" customWidth="1"/>
    <col min="2" max="2" width="13.7109375" bestFit="1" customWidth="1"/>
    <col min="3" max="3" width="11.28515625" bestFit="1" customWidth="1"/>
    <col min="4" max="4" width="15.28515625" bestFit="1" customWidth="1"/>
    <col min="5" max="5" width="11.42578125" bestFit="1" customWidth="1"/>
    <col min="6" max="6" width="15.7109375" customWidth="1"/>
    <col min="7" max="7" width="11.42578125" customWidth="1"/>
    <col min="8" max="8" width="15.7109375" customWidth="1"/>
    <col min="9" max="9" width="11.42578125" customWidth="1"/>
    <col min="10" max="10" width="28.7109375" bestFit="1" customWidth="1"/>
    <col min="11" max="11" width="15.28515625" customWidth="1"/>
    <col min="12" max="12" width="17.42578125" bestFit="1" customWidth="1"/>
    <col min="13" max="13" width="14.28515625" bestFit="1" customWidth="1"/>
    <col min="14" max="14" width="17.42578125" bestFit="1" customWidth="1"/>
    <col min="15" max="15" width="15.28515625" bestFit="1" customWidth="1"/>
    <col min="16" max="16" width="17.42578125" bestFit="1" customWidth="1"/>
    <col min="17" max="17" width="14.28515625" bestFit="1" customWidth="1"/>
    <col min="18" max="18" width="14" bestFit="1" customWidth="1"/>
    <col min="19" max="19" width="12.7109375" bestFit="1" customWidth="1"/>
    <col min="21" max="21" width="12.7109375" bestFit="1" customWidth="1"/>
    <col min="23" max="23" width="12.7109375" bestFit="1" customWidth="1"/>
    <col min="67" max="67" width="18.7109375" customWidth="1"/>
    <col min="68" max="68" width="42.7109375" bestFit="1" customWidth="1"/>
    <col min="69" max="69" width="16.28515625" bestFit="1" customWidth="1"/>
    <col min="71" max="71" width="14.28515625" bestFit="1" customWidth="1"/>
    <col min="74" max="74" width="28.42578125" bestFit="1" customWidth="1"/>
  </cols>
  <sheetData>
    <row r="1" spans="1:69" ht="24" thickBot="1" x14ac:dyDescent="0.4">
      <c r="A1" s="124" t="s">
        <v>101</v>
      </c>
      <c r="B1" s="124"/>
      <c r="C1" s="124"/>
      <c r="D1" s="124"/>
      <c r="E1" s="124"/>
      <c r="F1" s="124"/>
      <c r="G1" s="124"/>
      <c r="H1" s="124"/>
      <c r="I1" s="124"/>
      <c r="K1" s="123"/>
      <c r="L1" s="123"/>
    </row>
    <row r="2" spans="1:69" x14ac:dyDescent="0.25">
      <c r="A2" s="58"/>
      <c r="B2" s="129" t="s">
        <v>0</v>
      </c>
      <c r="C2" s="130"/>
      <c r="D2" s="129" t="s">
        <v>82</v>
      </c>
      <c r="E2" s="130"/>
      <c r="F2" s="127" t="s">
        <v>103</v>
      </c>
      <c r="G2" s="128"/>
      <c r="H2" s="127" t="s">
        <v>138</v>
      </c>
      <c r="I2" s="128"/>
      <c r="BP2" s="67" t="s">
        <v>119</v>
      </c>
      <c r="BQ2" s="139">
        <v>2524746</v>
      </c>
    </row>
    <row r="3" spans="1:69" x14ac:dyDescent="0.25">
      <c r="A3" s="59"/>
      <c r="B3" s="60" t="s">
        <v>1</v>
      </c>
      <c r="C3" s="61" t="s">
        <v>11</v>
      </c>
      <c r="D3" s="60" t="s">
        <v>1</v>
      </c>
      <c r="E3" s="62" t="s">
        <v>11</v>
      </c>
      <c r="F3" s="60" t="s">
        <v>1</v>
      </c>
      <c r="G3" s="62" t="s">
        <v>11</v>
      </c>
      <c r="H3" s="70" t="s">
        <v>1</v>
      </c>
      <c r="I3" s="74" t="s">
        <v>11</v>
      </c>
      <c r="BP3" s="63" t="s">
        <v>8</v>
      </c>
      <c r="BQ3" s="139">
        <v>1135000</v>
      </c>
    </row>
    <row r="4" spans="1:69" x14ac:dyDescent="0.25">
      <c r="A4" s="63" t="s">
        <v>15</v>
      </c>
      <c r="B4" s="64">
        <v>153605648.31</v>
      </c>
      <c r="C4" s="68">
        <f>B4/B$18</f>
        <v>0.49337905468736915</v>
      </c>
      <c r="D4" s="64">
        <v>161194034</v>
      </c>
      <c r="E4" s="68">
        <f>D4/D$18</f>
        <v>0.47947427448799762</v>
      </c>
      <c r="F4" s="71">
        <v>163264152.38</v>
      </c>
      <c r="G4" s="68">
        <f>F4/F$18</f>
        <v>0.42255320484651898</v>
      </c>
      <c r="H4" s="71">
        <v>173714671</v>
      </c>
      <c r="I4" s="68">
        <f>H4/H$18</f>
        <v>0.4637646162083508</v>
      </c>
      <c r="BP4" s="67" t="s">
        <v>13</v>
      </c>
      <c r="BQ4" s="139">
        <v>1048000</v>
      </c>
    </row>
    <row r="5" spans="1:69" x14ac:dyDescent="0.25">
      <c r="A5" s="63" t="s">
        <v>2</v>
      </c>
      <c r="B5" s="65">
        <v>76331137.799999997</v>
      </c>
      <c r="C5" s="68">
        <f t="shared" ref="C5:E17" si="0">B5/B$18</f>
        <v>0.24517447779635823</v>
      </c>
      <c r="D5" s="65">
        <v>82181443</v>
      </c>
      <c r="E5" s="68">
        <f t="shared" si="0"/>
        <v>0.24445003813727828</v>
      </c>
      <c r="F5" s="72">
        <v>92192669.370000005</v>
      </c>
      <c r="G5" s="68">
        <f t="shared" ref="G5" si="1">F5/F$18</f>
        <v>0.23860907209426818</v>
      </c>
      <c r="H5" s="72">
        <v>88127471</v>
      </c>
      <c r="I5" s="68">
        <f t="shared" ref="I5" si="2">H5/H$18</f>
        <v>0.23527317831277225</v>
      </c>
      <c r="J5" s="16"/>
      <c r="BP5" s="63" t="s">
        <v>12</v>
      </c>
      <c r="BQ5" s="138">
        <v>688995</v>
      </c>
    </row>
    <row r="6" spans="1:69" x14ac:dyDescent="0.25">
      <c r="A6" s="63" t="s">
        <v>3</v>
      </c>
      <c r="B6" s="65">
        <v>48153594</v>
      </c>
      <c r="C6" s="68">
        <f t="shared" si="0"/>
        <v>0.15466862676541748</v>
      </c>
      <c r="D6" s="65">
        <v>53003131</v>
      </c>
      <c r="E6" s="68">
        <f t="shared" si="0"/>
        <v>0.15765867477339326</v>
      </c>
      <c r="F6" s="72">
        <v>86463606.409999996</v>
      </c>
      <c r="G6" s="68">
        <f t="shared" ref="G6" si="3">F6/F$18</f>
        <v>0.22378135958527259</v>
      </c>
      <c r="H6" s="72">
        <v>64317030</v>
      </c>
      <c r="I6" s="68">
        <f t="shared" ref="I6" si="4">H6/H$18</f>
        <v>0.17170664148229015</v>
      </c>
      <c r="BP6" s="67" t="s">
        <v>7</v>
      </c>
      <c r="BQ6" s="139">
        <v>449999</v>
      </c>
    </row>
    <row r="7" spans="1:69" x14ac:dyDescent="0.25">
      <c r="A7" s="63" t="s">
        <v>76</v>
      </c>
      <c r="B7" s="66">
        <v>26577671.809999999</v>
      </c>
      <c r="C7" s="68">
        <f t="shared" si="0"/>
        <v>8.5367086026323341E-2</v>
      </c>
      <c r="D7" s="66">
        <v>28003747.420000002</v>
      </c>
      <c r="E7" s="68">
        <f t="shared" si="0"/>
        <v>8.3297601927064105E-2</v>
      </c>
      <c r="F7" s="73">
        <v>31354759.949999999</v>
      </c>
      <c r="G7" s="68">
        <f t="shared" ref="G7" si="5">F7/F$18</f>
        <v>8.1151031080162569E-2</v>
      </c>
      <c r="H7" s="73">
        <v>31392463</v>
      </c>
      <c r="I7" s="68">
        <f t="shared" ref="I7" si="6">H7/H$18</f>
        <v>8.3808198071133863E-2</v>
      </c>
      <c r="J7" s="69"/>
      <c r="BP7" s="63" t="s">
        <v>6</v>
      </c>
      <c r="BQ7" s="139">
        <v>380827</v>
      </c>
    </row>
    <row r="8" spans="1:69" x14ac:dyDescent="0.25">
      <c r="A8" s="63" t="s">
        <v>4</v>
      </c>
      <c r="B8" s="65">
        <v>265870</v>
      </c>
      <c r="C8" s="68">
        <f t="shared" si="0"/>
        <v>8.5397048033676452E-4</v>
      </c>
      <c r="D8" s="65">
        <v>5183412</v>
      </c>
      <c r="E8" s="68">
        <f t="shared" si="0"/>
        <v>1.5418143255056083E-2</v>
      </c>
      <c r="F8" s="75">
        <v>3631048</v>
      </c>
      <c r="G8" s="68">
        <f t="shared" ref="G8" si="7">F8/F$18</f>
        <v>9.3977210978954465E-3</v>
      </c>
      <c r="H8" s="75">
        <v>5037948</v>
      </c>
      <c r="I8" s="68">
        <f t="shared" ref="I8" si="8">H8/H$18</f>
        <v>1.34497679859039E-2</v>
      </c>
      <c r="J8" s="69"/>
      <c r="BP8" s="67" t="s">
        <v>5</v>
      </c>
      <c r="BQ8" s="138">
        <v>49991</v>
      </c>
    </row>
    <row r="9" spans="1:69" x14ac:dyDescent="0.25">
      <c r="A9" s="63" t="s">
        <v>14</v>
      </c>
      <c r="B9" s="65">
        <v>3181816</v>
      </c>
      <c r="C9" s="68">
        <f t="shared" si="0"/>
        <v>1.0219945604480396E-2</v>
      </c>
      <c r="D9" s="65">
        <v>3040080.8</v>
      </c>
      <c r="E9" s="68">
        <f t="shared" si="0"/>
        <v>9.0427697588664566E-3</v>
      </c>
      <c r="F9" s="72">
        <v>3394979.21</v>
      </c>
      <c r="G9" s="68">
        <f t="shared" ref="G9" si="9">F9/F$18</f>
        <v>8.7867380846338057E-3</v>
      </c>
      <c r="H9" s="72">
        <v>2911555</v>
      </c>
      <c r="I9" s="68">
        <f t="shared" ref="I9" si="10">H9/H$18</f>
        <v>7.7729542321989887E-3</v>
      </c>
      <c r="J9" s="69"/>
      <c r="BP9" s="63" t="s">
        <v>120</v>
      </c>
      <c r="BQ9" s="72">
        <v>2796390</v>
      </c>
    </row>
    <row r="10" spans="1:69" x14ac:dyDescent="0.25">
      <c r="A10" s="67" t="s">
        <v>120</v>
      </c>
      <c r="B10" s="86"/>
      <c r="C10" s="68">
        <f t="shared" si="0"/>
        <v>0</v>
      </c>
      <c r="D10" s="86"/>
      <c r="E10" s="68">
        <f t="shared" si="0"/>
        <v>0</v>
      </c>
      <c r="F10" s="88">
        <v>1497258.63</v>
      </c>
      <c r="G10" s="68">
        <f t="shared" ref="G10" si="11">F10/F$18</f>
        <v>3.875139908962104E-3</v>
      </c>
      <c r="H10" s="88">
        <v>2796390</v>
      </c>
      <c r="I10" s="68">
        <f t="shared" ref="I10" si="12">H10/H$18</f>
        <v>7.4654991869907757E-3</v>
      </c>
      <c r="J10" s="69"/>
      <c r="BP10" s="63" t="s">
        <v>14</v>
      </c>
      <c r="BQ10" s="72">
        <v>2911555</v>
      </c>
    </row>
    <row r="11" spans="1:69" x14ac:dyDescent="0.25">
      <c r="A11" s="63" t="s">
        <v>139</v>
      </c>
      <c r="B11" s="65">
        <v>1000000</v>
      </c>
      <c r="C11" s="68">
        <f t="shared" si="0"/>
        <v>3.2119851067693404E-3</v>
      </c>
      <c r="D11" s="65">
        <v>1090000</v>
      </c>
      <c r="E11" s="68">
        <f t="shared" si="0"/>
        <v>3.2422227189370881E-3</v>
      </c>
      <c r="F11" s="72">
        <v>1435000</v>
      </c>
      <c r="G11" s="68">
        <f t="shared" ref="G11" si="13">F11/F$18</f>
        <v>3.7140048205036025E-3</v>
      </c>
      <c r="H11" s="72">
        <v>1135000</v>
      </c>
      <c r="I11" s="68">
        <f t="shared" ref="I11" si="14">H11/H$18</f>
        <v>3.0301000851936E-3</v>
      </c>
      <c r="J11" s="69"/>
      <c r="BP11" s="63" t="s">
        <v>4</v>
      </c>
      <c r="BQ11" s="82">
        <v>5037948</v>
      </c>
    </row>
    <row r="12" spans="1:69" x14ac:dyDescent="0.25">
      <c r="A12" s="67" t="s">
        <v>13</v>
      </c>
      <c r="B12" s="65">
        <v>1023856</v>
      </c>
      <c r="C12" s="68">
        <f t="shared" si="0"/>
        <v>3.28861022347643E-3</v>
      </c>
      <c r="D12" s="65">
        <v>997236.5</v>
      </c>
      <c r="E12" s="68">
        <f t="shared" si="0"/>
        <v>2.9662961802323904E-3</v>
      </c>
      <c r="F12" s="72">
        <v>1076619.5</v>
      </c>
      <c r="G12" s="68">
        <f t="shared" ref="G12" si="15">F12/F$18</f>
        <v>2.7864599392670233E-3</v>
      </c>
      <c r="H12" s="72">
        <v>1048000</v>
      </c>
      <c r="I12" s="68">
        <f t="shared" ref="I12" si="16">H12/H$18</f>
        <v>2.7978369068571741E-3</v>
      </c>
      <c r="J12" s="69"/>
      <c r="BP12" s="63" t="s">
        <v>76</v>
      </c>
      <c r="BQ12" s="81">
        <v>31392463</v>
      </c>
    </row>
    <row r="13" spans="1:69" x14ac:dyDescent="0.25">
      <c r="A13" s="63" t="s">
        <v>6</v>
      </c>
      <c r="B13" s="65">
        <v>356081.8</v>
      </c>
      <c r="C13" s="68">
        <f t="shared" si="0"/>
        <v>1.1437294383916188E-3</v>
      </c>
      <c r="D13" s="65">
        <v>543693</v>
      </c>
      <c r="E13" s="68">
        <f t="shared" si="0"/>
        <v>1.6172236667220754E-3</v>
      </c>
      <c r="F13" s="72">
        <v>388477</v>
      </c>
      <c r="G13" s="68">
        <f t="shared" ref="G13" si="17">F13/F$18</f>
        <v>1.0054393384353853E-3</v>
      </c>
      <c r="H13" s="72">
        <v>380827</v>
      </c>
      <c r="I13" s="68">
        <f t="shared" ref="I13" si="18">H13/H$18</f>
        <v>1.0166906829462759E-3</v>
      </c>
      <c r="J13" s="69"/>
      <c r="BP13" s="63" t="s">
        <v>3</v>
      </c>
      <c r="BQ13" s="83">
        <v>64317030</v>
      </c>
    </row>
    <row r="14" spans="1:69" x14ac:dyDescent="0.25">
      <c r="A14" s="63" t="s">
        <v>12</v>
      </c>
      <c r="B14" s="65">
        <v>353507.03</v>
      </c>
      <c r="C14" s="68">
        <f t="shared" si="0"/>
        <v>1.1354593154982626E-3</v>
      </c>
      <c r="D14" s="65">
        <v>492542.33</v>
      </c>
      <c r="E14" s="68">
        <f t="shared" si="0"/>
        <v>1.4650751673066134E-3</v>
      </c>
      <c r="F14" s="72">
        <v>746808.29</v>
      </c>
      <c r="G14" s="68">
        <f t="shared" ref="G14" si="19">F14/F$18</f>
        <v>1.9328568564822666E-3</v>
      </c>
      <c r="H14" s="72">
        <v>688995</v>
      </c>
      <c r="I14" s="68">
        <f t="shared" ref="I14" si="20">H14/H$18</f>
        <v>1.8394042362977659E-3</v>
      </c>
      <c r="J14" s="69"/>
      <c r="BP14" s="63" t="s">
        <v>2</v>
      </c>
      <c r="BQ14" s="72">
        <v>88127471</v>
      </c>
    </row>
    <row r="15" spans="1:69" x14ac:dyDescent="0.25">
      <c r="A15" s="67" t="s">
        <v>119</v>
      </c>
      <c r="B15" s="86"/>
      <c r="C15" s="68">
        <f t="shared" si="0"/>
        <v>0</v>
      </c>
      <c r="D15" s="86"/>
      <c r="E15" s="68">
        <f t="shared" si="0"/>
        <v>0</v>
      </c>
      <c r="F15" s="88">
        <v>432995</v>
      </c>
      <c r="G15" s="68">
        <f t="shared" ref="G15" si="21">F15/F$18</f>
        <v>1.1206588970410854E-3</v>
      </c>
      <c r="H15" s="88">
        <v>2524746</v>
      </c>
      <c r="I15" s="68">
        <f t="shared" ref="I15" si="22">H15/H$18</f>
        <v>6.7402934534733045E-3</v>
      </c>
      <c r="J15" s="69"/>
      <c r="BP15" s="67" t="s">
        <v>15</v>
      </c>
      <c r="BQ15" s="90">
        <v>173714671</v>
      </c>
    </row>
    <row r="16" spans="1:69" x14ac:dyDescent="0.25">
      <c r="A16" s="67" t="s">
        <v>7</v>
      </c>
      <c r="B16" s="65">
        <v>437314.72</v>
      </c>
      <c r="C16" s="68">
        <f t="shared" si="0"/>
        <v>1.4046483676110042E-3</v>
      </c>
      <c r="D16" s="65">
        <v>416869.44</v>
      </c>
      <c r="E16" s="68">
        <f t="shared" si="0"/>
        <v>1.239984925870258E-3</v>
      </c>
      <c r="F16" s="72">
        <v>447000</v>
      </c>
      <c r="G16" s="68">
        <f t="shared" ref="G16" si="23">F16/F$18</f>
        <v>1.1569060311951988E-3</v>
      </c>
      <c r="H16" s="72">
        <v>449999</v>
      </c>
      <c r="I16" s="68">
        <f t="shared" ref="I16" si="24">H16/H$18</f>
        <v>1.2013585975656693E-3</v>
      </c>
      <c r="J16" s="69"/>
    </row>
    <row r="17" spans="1:69" x14ac:dyDescent="0.25">
      <c r="A17" s="67" t="s">
        <v>5</v>
      </c>
      <c r="B17" s="65">
        <v>47449.22</v>
      </c>
      <c r="C17" s="68">
        <f t="shared" si="0"/>
        <v>1.5240618796782192E-4</v>
      </c>
      <c r="D17" s="65">
        <v>42929.67</v>
      </c>
      <c r="E17" s="68">
        <f t="shared" si="0"/>
        <v>1.2769500127566232E-4</v>
      </c>
      <c r="F17" s="72">
        <v>49999.839999999997</v>
      </c>
      <c r="G17" s="68">
        <f t="shared" ref="G17" si="25">F17/F$18</f>
        <v>1.2940741936195738E-4</v>
      </c>
      <c r="H17" s="72">
        <v>49991</v>
      </c>
      <c r="I17" s="68">
        <f t="shared" ref="I17" si="26">H17/H$18</f>
        <v>1.3346055802547423E-4</v>
      </c>
      <c r="J17" s="89"/>
    </row>
    <row r="18" spans="1:69" x14ac:dyDescent="0.25">
      <c r="A18" s="19" t="s">
        <v>9</v>
      </c>
      <c r="B18" s="2">
        <f>SUM(B4:B17)</f>
        <v>311333946.69000006</v>
      </c>
      <c r="C18" s="3"/>
      <c r="D18" s="2">
        <f>SUM(D4:D17)</f>
        <v>336189119.16000003</v>
      </c>
      <c r="E18" s="87"/>
      <c r="F18" s="2">
        <f>SUM(F4:F17)</f>
        <v>386375373.57999992</v>
      </c>
      <c r="G18" s="4"/>
      <c r="H18" s="2">
        <f>SUM(H4:H17)</f>
        <v>374575086</v>
      </c>
      <c r="I18" s="4"/>
      <c r="J18" s="96"/>
    </row>
    <row r="19" spans="1:69" x14ac:dyDescent="0.25">
      <c r="A19" s="1"/>
      <c r="B19" s="1"/>
      <c r="C19" s="1"/>
      <c r="D19" s="1"/>
      <c r="E19" s="1"/>
      <c r="F19" s="1"/>
      <c r="G19" s="1"/>
      <c r="H19" s="1"/>
      <c r="I19" s="1"/>
      <c r="J19" s="69"/>
    </row>
    <row r="20" spans="1:69" x14ac:dyDescent="0.25">
      <c r="A20" s="1"/>
      <c r="B20" s="1"/>
      <c r="C20" s="1"/>
      <c r="D20" s="1"/>
      <c r="E20" s="1"/>
      <c r="F20" s="1"/>
      <c r="G20" s="1"/>
      <c r="H20" s="1"/>
      <c r="I20" s="1"/>
      <c r="Q20" s="16"/>
      <c r="R20" s="57"/>
      <c r="S20" s="16"/>
      <c r="T20" s="57"/>
      <c r="U20" s="16"/>
      <c r="V20" s="57"/>
      <c r="BP20" s="63"/>
      <c r="BQ20" s="138"/>
    </row>
    <row r="21" spans="1:69" x14ac:dyDescent="0.25">
      <c r="A21" s="1"/>
      <c r="B21" s="1"/>
      <c r="C21" s="1"/>
      <c r="D21" s="1"/>
      <c r="E21" s="1"/>
      <c r="F21" s="1"/>
      <c r="G21" s="1"/>
      <c r="H21" s="1"/>
      <c r="I21" s="1"/>
      <c r="BP21" s="63"/>
      <c r="BQ21" s="138"/>
    </row>
    <row r="22" spans="1:69" x14ac:dyDescent="0.25">
      <c r="A22" s="1"/>
      <c r="B22" s="1"/>
      <c r="C22" s="1"/>
      <c r="D22" s="1"/>
      <c r="E22" s="1"/>
      <c r="F22" s="1"/>
      <c r="G22" s="1"/>
      <c r="H22" s="1"/>
      <c r="I22" s="1"/>
      <c r="BP22" s="63"/>
      <c r="BQ22" s="138"/>
    </row>
    <row r="23" spans="1:69" x14ac:dyDescent="0.25">
      <c r="A23" s="1"/>
      <c r="B23" s="1"/>
      <c r="C23" s="1"/>
      <c r="D23" s="1"/>
      <c r="E23" s="1"/>
      <c r="F23" s="1"/>
      <c r="G23" s="1"/>
      <c r="H23" s="1"/>
      <c r="I23" s="1"/>
      <c r="BP23" s="63"/>
      <c r="BQ23" s="138"/>
    </row>
    <row r="24" spans="1:69" x14ac:dyDescent="0.25">
      <c r="A24" s="1"/>
      <c r="B24" s="1"/>
      <c r="C24" s="1"/>
      <c r="D24" s="1"/>
      <c r="E24" s="1"/>
      <c r="F24" s="1"/>
      <c r="G24" s="1"/>
      <c r="H24" s="1"/>
      <c r="I24" s="1"/>
      <c r="BP24" s="63"/>
      <c r="BQ24" s="138"/>
    </row>
    <row r="25" spans="1:69" x14ac:dyDescent="0.25">
      <c r="A25" s="1"/>
      <c r="B25" s="1"/>
      <c r="C25" s="1"/>
      <c r="D25" s="1"/>
      <c r="E25" s="1"/>
      <c r="F25" s="1"/>
      <c r="G25" s="1"/>
      <c r="H25" s="76"/>
      <c r="I25" s="1"/>
      <c r="BP25" s="63"/>
      <c r="BQ25" s="138"/>
    </row>
    <row r="26" spans="1:69" x14ac:dyDescent="0.25">
      <c r="A26" s="1"/>
      <c r="B26" s="1"/>
      <c r="C26" s="1"/>
      <c r="D26" s="1"/>
      <c r="E26" s="1"/>
      <c r="F26" s="1"/>
      <c r="G26" s="1"/>
      <c r="H26" s="1"/>
      <c r="I26" s="1"/>
      <c r="BP26" s="67"/>
      <c r="BQ26" s="138"/>
    </row>
    <row r="27" spans="1:69" x14ac:dyDescent="0.25">
      <c r="A27" s="1"/>
      <c r="B27" s="1"/>
      <c r="C27" s="1"/>
      <c r="D27" s="1"/>
      <c r="E27" s="1"/>
      <c r="F27" s="1"/>
      <c r="G27" s="1"/>
      <c r="H27" s="1"/>
      <c r="I27" s="1"/>
    </row>
    <row r="28" spans="1:69" x14ac:dyDescent="0.25">
      <c r="A28" s="1"/>
      <c r="B28" s="1"/>
      <c r="C28" s="1"/>
      <c r="D28" s="1"/>
      <c r="E28" s="1"/>
      <c r="F28" s="1"/>
      <c r="G28" s="1"/>
      <c r="H28" s="1"/>
      <c r="I28" s="1"/>
    </row>
    <row r="29" spans="1:69" x14ac:dyDescent="0.25">
      <c r="A29" s="1"/>
      <c r="B29" s="1"/>
      <c r="C29" s="1"/>
      <c r="D29" s="1"/>
      <c r="E29" s="1"/>
      <c r="F29" s="1"/>
      <c r="G29" s="1"/>
      <c r="H29" s="1"/>
      <c r="I29" s="1"/>
    </row>
    <row r="30" spans="1:69" x14ac:dyDescent="0.25">
      <c r="A30" s="1"/>
      <c r="B30" s="1"/>
      <c r="C30" s="1"/>
      <c r="D30" s="1"/>
      <c r="E30" s="1"/>
      <c r="F30" s="1"/>
      <c r="G30" s="1"/>
      <c r="H30" s="1"/>
      <c r="I30" s="1"/>
    </row>
    <row r="31" spans="1:69" x14ac:dyDescent="0.25">
      <c r="A31" s="1"/>
      <c r="B31" s="1"/>
      <c r="C31" s="1"/>
      <c r="D31" s="1"/>
      <c r="E31" s="1"/>
      <c r="F31" s="1"/>
      <c r="G31" s="1"/>
      <c r="H31" s="1"/>
      <c r="I31" s="1"/>
    </row>
    <row r="32" spans="1:69" x14ac:dyDescent="0.25">
      <c r="A32" s="1"/>
      <c r="B32" s="1"/>
      <c r="C32" s="1"/>
      <c r="D32" s="1"/>
      <c r="E32" s="1"/>
      <c r="F32" s="1"/>
      <c r="G32" s="1"/>
      <c r="H32" s="1"/>
      <c r="I32" s="1"/>
    </row>
    <row r="33" spans="1:9" x14ac:dyDescent="0.25">
      <c r="A33" s="1"/>
      <c r="B33" s="1"/>
      <c r="C33" s="1"/>
      <c r="D33" s="1"/>
      <c r="E33" s="1"/>
      <c r="F33" s="1"/>
      <c r="G33" s="1"/>
      <c r="H33" s="1"/>
      <c r="I33" s="1"/>
    </row>
    <row r="34" spans="1:9" x14ac:dyDescent="0.25">
      <c r="A34" s="1"/>
      <c r="B34" s="1"/>
      <c r="C34" s="1"/>
      <c r="D34" s="1"/>
      <c r="E34" s="1"/>
      <c r="F34" s="1"/>
      <c r="G34" s="1"/>
      <c r="H34" s="1"/>
      <c r="I34" s="1"/>
    </row>
    <row r="35" spans="1:9" x14ac:dyDescent="0.25">
      <c r="A35" s="1"/>
      <c r="B35" s="1"/>
      <c r="C35" s="1"/>
      <c r="D35" s="1"/>
      <c r="E35" s="1"/>
      <c r="F35" s="1"/>
      <c r="G35" s="1"/>
      <c r="H35" s="1"/>
      <c r="I35" s="1"/>
    </row>
    <row r="36" spans="1:9" x14ac:dyDescent="0.25">
      <c r="A36" s="1"/>
      <c r="B36" s="1"/>
      <c r="C36" s="1"/>
      <c r="D36" s="1"/>
      <c r="E36" s="1"/>
      <c r="F36" s="1"/>
      <c r="G36" s="1"/>
      <c r="H36" s="1"/>
      <c r="I36" s="1"/>
    </row>
    <row r="37" spans="1:9" x14ac:dyDescent="0.25">
      <c r="A37" s="1"/>
      <c r="B37" s="1"/>
      <c r="C37" s="1"/>
      <c r="D37" s="1"/>
      <c r="E37" s="1"/>
      <c r="F37" s="1"/>
      <c r="G37" s="1"/>
      <c r="H37" s="1"/>
      <c r="I37" s="1"/>
    </row>
    <row r="38" spans="1:9" x14ac:dyDescent="0.25">
      <c r="A38" s="1"/>
      <c r="B38" s="1"/>
      <c r="C38" s="1"/>
      <c r="D38" s="1"/>
      <c r="E38" s="1"/>
      <c r="F38" s="1"/>
      <c r="G38" s="1"/>
      <c r="H38" s="1"/>
      <c r="I38" s="1"/>
    </row>
    <row r="39" spans="1:9" x14ac:dyDescent="0.25">
      <c r="A39" s="1"/>
      <c r="B39" s="1"/>
      <c r="C39" s="1"/>
      <c r="D39" s="1"/>
      <c r="E39" s="1"/>
      <c r="F39" s="1"/>
      <c r="G39" s="1"/>
      <c r="H39" s="1"/>
      <c r="I39" s="1"/>
    </row>
    <row r="40" spans="1:9" x14ac:dyDescent="0.25">
      <c r="A40" s="1"/>
      <c r="B40" s="1"/>
      <c r="C40" s="1"/>
      <c r="D40" s="1"/>
      <c r="E40" s="1"/>
      <c r="F40" s="1"/>
      <c r="G40" s="1"/>
      <c r="H40" s="1"/>
      <c r="I40" s="1"/>
    </row>
    <row r="41" spans="1:9" x14ac:dyDescent="0.25">
      <c r="A41" s="1"/>
      <c r="B41" s="1"/>
      <c r="C41" s="1"/>
      <c r="D41" s="1"/>
      <c r="E41" s="1"/>
      <c r="F41" s="1"/>
      <c r="G41" s="1"/>
      <c r="H41" s="1"/>
      <c r="I41" s="1"/>
    </row>
    <row r="42" spans="1:9" x14ac:dyDescent="0.25">
      <c r="A42" s="1"/>
      <c r="B42" s="1"/>
      <c r="C42" s="1"/>
      <c r="D42" s="1"/>
      <c r="E42" s="1"/>
      <c r="F42" s="1"/>
      <c r="G42" s="1"/>
      <c r="H42" s="1"/>
      <c r="I42" s="1"/>
    </row>
    <row r="43" spans="1:9" x14ac:dyDescent="0.25">
      <c r="A43" s="1"/>
      <c r="B43" s="1"/>
      <c r="C43" s="1"/>
      <c r="D43" s="1"/>
      <c r="E43" s="1"/>
      <c r="F43" s="1"/>
      <c r="G43" s="1"/>
      <c r="H43" s="1"/>
      <c r="I43" s="1"/>
    </row>
    <row r="44" spans="1:9" x14ac:dyDescent="0.25">
      <c r="A44" s="1"/>
      <c r="B44" s="1"/>
      <c r="C44" s="1"/>
      <c r="D44" s="1"/>
      <c r="E44" s="1"/>
      <c r="F44" s="1"/>
      <c r="G44" s="1"/>
      <c r="H44" s="1"/>
      <c r="I44" s="1"/>
    </row>
    <row r="45" spans="1:9" x14ac:dyDescent="0.25">
      <c r="A45" s="1"/>
      <c r="B45" s="1"/>
      <c r="C45" s="1"/>
      <c r="D45" s="1"/>
      <c r="E45" s="1"/>
      <c r="F45" s="1"/>
      <c r="G45" s="1"/>
      <c r="H45" s="1"/>
      <c r="I45" s="1"/>
    </row>
    <row r="46" spans="1:9" x14ac:dyDescent="0.25">
      <c r="A46" s="125" t="s">
        <v>121</v>
      </c>
      <c r="B46" s="125"/>
      <c r="C46" s="125"/>
      <c r="D46" s="125"/>
      <c r="E46" s="125"/>
      <c r="F46" s="125"/>
      <c r="G46" s="125"/>
      <c r="H46" s="125"/>
      <c r="I46" s="125"/>
    </row>
    <row r="47" spans="1:9" ht="48" customHeight="1" x14ac:dyDescent="0.25">
      <c r="A47" s="125"/>
      <c r="B47" s="125"/>
      <c r="C47" s="125"/>
      <c r="D47" s="125"/>
      <c r="E47" s="125"/>
      <c r="F47" s="125"/>
      <c r="G47" s="125"/>
      <c r="H47" s="125"/>
      <c r="I47" s="125"/>
    </row>
    <row r="48" spans="1:9" ht="34.5" customHeight="1" x14ac:dyDescent="0.25">
      <c r="A48" s="126" t="s">
        <v>79</v>
      </c>
      <c r="B48" s="126"/>
      <c r="C48" s="126"/>
      <c r="D48" s="126"/>
      <c r="E48" s="126"/>
      <c r="F48" s="126"/>
      <c r="G48" s="126"/>
      <c r="H48" s="126"/>
      <c r="I48" s="126"/>
    </row>
    <row r="49" spans="1:9" ht="20.25" customHeight="1" x14ac:dyDescent="0.25">
      <c r="A49" s="126"/>
      <c r="B49" s="126"/>
      <c r="C49" s="126"/>
      <c r="D49" s="126"/>
      <c r="E49" s="126"/>
      <c r="F49" s="126"/>
      <c r="G49" s="126"/>
      <c r="H49" s="126"/>
      <c r="I49" s="126"/>
    </row>
    <row r="50" spans="1:9" ht="21.75" customHeight="1" x14ac:dyDescent="0.25">
      <c r="A50" s="118" t="s">
        <v>10</v>
      </c>
      <c r="B50" s="118"/>
      <c r="C50" s="118"/>
      <c r="D50" s="118"/>
      <c r="E50" s="118"/>
      <c r="F50" s="118"/>
      <c r="G50" s="118"/>
      <c r="H50" s="118"/>
      <c r="I50" s="118"/>
    </row>
    <row r="51" spans="1:9" ht="31.5" customHeight="1" x14ac:dyDescent="0.25"/>
    <row r="52" spans="1:9" ht="20.25" customHeight="1" x14ac:dyDescent="0.25"/>
  </sheetData>
  <autoFilter ref="BP1:BQ1" xr:uid="{00000000-0009-0000-0000-000002000000}">
    <sortState xmlns:xlrd2="http://schemas.microsoft.com/office/spreadsheetml/2017/richdata2" ref="BP2:BQ15">
      <sortCondition ref="BQ1"/>
    </sortState>
  </autoFilter>
  <mergeCells count="9">
    <mergeCell ref="K1:L1"/>
    <mergeCell ref="A1:I1"/>
    <mergeCell ref="A46:I47"/>
    <mergeCell ref="A48:I49"/>
    <mergeCell ref="A50:I50"/>
    <mergeCell ref="H2:I2"/>
    <mergeCell ref="F2:G2"/>
    <mergeCell ref="D2:E2"/>
    <mergeCell ref="B2:C2"/>
  </mergeCells>
  <pageMargins left="0.7" right="0.7" top="0.75" bottom="0.75" header="0.3" footer="0.3"/>
  <pageSetup scale="6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sheetPr>
  <dimension ref="A1:CY35"/>
  <sheetViews>
    <sheetView zoomScaleNormal="100" workbookViewId="0">
      <selection activeCell="G15" sqref="G15"/>
    </sheetView>
  </sheetViews>
  <sheetFormatPr defaultColWidth="9.140625" defaultRowHeight="15" x14ac:dyDescent="0.25"/>
  <cols>
    <col min="1" max="1" width="17.140625" style="108" customWidth="1"/>
    <col min="2" max="2" width="8.7109375" style="108" bestFit="1" customWidth="1"/>
    <col min="3" max="11" width="15" style="108" customWidth="1"/>
    <col min="12" max="12" width="15" style="109" customWidth="1"/>
    <col min="13" max="13" width="15" style="108" customWidth="1"/>
    <col min="14" max="15" width="12.140625" style="108" bestFit="1" customWidth="1"/>
    <col min="16" max="17" width="9.140625" style="108"/>
    <col min="18" max="18" width="14.7109375" style="108" bestFit="1" customWidth="1"/>
    <col min="19" max="19" width="9.140625" style="108"/>
    <col min="20" max="20" width="12" style="108" bestFit="1" customWidth="1"/>
    <col min="21" max="16384" width="9.140625" style="108"/>
  </cols>
  <sheetData>
    <row r="1" spans="1:103" ht="23.25" x14ac:dyDescent="0.35">
      <c r="A1" s="131" t="s">
        <v>135</v>
      </c>
      <c r="B1" s="131"/>
      <c r="C1" s="131"/>
      <c r="D1" s="131"/>
      <c r="E1" s="131"/>
      <c r="F1" s="131"/>
      <c r="G1" s="131"/>
      <c r="H1" s="131"/>
      <c r="I1" s="131"/>
      <c r="J1" s="131"/>
      <c r="K1" s="131"/>
      <c r="L1" s="131"/>
      <c r="M1" s="131"/>
    </row>
    <row r="2" spans="1:103" ht="75" x14ac:dyDescent="0.25">
      <c r="A2" s="6" t="s">
        <v>26</v>
      </c>
      <c r="B2" s="7"/>
      <c r="C2" s="8" t="s">
        <v>32</v>
      </c>
      <c r="D2" s="8" t="s">
        <v>140</v>
      </c>
      <c r="E2" s="8" t="s">
        <v>15</v>
      </c>
      <c r="F2" s="8" t="s">
        <v>141</v>
      </c>
      <c r="G2" s="8" t="s">
        <v>4</v>
      </c>
      <c r="H2" s="8" t="s">
        <v>33</v>
      </c>
      <c r="I2" s="8" t="s">
        <v>6</v>
      </c>
      <c r="J2" s="8" t="s">
        <v>34</v>
      </c>
      <c r="K2" s="8" t="s">
        <v>119</v>
      </c>
      <c r="L2" s="8" t="s">
        <v>120</v>
      </c>
      <c r="M2" s="114" t="s">
        <v>139</v>
      </c>
    </row>
    <row r="3" spans="1:103" x14ac:dyDescent="0.25">
      <c r="A3" s="132" t="s">
        <v>29</v>
      </c>
      <c r="B3" s="9" t="s">
        <v>35</v>
      </c>
      <c r="C3" s="10">
        <f>SUM(D3:M3)</f>
        <v>245836524.49600047</v>
      </c>
      <c r="D3" s="91">
        <v>71319139.940000013</v>
      </c>
      <c r="E3" s="10">
        <v>138278885.13599992</v>
      </c>
      <c r="F3" s="91">
        <v>2826155.0900000003</v>
      </c>
      <c r="G3" s="10">
        <v>1469092.95</v>
      </c>
      <c r="H3" s="91">
        <v>28620563.690000568</v>
      </c>
      <c r="I3" s="10">
        <v>306327</v>
      </c>
      <c r="J3" s="91">
        <v>684000</v>
      </c>
      <c r="K3" s="10">
        <v>630599.18999999994</v>
      </c>
      <c r="L3" s="91">
        <v>1701761.5</v>
      </c>
      <c r="M3" s="113"/>
      <c r="N3" s="16"/>
    </row>
    <row r="4" spans="1:103" x14ac:dyDescent="0.25">
      <c r="A4" s="133"/>
      <c r="B4" s="11" t="s">
        <v>36</v>
      </c>
      <c r="C4" s="12">
        <v>41697</v>
      </c>
      <c r="D4" s="92">
        <v>20181</v>
      </c>
      <c r="E4" s="12">
        <v>16168</v>
      </c>
      <c r="F4" s="92">
        <v>502</v>
      </c>
      <c r="G4" s="12">
        <v>946</v>
      </c>
      <c r="H4" s="92">
        <v>4132</v>
      </c>
      <c r="I4" s="12">
        <v>145</v>
      </c>
      <c r="J4" s="92">
        <v>171</v>
      </c>
      <c r="K4" s="12">
        <v>157</v>
      </c>
      <c r="L4" s="92">
        <v>234</v>
      </c>
      <c r="M4" s="112"/>
      <c r="CY4" s="108" t="s">
        <v>29</v>
      </c>
    </row>
    <row r="5" spans="1:103" x14ac:dyDescent="0.25">
      <c r="A5" s="134"/>
      <c r="B5" s="13" t="s">
        <v>37</v>
      </c>
      <c r="C5" s="14">
        <f t="shared" ref="C5:K5" si="0">C3/C4</f>
        <v>5895.7844568194469</v>
      </c>
      <c r="D5" s="93">
        <f t="shared" si="0"/>
        <v>3533.9745275258915</v>
      </c>
      <c r="E5" s="14">
        <f t="shared" si="0"/>
        <v>8552.6277298367095</v>
      </c>
      <c r="F5" s="93">
        <f t="shared" si="0"/>
        <v>5629.7910159362555</v>
      </c>
      <c r="G5" s="14">
        <f t="shared" si="0"/>
        <v>1552.9523784355179</v>
      </c>
      <c r="H5" s="93">
        <f t="shared" si="0"/>
        <v>6926.5643005809698</v>
      </c>
      <c r="I5" s="14">
        <f t="shared" si="0"/>
        <v>2112.6</v>
      </c>
      <c r="J5" s="93">
        <f t="shared" si="0"/>
        <v>4000</v>
      </c>
      <c r="K5" s="14">
        <f t="shared" si="0"/>
        <v>4016.555350318471</v>
      </c>
      <c r="L5" s="93">
        <f>L3/L4</f>
        <v>7272.485042735043</v>
      </c>
      <c r="M5" s="112"/>
      <c r="CY5" s="108" t="s">
        <v>29</v>
      </c>
    </row>
    <row r="6" spans="1:103" x14ac:dyDescent="0.25">
      <c r="A6" s="132" t="s">
        <v>28</v>
      </c>
      <c r="B6" s="9" t="s">
        <v>35</v>
      </c>
      <c r="C6" s="10">
        <f>SUM(D6:M6)</f>
        <v>30743029.489999998</v>
      </c>
      <c r="D6" s="91">
        <v>15555401.65</v>
      </c>
      <c r="E6" s="10">
        <v>6356523</v>
      </c>
      <c r="F6" s="91">
        <v>85400</v>
      </c>
      <c r="G6" s="10">
        <v>2862744</v>
      </c>
      <c r="H6" s="94">
        <v>3465410.6400000136</v>
      </c>
      <c r="I6" s="15"/>
      <c r="J6" s="94">
        <v>224000</v>
      </c>
      <c r="K6" s="10">
        <v>2186050.1999999839</v>
      </c>
      <c r="L6" s="91">
        <v>7500</v>
      </c>
      <c r="M6" s="113"/>
      <c r="N6" s="16"/>
      <c r="CY6" s="108" t="s">
        <v>29</v>
      </c>
    </row>
    <row r="7" spans="1:103" x14ac:dyDescent="0.25">
      <c r="A7" s="133"/>
      <c r="B7" s="11" t="s">
        <v>36</v>
      </c>
      <c r="C7" s="12">
        <v>14198</v>
      </c>
      <c r="D7" s="92">
        <v>7285</v>
      </c>
      <c r="E7" s="12">
        <v>2307</v>
      </c>
      <c r="F7" s="92">
        <v>49</v>
      </c>
      <c r="G7" s="12">
        <v>2010</v>
      </c>
      <c r="H7" s="92">
        <v>1706</v>
      </c>
      <c r="I7" s="12"/>
      <c r="J7" s="92">
        <v>56</v>
      </c>
      <c r="K7" s="12">
        <v>1203</v>
      </c>
      <c r="L7" s="92">
        <v>1</v>
      </c>
      <c r="M7" s="112"/>
      <c r="CY7" s="108" t="s">
        <v>28</v>
      </c>
    </row>
    <row r="8" spans="1:103" x14ac:dyDescent="0.25">
      <c r="A8" s="134"/>
      <c r="B8" s="13" t="s">
        <v>37</v>
      </c>
      <c r="C8" s="14">
        <f t="shared" ref="C8:H8" si="1">C6/C7</f>
        <v>2165.3070495844486</v>
      </c>
      <c r="D8" s="93">
        <f t="shared" si="1"/>
        <v>2135.2644680851063</v>
      </c>
      <c r="E8" s="14">
        <f t="shared" si="1"/>
        <v>2755.3198959687907</v>
      </c>
      <c r="F8" s="93">
        <f t="shared" si="1"/>
        <v>1742.8571428571429</v>
      </c>
      <c r="G8" s="14">
        <f t="shared" si="1"/>
        <v>1424.2507462686567</v>
      </c>
      <c r="H8" s="93">
        <f t="shared" si="1"/>
        <v>2031.3075263774992</v>
      </c>
      <c r="I8" s="14"/>
      <c r="J8" s="93">
        <f>J6/J7</f>
        <v>4000</v>
      </c>
      <c r="K8" s="14">
        <f>K6/K7</f>
        <v>1817.1655860348994</v>
      </c>
      <c r="L8" s="93">
        <f>L6/L7</f>
        <v>7500</v>
      </c>
      <c r="M8" s="112"/>
      <c r="CY8" s="108" t="s">
        <v>28</v>
      </c>
    </row>
    <row r="9" spans="1:103" x14ac:dyDescent="0.25">
      <c r="A9" s="132" t="s">
        <v>30</v>
      </c>
      <c r="B9" s="9" t="s">
        <v>35</v>
      </c>
      <c r="C9" s="10">
        <f>SUM(D9:M9)</f>
        <v>94089778.969999999</v>
      </c>
      <c r="D9" s="91">
        <v>62315657.969999999</v>
      </c>
      <c r="E9" s="10">
        <v>28854040</v>
      </c>
      <c r="F9" s="91"/>
      <c r="G9" s="10">
        <v>594245</v>
      </c>
      <c r="H9" s="91"/>
      <c r="I9" s="10">
        <v>76500</v>
      </c>
      <c r="J9" s="91">
        <v>112000</v>
      </c>
      <c r="K9" s="10"/>
      <c r="L9" s="91">
        <v>1002336</v>
      </c>
      <c r="M9" s="116">
        <v>1135000</v>
      </c>
      <c r="N9" s="16"/>
      <c r="CY9" s="108" t="s">
        <v>28</v>
      </c>
    </row>
    <row r="10" spans="1:103" x14ac:dyDescent="0.25">
      <c r="A10" s="133"/>
      <c r="B10" s="11" t="s">
        <v>36</v>
      </c>
      <c r="C10" s="12">
        <v>14229</v>
      </c>
      <c r="D10" s="92">
        <v>10263</v>
      </c>
      <c r="E10" s="12">
        <v>3438</v>
      </c>
      <c r="F10" s="92"/>
      <c r="G10" s="12">
        <v>409</v>
      </c>
      <c r="H10" s="92"/>
      <c r="I10" s="12">
        <v>29</v>
      </c>
      <c r="J10" s="92">
        <v>28</v>
      </c>
      <c r="K10" s="12"/>
      <c r="L10" s="92">
        <v>137</v>
      </c>
      <c r="M10" s="112">
        <v>96</v>
      </c>
      <c r="CY10" s="108" t="s">
        <v>30</v>
      </c>
    </row>
    <row r="11" spans="1:103" x14ac:dyDescent="0.25">
      <c r="A11" s="134"/>
      <c r="B11" s="13" t="s">
        <v>37</v>
      </c>
      <c r="C11" s="14">
        <f>C9/C10</f>
        <v>6612.5362969990865</v>
      </c>
      <c r="D11" s="93"/>
      <c r="E11" s="14">
        <f>E9/E10</f>
        <v>8392.6817917393837</v>
      </c>
      <c r="F11" s="93"/>
      <c r="G11" s="14">
        <f>G9/G10</f>
        <v>1452.9217603911979</v>
      </c>
      <c r="H11" s="93"/>
      <c r="I11" s="14">
        <f>I9/I10</f>
        <v>2637.9310344827586</v>
      </c>
      <c r="J11" s="93">
        <f>J9/J10</f>
        <v>4000</v>
      </c>
      <c r="K11" s="14"/>
      <c r="L11" s="93">
        <f>L9/L10</f>
        <v>7316.3211678832113</v>
      </c>
      <c r="M11" s="115">
        <f>M9/M10</f>
        <v>11822.916666666666</v>
      </c>
      <c r="CY11" s="108" t="s">
        <v>30</v>
      </c>
    </row>
    <row r="12" spans="1:103" x14ac:dyDescent="0.25">
      <c r="A12" s="132" t="s">
        <v>31</v>
      </c>
      <c r="B12" s="9" t="s">
        <v>35</v>
      </c>
      <c r="C12" s="10">
        <f>SUM(D12:M12)</f>
        <v>1842720.0199999998</v>
      </c>
      <c r="D12" s="91">
        <v>1297351.0199999998</v>
      </c>
      <c r="E12" s="10">
        <v>467760.5</v>
      </c>
      <c r="F12" s="91"/>
      <c r="G12" s="10">
        <v>49608.5</v>
      </c>
      <c r="H12" s="91"/>
      <c r="I12" s="10"/>
      <c r="J12" s="91">
        <v>28000</v>
      </c>
      <c r="K12" s="10"/>
      <c r="L12" s="91"/>
      <c r="M12" s="113"/>
      <c r="N12" s="16"/>
      <c r="CY12" s="108" t="s">
        <v>30</v>
      </c>
    </row>
    <row r="13" spans="1:103" x14ac:dyDescent="0.25">
      <c r="A13" s="133"/>
      <c r="B13" s="11" t="s">
        <v>36</v>
      </c>
      <c r="C13" s="12">
        <v>618</v>
      </c>
      <c r="D13" s="92">
        <v>468</v>
      </c>
      <c r="E13" s="12">
        <v>111</v>
      </c>
      <c r="F13" s="92"/>
      <c r="G13" s="12">
        <v>36</v>
      </c>
      <c r="H13" s="92"/>
      <c r="I13" s="12"/>
      <c r="J13" s="92">
        <v>7</v>
      </c>
      <c r="K13" s="12"/>
      <c r="L13" s="92"/>
      <c r="M13" s="112"/>
      <c r="CY13" s="108" t="s">
        <v>31</v>
      </c>
    </row>
    <row r="14" spans="1:103" x14ac:dyDescent="0.25">
      <c r="A14" s="134"/>
      <c r="B14" s="13" t="s">
        <v>37</v>
      </c>
      <c r="C14" s="14">
        <f>C12/C13</f>
        <v>2981.7476051779931</v>
      </c>
      <c r="D14" s="93">
        <f>D12/D13</f>
        <v>2772.1175641025638</v>
      </c>
      <c r="E14" s="14">
        <f>E12/E13</f>
        <v>4214.0585585585586</v>
      </c>
      <c r="F14" s="93"/>
      <c r="G14" s="14">
        <f>G12/G13</f>
        <v>1378.0138888888889</v>
      </c>
      <c r="H14" s="93"/>
      <c r="I14" s="14"/>
      <c r="J14" s="93">
        <f>J12/J13</f>
        <v>4000</v>
      </c>
      <c r="K14" s="14"/>
      <c r="L14" s="93"/>
      <c r="M14" s="112"/>
      <c r="CY14" s="108" t="s">
        <v>31</v>
      </c>
    </row>
    <row r="15" spans="1:103" x14ac:dyDescent="0.25">
      <c r="A15" s="135" t="s">
        <v>80</v>
      </c>
      <c r="B15" s="10" t="s">
        <v>35</v>
      </c>
      <c r="C15" s="10">
        <f>SUM(D15:M15)</f>
        <v>371377052.97600049</v>
      </c>
      <c r="D15" s="91">
        <f t="shared" ref="D15:L15" si="2">D3+D6+D9+D12</f>
        <v>150487550.58000001</v>
      </c>
      <c r="E15" s="10">
        <f t="shared" si="2"/>
        <v>173957208.63599992</v>
      </c>
      <c r="F15" s="91">
        <f t="shared" si="2"/>
        <v>2911555.0900000003</v>
      </c>
      <c r="G15" s="10">
        <f t="shared" si="2"/>
        <v>4975690.45</v>
      </c>
      <c r="H15" s="91">
        <f t="shared" si="2"/>
        <v>32085974.330000579</v>
      </c>
      <c r="I15" s="10">
        <f t="shared" si="2"/>
        <v>382827</v>
      </c>
      <c r="J15" s="91">
        <f t="shared" si="2"/>
        <v>1048000</v>
      </c>
      <c r="K15" s="10">
        <f t="shared" si="2"/>
        <v>2816649.3899999838</v>
      </c>
      <c r="L15" s="91">
        <f t="shared" si="2"/>
        <v>2711597.5</v>
      </c>
      <c r="M15" s="113"/>
      <c r="N15" s="16"/>
      <c r="CY15" s="108" t="s">
        <v>38</v>
      </c>
    </row>
    <row r="16" spans="1:103" x14ac:dyDescent="0.25">
      <c r="A16" s="136"/>
      <c r="B16" s="10" t="s">
        <v>36</v>
      </c>
      <c r="C16" s="17">
        <v>69760</v>
      </c>
      <c r="D16" s="95">
        <v>37871</v>
      </c>
      <c r="E16" s="17">
        <v>21714</v>
      </c>
      <c r="F16" s="95">
        <v>547</v>
      </c>
      <c r="G16" s="17">
        <v>3369</v>
      </c>
      <c r="H16" s="95">
        <v>5659</v>
      </c>
      <c r="I16" s="17">
        <v>174</v>
      </c>
      <c r="J16" s="95">
        <v>262</v>
      </c>
      <c r="K16" s="17">
        <v>1360</v>
      </c>
      <c r="L16" s="95">
        <v>371</v>
      </c>
      <c r="M16" s="112"/>
    </row>
    <row r="17" spans="1:15" x14ac:dyDescent="0.25">
      <c r="A17" s="137"/>
      <c r="B17" s="14" t="s">
        <v>37</v>
      </c>
      <c r="C17" s="14">
        <f t="shared" ref="C17:K17" si="3">C15/C16</f>
        <v>5323.6389474770713</v>
      </c>
      <c r="D17" s="93">
        <f t="shared" si="3"/>
        <v>3973.6883256317501</v>
      </c>
      <c r="E17" s="14">
        <f t="shared" si="3"/>
        <v>8011.2926515612007</v>
      </c>
      <c r="F17" s="93">
        <f t="shared" si="3"/>
        <v>5322.7698171846441</v>
      </c>
      <c r="G17" s="14">
        <f t="shared" si="3"/>
        <v>1476.9042594241616</v>
      </c>
      <c r="H17" s="93">
        <f t="shared" si="3"/>
        <v>5669.901807739986</v>
      </c>
      <c r="I17" s="14">
        <f t="shared" si="3"/>
        <v>2200.155172413793</v>
      </c>
      <c r="J17" s="93">
        <f t="shared" si="3"/>
        <v>4000</v>
      </c>
      <c r="K17" s="14">
        <f t="shared" si="3"/>
        <v>2071.0657279411644</v>
      </c>
      <c r="L17" s="93">
        <f>L15/L16</f>
        <v>7308.8881401617255</v>
      </c>
      <c r="M17" s="112"/>
      <c r="N17" s="16"/>
    </row>
    <row r="18" spans="1:15" x14ac:dyDescent="0.25">
      <c r="A18" s="125" t="s">
        <v>136</v>
      </c>
      <c r="B18" s="125"/>
      <c r="C18" s="125"/>
      <c r="D18" s="125"/>
      <c r="E18" s="125"/>
      <c r="F18" s="125"/>
      <c r="G18" s="125"/>
      <c r="H18" s="125"/>
      <c r="I18" s="125"/>
      <c r="J18" s="125"/>
      <c r="K18" s="125"/>
      <c r="L18" s="125"/>
      <c r="M18" s="125"/>
    </row>
    <row r="19" spans="1:15" ht="50.25" customHeight="1" x14ac:dyDescent="0.25">
      <c r="A19" s="125"/>
      <c r="B19" s="125"/>
      <c r="C19" s="125"/>
      <c r="D19" s="125"/>
      <c r="E19" s="125"/>
      <c r="F19" s="125"/>
      <c r="G19" s="125"/>
      <c r="H19" s="125"/>
      <c r="I19" s="125"/>
      <c r="J19" s="125"/>
      <c r="K19" s="125"/>
      <c r="L19" s="125"/>
      <c r="M19" s="125"/>
    </row>
    <row r="20" spans="1:15" ht="47.25" customHeight="1" x14ac:dyDescent="0.25">
      <c r="A20" s="1"/>
      <c r="B20" s="1"/>
      <c r="C20" s="1"/>
      <c r="D20" s="1"/>
      <c r="E20" s="1"/>
      <c r="F20" s="1"/>
      <c r="G20" s="1"/>
      <c r="H20" s="1"/>
      <c r="I20" s="1"/>
      <c r="J20" s="1"/>
      <c r="K20" s="1"/>
      <c r="L20" s="1"/>
      <c r="M20" s="1"/>
      <c r="O20" s="111"/>
    </row>
    <row r="21" spans="1:15" x14ac:dyDescent="0.25">
      <c r="A21" s="1"/>
      <c r="B21" s="1"/>
      <c r="C21" s="1"/>
      <c r="D21" s="1"/>
      <c r="E21" s="1"/>
      <c r="F21" s="1"/>
      <c r="G21" s="1"/>
      <c r="H21" s="1"/>
      <c r="I21" s="1"/>
      <c r="J21" s="1"/>
      <c r="K21" s="1"/>
      <c r="L21" s="1"/>
      <c r="M21" s="1"/>
    </row>
    <row r="22" spans="1:15" x14ac:dyDescent="0.25">
      <c r="A22" s="1"/>
      <c r="B22" s="1"/>
      <c r="C22" s="1"/>
      <c r="D22" s="1"/>
      <c r="E22" s="1"/>
      <c r="F22" s="1"/>
      <c r="G22" s="1"/>
      <c r="H22" s="1"/>
      <c r="I22" s="1"/>
      <c r="J22" s="1"/>
      <c r="K22" s="1"/>
      <c r="L22" s="1"/>
      <c r="M22" s="1"/>
    </row>
    <row r="23" spans="1:15" x14ac:dyDescent="0.25">
      <c r="A23" s="1"/>
      <c r="B23" s="1"/>
      <c r="C23" s="1"/>
      <c r="D23" s="1"/>
      <c r="E23" s="1"/>
      <c r="F23" s="1"/>
      <c r="G23" s="1"/>
      <c r="H23" s="1"/>
      <c r="I23" s="1"/>
      <c r="J23" s="1"/>
      <c r="K23" s="1"/>
      <c r="L23" s="1"/>
      <c r="M23" s="1"/>
    </row>
    <row r="24" spans="1:15" x14ac:dyDescent="0.25">
      <c r="A24" s="1"/>
      <c r="B24" s="1"/>
      <c r="C24" s="1"/>
      <c r="D24" s="1"/>
      <c r="E24" s="1"/>
      <c r="F24" s="1"/>
      <c r="G24" s="1"/>
      <c r="H24" s="1"/>
      <c r="I24" s="1"/>
      <c r="J24" s="1"/>
      <c r="K24" s="1"/>
      <c r="L24" s="1"/>
      <c r="M24" s="1"/>
    </row>
    <row r="25" spans="1:15" x14ac:dyDescent="0.25">
      <c r="A25" s="1"/>
      <c r="B25" s="1"/>
      <c r="C25" s="1"/>
      <c r="D25" s="1"/>
      <c r="E25" s="1"/>
      <c r="F25" s="1"/>
      <c r="G25" s="1"/>
      <c r="H25" s="1"/>
      <c r="I25" s="1"/>
      <c r="J25" s="1"/>
      <c r="K25" s="1"/>
      <c r="L25" s="1"/>
      <c r="M25" s="1"/>
    </row>
    <row r="26" spans="1:15" x14ac:dyDescent="0.25">
      <c r="A26" s="1"/>
      <c r="B26" s="1"/>
      <c r="C26" s="1"/>
      <c r="D26" s="1"/>
      <c r="E26" s="1"/>
      <c r="F26" s="1"/>
      <c r="G26" s="1"/>
      <c r="H26" s="1"/>
      <c r="I26" s="1"/>
      <c r="J26" s="1"/>
      <c r="K26" s="1"/>
      <c r="L26" s="1"/>
      <c r="M26" s="1"/>
    </row>
    <row r="27" spans="1:15" x14ac:dyDescent="0.25">
      <c r="A27" s="1"/>
      <c r="B27" s="1"/>
      <c r="C27" s="1"/>
      <c r="D27" s="1"/>
      <c r="E27" s="1"/>
      <c r="F27" s="1"/>
      <c r="G27" s="1"/>
      <c r="H27" s="1"/>
      <c r="I27" s="1"/>
      <c r="J27" s="1"/>
      <c r="K27" s="1"/>
      <c r="L27" s="1"/>
      <c r="M27" s="1"/>
    </row>
    <row r="28" spans="1:15" x14ac:dyDescent="0.25">
      <c r="A28" s="1"/>
      <c r="B28" s="1"/>
      <c r="C28" s="1"/>
      <c r="D28" s="1"/>
      <c r="E28" s="1"/>
      <c r="F28" s="1"/>
      <c r="G28" s="1"/>
      <c r="H28" s="1"/>
      <c r="I28" s="1"/>
      <c r="J28" s="1"/>
      <c r="K28" s="1"/>
      <c r="L28" s="1"/>
      <c r="M28" s="1"/>
    </row>
    <row r="29" spans="1:15" x14ac:dyDescent="0.25">
      <c r="A29" s="1"/>
      <c r="B29" s="1"/>
      <c r="C29" s="1"/>
      <c r="D29" s="1"/>
      <c r="E29" s="1"/>
      <c r="F29" s="1"/>
      <c r="G29" s="1"/>
      <c r="H29" s="1"/>
      <c r="I29" s="1"/>
      <c r="J29" s="1"/>
      <c r="K29" s="1"/>
      <c r="L29" s="1"/>
      <c r="M29" s="1"/>
    </row>
    <row r="30" spans="1:15" x14ac:dyDescent="0.25">
      <c r="A30" s="1"/>
      <c r="B30" s="1"/>
      <c r="C30" s="1"/>
      <c r="D30" s="1"/>
      <c r="E30" s="1"/>
      <c r="F30" s="1"/>
      <c r="G30" s="1"/>
      <c r="H30" s="1"/>
      <c r="I30" s="1"/>
      <c r="J30" s="1"/>
      <c r="K30" s="1"/>
      <c r="L30" s="1"/>
      <c r="M30" s="1"/>
    </row>
    <row r="31" spans="1:15" x14ac:dyDescent="0.25">
      <c r="A31" s="1"/>
      <c r="B31" s="1"/>
      <c r="C31" s="1"/>
      <c r="D31" s="1"/>
      <c r="E31" s="1"/>
      <c r="F31" s="1"/>
      <c r="G31" s="1"/>
      <c r="H31" s="1"/>
      <c r="I31" s="1"/>
      <c r="J31" s="1"/>
      <c r="K31" s="1"/>
      <c r="L31" s="1"/>
      <c r="M31" s="1"/>
    </row>
    <row r="32" spans="1:15" x14ac:dyDescent="0.25">
      <c r="A32" s="1"/>
      <c r="B32" s="1"/>
      <c r="C32" s="1"/>
      <c r="D32" s="1"/>
      <c r="E32" s="1"/>
      <c r="F32" s="1"/>
      <c r="G32" s="1"/>
      <c r="H32" s="1"/>
      <c r="I32" s="1"/>
      <c r="J32" s="1"/>
      <c r="K32" s="1"/>
      <c r="L32" s="1"/>
      <c r="M32" s="1"/>
    </row>
    <row r="33" spans="1:13" x14ac:dyDescent="0.25">
      <c r="A33" s="1"/>
      <c r="B33" s="1"/>
      <c r="C33" s="1"/>
      <c r="D33" s="1"/>
      <c r="E33" s="1"/>
      <c r="F33" s="1"/>
      <c r="G33" s="1"/>
      <c r="H33" s="1"/>
      <c r="I33" s="1"/>
      <c r="J33" s="1"/>
      <c r="K33" s="1"/>
      <c r="L33" s="1"/>
      <c r="M33" s="1"/>
    </row>
    <row r="34" spans="1:13" x14ac:dyDescent="0.25">
      <c r="A34" s="29" t="s">
        <v>81</v>
      </c>
      <c r="B34" s="1"/>
      <c r="C34" s="1"/>
      <c r="D34" s="1"/>
      <c r="E34" s="1"/>
      <c r="F34" s="1"/>
      <c r="G34" s="1"/>
      <c r="H34" s="1"/>
      <c r="I34" s="1"/>
      <c r="J34" s="1"/>
      <c r="K34" s="1"/>
      <c r="L34" s="1"/>
      <c r="M34" s="1"/>
    </row>
    <row r="35" spans="1:13" x14ac:dyDescent="0.25">
      <c r="A35" s="29" t="s">
        <v>83</v>
      </c>
      <c r="B35" s="1"/>
      <c r="C35" s="1"/>
      <c r="D35" s="1"/>
      <c r="E35" s="1"/>
      <c r="F35" s="1"/>
      <c r="G35" s="1"/>
      <c r="H35" s="1"/>
      <c r="I35" s="1"/>
      <c r="J35" s="1"/>
      <c r="K35" s="1"/>
      <c r="L35" s="1"/>
      <c r="M35" s="1"/>
    </row>
  </sheetData>
  <mergeCells count="7">
    <mergeCell ref="A18:M19"/>
    <mergeCell ref="A1:M1"/>
    <mergeCell ref="A12:A14"/>
    <mergeCell ref="A15:A17"/>
    <mergeCell ref="A3:A5"/>
    <mergeCell ref="A6:A8"/>
    <mergeCell ref="A9:A11"/>
  </mergeCells>
  <pageMargins left="0.7" right="0.7" top="0.75" bottom="0.75" header="0.3" footer="0.3"/>
  <pageSetup scale="6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A1:M64"/>
  <sheetViews>
    <sheetView topLeftCell="B1" zoomScaleNormal="100" workbookViewId="0">
      <selection activeCell="D66" sqref="D66"/>
    </sheetView>
  </sheetViews>
  <sheetFormatPr defaultColWidth="46.7109375" defaultRowHeight="15" x14ac:dyDescent="0.25"/>
  <cols>
    <col min="1" max="1" width="46.7109375" bestFit="1" customWidth="1"/>
    <col min="2" max="2" width="18.7109375" style="16" customWidth="1"/>
    <col min="3" max="3" width="12.7109375" style="26" bestFit="1" customWidth="1"/>
    <col min="4" max="4" width="22.42578125" style="26" bestFit="1" customWidth="1"/>
    <col min="5" max="5" width="12.140625" style="26" bestFit="1" customWidth="1"/>
    <col min="6" max="6" width="16.7109375" style="26" bestFit="1" customWidth="1"/>
    <col min="7" max="7" width="21.28515625" style="26" bestFit="1" customWidth="1"/>
    <col min="8" max="8" width="11.140625" style="26" bestFit="1" customWidth="1"/>
    <col min="9" max="9" width="29.42578125" style="26" bestFit="1" customWidth="1"/>
    <col min="10" max="10" width="42.140625" style="26" bestFit="1" customWidth="1"/>
    <col min="11" max="12" width="46.7109375" style="16"/>
  </cols>
  <sheetData>
    <row r="1" spans="1:13" s="22" customFormat="1" x14ac:dyDescent="0.25">
      <c r="A1" s="22" t="s">
        <v>39</v>
      </c>
      <c r="B1" s="23" t="s">
        <v>26</v>
      </c>
      <c r="C1" s="23" t="s">
        <v>40</v>
      </c>
      <c r="D1" s="23" t="s">
        <v>140</v>
      </c>
      <c r="E1" s="23" t="s">
        <v>27</v>
      </c>
      <c r="F1" s="23" t="s">
        <v>14</v>
      </c>
      <c r="G1" s="23" t="s">
        <v>4</v>
      </c>
      <c r="H1" s="23" t="s">
        <v>41</v>
      </c>
      <c r="I1" s="23" t="s">
        <v>6</v>
      </c>
      <c r="J1" s="23" t="s">
        <v>34</v>
      </c>
      <c r="K1" s="23" t="s">
        <v>119</v>
      </c>
      <c r="L1" s="23" t="s">
        <v>120</v>
      </c>
      <c r="M1" s="23" t="s">
        <v>139</v>
      </c>
    </row>
    <row r="2" spans="1:13" x14ac:dyDescent="0.25">
      <c r="A2" s="110" t="s">
        <v>42</v>
      </c>
      <c r="B2" s="110" t="s">
        <v>30</v>
      </c>
      <c r="C2" s="26">
        <v>954975</v>
      </c>
      <c r="D2" s="26">
        <v>826025</v>
      </c>
      <c r="E2" s="26">
        <v>128950</v>
      </c>
      <c r="F2" s="26">
        <v>0</v>
      </c>
      <c r="G2" s="26">
        <v>0</v>
      </c>
      <c r="H2" s="26">
        <v>0</v>
      </c>
      <c r="I2" s="26">
        <v>0</v>
      </c>
      <c r="J2" s="26">
        <v>0</v>
      </c>
      <c r="K2" s="26">
        <v>0</v>
      </c>
      <c r="L2" s="26">
        <v>0</v>
      </c>
      <c r="M2" s="26">
        <v>0</v>
      </c>
    </row>
    <row r="3" spans="1:13" x14ac:dyDescent="0.25">
      <c r="A3" s="110" t="s">
        <v>43</v>
      </c>
      <c r="B3" s="110" t="s">
        <v>30</v>
      </c>
      <c r="C3" s="26">
        <v>3215113</v>
      </c>
      <c r="D3" s="26">
        <v>2153636</v>
      </c>
      <c r="E3" s="26">
        <v>1004977</v>
      </c>
      <c r="F3" s="26">
        <v>0</v>
      </c>
      <c r="G3" s="26">
        <v>4000</v>
      </c>
      <c r="H3" s="26">
        <v>0</v>
      </c>
      <c r="I3" s="26">
        <v>0</v>
      </c>
      <c r="J3" s="26">
        <v>0</v>
      </c>
      <c r="K3" s="26">
        <v>0</v>
      </c>
      <c r="L3" s="26">
        <v>52500</v>
      </c>
      <c r="M3" s="26">
        <v>0</v>
      </c>
    </row>
    <row r="4" spans="1:13" x14ac:dyDescent="0.25">
      <c r="A4" s="110" t="s">
        <v>44</v>
      </c>
      <c r="B4" s="110" t="s">
        <v>29</v>
      </c>
      <c r="C4" s="26">
        <v>31742675.070000004</v>
      </c>
      <c r="D4" s="26">
        <v>7116566</v>
      </c>
      <c r="E4" s="26">
        <v>19383951</v>
      </c>
      <c r="F4" s="26">
        <v>332182</v>
      </c>
      <c r="G4" s="26">
        <v>23970</v>
      </c>
      <c r="H4" s="26">
        <v>4314724.0699999994</v>
      </c>
      <c r="I4" s="26">
        <v>37129</v>
      </c>
      <c r="J4" s="26">
        <v>28000</v>
      </c>
      <c r="K4" s="26">
        <v>0</v>
      </c>
      <c r="L4" s="26">
        <v>506153</v>
      </c>
      <c r="M4" s="26">
        <v>0</v>
      </c>
    </row>
    <row r="5" spans="1:13" x14ac:dyDescent="0.25">
      <c r="A5" s="110" t="s">
        <v>130</v>
      </c>
      <c r="B5" s="110" t="s">
        <v>30</v>
      </c>
      <c r="C5" s="26">
        <v>2953992</v>
      </c>
      <c r="D5" s="26">
        <v>2195512</v>
      </c>
      <c r="E5" s="26">
        <v>686480</v>
      </c>
      <c r="F5" s="26">
        <v>0</v>
      </c>
      <c r="G5" s="26">
        <v>20000</v>
      </c>
      <c r="H5" s="26">
        <v>0</v>
      </c>
      <c r="I5" s="26">
        <v>10500</v>
      </c>
      <c r="J5" s="26">
        <v>4000</v>
      </c>
      <c r="K5" s="26">
        <v>0</v>
      </c>
      <c r="L5" s="26">
        <v>37500</v>
      </c>
      <c r="M5" s="26">
        <v>0</v>
      </c>
    </row>
    <row r="6" spans="1:13" x14ac:dyDescent="0.25">
      <c r="A6" s="110" t="s">
        <v>45</v>
      </c>
      <c r="B6" s="110" t="s">
        <v>30</v>
      </c>
      <c r="C6" s="26">
        <v>3824682</v>
      </c>
      <c r="D6" s="26">
        <v>2284770</v>
      </c>
      <c r="E6" s="26">
        <v>1437412</v>
      </c>
      <c r="F6" s="26">
        <v>0</v>
      </c>
      <c r="G6" s="26">
        <v>0</v>
      </c>
      <c r="H6" s="26">
        <v>0</v>
      </c>
      <c r="I6" s="26">
        <v>16000</v>
      </c>
      <c r="J6" s="26">
        <v>4000</v>
      </c>
      <c r="K6" s="26">
        <v>0</v>
      </c>
      <c r="L6" s="26">
        <v>82500</v>
      </c>
      <c r="M6" s="26">
        <v>0</v>
      </c>
    </row>
    <row r="7" spans="1:13" x14ac:dyDescent="0.25">
      <c r="A7" s="110" t="s">
        <v>84</v>
      </c>
      <c r="B7" s="110" t="s">
        <v>30</v>
      </c>
      <c r="C7" s="26">
        <v>901946</v>
      </c>
      <c r="D7" s="26">
        <v>771606</v>
      </c>
      <c r="E7" s="26">
        <v>120590</v>
      </c>
      <c r="F7" s="26">
        <v>0</v>
      </c>
      <c r="G7" s="26">
        <v>6000</v>
      </c>
      <c r="H7" s="26">
        <v>0</v>
      </c>
      <c r="I7" s="26">
        <v>0</v>
      </c>
      <c r="J7" s="26">
        <v>0</v>
      </c>
      <c r="K7" s="26">
        <v>0</v>
      </c>
      <c r="L7" s="26">
        <v>3750</v>
      </c>
      <c r="M7" s="26">
        <v>0</v>
      </c>
    </row>
    <row r="8" spans="1:13" x14ac:dyDescent="0.25">
      <c r="A8" s="110" t="s">
        <v>134</v>
      </c>
      <c r="B8" s="110" t="s">
        <v>31</v>
      </c>
      <c r="C8" s="26">
        <v>4369</v>
      </c>
      <c r="D8" s="26">
        <v>0</v>
      </c>
      <c r="E8" s="26">
        <v>4369</v>
      </c>
      <c r="F8" s="26">
        <v>0</v>
      </c>
      <c r="G8" s="26">
        <v>0</v>
      </c>
      <c r="H8" s="26">
        <v>0</v>
      </c>
      <c r="I8" s="26">
        <v>0</v>
      </c>
      <c r="J8" s="26">
        <v>0</v>
      </c>
      <c r="K8" s="26">
        <v>0</v>
      </c>
      <c r="L8" s="26">
        <v>0</v>
      </c>
      <c r="M8" s="26">
        <v>0</v>
      </c>
    </row>
    <row r="9" spans="1:13" x14ac:dyDescent="0.25">
      <c r="A9" s="110" t="s">
        <v>104</v>
      </c>
      <c r="B9" s="110" t="s">
        <v>31</v>
      </c>
      <c r="C9" s="26">
        <v>165342</v>
      </c>
      <c r="D9" s="26">
        <v>125927</v>
      </c>
      <c r="E9" s="26">
        <v>23915</v>
      </c>
      <c r="F9" s="26">
        <v>0</v>
      </c>
      <c r="G9" s="26">
        <v>15500</v>
      </c>
      <c r="H9" s="26">
        <v>0</v>
      </c>
      <c r="I9" s="26">
        <v>0</v>
      </c>
      <c r="J9" s="26">
        <v>0</v>
      </c>
      <c r="K9" s="26">
        <v>0</v>
      </c>
      <c r="L9" s="26">
        <v>0</v>
      </c>
      <c r="M9" s="26">
        <v>0</v>
      </c>
    </row>
    <row r="10" spans="1:13" x14ac:dyDescent="0.25">
      <c r="A10" s="110" t="s">
        <v>133</v>
      </c>
      <c r="B10" s="110" t="s">
        <v>30</v>
      </c>
      <c r="C10" s="26">
        <v>464252.97</v>
      </c>
      <c r="D10" s="26">
        <v>449147.97</v>
      </c>
      <c r="E10" s="26">
        <v>14105</v>
      </c>
      <c r="F10" s="26">
        <v>0</v>
      </c>
      <c r="G10" s="26">
        <v>1000</v>
      </c>
      <c r="H10" s="26">
        <v>0</v>
      </c>
      <c r="I10" s="26">
        <v>0</v>
      </c>
      <c r="J10" s="26">
        <v>0</v>
      </c>
      <c r="K10" s="26">
        <v>0</v>
      </c>
      <c r="L10" s="26">
        <v>0</v>
      </c>
      <c r="M10" s="26">
        <v>0</v>
      </c>
    </row>
    <row r="11" spans="1:13" x14ac:dyDescent="0.25">
      <c r="A11" s="110" t="s">
        <v>46</v>
      </c>
      <c r="B11" s="110" t="s">
        <v>30</v>
      </c>
      <c r="C11" s="26">
        <v>1176196</v>
      </c>
      <c r="D11" s="26">
        <v>811287</v>
      </c>
      <c r="E11" s="26">
        <v>360909</v>
      </c>
      <c r="F11" s="26">
        <v>0</v>
      </c>
      <c r="G11" s="26">
        <v>0</v>
      </c>
      <c r="H11" s="26">
        <v>0</v>
      </c>
      <c r="I11" s="26">
        <v>0</v>
      </c>
      <c r="J11" s="26">
        <v>4000</v>
      </c>
      <c r="K11" s="26">
        <v>0</v>
      </c>
      <c r="L11" s="26">
        <v>0</v>
      </c>
      <c r="M11" s="26">
        <v>0</v>
      </c>
    </row>
    <row r="12" spans="1:13" x14ac:dyDescent="0.25">
      <c r="A12" s="110" t="s">
        <v>105</v>
      </c>
      <c r="B12" s="110" t="s">
        <v>31</v>
      </c>
      <c r="C12" s="26">
        <v>32800</v>
      </c>
      <c r="D12" s="26">
        <v>31300</v>
      </c>
      <c r="E12" s="26">
        <v>0</v>
      </c>
      <c r="F12" s="26">
        <v>0</v>
      </c>
      <c r="G12" s="26">
        <v>1500</v>
      </c>
      <c r="H12" s="26">
        <v>0</v>
      </c>
      <c r="I12" s="26">
        <v>0</v>
      </c>
      <c r="J12" s="26">
        <v>0</v>
      </c>
      <c r="K12" s="26">
        <v>0</v>
      </c>
      <c r="L12" s="26">
        <v>0</v>
      </c>
      <c r="M12" s="26">
        <v>0</v>
      </c>
    </row>
    <row r="13" spans="1:13" x14ac:dyDescent="0.25">
      <c r="A13" s="110" t="s">
        <v>47</v>
      </c>
      <c r="B13" s="110" t="s">
        <v>30</v>
      </c>
      <c r="C13" s="26">
        <v>880543</v>
      </c>
      <c r="D13" s="26">
        <v>486240</v>
      </c>
      <c r="E13" s="26">
        <v>394303</v>
      </c>
      <c r="F13" s="26">
        <v>0</v>
      </c>
      <c r="G13" s="26">
        <v>0</v>
      </c>
      <c r="H13" s="26">
        <v>0</v>
      </c>
      <c r="I13" s="26">
        <v>0</v>
      </c>
      <c r="J13" s="26">
        <v>0</v>
      </c>
      <c r="K13" s="26">
        <v>0</v>
      </c>
      <c r="L13" s="26">
        <v>0</v>
      </c>
      <c r="M13" s="26">
        <v>0</v>
      </c>
    </row>
    <row r="14" spans="1:13" x14ac:dyDescent="0.25">
      <c r="A14" s="110" t="s">
        <v>48</v>
      </c>
      <c r="B14" s="110" t="s">
        <v>31</v>
      </c>
      <c r="C14" s="26">
        <v>271265</v>
      </c>
      <c r="D14" s="26">
        <v>248775</v>
      </c>
      <c r="E14" s="26">
        <v>14490</v>
      </c>
      <c r="F14" s="26">
        <v>0</v>
      </c>
      <c r="G14" s="26">
        <v>8000</v>
      </c>
      <c r="H14" s="26">
        <v>0</v>
      </c>
      <c r="I14" s="26">
        <v>0</v>
      </c>
      <c r="J14" s="26">
        <v>0</v>
      </c>
      <c r="K14" s="26">
        <v>0</v>
      </c>
      <c r="L14" s="26">
        <v>0</v>
      </c>
      <c r="M14" s="26">
        <v>0</v>
      </c>
    </row>
    <row r="15" spans="1:13" x14ac:dyDescent="0.25">
      <c r="A15" s="110" t="s">
        <v>49</v>
      </c>
      <c r="B15" s="110" t="s">
        <v>30</v>
      </c>
      <c r="C15" s="26">
        <v>2950651</v>
      </c>
      <c r="D15" s="26">
        <v>1508980</v>
      </c>
      <c r="E15" s="26">
        <v>1370171</v>
      </c>
      <c r="F15" s="26">
        <v>0</v>
      </c>
      <c r="G15" s="26">
        <v>0</v>
      </c>
      <c r="H15" s="26">
        <v>0</v>
      </c>
      <c r="I15" s="26">
        <v>0</v>
      </c>
      <c r="J15" s="26">
        <v>4000</v>
      </c>
      <c r="K15" s="26">
        <v>0</v>
      </c>
      <c r="L15" s="26">
        <v>67500</v>
      </c>
      <c r="M15" s="26">
        <v>0</v>
      </c>
    </row>
    <row r="16" spans="1:13" x14ac:dyDescent="0.25">
      <c r="A16" s="110" t="s">
        <v>50</v>
      </c>
      <c r="B16" s="110" t="s">
        <v>30</v>
      </c>
      <c r="C16" s="26">
        <v>1948554</v>
      </c>
      <c r="D16" s="26">
        <v>1379650</v>
      </c>
      <c r="E16" s="26">
        <v>568904</v>
      </c>
      <c r="F16" s="26">
        <v>0</v>
      </c>
      <c r="G16" s="26">
        <v>0</v>
      </c>
      <c r="H16" s="26">
        <v>0</v>
      </c>
      <c r="I16" s="26">
        <v>0</v>
      </c>
      <c r="J16" s="26">
        <v>0</v>
      </c>
      <c r="K16" s="26">
        <v>0</v>
      </c>
      <c r="L16" s="26">
        <v>0</v>
      </c>
      <c r="M16" s="26">
        <v>0</v>
      </c>
    </row>
    <row r="17" spans="1:13" x14ac:dyDescent="0.25">
      <c r="A17" s="110" t="s">
        <v>51</v>
      </c>
      <c r="B17" s="110" t="s">
        <v>30</v>
      </c>
      <c r="C17" s="26">
        <v>3124425</v>
      </c>
      <c r="D17" s="26">
        <v>1855986</v>
      </c>
      <c r="E17" s="26">
        <v>1175939</v>
      </c>
      <c r="F17" s="26">
        <v>0</v>
      </c>
      <c r="G17" s="26">
        <v>1000</v>
      </c>
      <c r="H17" s="26">
        <v>0</v>
      </c>
      <c r="I17" s="26">
        <v>0</v>
      </c>
      <c r="J17" s="26">
        <v>24000</v>
      </c>
      <c r="K17" s="26">
        <v>0</v>
      </c>
      <c r="L17" s="26">
        <v>67500</v>
      </c>
      <c r="M17" s="26">
        <v>0</v>
      </c>
    </row>
    <row r="18" spans="1:13" x14ac:dyDescent="0.25">
      <c r="A18" s="110" t="s">
        <v>52</v>
      </c>
      <c r="B18" s="110" t="s">
        <v>30</v>
      </c>
      <c r="C18" s="26">
        <v>2248597</v>
      </c>
      <c r="D18" s="26">
        <v>1248325</v>
      </c>
      <c r="E18" s="26">
        <v>975772</v>
      </c>
      <c r="F18" s="26">
        <v>0</v>
      </c>
      <c r="G18" s="26">
        <v>0</v>
      </c>
      <c r="H18" s="26">
        <v>0</v>
      </c>
      <c r="I18" s="26">
        <v>2000</v>
      </c>
      <c r="J18" s="26">
        <v>0</v>
      </c>
      <c r="K18" s="26">
        <v>0</v>
      </c>
      <c r="L18" s="26">
        <v>22500</v>
      </c>
      <c r="M18" s="26">
        <v>0</v>
      </c>
    </row>
    <row r="19" spans="1:13" x14ac:dyDescent="0.25">
      <c r="A19" s="110" t="s">
        <v>106</v>
      </c>
      <c r="B19" s="110" t="s">
        <v>31</v>
      </c>
      <c r="C19" s="26">
        <v>45082</v>
      </c>
      <c r="D19" s="26">
        <v>40285</v>
      </c>
      <c r="E19" s="26">
        <v>2184</v>
      </c>
      <c r="F19" s="26">
        <v>0</v>
      </c>
      <c r="G19" s="26">
        <v>2613</v>
      </c>
      <c r="H19" s="26">
        <v>0</v>
      </c>
      <c r="I19" s="26">
        <v>0</v>
      </c>
      <c r="J19" s="26">
        <v>0</v>
      </c>
      <c r="K19" s="26">
        <v>0</v>
      </c>
      <c r="L19" s="26">
        <v>0</v>
      </c>
      <c r="M19" s="26">
        <v>0</v>
      </c>
    </row>
    <row r="20" spans="1:13" x14ac:dyDescent="0.25">
      <c r="A20" s="110" t="s">
        <v>53</v>
      </c>
      <c r="B20" s="110" t="s">
        <v>30</v>
      </c>
      <c r="C20" s="26">
        <v>516996</v>
      </c>
      <c r="D20" s="26">
        <v>346525</v>
      </c>
      <c r="E20" s="26">
        <v>168471</v>
      </c>
      <c r="F20" s="26">
        <v>0</v>
      </c>
      <c r="G20" s="26">
        <v>2000</v>
      </c>
      <c r="H20" s="26">
        <v>0</v>
      </c>
      <c r="I20" s="26">
        <v>0</v>
      </c>
      <c r="J20" s="26">
        <v>0</v>
      </c>
      <c r="K20" s="26">
        <v>0</v>
      </c>
      <c r="L20" s="26">
        <v>0</v>
      </c>
      <c r="M20" s="26">
        <v>0</v>
      </c>
    </row>
    <row r="21" spans="1:13" x14ac:dyDescent="0.25">
      <c r="A21" s="110" t="s">
        <v>54</v>
      </c>
      <c r="B21" s="110" t="s">
        <v>30</v>
      </c>
      <c r="C21" s="26">
        <v>1863884</v>
      </c>
      <c r="D21" s="26">
        <v>1305095</v>
      </c>
      <c r="E21" s="26">
        <v>525789</v>
      </c>
      <c r="F21" s="26">
        <v>0</v>
      </c>
      <c r="G21" s="26">
        <v>3000</v>
      </c>
      <c r="H21" s="26">
        <v>0</v>
      </c>
      <c r="I21" s="26">
        <v>0</v>
      </c>
      <c r="J21" s="26">
        <v>0</v>
      </c>
      <c r="K21" s="26">
        <v>0</v>
      </c>
      <c r="L21" s="26">
        <v>30000</v>
      </c>
      <c r="M21" s="26">
        <v>0</v>
      </c>
    </row>
    <row r="22" spans="1:13" x14ac:dyDescent="0.25">
      <c r="A22" s="110" t="s">
        <v>55</v>
      </c>
      <c r="B22" s="110" t="s">
        <v>30</v>
      </c>
      <c r="C22" s="26">
        <v>7783612</v>
      </c>
      <c r="D22" s="26">
        <v>6583146</v>
      </c>
      <c r="E22" s="26">
        <v>1010347</v>
      </c>
      <c r="F22" s="26">
        <v>0</v>
      </c>
      <c r="G22" s="26">
        <v>190119</v>
      </c>
      <c r="H22" s="26">
        <v>0</v>
      </c>
      <c r="I22" s="26">
        <v>0</v>
      </c>
      <c r="J22" s="26">
        <v>0</v>
      </c>
      <c r="K22" s="26">
        <v>0</v>
      </c>
      <c r="L22" s="26">
        <v>0</v>
      </c>
      <c r="M22" s="26">
        <v>0</v>
      </c>
    </row>
    <row r="23" spans="1:13" x14ac:dyDescent="0.25">
      <c r="A23" s="110" t="s">
        <v>56</v>
      </c>
      <c r="B23" s="110" t="s">
        <v>29</v>
      </c>
      <c r="C23" s="26">
        <v>21424565</v>
      </c>
      <c r="D23" s="26">
        <v>5455546</v>
      </c>
      <c r="E23" s="26">
        <v>12923237</v>
      </c>
      <c r="F23" s="26">
        <v>380872</v>
      </c>
      <c r="G23" s="26">
        <v>56716</v>
      </c>
      <c r="H23" s="26">
        <v>2369518</v>
      </c>
      <c r="I23" s="26">
        <v>46000</v>
      </c>
      <c r="J23" s="26">
        <v>36000</v>
      </c>
      <c r="K23" s="26">
        <v>0</v>
      </c>
      <c r="L23" s="26">
        <v>156676</v>
      </c>
      <c r="M23" s="26">
        <v>0</v>
      </c>
    </row>
    <row r="24" spans="1:13" x14ac:dyDescent="0.25">
      <c r="A24" s="110" t="s">
        <v>85</v>
      </c>
      <c r="B24" s="110" t="s">
        <v>29</v>
      </c>
      <c r="C24" s="26">
        <v>45466511.269999407</v>
      </c>
      <c r="D24" s="26">
        <v>8017169</v>
      </c>
      <c r="E24" s="26">
        <v>31444268</v>
      </c>
      <c r="F24" s="26">
        <v>415211</v>
      </c>
      <c r="G24" s="26">
        <v>42625</v>
      </c>
      <c r="H24" s="26">
        <v>5048351.270000102</v>
      </c>
      <c r="I24" s="26">
        <v>48000</v>
      </c>
      <c r="J24" s="26">
        <v>72000</v>
      </c>
      <c r="K24" s="26">
        <v>0</v>
      </c>
      <c r="L24" s="26">
        <v>378887</v>
      </c>
      <c r="M24" s="26">
        <v>0</v>
      </c>
    </row>
    <row r="25" spans="1:13" x14ac:dyDescent="0.25">
      <c r="A25" s="110" t="s">
        <v>86</v>
      </c>
      <c r="B25" s="110" t="s">
        <v>29</v>
      </c>
      <c r="C25" s="26">
        <v>4181070.4799999986</v>
      </c>
      <c r="D25" s="26">
        <v>1616149</v>
      </c>
      <c r="E25" s="26">
        <v>2051084</v>
      </c>
      <c r="F25" s="26">
        <v>17666</v>
      </c>
      <c r="G25" s="26">
        <v>84327</v>
      </c>
      <c r="H25" s="26">
        <v>357844.47999999975</v>
      </c>
      <c r="I25" s="26">
        <v>4000</v>
      </c>
      <c r="J25" s="26">
        <v>20000</v>
      </c>
      <c r="K25" s="26">
        <v>0</v>
      </c>
      <c r="L25" s="26">
        <v>30000</v>
      </c>
      <c r="M25" s="26">
        <v>0</v>
      </c>
    </row>
    <row r="26" spans="1:13" x14ac:dyDescent="0.25">
      <c r="A26" s="110" t="s">
        <v>131</v>
      </c>
      <c r="B26" s="110" t="s">
        <v>29</v>
      </c>
      <c r="C26" s="26">
        <v>1095656.7600000005</v>
      </c>
      <c r="D26" s="26">
        <v>272350</v>
      </c>
      <c r="E26" s="26">
        <v>682303</v>
      </c>
      <c r="F26" s="26">
        <v>6464</v>
      </c>
      <c r="G26" s="26">
        <v>3000</v>
      </c>
      <c r="H26" s="26">
        <v>111539.76000000004</v>
      </c>
      <c r="I26" s="26">
        <v>0</v>
      </c>
      <c r="J26" s="26">
        <v>20000</v>
      </c>
      <c r="K26" s="26">
        <v>0</v>
      </c>
      <c r="L26" s="26">
        <v>0</v>
      </c>
      <c r="M26" s="26">
        <v>0</v>
      </c>
    </row>
    <row r="27" spans="1:13" x14ac:dyDescent="0.25">
      <c r="A27" s="110" t="s">
        <v>87</v>
      </c>
      <c r="B27" s="110" t="s">
        <v>29</v>
      </c>
      <c r="C27" s="26">
        <v>5166390.6999999806</v>
      </c>
      <c r="D27" s="26">
        <v>1781779</v>
      </c>
      <c r="E27" s="26">
        <v>2489479</v>
      </c>
      <c r="F27" s="26">
        <v>13198</v>
      </c>
      <c r="G27" s="26">
        <v>36423</v>
      </c>
      <c r="H27" s="26">
        <v>833511.70000000298</v>
      </c>
      <c r="I27" s="26">
        <v>0</v>
      </c>
      <c r="J27" s="26">
        <v>12000</v>
      </c>
      <c r="K27" s="26">
        <v>0</v>
      </c>
      <c r="L27" s="26">
        <v>0</v>
      </c>
      <c r="M27" s="26">
        <v>0</v>
      </c>
    </row>
    <row r="28" spans="1:13" x14ac:dyDescent="0.25">
      <c r="A28" s="110" t="s">
        <v>88</v>
      </c>
      <c r="B28" s="110" t="s">
        <v>29</v>
      </c>
      <c r="C28" s="26">
        <v>4659408.18</v>
      </c>
      <c r="D28" s="26">
        <v>2349976</v>
      </c>
      <c r="E28" s="26">
        <v>1765670</v>
      </c>
      <c r="F28" s="26">
        <v>15771</v>
      </c>
      <c r="G28" s="26">
        <v>204166</v>
      </c>
      <c r="H28" s="26">
        <v>278825.17999999993</v>
      </c>
      <c r="I28" s="26">
        <v>9500</v>
      </c>
      <c r="J28" s="26">
        <v>28000</v>
      </c>
      <c r="K28" s="26">
        <v>0</v>
      </c>
      <c r="L28" s="26">
        <v>7500</v>
      </c>
      <c r="M28" s="26">
        <v>0</v>
      </c>
    </row>
    <row r="29" spans="1:13" x14ac:dyDescent="0.25">
      <c r="A29" s="110" t="s">
        <v>89</v>
      </c>
      <c r="B29" s="110" t="s">
        <v>29</v>
      </c>
      <c r="C29" s="26">
        <v>7265075.8699999908</v>
      </c>
      <c r="D29" s="26">
        <v>3031158</v>
      </c>
      <c r="E29" s="26">
        <v>3598482</v>
      </c>
      <c r="F29" s="26">
        <v>15105</v>
      </c>
      <c r="G29" s="26">
        <v>65639</v>
      </c>
      <c r="H29" s="26">
        <v>488191.86999999912</v>
      </c>
      <c r="I29" s="26">
        <v>7000</v>
      </c>
      <c r="J29" s="26">
        <v>52000</v>
      </c>
      <c r="K29" s="26">
        <v>0</v>
      </c>
      <c r="L29" s="26">
        <v>7500</v>
      </c>
      <c r="M29" s="26">
        <v>0</v>
      </c>
    </row>
    <row r="30" spans="1:13" x14ac:dyDescent="0.25">
      <c r="A30" s="110" t="s">
        <v>90</v>
      </c>
      <c r="B30" s="110" t="s">
        <v>29</v>
      </c>
      <c r="C30" s="26">
        <v>5525575.9999999832</v>
      </c>
      <c r="D30" s="26">
        <v>1799331</v>
      </c>
      <c r="E30" s="26">
        <v>2764713</v>
      </c>
      <c r="F30" s="26">
        <v>55017</v>
      </c>
      <c r="G30" s="26">
        <v>15528</v>
      </c>
      <c r="H30" s="26">
        <v>843987.00000000244</v>
      </c>
      <c r="I30" s="26">
        <v>5000</v>
      </c>
      <c r="J30" s="26">
        <v>12000</v>
      </c>
      <c r="K30" s="26">
        <v>0</v>
      </c>
      <c r="L30" s="26">
        <v>30000</v>
      </c>
      <c r="M30" s="26">
        <v>0</v>
      </c>
    </row>
    <row r="31" spans="1:13" x14ac:dyDescent="0.25">
      <c r="A31" s="110" t="s">
        <v>107</v>
      </c>
      <c r="B31" s="110" t="s">
        <v>29</v>
      </c>
      <c r="C31" s="26">
        <v>2807075.6000000024</v>
      </c>
      <c r="D31" s="26">
        <v>753525</v>
      </c>
      <c r="E31" s="26">
        <v>1702814</v>
      </c>
      <c r="F31" s="26">
        <v>4136</v>
      </c>
      <c r="G31" s="26">
        <v>62766</v>
      </c>
      <c r="H31" s="26">
        <v>260834.59999999974</v>
      </c>
      <c r="I31" s="26">
        <v>0</v>
      </c>
      <c r="J31" s="26">
        <v>8000</v>
      </c>
      <c r="K31" s="26">
        <v>0</v>
      </c>
      <c r="L31" s="26">
        <v>15000</v>
      </c>
      <c r="M31" s="26">
        <v>0</v>
      </c>
    </row>
    <row r="32" spans="1:13" x14ac:dyDescent="0.25">
      <c r="A32" s="110" t="s">
        <v>108</v>
      </c>
      <c r="B32" s="110" t="s">
        <v>29</v>
      </c>
      <c r="C32" s="26">
        <v>40687970.540000364</v>
      </c>
      <c r="D32" s="26">
        <v>11999550</v>
      </c>
      <c r="E32" s="26">
        <v>22533817</v>
      </c>
      <c r="F32" s="26">
        <v>393461</v>
      </c>
      <c r="G32" s="26">
        <v>200764</v>
      </c>
      <c r="H32" s="26">
        <v>5284314.539999906</v>
      </c>
      <c r="I32" s="26">
        <v>58500</v>
      </c>
      <c r="J32" s="26">
        <v>156000</v>
      </c>
      <c r="K32" s="26">
        <v>0</v>
      </c>
      <c r="L32" s="26">
        <v>61564</v>
      </c>
      <c r="M32" s="26">
        <v>0</v>
      </c>
    </row>
    <row r="33" spans="1:13" x14ac:dyDescent="0.25">
      <c r="A33" s="110" t="s">
        <v>57</v>
      </c>
      <c r="B33" s="110" t="s">
        <v>30</v>
      </c>
      <c r="C33" s="26">
        <v>11609943</v>
      </c>
      <c r="D33" s="26">
        <v>9688011</v>
      </c>
      <c r="E33" s="26">
        <v>1655681</v>
      </c>
      <c r="F33" s="26">
        <v>0</v>
      </c>
      <c r="G33" s="26">
        <v>139251</v>
      </c>
      <c r="H33" s="26">
        <v>0</v>
      </c>
      <c r="I33" s="26">
        <v>14000</v>
      </c>
      <c r="J33" s="26">
        <v>8000</v>
      </c>
      <c r="K33" s="26">
        <v>0</v>
      </c>
      <c r="L33" s="26">
        <v>105000</v>
      </c>
      <c r="M33" s="26">
        <v>0</v>
      </c>
    </row>
    <row r="34" spans="1:13" x14ac:dyDescent="0.25">
      <c r="A34" s="110" t="s">
        <v>122</v>
      </c>
      <c r="B34" s="110" t="s">
        <v>31</v>
      </c>
      <c r="C34" s="26">
        <v>1052724.5</v>
      </c>
      <c r="D34" s="26">
        <v>646900</v>
      </c>
      <c r="E34" s="26">
        <v>381824.5</v>
      </c>
      <c r="F34" s="26">
        <v>0</v>
      </c>
      <c r="G34" s="26">
        <v>0</v>
      </c>
      <c r="H34" s="26">
        <v>0</v>
      </c>
      <c r="I34" s="26">
        <v>0</v>
      </c>
      <c r="J34" s="26">
        <v>24000</v>
      </c>
      <c r="K34" s="26">
        <v>0</v>
      </c>
      <c r="L34" s="26">
        <v>0</v>
      </c>
      <c r="M34" s="26">
        <v>0</v>
      </c>
    </row>
    <row r="35" spans="1:13" x14ac:dyDescent="0.25">
      <c r="A35" s="110" t="s">
        <v>91</v>
      </c>
      <c r="B35" s="110" t="s">
        <v>28</v>
      </c>
      <c r="C35" s="26">
        <v>30743029.490000449</v>
      </c>
      <c r="D35" s="26">
        <v>15555401.65</v>
      </c>
      <c r="E35" s="26">
        <v>6356523</v>
      </c>
      <c r="F35" s="26">
        <v>85400</v>
      </c>
      <c r="G35" s="26">
        <v>2862744</v>
      </c>
      <c r="H35" s="26">
        <v>3465410.6400000136</v>
      </c>
      <c r="I35" s="26">
        <v>0</v>
      </c>
      <c r="J35" s="26">
        <v>224000</v>
      </c>
      <c r="K35" s="26">
        <v>2186050.1999999839</v>
      </c>
      <c r="L35" s="26">
        <v>7500</v>
      </c>
      <c r="M35" s="26">
        <v>0</v>
      </c>
    </row>
    <row r="36" spans="1:13" x14ac:dyDescent="0.25">
      <c r="A36" s="110" t="s">
        <v>58</v>
      </c>
      <c r="B36" s="110" t="s">
        <v>31</v>
      </c>
      <c r="C36" s="26">
        <v>150416</v>
      </c>
      <c r="D36" s="26">
        <v>110900</v>
      </c>
      <c r="E36" s="26">
        <v>35516</v>
      </c>
      <c r="F36" s="26">
        <v>0</v>
      </c>
      <c r="G36" s="26">
        <v>0</v>
      </c>
      <c r="H36" s="26">
        <v>0</v>
      </c>
      <c r="I36" s="26">
        <v>0</v>
      </c>
      <c r="J36" s="26">
        <v>4000</v>
      </c>
      <c r="K36" s="26">
        <v>0</v>
      </c>
      <c r="L36" s="26">
        <v>0</v>
      </c>
      <c r="M36" s="26">
        <v>0</v>
      </c>
    </row>
    <row r="37" spans="1:13" x14ac:dyDescent="0.25">
      <c r="A37" s="110" t="s">
        <v>59</v>
      </c>
      <c r="B37" s="110" t="s">
        <v>30</v>
      </c>
      <c r="C37" s="26">
        <v>3416386</v>
      </c>
      <c r="D37" s="26">
        <v>2097025</v>
      </c>
      <c r="E37" s="26">
        <v>1274361</v>
      </c>
      <c r="F37" s="26">
        <v>0</v>
      </c>
      <c r="G37" s="26">
        <v>0</v>
      </c>
      <c r="H37" s="26">
        <v>0</v>
      </c>
      <c r="I37" s="26">
        <v>0</v>
      </c>
      <c r="J37" s="26">
        <v>0</v>
      </c>
      <c r="K37" s="26">
        <v>0</v>
      </c>
      <c r="L37" s="26">
        <v>45000</v>
      </c>
      <c r="M37" s="26">
        <v>0</v>
      </c>
    </row>
    <row r="38" spans="1:13" x14ac:dyDescent="0.25">
      <c r="A38" s="110" t="s">
        <v>60</v>
      </c>
      <c r="B38" s="110" t="s">
        <v>30</v>
      </c>
      <c r="C38" s="26">
        <v>5366891</v>
      </c>
      <c r="D38" s="26">
        <v>2563540</v>
      </c>
      <c r="E38" s="26">
        <v>1513101</v>
      </c>
      <c r="F38" s="26">
        <v>0</v>
      </c>
      <c r="G38" s="26">
        <v>1000</v>
      </c>
      <c r="H38" s="26">
        <v>0</v>
      </c>
      <c r="I38" s="26">
        <v>4000</v>
      </c>
      <c r="J38" s="26">
        <v>4000</v>
      </c>
      <c r="K38" s="26">
        <v>0</v>
      </c>
      <c r="L38" s="26">
        <v>146250</v>
      </c>
      <c r="M38" s="26">
        <v>1135000</v>
      </c>
    </row>
    <row r="39" spans="1:13" x14ac:dyDescent="0.25">
      <c r="A39" s="110" t="s">
        <v>61</v>
      </c>
      <c r="B39" s="110" t="s">
        <v>30</v>
      </c>
      <c r="C39" s="26">
        <v>818106</v>
      </c>
      <c r="D39" s="26">
        <v>703416</v>
      </c>
      <c r="E39" s="26">
        <v>17690</v>
      </c>
      <c r="F39" s="26">
        <v>0</v>
      </c>
      <c r="G39" s="26">
        <v>97000</v>
      </c>
      <c r="H39" s="26">
        <v>0</v>
      </c>
      <c r="I39" s="26">
        <v>0</v>
      </c>
      <c r="J39" s="26">
        <v>0</v>
      </c>
      <c r="K39" s="26">
        <v>0</v>
      </c>
      <c r="L39" s="26">
        <v>0</v>
      </c>
      <c r="M39" s="26">
        <v>0</v>
      </c>
    </row>
    <row r="40" spans="1:13" x14ac:dyDescent="0.25">
      <c r="A40" s="110" t="s">
        <v>109</v>
      </c>
      <c r="B40" s="110" t="s">
        <v>31</v>
      </c>
      <c r="C40" s="26">
        <v>120721.52</v>
      </c>
      <c r="D40" s="26">
        <v>93264.02</v>
      </c>
      <c r="E40" s="26">
        <v>5462</v>
      </c>
      <c r="F40" s="26">
        <v>0</v>
      </c>
      <c r="G40" s="26">
        <v>21995.5</v>
      </c>
      <c r="H40" s="26">
        <v>0</v>
      </c>
      <c r="I40" s="26">
        <v>0</v>
      </c>
      <c r="J40" s="26">
        <v>0</v>
      </c>
      <c r="K40" s="26">
        <v>0</v>
      </c>
      <c r="L40" s="26">
        <v>0</v>
      </c>
      <c r="M40" s="26">
        <v>0</v>
      </c>
    </row>
    <row r="41" spans="1:13" x14ac:dyDescent="0.25">
      <c r="A41" s="110" t="s">
        <v>62</v>
      </c>
      <c r="B41" s="110" t="s">
        <v>30</v>
      </c>
      <c r="C41" s="26">
        <v>1160819</v>
      </c>
      <c r="D41" s="26">
        <v>829858</v>
      </c>
      <c r="E41" s="26">
        <v>311961</v>
      </c>
      <c r="F41" s="26">
        <v>0</v>
      </c>
      <c r="G41" s="26">
        <v>4000</v>
      </c>
      <c r="H41" s="26">
        <v>0</v>
      </c>
      <c r="I41" s="26">
        <v>0</v>
      </c>
      <c r="J41" s="26">
        <v>0</v>
      </c>
      <c r="K41" s="26">
        <v>0</v>
      </c>
      <c r="L41" s="26">
        <v>15000</v>
      </c>
      <c r="M41" s="26">
        <v>0</v>
      </c>
    </row>
    <row r="42" spans="1:13" x14ac:dyDescent="0.25">
      <c r="A42" s="110" t="s">
        <v>110</v>
      </c>
      <c r="B42" s="110" t="s">
        <v>29</v>
      </c>
      <c r="C42" s="26">
        <v>12034916.105999993</v>
      </c>
      <c r="D42" s="26">
        <v>4251914.0200000014</v>
      </c>
      <c r="E42" s="26">
        <v>6059584.4960000021</v>
      </c>
      <c r="F42" s="26">
        <v>306834.2699999999</v>
      </c>
      <c r="G42" s="26">
        <v>50719.95</v>
      </c>
      <c r="H42" s="26">
        <v>1213795.8699999996</v>
      </c>
      <c r="I42" s="26">
        <v>23000</v>
      </c>
      <c r="J42" s="26">
        <v>64000</v>
      </c>
      <c r="K42" s="26">
        <v>0</v>
      </c>
      <c r="L42" s="26">
        <v>65067.5</v>
      </c>
      <c r="M42" s="26">
        <v>0</v>
      </c>
    </row>
    <row r="43" spans="1:13" x14ac:dyDescent="0.25">
      <c r="A43" s="110" t="s">
        <v>132</v>
      </c>
      <c r="B43" s="110" t="s">
        <v>29</v>
      </c>
      <c r="C43" s="26">
        <v>890899.11999999988</v>
      </c>
      <c r="D43" s="26">
        <v>353443</v>
      </c>
      <c r="E43" s="26">
        <v>63800</v>
      </c>
      <c r="F43" s="26">
        <v>4620</v>
      </c>
      <c r="G43" s="26">
        <v>220107.00000000003</v>
      </c>
      <c r="H43" s="26">
        <v>248929.11999999997</v>
      </c>
      <c r="I43" s="26">
        <v>0</v>
      </c>
      <c r="J43" s="26">
        <v>0</v>
      </c>
      <c r="K43" s="26">
        <v>0</v>
      </c>
      <c r="L43" s="26">
        <v>0</v>
      </c>
      <c r="M43" s="26">
        <v>0</v>
      </c>
    </row>
    <row r="44" spans="1:13" x14ac:dyDescent="0.25">
      <c r="A44" s="110" t="s">
        <v>111</v>
      </c>
      <c r="B44" s="110" t="s">
        <v>29</v>
      </c>
      <c r="C44" s="26">
        <v>8759493.4499999974</v>
      </c>
      <c r="D44" s="26">
        <v>4552163</v>
      </c>
      <c r="E44" s="26">
        <v>3388033.48</v>
      </c>
      <c r="F44" s="26">
        <v>89179.290000000008</v>
      </c>
      <c r="G44" s="26">
        <v>110382</v>
      </c>
      <c r="H44" s="26">
        <v>544235.68000000017</v>
      </c>
      <c r="I44" s="26">
        <v>1000</v>
      </c>
      <c r="J44" s="26">
        <v>52000</v>
      </c>
      <c r="K44" s="26">
        <v>0</v>
      </c>
      <c r="L44" s="26">
        <v>22500</v>
      </c>
      <c r="M44" s="26">
        <v>0</v>
      </c>
    </row>
    <row r="45" spans="1:13" x14ac:dyDescent="0.25">
      <c r="A45" s="110" t="s">
        <v>92</v>
      </c>
      <c r="B45" s="110" t="s">
        <v>29</v>
      </c>
      <c r="C45" s="26">
        <v>31563223.89000003</v>
      </c>
      <c r="D45" s="26">
        <v>7219534</v>
      </c>
      <c r="E45" s="26">
        <v>19575839.999999996</v>
      </c>
      <c r="F45" s="26">
        <v>585068</v>
      </c>
      <c r="G45" s="26">
        <v>18874</v>
      </c>
      <c r="H45" s="26">
        <v>3763493.8899999969</v>
      </c>
      <c r="I45" s="26">
        <v>12750</v>
      </c>
      <c r="J45" s="26">
        <v>68000</v>
      </c>
      <c r="K45" s="26">
        <v>0</v>
      </c>
      <c r="L45" s="26">
        <v>319664</v>
      </c>
      <c r="M45" s="26">
        <v>0</v>
      </c>
    </row>
    <row r="46" spans="1:13" x14ac:dyDescent="0.25">
      <c r="A46" s="110" t="s">
        <v>63</v>
      </c>
      <c r="B46" s="110" t="s">
        <v>30</v>
      </c>
      <c r="C46" s="26">
        <v>978557</v>
      </c>
      <c r="D46" s="26">
        <v>590942</v>
      </c>
      <c r="E46" s="26">
        <v>387615</v>
      </c>
      <c r="F46" s="26">
        <v>0</v>
      </c>
      <c r="G46" s="26">
        <v>0</v>
      </c>
      <c r="H46" s="26">
        <v>0</v>
      </c>
      <c r="I46" s="26">
        <v>0</v>
      </c>
      <c r="J46" s="26">
        <v>0</v>
      </c>
      <c r="K46" s="26">
        <v>0</v>
      </c>
      <c r="L46" s="26">
        <v>0</v>
      </c>
      <c r="M46" s="26">
        <v>0</v>
      </c>
    </row>
    <row r="47" spans="1:13" x14ac:dyDescent="0.25">
      <c r="A47" s="110" t="s">
        <v>93</v>
      </c>
      <c r="B47" s="110" t="s">
        <v>30</v>
      </c>
      <c r="C47" s="26">
        <v>448610</v>
      </c>
      <c r="D47" s="26">
        <v>355825</v>
      </c>
      <c r="E47" s="26">
        <v>92785</v>
      </c>
      <c r="F47" s="26">
        <v>0</v>
      </c>
      <c r="G47" s="26">
        <v>0</v>
      </c>
      <c r="H47" s="26">
        <v>0</v>
      </c>
      <c r="I47" s="26">
        <v>0</v>
      </c>
      <c r="J47" s="26">
        <v>0</v>
      </c>
      <c r="K47" s="26">
        <v>0</v>
      </c>
      <c r="L47" s="26">
        <v>0</v>
      </c>
      <c r="M47" s="26">
        <v>0</v>
      </c>
    </row>
    <row r="48" spans="1:13" x14ac:dyDescent="0.25">
      <c r="A48" s="110" t="s">
        <v>65</v>
      </c>
      <c r="B48" s="110" t="s">
        <v>30</v>
      </c>
      <c r="C48" s="26">
        <v>2452115</v>
      </c>
      <c r="D48" s="26">
        <v>1518635</v>
      </c>
      <c r="E48" s="26">
        <v>892105</v>
      </c>
      <c r="F48" s="26">
        <v>0</v>
      </c>
      <c r="G48" s="26">
        <v>14875</v>
      </c>
      <c r="H48" s="26">
        <v>0</v>
      </c>
      <c r="I48" s="26">
        <v>0</v>
      </c>
      <c r="J48" s="26">
        <v>4000</v>
      </c>
      <c r="K48" s="26">
        <v>0</v>
      </c>
      <c r="L48" s="26">
        <v>22500</v>
      </c>
      <c r="M48" s="26">
        <v>0</v>
      </c>
    </row>
    <row r="49" spans="1:13" x14ac:dyDescent="0.25">
      <c r="A49" s="110" t="s">
        <v>64</v>
      </c>
      <c r="B49" s="110" t="s">
        <v>30</v>
      </c>
      <c r="C49" s="26">
        <v>1360613</v>
      </c>
      <c r="D49" s="26">
        <v>874675</v>
      </c>
      <c r="E49" s="26">
        <v>478188</v>
      </c>
      <c r="F49" s="26">
        <v>0</v>
      </c>
      <c r="G49" s="26">
        <v>0</v>
      </c>
      <c r="H49" s="26">
        <v>0</v>
      </c>
      <c r="I49" s="26">
        <v>0</v>
      </c>
      <c r="J49" s="26">
        <v>4000</v>
      </c>
      <c r="K49" s="26">
        <v>0</v>
      </c>
      <c r="L49" s="26">
        <v>3750</v>
      </c>
      <c r="M49" s="26">
        <v>0</v>
      </c>
    </row>
    <row r="50" spans="1:13" x14ac:dyDescent="0.25">
      <c r="A50" s="110" t="s">
        <v>94</v>
      </c>
      <c r="B50" s="110" t="s">
        <v>30</v>
      </c>
      <c r="C50" s="26">
        <v>1666400</v>
      </c>
      <c r="D50" s="26">
        <v>958121</v>
      </c>
      <c r="E50" s="26">
        <v>620943</v>
      </c>
      <c r="F50" s="26">
        <v>0</v>
      </c>
      <c r="G50" s="26">
        <v>0</v>
      </c>
      <c r="H50" s="26">
        <v>0</v>
      </c>
      <c r="I50" s="26">
        <v>0</v>
      </c>
      <c r="J50" s="26">
        <v>0</v>
      </c>
      <c r="K50" s="26">
        <v>0</v>
      </c>
      <c r="L50" s="26">
        <v>87336</v>
      </c>
      <c r="M50" s="26">
        <v>0</v>
      </c>
    </row>
    <row r="51" spans="1:13" x14ac:dyDescent="0.25">
      <c r="A51" s="110" t="s">
        <v>95</v>
      </c>
      <c r="B51" s="110" t="s">
        <v>30</v>
      </c>
      <c r="C51" s="26">
        <v>288006</v>
      </c>
      <c r="D51" s="26">
        <v>269161</v>
      </c>
      <c r="E51" s="26">
        <v>12345</v>
      </c>
      <c r="F51" s="26">
        <v>0</v>
      </c>
      <c r="G51" s="26">
        <v>6500</v>
      </c>
      <c r="H51" s="26">
        <v>0</v>
      </c>
      <c r="I51" s="26">
        <v>0</v>
      </c>
      <c r="J51" s="26">
        <v>0</v>
      </c>
      <c r="K51" s="26">
        <v>0</v>
      </c>
      <c r="L51" s="26">
        <v>0</v>
      </c>
      <c r="M51" s="26">
        <v>0</v>
      </c>
    </row>
    <row r="52" spans="1:13" x14ac:dyDescent="0.25">
      <c r="A52" s="110" t="s">
        <v>66</v>
      </c>
      <c r="B52" s="110" t="s">
        <v>30</v>
      </c>
      <c r="C52" s="26">
        <v>3564069</v>
      </c>
      <c r="D52" s="26">
        <v>2210778</v>
      </c>
      <c r="E52" s="26">
        <v>1317291</v>
      </c>
      <c r="F52" s="26">
        <v>0</v>
      </c>
      <c r="G52" s="26">
        <v>2000</v>
      </c>
      <c r="H52" s="26">
        <v>0</v>
      </c>
      <c r="I52" s="26">
        <v>4000</v>
      </c>
      <c r="J52" s="26">
        <v>0</v>
      </c>
      <c r="K52" s="26">
        <v>0</v>
      </c>
      <c r="L52" s="26">
        <v>30000</v>
      </c>
      <c r="M52" s="26">
        <v>0</v>
      </c>
    </row>
    <row r="53" spans="1:13" x14ac:dyDescent="0.25">
      <c r="A53" s="110" t="s">
        <v>67</v>
      </c>
      <c r="B53" s="110" t="s">
        <v>30</v>
      </c>
      <c r="C53" s="26">
        <v>3062912</v>
      </c>
      <c r="D53" s="26">
        <v>1944782</v>
      </c>
      <c r="E53" s="26">
        <v>1044630</v>
      </c>
      <c r="F53" s="26">
        <v>0</v>
      </c>
      <c r="G53" s="26">
        <v>8000</v>
      </c>
      <c r="H53" s="26">
        <v>0</v>
      </c>
      <c r="I53" s="26">
        <v>1000</v>
      </c>
      <c r="J53" s="26">
        <v>12000</v>
      </c>
      <c r="K53" s="26">
        <v>0</v>
      </c>
      <c r="L53" s="26">
        <v>52500</v>
      </c>
      <c r="M53" s="26">
        <v>0</v>
      </c>
    </row>
    <row r="54" spans="1:13" x14ac:dyDescent="0.25">
      <c r="A54" s="110" t="s">
        <v>68</v>
      </c>
      <c r="B54" s="110" t="s">
        <v>30</v>
      </c>
      <c r="C54" s="26">
        <v>12119159</v>
      </c>
      <c r="D54" s="26">
        <v>6417230</v>
      </c>
      <c r="E54" s="26">
        <v>5517054</v>
      </c>
      <c r="F54" s="26">
        <v>0</v>
      </c>
      <c r="G54" s="26">
        <v>66625</v>
      </c>
      <c r="H54" s="26">
        <v>0</v>
      </c>
      <c r="I54" s="26">
        <v>16000</v>
      </c>
      <c r="J54" s="26">
        <v>16000</v>
      </c>
      <c r="K54" s="26">
        <v>0</v>
      </c>
      <c r="L54" s="26">
        <v>86250</v>
      </c>
      <c r="M54" s="26">
        <v>0</v>
      </c>
    </row>
    <row r="55" spans="1:13" x14ac:dyDescent="0.25">
      <c r="A55" s="110" t="s">
        <v>69</v>
      </c>
      <c r="B55" s="110" t="s">
        <v>30</v>
      </c>
      <c r="C55" s="26">
        <v>526620</v>
      </c>
      <c r="D55" s="26">
        <v>341578</v>
      </c>
      <c r="E55" s="26">
        <v>185042</v>
      </c>
      <c r="F55" s="26">
        <v>0</v>
      </c>
      <c r="G55" s="26">
        <v>0</v>
      </c>
      <c r="H55" s="26">
        <v>0</v>
      </c>
      <c r="I55" s="26">
        <v>0</v>
      </c>
      <c r="J55" s="26">
        <v>0</v>
      </c>
      <c r="K55" s="26">
        <v>0</v>
      </c>
      <c r="L55" s="26">
        <v>0</v>
      </c>
      <c r="M55" s="26">
        <v>0</v>
      </c>
    </row>
    <row r="56" spans="1:13" x14ac:dyDescent="0.25">
      <c r="A56" s="110" t="s">
        <v>70</v>
      </c>
      <c r="B56" s="110" t="s">
        <v>30</v>
      </c>
      <c r="C56" s="26">
        <v>4380538</v>
      </c>
      <c r="D56" s="26">
        <v>2955583</v>
      </c>
      <c r="E56" s="26">
        <v>1377080</v>
      </c>
      <c r="F56" s="26">
        <v>0</v>
      </c>
      <c r="G56" s="26">
        <v>27875</v>
      </c>
      <c r="H56" s="26">
        <v>0</v>
      </c>
      <c r="I56" s="26">
        <v>1000</v>
      </c>
      <c r="J56" s="26">
        <v>4000</v>
      </c>
      <c r="K56" s="26">
        <v>0</v>
      </c>
      <c r="L56" s="26">
        <v>15000</v>
      </c>
      <c r="M56" s="26">
        <v>0</v>
      </c>
    </row>
    <row r="57" spans="1:13" x14ac:dyDescent="0.25">
      <c r="A57" s="110" t="s">
        <v>71</v>
      </c>
      <c r="B57" s="110" t="s">
        <v>29</v>
      </c>
      <c r="C57" s="26">
        <v>10420705.440000039</v>
      </c>
      <c r="D57" s="26">
        <v>3468289</v>
      </c>
      <c r="E57" s="26">
        <v>5473347</v>
      </c>
      <c r="F57" s="26">
        <v>113277</v>
      </c>
      <c r="G57" s="26">
        <v>45207</v>
      </c>
      <c r="H57" s="26">
        <v>1164602.4399999983</v>
      </c>
      <c r="I57" s="26">
        <v>17983</v>
      </c>
      <c r="J57" s="26">
        <v>48000</v>
      </c>
      <c r="K57" s="26">
        <v>0</v>
      </c>
      <c r="L57" s="26">
        <v>90000</v>
      </c>
      <c r="M57" s="26">
        <v>0</v>
      </c>
    </row>
    <row r="58" spans="1:13" x14ac:dyDescent="0.25">
      <c r="A58" s="110" t="s">
        <v>72</v>
      </c>
      <c r="B58" s="110" t="s">
        <v>30</v>
      </c>
      <c r="C58" s="26">
        <v>4390167</v>
      </c>
      <c r="D58" s="26">
        <v>2723590</v>
      </c>
      <c r="E58" s="26">
        <v>1612577</v>
      </c>
      <c r="F58" s="26">
        <v>0</v>
      </c>
      <c r="G58" s="26">
        <v>0</v>
      </c>
      <c r="H58" s="26">
        <v>0</v>
      </c>
      <c r="I58" s="26">
        <v>4000</v>
      </c>
      <c r="J58" s="26">
        <v>20000</v>
      </c>
      <c r="K58" s="26">
        <v>0</v>
      </c>
      <c r="L58" s="26">
        <v>30000</v>
      </c>
      <c r="M58" s="26">
        <v>0</v>
      </c>
    </row>
    <row r="59" spans="1:13" x14ac:dyDescent="0.25">
      <c r="A59" s="110" t="s">
        <v>73</v>
      </c>
      <c r="B59" s="110" t="s">
        <v>29</v>
      </c>
      <c r="C59" s="26">
        <v>7088025.0199999996</v>
      </c>
      <c r="D59" s="26">
        <v>3504613.919999999</v>
      </c>
      <c r="E59" s="26">
        <v>2163279.16</v>
      </c>
      <c r="F59" s="26">
        <v>46211.53</v>
      </c>
      <c r="G59" s="26">
        <v>94625</v>
      </c>
      <c r="H59" s="26">
        <v>633196.22000000079</v>
      </c>
      <c r="I59" s="26">
        <v>0</v>
      </c>
      <c r="J59" s="26">
        <v>8000</v>
      </c>
      <c r="K59" s="26">
        <v>630599.18999999994</v>
      </c>
      <c r="L59" s="26">
        <v>7500</v>
      </c>
      <c r="M59" s="26">
        <v>0</v>
      </c>
    </row>
    <row r="60" spans="1:13" x14ac:dyDescent="0.25">
      <c r="A60" s="110" t="s">
        <v>74</v>
      </c>
      <c r="B60" s="110" t="s">
        <v>30</v>
      </c>
      <c r="C60" s="26">
        <v>1671449</v>
      </c>
      <c r="D60" s="26">
        <v>1066977</v>
      </c>
      <c r="E60" s="26">
        <v>600472</v>
      </c>
      <c r="F60" s="26">
        <v>0</v>
      </c>
      <c r="G60" s="26">
        <v>0</v>
      </c>
      <c r="H60" s="26">
        <v>0</v>
      </c>
      <c r="I60" s="26">
        <v>4000</v>
      </c>
      <c r="J60" s="26">
        <v>0</v>
      </c>
      <c r="K60" s="26">
        <v>0</v>
      </c>
      <c r="L60" s="26">
        <v>0</v>
      </c>
      <c r="M60" s="26">
        <v>0</v>
      </c>
    </row>
    <row r="61" spans="1:13" x14ac:dyDescent="0.25">
      <c r="A61" s="110" t="s">
        <v>75</v>
      </c>
      <c r="B61" s="110" t="s">
        <v>29</v>
      </c>
      <c r="C61" s="26">
        <v>5057286</v>
      </c>
      <c r="D61" s="26">
        <v>3776084</v>
      </c>
      <c r="E61" s="26">
        <v>215183</v>
      </c>
      <c r="F61" s="26">
        <v>31882</v>
      </c>
      <c r="G61" s="26">
        <v>133254</v>
      </c>
      <c r="H61" s="26">
        <v>860668</v>
      </c>
      <c r="I61" s="26">
        <v>36465</v>
      </c>
      <c r="J61" s="26">
        <v>0</v>
      </c>
      <c r="K61" s="26">
        <v>0</v>
      </c>
      <c r="L61" s="26">
        <v>3750</v>
      </c>
      <c r="M61" s="26">
        <v>0</v>
      </c>
    </row>
    <row r="64" spans="1:13" x14ac:dyDescent="0.25">
      <c r="K64" s="26"/>
      <c r="L64" s="26"/>
      <c r="M64" s="26"/>
    </row>
  </sheetData>
  <pageMargins left="0.7" right="0.7" top="0.75" bottom="0.75" header="0.3" footer="0.3"/>
  <pageSetup scale="3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1:M66"/>
  <sheetViews>
    <sheetView zoomScaleNormal="100" workbookViewId="0">
      <selection activeCell="C39" sqref="C39"/>
    </sheetView>
  </sheetViews>
  <sheetFormatPr defaultColWidth="8.7109375" defaultRowHeight="15" x14ac:dyDescent="0.25"/>
  <cols>
    <col min="1" max="1" width="46.7109375" bestFit="1" customWidth="1"/>
    <col min="2" max="2" width="18.7109375" style="97" bestFit="1" customWidth="1"/>
    <col min="3" max="3" width="16.42578125" style="27" bestFit="1" customWidth="1"/>
    <col min="4" max="4" width="18.7109375" style="27" bestFit="1" customWidth="1"/>
    <col min="5" max="5" width="12.140625" style="27" bestFit="1" customWidth="1"/>
    <col min="6" max="6" width="18.28515625" style="27" bestFit="1" customWidth="1"/>
    <col min="7" max="7" width="22.7109375" style="27" bestFit="1" customWidth="1"/>
    <col min="8" max="8" width="11.140625" style="27" bestFit="1" customWidth="1"/>
    <col min="9" max="9" width="31" style="27" bestFit="1" customWidth="1"/>
    <col min="10" max="10" width="43.42578125" style="27" bestFit="1" customWidth="1"/>
    <col min="11" max="11" width="42.28515625" style="17" bestFit="1" customWidth="1"/>
    <col min="12" max="12" width="42.28515625" style="17" customWidth="1"/>
    <col min="13" max="13" width="49.7109375" bestFit="1" customWidth="1"/>
  </cols>
  <sheetData>
    <row r="1" spans="1:13" s="22" customFormat="1" x14ac:dyDescent="0.25">
      <c r="A1" s="22" t="s">
        <v>39</v>
      </c>
      <c r="B1" s="98" t="s">
        <v>26</v>
      </c>
      <c r="C1" s="28" t="s">
        <v>40</v>
      </c>
      <c r="D1" s="28" t="s">
        <v>140</v>
      </c>
      <c r="E1" s="28" t="s">
        <v>27</v>
      </c>
      <c r="F1" s="28" t="s">
        <v>14</v>
      </c>
      <c r="G1" s="28" t="s">
        <v>4</v>
      </c>
      <c r="H1" s="28" t="s">
        <v>41</v>
      </c>
      <c r="I1" s="28" t="s">
        <v>6</v>
      </c>
      <c r="J1" s="28" t="s">
        <v>34</v>
      </c>
      <c r="K1" s="28" t="s">
        <v>119</v>
      </c>
      <c r="L1" s="28" t="s">
        <v>120</v>
      </c>
      <c r="M1" s="28" t="s">
        <v>139</v>
      </c>
    </row>
    <row r="2" spans="1:13" x14ac:dyDescent="0.25">
      <c r="A2" s="110" t="s">
        <v>42</v>
      </c>
      <c r="B2" s="110" t="s">
        <v>30</v>
      </c>
      <c r="C2" s="27">
        <v>155</v>
      </c>
      <c r="D2" s="27">
        <v>140</v>
      </c>
      <c r="E2" s="27">
        <v>15</v>
      </c>
      <c r="F2" s="27">
        <v>0</v>
      </c>
      <c r="G2" s="27">
        <v>0</v>
      </c>
      <c r="H2" s="27">
        <v>0</v>
      </c>
      <c r="I2" s="27">
        <v>0</v>
      </c>
      <c r="J2" s="27">
        <v>0</v>
      </c>
      <c r="K2" s="27">
        <v>0</v>
      </c>
      <c r="L2" s="27">
        <v>0</v>
      </c>
      <c r="M2" s="27">
        <v>0</v>
      </c>
    </row>
    <row r="3" spans="1:13" x14ac:dyDescent="0.25">
      <c r="A3" s="110" t="s">
        <v>43</v>
      </c>
      <c r="B3" s="110" t="s">
        <v>30</v>
      </c>
      <c r="C3" s="27">
        <v>484</v>
      </c>
      <c r="D3" s="27">
        <v>351</v>
      </c>
      <c r="E3" s="27">
        <v>126</v>
      </c>
      <c r="F3" s="27">
        <v>0</v>
      </c>
      <c r="G3" s="27">
        <v>2</v>
      </c>
      <c r="H3" s="27">
        <v>0</v>
      </c>
      <c r="I3" s="27">
        <v>0</v>
      </c>
      <c r="J3" s="27">
        <v>0</v>
      </c>
      <c r="K3" s="27">
        <v>0</v>
      </c>
      <c r="L3" s="27">
        <v>8</v>
      </c>
      <c r="M3" s="27">
        <v>0</v>
      </c>
    </row>
    <row r="4" spans="1:13" x14ac:dyDescent="0.25">
      <c r="A4" s="110" t="s">
        <v>44</v>
      </c>
      <c r="B4" s="110" t="s">
        <v>29</v>
      </c>
      <c r="C4" s="27">
        <v>4724</v>
      </c>
      <c r="D4" s="27">
        <v>2066</v>
      </c>
      <c r="E4" s="27">
        <v>2090</v>
      </c>
      <c r="F4" s="27">
        <v>61</v>
      </c>
      <c r="G4" s="27">
        <v>17</v>
      </c>
      <c r="H4" s="27">
        <v>544</v>
      </c>
      <c r="I4" s="27">
        <v>18</v>
      </c>
      <c r="J4" s="27">
        <v>7</v>
      </c>
      <c r="K4" s="27">
        <v>0</v>
      </c>
      <c r="L4" s="27">
        <v>70</v>
      </c>
      <c r="M4" s="27">
        <v>0</v>
      </c>
    </row>
    <row r="5" spans="1:13" x14ac:dyDescent="0.25">
      <c r="A5" s="110" t="s">
        <v>130</v>
      </c>
      <c r="B5" s="110" t="s">
        <v>30</v>
      </c>
      <c r="C5" s="27">
        <v>449</v>
      </c>
      <c r="D5" s="27">
        <v>347</v>
      </c>
      <c r="E5" s="27">
        <v>86</v>
      </c>
      <c r="F5" s="27">
        <v>0</v>
      </c>
      <c r="G5" s="27">
        <v>11</v>
      </c>
      <c r="H5" s="27">
        <v>0</v>
      </c>
      <c r="I5" s="27">
        <v>5</v>
      </c>
      <c r="J5" s="27">
        <v>1</v>
      </c>
      <c r="K5" s="27">
        <v>0</v>
      </c>
      <c r="L5" s="27">
        <v>4</v>
      </c>
      <c r="M5" s="27">
        <v>0</v>
      </c>
    </row>
    <row r="6" spans="1:13" x14ac:dyDescent="0.25">
      <c r="A6" s="110" t="s">
        <v>45</v>
      </c>
      <c r="B6" s="110" t="s">
        <v>30</v>
      </c>
      <c r="C6" s="27">
        <v>533</v>
      </c>
      <c r="D6" s="27">
        <v>362</v>
      </c>
      <c r="E6" s="27">
        <v>164</v>
      </c>
      <c r="F6" s="27">
        <v>0</v>
      </c>
      <c r="G6" s="27">
        <v>0</v>
      </c>
      <c r="H6" s="27">
        <v>0</v>
      </c>
      <c r="I6" s="27">
        <v>5</v>
      </c>
      <c r="J6" s="27">
        <v>1</v>
      </c>
      <c r="K6" s="27">
        <v>0</v>
      </c>
      <c r="L6" s="27">
        <v>11</v>
      </c>
      <c r="M6" s="27">
        <v>0</v>
      </c>
    </row>
    <row r="7" spans="1:13" x14ac:dyDescent="0.25">
      <c r="A7" s="110" t="s">
        <v>84</v>
      </c>
      <c r="B7" s="110" t="s">
        <v>30</v>
      </c>
      <c r="C7" s="27">
        <v>128</v>
      </c>
      <c r="D7" s="27">
        <v>110</v>
      </c>
      <c r="E7" s="27">
        <v>14</v>
      </c>
      <c r="F7" s="27">
        <v>0</v>
      </c>
      <c r="G7" s="27">
        <v>4</v>
      </c>
      <c r="H7" s="27">
        <v>0</v>
      </c>
      <c r="I7" s="27">
        <v>0</v>
      </c>
      <c r="J7" s="27">
        <v>0</v>
      </c>
      <c r="K7" s="27">
        <v>0</v>
      </c>
      <c r="L7" s="27">
        <v>1</v>
      </c>
      <c r="M7" s="27">
        <v>0</v>
      </c>
    </row>
    <row r="8" spans="1:13" x14ac:dyDescent="0.25">
      <c r="A8" s="110" t="s">
        <v>134</v>
      </c>
      <c r="B8" s="110" t="s">
        <v>31</v>
      </c>
      <c r="C8" s="27">
        <v>1</v>
      </c>
      <c r="D8" s="27">
        <v>0</v>
      </c>
      <c r="E8" s="27">
        <v>1</v>
      </c>
      <c r="F8" s="27">
        <v>0</v>
      </c>
      <c r="G8" s="27">
        <v>0</v>
      </c>
      <c r="H8" s="27">
        <v>0</v>
      </c>
      <c r="I8" s="27">
        <v>0</v>
      </c>
      <c r="J8" s="27">
        <v>0</v>
      </c>
      <c r="K8" s="27">
        <v>0</v>
      </c>
      <c r="L8" s="27">
        <v>0</v>
      </c>
      <c r="M8" s="27">
        <v>0</v>
      </c>
    </row>
    <row r="9" spans="1:13" x14ac:dyDescent="0.25">
      <c r="A9" s="110" t="s">
        <v>104</v>
      </c>
      <c r="B9" s="110" t="s">
        <v>31</v>
      </c>
      <c r="C9" s="27">
        <v>66</v>
      </c>
      <c r="D9" s="27">
        <v>48</v>
      </c>
      <c r="E9" s="27">
        <v>8</v>
      </c>
      <c r="F9" s="27">
        <v>0</v>
      </c>
      <c r="G9" s="27">
        <v>11</v>
      </c>
      <c r="H9" s="27">
        <v>0</v>
      </c>
      <c r="I9" s="27">
        <v>0</v>
      </c>
      <c r="J9" s="27">
        <v>0</v>
      </c>
      <c r="K9" s="27">
        <v>0</v>
      </c>
      <c r="L9" s="27">
        <v>0</v>
      </c>
      <c r="M9" s="27">
        <v>0</v>
      </c>
    </row>
    <row r="10" spans="1:13" x14ac:dyDescent="0.25">
      <c r="A10" s="110" t="s">
        <v>133</v>
      </c>
      <c r="B10" s="110" t="s">
        <v>30</v>
      </c>
      <c r="C10" s="27">
        <v>68</v>
      </c>
      <c r="D10" s="27">
        <v>65</v>
      </c>
      <c r="E10" s="27">
        <v>2</v>
      </c>
      <c r="F10" s="27">
        <v>0</v>
      </c>
      <c r="G10" s="27">
        <v>1</v>
      </c>
      <c r="H10" s="27">
        <v>0</v>
      </c>
      <c r="I10" s="27">
        <v>0</v>
      </c>
      <c r="J10" s="27">
        <v>0</v>
      </c>
      <c r="K10" s="27">
        <v>0</v>
      </c>
      <c r="L10" s="27">
        <v>0</v>
      </c>
      <c r="M10" s="27">
        <v>0</v>
      </c>
    </row>
    <row r="11" spans="1:13" x14ac:dyDescent="0.25">
      <c r="A11" s="110" t="s">
        <v>46</v>
      </c>
      <c r="B11" s="110" t="s">
        <v>30</v>
      </c>
      <c r="C11" s="27">
        <v>172</v>
      </c>
      <c r="D11" s="27">
        <v>130</v>
      </c>
      <c r="E11" s="27">
        <v>42</v>
      </c>
      <c r="F11" s="27">
        <v>0</v>
      </c>
      <c r="G11" s="27">
        <v>0</v>
      </c>
      <c r="H11" s="27">
        <v>0</v>
      </c>
      <c r="I11" s="27">
        <v>0</v>
      </c>
      <c r="J11" s="27">
        <v>1</v>
      </c>
      <c r="K11" s="27">
        <v>0</v>
      </c>
      <c r="L11" s="27">
        <v>0</v>
      </c>
      <c r="M11" s="27">
        <v>0</v>
      </c>
    </row>
    <row r="12" spans="1:13" x14ac:dyDescent="0.25">
      <c r="A12" s="110" t="s">
        <v>105</v>
      </c>
      <c r="B12" s="110" t="s">
        <v>31</v>
      </c>
      <c r="C12" s="27">
        <v>15</v>
      </c>
      <c r="D12" s="27">
        <v>13</v>
      </c>
      <c r="E12" s="27">
        <v>0</v>
      </c>
      <c r="F12" s="27">
        <v>0</v>
      </c>
      <c r="G12" s="27">
        <v>2</v>
      </c>
      <c r="H12" s="27">
        <v>0</v>
      </c>
      <c r="I12" s="27">
        <v>0</v>
      </c>
      <c r="J12" s="27">
        <v>0</v>
      </c>
      <c r="K12" s="27">
        <v>0</v>
      </c>
      <c r="L12" s="27">
        <v>0</v>
      </c>
      <c r="M12" s="27">
        <v>0</v>
      </c>
    </row>
    <row r="13" spans="1:13" x14ac:dyDescent="0.25">
      <c r="A13" s="110" t="s">
        <v>47</v>
      </c>
      <c r="B13" s="110" t="s">
        <v>30</v>
      </c>
      <c r="C13" s="27">
        <v>122</v>
      </c>
      <c r="D13" s="27">
        <v>77</v>
      </c>
      <c r="E13" s="27">
        <v>46</v>
      </c>
      <c r="F13" s="27">
        <v>0</v>
      </c>
      <c r="G13" s="27">
        <v>0</v>
      </c>
      <c r="H13" s="27">
        <v>0</v>
      </c>
      <c r="I13" s="27">
        <v>0</v>
      </c>
      <c r="J13" s="27">
        <v>0</v>
      </c>
      <c r="K13" s="27">
        <v>0</v>
      </c>
      <c r="L13" s="27">
        <v>0</v>
      </c>
      <c r="M13" s="27">
        <v>0</v>
      </c>
    </row>
    <row r="14" spans="1:13" x14ac:dyDescent="0.25">
      <c r="A14" s="110" t="s">
        <v>48</v>
      </c>
      <c r="B14" s="110" t="s">
        <v>31</v>
      </c>
      <c r="C14" s="27">
        <v>98</v>
      </c>
      <c r="D14" s="27">
        <v>87</v>
      </c>
      <c r="E14" s="27">
        <v>5</v>
      </c>
      <c r="F14" s="27">
        <v>0</v>
      </c>
      <c r="G14" s="27">
        <v>6</v>
      </c>
      <c r="H14" s="27">
        <v>0</v>
      </c>
      <c r="I14" s="27">
        <v>0</v>
      </c>
      <c r="J14" s="27">
        <v>0</v>
      </c>
      <c r="K14" s="27">
        <v>0</v>
      </c>
      <c r="L14" s="27">
        <v>0</v>
      </c>
      <c r="M14" s="27">
        <v>0</v>
      </c>
    </row>
    <row r="15" spans="1:13" x14ac:dyDescent="0.25">
      <c r="A15" s="110" t="s">
        <v>49</v>
      </c>
      <c r="B15" s="110" t="s">
        <v>30</v>
      </c>
      <c r="C15" s="27">
        <v>401</v>
      </c>
      <c r="D15" s="27">
        <v>237</v>
      </c>
      <c r="E15" s="27">
        <v>160</v>
      </c>
      <c r="F15" s="27">
        <v>0</v>
      </c>
      <c r="G15" s="27">
        <v>0</v>
      </c>
      <c r="H15" s="27">
        <v>0</v>
      </c>
      <c r="I15" s="27">
        <v>0</v>
      </c>
      <c r="J15" s="27">
        <v>1</v>
      </c>
      <c r="K15" s="27">
        <v>0</v>
      </c>
      <c r="L15" s="27">
        <v>9</v>
      </c>
      <c r="M15" s="27">
        <v>0</v>
      </c>
    </row>
    <row r="16" spans="1:13" x14ac:dyDescent="0.25">
      <c r="A16" s="110" t="s">
        <v>50</v>
      </c>
      <c r="B16" s="110" t="s">
        <v>30</v>
      </c>
      <c r="C16" s="27">
        <v>263</v>
      </c>
      <c r="D16" s="27">
        <v>213</v>
      </c>
      <c r="E16" s="27">
        <v>68</v>
      </c>
      <c r="F16" s="27">
        <v>0</v>
      </c>
      <c r="G16" s="27">
        <v>0</v>
      </c>
      <c r="H16" s="27">
        <v>0</v>
      </c>
      <c r="I16" s="27">
        <v>0</v>
      </c>
      <c r="J16" s="27">
        <v>0</v>
      </c>
      <c r="K16" s="27">
        <v>0</v>
      </c>
      <c r="L16" s="27">
        <v>0</v>
      </c>
      <c r="M16" s="27">
        <v>0</v>
      </c>
    </row>
    <row r="17" spans="1:13" x14ac:dyDescent="0.25">
      <c r="A17" s="110" t="s">
        <v>51</v>
      </c>
      <c r="B17" s="110" t="s">
        <v>30</v>
      </c>
      <c r="C17" s="27">
        <v>458</v>
      </c>
      <c r="D17" s="27">
        <v>310</v>
      </c>
      <c r="E17" s="27">
        <v>141</v>
      </c>
      <c r="F17" s="27">
        <v>0</v>
      </c>
      <c r="G17" s="27">
        <v>1</v>
      </c>
      <c r="H17" s="27">
        <v>0</v>
      </c>
      <c r="I17" s="27">
        <v>0</v>
      </c>
      <c r="J17" s="27">
        <v>6</v>
      </c>
      <c r="K17" s="27">
        <v>0</v>
      </c>
      <c r="L17" s="27">
        <v>9</v>
      </c>
      <c r="M17" s="27">
        <v>0</v>
      </c>
    </row>
    <row r="18" spans="1:13" x14ac:dyDescent="0.25">
      <c r="A18" s="110" t="s">
        <v>52</v>
      </c>
      <c r="B18" s="110" t="s">
        <v>30</v>
      </c>
      <c r="C18" s="27">
        <v>312</v>
      </c>
      <c r="D18" s="27">
        <v>197</v>
      </c>
      <c r="E18" s="27">
        <v>112</v>
      </c>
      <c r="F18" s="27">
        <v>0</v>
      </c>
      <c r="G18" s="27">
        <v>0</v>
      </c>
      <c r="H18" s="27">
        <v>0</v>
      </c>
      <c r="I18" s="27">
        <v>1</v>
      </c>
      <c r="J18" s="27">
        <v>0</v>
      </c>
      <c r="K18" s="27">
        <v>0</v>
      </c>
      <c r="L18" s="27">
        <v>3</v>
      </c>
      <c r="M18" s="27">
        <v>0</v>
      </c>
    </row>
    <row r="19" spans="1:13" x14ac:dyDescent="0.25">
      <c r="A19" s="110" t="s">
        <v>106</v>
      </c>
      <c r="B19" s="110" t="s">
        <v>31</v>
      </c>
      <c r="C19" s="27">
        <v>44</v>
      </c>
      <c r="D19" s="27">
        <v>40</v>
      </c>
      <c r="E19" s="27">
        <v>1</v>
      </c>
      <c r="F19" s="27">
        <v>0</v>
      </c>
      <c r="G19" s="27">
        <v>3</v>
      </c>
      <c r="H19" s="27">
        <v>0</v>
      </c>
      <c r="I19" s="27">
        <v>0</v>
      </c>
      <c r="J19" s="27">
        <v>0</v>
      </c>
      <c r="K19" s="27">
        <v>0</v>
      </c>
      <c r="L19" s="27">
        <v>0</v>
      </c>
      <c r="M19" s="27">
        <v>0</v>
      </c>
    </row>
    <row r="20" spans="1:13" x14ac:dyDescent="0.25">
      <c r="A20" s="110" t="s">
        <v>53</v>
      </c>
      <c r="B20" s="110" t="s">
        <v>30</v>
      </c>
      <c r="C20" s="27">
        <v>79</v>
      </c>
      <c r="D20" s="27">
        <v>58</v>
      </c>
      <c r="E20" s="27">
        <v>20</v>
      </c>
      <c r="F20" s="27">
        <v>0</v>
      </c>
      <c r="G20" s="27">
        <v>1</v>
      </c>
      <c r="H20" s="27">
        <v>0</v>
      </c>
      <c r="I20" s="27">
        <v>0</v>
      </c>
      <c r="J20" s="27">
        <v>0</v>
      </c>
      <c r="K20" s="27">
        <v>0</v>
      </c>
      <c r="L20" s="27">
        <v>0</v>
      </c>
      <c r="M20" s="27">
        <v>0</v>
      </c>
    </row>
    <row r="21" spans="1:13" x14ac:dyDescent="0.25">
      <c r="A21" s="110" t="s">
        <v>54</v>
      </c>
      <c r="B21" s="110" t="s">
        <v>30</v>
      </c>
      <c r="C21" s="27">
        <v>272</v>
      </c>
      <c r="D21" s="27">
        <v>206</v>
      </c>
      <c r="E21" s="27">
        <v>62</v>
      </c>
      <c r="F21" s="27">
        <v>0</v>
      </c>
      <c r="G21" s="27">
        <v>2</v>
      </c>
      <c r="H21" s="27">
        <v>0</v>
      </c>
      <c r="I21" s="27">
        <v>0</v>
      </c>
      <c r="J21" s="27">
        <v>0</v>
      </c>
      <c r="K21" s="27">
        <v>0</v>
      </c>
      <c r="L21" s="27">
        <v>4</v>
      </c>
      <c r="M21" s="27">
        <v>0</v>
      </c>
    </row>
    <row r="22" spans="1:13" x14ac:dyDescent="0.25">
      <c r="A22" s="110" t="s">
        <v>55</v>
      </c>
      <c r="B22" s="110" t="s">
        <v>30</v>
      </c>
      <c r="C22" s="27">
        <v>1288</v>
      </c>
      <c r="D22" s="27">
        <v>1050</v>
      </c>
      <c r="E22" s="27">
        <v>127</v>
      </c>
      <c r="F22" s="27">
        <v>0</v>
      </c>
      <c r="G22" s="27">
        <v>131</v>
      </c>
      <c r="H22" s="27">
        <v>0</v>
      </c>
      <c r="I22" s="27">
        <v>0</v>
      </c>
      <c r="J22" s="27">
        <v>0</v>
      </c>
      <c r="K22" s="27">
        <v>0</v>
      </c>
      <c r="L22" s="27">
        <v>0</v>
      </c>
      <c r="M22" s="27">
        <v>0</v>
      </c>
    </row>
    <row r="23" spans="1:13" x14ac:dyDescent="0.25">
      <c r="A23" s="110" t="s">
        <v>56</v>
      </c>
      <c r="B23" s="110" t="s">
        <v>29</v>
      </c>
      <c r="C23" s="27">
        <v>3455</v>
      </c>
      <c r="D23" s="27">
        <v>1530</v>
      </c>
      <c r="E23" s="27">
        <v>1533</v>
      </c>
      <c r="F23" s="27">
        <v>69</v>
      </c>
      <c r="G23" s="27">
        <v>36</v>
      </c>
      <c r="H23" s="27">
        <v>345</v>
      </c>
      <c r="I23" s="27">
        <v>23</v>
      </c>
      <c r="J23" s="27">
        <v>9</v>
      </c>
      <c r="K23" s="27">
        <v>0</v>
      </c>
      <c r="L23" s="27">
        <v>22</v>
      </c>
      <c r="M23" s="27">
        <v>0</v>
      </c>
    </row>
    <row r="24" spans="1:13" x14ac:dyDescent="0.25">
      <c r="A24" s="110" t="s">
        <v>85</v>
      </c>
      <c r="B24" s="110" t="s">
        <v>29</v>
      </c>
      <c r="C24" s="27">
        <v>5953</v>
      </c>
      <c r="D24" s="27">
        <v>2209</v>
      </c>
      <c r="E24" s="27">
        <v>3085</v>
      </c>
      <c r="F24" s="27">
        <v>57</v>
      </c>
      <c r="G24" s="27">
        <v>25</v>
      </c>
      <c r="H24" s="27">
        <v>543</v>
      </c>
      <c r="I24" s="27">
        <v>22</v>
      </c>
      <c r="J24" s="27">
        <v>18</v>
      </c>
      <c r="K24" s="27">
        <v>0</v>
      </c>
      <c r="L24" s="27">
        <v>51</v>
      </c>
      <c r="M24" s="27">
        <v>0</v>
      </c>
    </row>
    <row r="25" spans="1:13" x14ac:dyDescent="0.25">
      <c r="A25" s="110" t="s">
        <v>86</v>
      </c>
      <c r="B25" s="110" t="s">
        <v>29</v>
      </c>
      <c r="C25" s="27">
        <v>922</v>
      </c>
      <c r="D25" s="27">
        <v>458</v>
      </c>
      <c r="E25" s="27">
        <v>311</v>
      </c>
      <c r="F25" s="27">
        <v>6</v>
      </c>
      <c r="G25" s="27">
        <v>55</v>
      </c>
      <c r="H25" s="27">
        <v>97</v>
      </c>
      <c r="I25" s="27">
        <v>1</v>
      </c>
      <c r="J25" s="27">
        <v>5</v>
      </c>
      <c r="K25" s="27">
        <v>0</v>
      </c>
      <c r="L25" s="27">
        <v>4</v>
      </c>
      <c r="M25" s="27">
        <v>0</v>
      </c>
    </row>
    <row r="26" spans="1:13" x14ac:dyDescent="0.25">
      <c r="A26" s="110" t="s">
        <v>131</v>
      </c>
      <c r="B26" s="110" t="s">
        <v>29</v>
      </c>
      <c r="C26" s="27">
        <v>188</v>
      </c>
      <c r="D26" s="27">
        <v>84</v>
      </c>
      <c r="E26" s="27">
        <v>86</v>
      </c>
      <c r="F26" s="27">
        <v>1</v>
      </c>
      <c r="G26" s="27">
        <v>2</v>
      </c>
      <c r="H26" s="27">
        <v>14</v>
      </c>
      <c r="I26" s="27">
        <v>0</v>
      </c>
      <c r="J26" s="27">
        <v>5</v>
      </c>
      <c r="K26" s="27">
        <v>0</v>
      </c>
      <c r="L26" s="27">
        <v>0</v>
      </c>
      <c r="M26" s="27">
        <v>0</v>
      </c>
    </row>
    <row r="27" spans="1:13" x14ac:dyDescent="0.25">
      <c r="A27" s="110" t="s">
        <v>87</v>
      </c>
      <c r="B27" s="110" t="s">
        <v>29</v>
      </c>
      <c r="C27" s="27">
        <v>1070</v>
      </c>
      <c r="D27" s="27">
        <v>521</v>
      </c>
      <c r="E27" s="27">
        <v>376</v>
      </c>
      <c r="F27" s="27">
        <v>4</v>
      </c>
      <c r="G27" s="27">
        <v>24</v>
      </c>
      <c r="H27" s="27">
        <v>152</v>
      </c>
      <c r="I27" s="27">
        <v>0</v>
      </c>
      <c r="J27" s="27">
        <v>3</v>
      </c>
      <c r="K27" s="27">
        <v>0</v>
      </c>
      <c r="L27" s="27">
        <v>0</v>
      </c>
      <c r="M27" s="27">
        <v>0</v>
      </c>
    </row>
    <row r="28" spans="1:13" x14ac:dyDescent="0.25">
      <c r="A28" s="110" t="s">
        <v>88</v>
      </c>
      <c r="B28" s="110" t="s">
        <v>29</v>
      </c>
      <c r="C28" s="27">
        <v>1110</v>
      </c>
      <c r="D28" s="27">
        <v>667</v>
      </c>
      <c r="E28" s="27">
        <v>264</v>
      </c>
      <c r="F28" s="27">
        <v>5</v>
      </c>
      <c r="G28" s="27">
        <v>123</v>
      </c>
      <c r="H28" s="27">
        <v>59</v>
      </c>
      <c r="I28" s="27">
        <v>5</v>
      </c>
      <c r="J28" s="27">
        <v>7</v>
      </c>
      <c r="K28" s="27">
        <v>0</v>
      </c>
      <c r="L28" s="27">
        <v>1</v>
      </c>
      <c r="M28" s="27">
        <v>0</v>
      </c>
    </row>
    <row r="29" spans="1:13" x14ac:dyDescent="0.25">
      <c r="A29" s="110" t="s">
        <v>89</v>
      </c>
      <c r="B29" s="110" t="s">
        <v>29</v>
      </c>
      <c r="C29" s="27">
        <v>1576</v>
      </c>
      <c r="D29" s="27">
        <v>896</v>
      </c>
      <c r="E29" s="27">
        <v>540</v>
      </c>
      <c r="F29" s="27">
        <v>3</v>
      </c>
      <c r="G29" s="27">
        <v>39</v>
      </c>
      <c r="H29" s="27">
        <v>96</v>
      </c>
      <c r="I29" s="27">
        <v>4</v>
      </c>
      <c r="J29" s="27">
        <v>13</v>
      </c>
      <c r="K29" s="27">
        <v>0</v>
      </c>
      <c r="L29" s="27">
        <v>1</v>
      </c>
      <c r="M29" s="27">
        <v>0</v>
      </c>
    </row>
    <row r="30" spans="1:13" x14ac:dyDescent="0.25">
      <c r="A30" s="110" t="s">
        <v>90</v>
      </c>
      <c r="B30" s="110" t="s">
        <v>29</v>
      </c>
      <c r="C30" s="27">
        <v>1124</v>
      </c>
      <c r="D30" s="27">
        <v>521</v>
      </c>
      <c r="E30" s="27">
        <v>417</v>
      </c>
      <c r="F30" s="27">
        <v>11</v>
      </c>
      <c r="G30" s="27">
        <v>11</v>
      </c>
      <c r="H30" s="27">
        <v>165</v>
      </c>
      <c r="I30" s="27">
        <v>2</v>
      </c>
      <c r="J30" s="27">
        <v>3</v>
      </c>
      <c r="K30" s="27">
        <v>0</v>
      </c>
      <c r="L30" s="27">
        <v>4</v>
      </c>
      <c r="M30" s="27">
        <v>0</v>
      </c>
    </row>
    <row r="31" spans="1:13" x14ac:dyDescent="0.25">
      <c r="A31" s="110" t="s">
        <v>107</v>
      </c>
      <c r="B31" s="110" t="s">
        <v>29</v>
      </c>
      <c r="C31" s="27">
        <v>501</v>
      </c>
      <c r="D31" s="27">
        <v>217</v>
      </c>
      <c r="E31" s="27">
        <v>203</v>
      </c>
      <c r="F31" s="27">
        <v>1</v>
      </c>
      <c r="G31" s="27">
        <v>40</v>
      </c>
      <c r="H31" s="27">
        <v>46</v>
      </c>
      <c r="I31" s="27">
        <v>0</v>
      </c>
      <c r="J31" s="27">
        <v>2</v>
      </c>
      <c r="K31" s="27">
        <v>0</v>
      </c>
      <c r="L31" s="27">
        <v>2</v>
      </c>
      <c r="M31" s="27">
        <v>0</v>
      </c>
    </row>
    <row r="32" spans="1:13" x14ac:dyDescent="0.25">
      <c r="A32" s="110" t="s">
        <v>108</v>
      </c>
      <c r="B32" s="110" t="s">
        <v>29</v>
      </c>
      <c r="C32" s="27">
        <v>6736</v>
      </c>
      <c r="D32" s="27">
        <v>3297</v>
      </c>
      <c r="E32" s="27">
        <v>2590</v>
      </c>
      <c r="F32" s="27">
        <v>86</v>
      </c>
      <c r="G32" s="27">
        <v>136</v>
      </c>
      <c r="H32" s="27">
        <v>752</v>
      </c>
      <c r="I32" s="27">
        <v>26</v>
      </c>
      <c r="J32" s="27">
        <v>39</v>
      </c>
      <c r="K32" s="27">
        <v>0</v>
      </c>
      <c r="L32" s="27">
        <v>9</v>
      </c>
      <c r="M32" s="27">
        <v>0</v>
      </c>
    </row>
    <row r="33" spans="1:13" x14ac:dyDescent="0.25">
      <c r="A33" s="110" t="s">
        <v>57</v>
      </c>
      <c r="B33" s="110" t="s">
        <v>30</v>
      </c>
      <c r="C33" s="27">
        <v>2089</v>
      </c>
      <c r="D33" s="27">
        <v>1787</v>
      </c>
      <c r="E33" s="27">
        <v>210</v>
      </c>
      <c r="F33" s="27">
        <v>0</v>
      </c>
      <c r="G33" s="27">
        <v>94</v>
      </c>
      <c r="H33" s="27">
        <v>0</v>
      </c>
      <c r="I33" s="27">
        <v>7</v>
      </c>
      <c r="J33" s="27">
        <v>2</v>
      </c>
      <c r="K33" s="27">
        <v>0</v>
      </c>
      <c r="L33" s="27">
        <v>14</v>
      </c>
      <c r="M33" s="27">
        <v>0</v>
      </c>
    </row>
    <row r="34" spans="1:13" x14ac:dyDescent="0.25">
      <c r="A34" s="110" t="s">
        <v>122</v>
      </c>
      <c r="B34" s="110" t="s">
        <v>31</v>
      </c>
      <c r="C34" s="27">
        <v>280</v>
      </c>
      <c r="D34" s="27">
        <v>192</v>
      </c>
      <c r="E34" s="27">
        <v>85</v>
      </c>
      <c r="F34" s="27">
        <v>0</v>
      </c>
      <c r="G34" s="27">
        <v>0</v>
      </c>
      <c r="H34" s="27">
        <v>0</v>
      </c>
      <c r="I34" s="27">
        <v>0</v>
      </c>
      <c r="J34" s="27">
        <v>6</v>
      </c>
      <c r="K34" s="27">
        <v>0</v>
      </c>
      <c r="L34" s="27">
        <v>0</v>
      </c>
      <c r="M34" s="27">
        <v>0</v>
      </c>
    </row>
    <row r="35" spans="1:13" x14ac:dyDescent="0.25">
      <c r="A35" s="110" t="s">
        <v>91</v>
      </c>
      <c r="B35" s="110" t="s">
        <v>28</v>
      </c>
      <c r="C35" s="27">
        <v>14198</v>
      </c>
      <c r="D35" s="27">
        <v>7285</v>
      </c>
      <c r="E35" s="27">
        <v>2307</v>
      </c>
      <c r="F35" s="27">
        <v>49</v>
      </c>
      <c r="G35" s="27">
        <v>2010</v>
      </c>
      <c r="H35" s="27">
        <v>1706</v>
      </c>
      <c r="I35" s="27">
        <v>0</v>
      </c>
      <c r="J35" s="27">
        <v>56</v>
      </c>
      <c r="K35" s="27">
        <v>1203</v>
      </c>
      <c r="L35" s="27">
        <v>1</v>
      </c>
      <c r="M35" s="27">
        <v>0</v>
      </c>
    </row>
    <row r="36" spans="1:13" x14ac:dyDescent="0.25">
      <c r="A36" s="110" t="s">
        <v>58</v>
      </c>
      <c r="B36" s="110" t="s">
        <v>31</v>
      </c>
      <c r="C36" s="27">
        <v>54</v>
      </c>
      <c r="D36" s="27">
        <v>43</v>
      </c>
      <c r="E36" s="27">
        <v>9</v>
      </c>
      <c r="F36" s="27">
        <v>0</v>
      </c>
      <c r="G36" s="27">
        <v>1</v>
      </c>
      <c r="H36" s="27">
        <v>0</v>
      </c>
      <c r="I36" s="27">
        <v>0</v>
      </c>
      <c r="J36" s="27">
        <v>1</v>
      </c>
      <c r="K36" s="27">
        <v>0</v>
      </c>
      <c r="L36" s="27">
        <v>0</v>
      </c>
      <c r="M36" s="27">
        <v>0</v>
      </c>
    </row>
    <row r="37" spans="1:13" x14ac:dyDescent="0.25">
      <c r="A37" s="110" t="s">
        <v>59</v>
      </c>
      <c r="B37" s="110" t="s">
        <v>30</v>
      </c>
      <c r="C37" s="27">
        <v>479</v>
      </c>
      <c r="D37" s="27">
        <v>328</v>
      </c>
      <c r="E37" s="27">
        <v>150</v>
      </c>
      <c r="F37" s="27">
        <v>0</v>
      </c>
      <c r="G37" s="27">
        <v>0</v>
      </c>
      <c r="H37" s="27">
        <v>0</v>
      </c>
      <c r="I37" s="27">
        <v>0</v>
      </c>
      <c r="J37" s="27">
        <v>0</v>
      </c>
      <c r="K37" s="27">
        <v>0</v>
      </c>
      <c r="L37" s="27">
        <v>6</v>
      </c>
      <c r="M37" s="27">
        <v>0</v>
      </c>
    </row>
    <row r="38" spans="1:13" x14ac:dyDescent="0.25">
      <c r="A38" s="110" t="s">
        <v>60</v>
      </c>
      <c r="B38" s="110" t="s">
        <v>30</v>
      </c>
      <c r="C38" s="27">
        <v>692</v>
      </c>
      <c r="D38" s="27">
        <v>405</v>
      </c>
      <c r="E38" s="27">
        <v>178</v>
      </c>
      <c r="F38" s="27">
        <v>0</v>
      </c>
      <c r="G38" s="27">
        <v>1</v>
      </c>
      <c r="H38" s="27">
        <v>0</v>
      </c>
      <c r="I38" s="27">
        <v>1</v>
      </c>
      <c r="J38" s="27">
        <v>1</v>
      </c>
      <c r="K38" s="27">
        <v>0</v>
      </c>
      <c r="L38" s="27">
        <v>20</v>
      </c>
      <c r="M38" s="27">
        <v>0</v>
      </c>
    </row>
    <row r="39" spans="1:13" x14ac:dyDescent="0.25">
      <c r="A39" s="110" t="s">
        <v>61</v>
      </c>
      <c r="B39" s="110" t="s">
        <v>30</v>
      </c>
      <c r="C39" s="27">
        <v>171</v>
      </c>
      <c r="D39" s="27">
        <v>101</v>
      </c>
      <c r="E39" s="27">
        <v>3</v>
      </c>
      <c r="F39" s="27">
        <v>0</v>
      </c>
      <c r="G39" s="27">
        <v>69</v>
      </c>
      <c r="H39" s="27">
        <v>0</v>
      </c>
      <c r="I39" s="27">
        <v>0</v>
      </c>
      <c r="J39" s="27">
        <v>0</v>
      </c>
      <c r="K39" s="27">
        <v>0</v>
      </c>
      <c r="L39" s="27">
        <v>0</v>
      </c>
      <c r="M39" s="27">
        <v>0</v>
      </c>
    </row>
    <row r="40" spans="1:13" x14ac:dyDescent="0.25">
      <c r="A40" s="110" t="s">
        <v>109</v>
      </c>
      <c r="B40" s="110" t="s">
        <v>31</v>
      </c>
      <c r="C40" s="27">
        <v>61</v>
      </c>
      <c r="D40" s="27">
        <v>46</v>
      </c>
      <c r="E40" s="27">
        <v>2</v>
      </c>
      <c r="F40" s="27">
        <v>0</v>
      </c>
      <c r="G40" s="27">
        <v>13</v>
      </c>
      <c r="H40" s="27">
        <v>0</v>
      </c>
      <c r="I40" s="27">
        <v>0</v>
      </c>
      <c r="J40" s="27">
        <v>0</v>
      </c>
      <c r="K40" s="27">
        <v>0</v>
      </c>
      <c r="L40" s="27">
        <v>0</v>
      </c>
      <c r="M40" s="27">
        <v>0</v>
      </c>
    </row>
    <row r="41" spans="1:13" x14ac:dyDescent="0.25">
      <c r="A41" s="110" t="s">
        <v>62</v>
      </c>
      <c r="B41" s="110" t="s">
        <v>30</v>
      </c>
      <c r="C41" s="27">
        <v>175</v>
      </c>
      <c r="D41" s="27">
        <v>135</v>
      </c>
      <c r="E41" s="27">
        <v>36</v>
      </c>
      <c r="F41" s="27">
        <v>0</v>
      </c>
      <c r="G41" s="27">
        <v>4</v>
      </c>
      <c r="H41" s="27">
        <v>0</v>
      </c>
      <c r="I41" s="27">
        <v>0</v>
      </c>
      <c r="J41" s="27">
        <v>0</v>
      </c>
      <c r="K41" s="27">
        <v>0</v>
      </c>
      <c r="L41" s="27">
        <v>2</v>
      </c>
      <c r="M41" s="27">
        <v>0</v>
      </c>
    </row>
    <row r="42" spans="1:13" x14ac:dyDescent="0.25">
      <c r="A42" s="110" t="s">
        <v>110</v>
      </c>
      <c r="B42" s="110" t="s">
        <v>29</v>
      </c>
      <c r="C42" s="27">
        <v>2492</v>
      </c>
      <c r="D42" s="27">
        <v>1262</v>
      </c>
      <c r="E42" s="27">
        <v>947</v>
      </c>
      <c r="F42" s="27">
        <v>53</v>
      </c>
      <c r="G42" s="27">
        <v>33</v>
      </c>
      <c r="H42" s="27">
        <v>224</v>
      </c>
      <c r="I42" s="27">
        <v>14</v>
      </c>
      <c r="J42" s="27">
        <v>16</v>
      </c>
      <c r="K42" s="27">
        <v>0</v>
      </c>
      <c r="L42" s="27">
        <v>11</v>
      </c>
      <c r="M42" s="27">
        <v>0</v>
      </c>
    </row>
    <row r="43" spans="1:13" x14ac:dyDescent="0.25">
      <c r="A43" s="110" t="s">
        <v>132</v>
      </c>
      <c r="B43" s="110" t="s">
        <v>29</v>
      </c>
      <c r="C43" s="27">
        <v>325</v>
      </c>
      <c r="D43" s="27">
        <v>120</v>
      </c>
      <c r="E43" s="27">
        <v>11</v>
      </c>
      <c r="F43" s="27">
        <v>3</v>
      </c>
      <c r="G43" s="27">
        <v>136</v>
      </c>
      <c r="H43" s="27">
        <v>63</v>
      </c>
      <c r="I43" s="27">
        <v>0</v>
      </c>
      <c r="J43" s="27">
        <v>0</v>
      </c>
      <c r="K43" s="27">
        <v>0</v>
      </c>
      <c r="L43" s="27">
        <v>0</v>
      </c>
      <c r="M43" s="27">
        <v>0</v>
      </c>
    </row>
    <row r="44" spans="1:13" x14ac:dyDescent="0.25">
      <c r="A44" s="110" t="s">
        <v>111</v>
      </c>
      <c r="B44" s="110" t="s">
        <v>29</v>
      </c>
      <c r="C44" s="27">
        <v>1989</v>
      </c>
      <c r="D44" s="27">
        <v>1310</v>
      </c>
      <c r="E44" s="27">
        <v>491</v>
      </c>
      <c r="F44" s="27">
        <v>18</v>
      </c>
      <c r="G44" s="27">
        <v>68</v>
      </c>
      <c r="H44" s="27">
        <v>113</v>
      </c>
      <c r="I44" s="27">
        <v>1</v>
      </c>
      <c r="J44" s="27">
        <v>13</v>
      </c>
      <c r="K44" s="27">
        <v>0</v>
      </c>
      <c r="L44" s="27">
        <v>3</v>
      </c>
      <c r="M44" s="27">
        <v>0</v>
      </c>
    </row>
    <row r="45" spans="1:13" x14ac:dyDescent="0.25">
      <c r="A45" s="110" t="s">
        <v>92</v>
      </c>
      <c r="B45" s="110" t="s">
        <v>29</v>
      </c>
      <c r="C45" s="27">
        <v>4615</v>
      </c>
      <c r="D45" s="27">
        <v>1983</v>
      </c>
      <c r="E45" s="27">
        <v>2099</v>
      </c>
      <c r="F45" s="27">
        <v>78</v>
      </c>
      <c r="G45" s="27">
        <v>12</v>
      </c>
      <c r="H45" s="27">
        <v>455</v>
      </c>
      <c r="I45" s="27">
        <v>8</v>
      </c>
      <c r="J45" s="27">
        <v>17</v>
      </c>
      <c r="K45" s="27">
        <v>0</v>
      </c>
      <c r="L45" s="27">
        <v>44</v>
      </c>
      <c r="M45" s="27">
        <v>0</v>
      </c>
    </row>
    <row r="46" spans="1:13" x14ac:dyDescent="0.25">
      <c r="A46" s="110" t="s">
        <v>63</v>
      </c>
      <c r="B46" s="110" t="s">
        <v>30</v>
      </c>
      <c r="C46" s="27">
        <v>165</v>
      </c>
      <c r="D46" s="27">
        <v>117</v>
      </c>
      <c r="E46" s="27">
        <v>49</v>
      </c>
      <c r="F46" s="27">
        <v>0</v>
      </c>
      <c r="G46" s="27">
        <v>0</v>
      </c>
      <c r="H46" s="27">
        <v>0</v>
      </c>
      <c r="I46" s="27">
        <v>0</v>
      </c>
      <c r="J46" s="27">
        <v>0</v>
      </c>
      <c r="K46" s="27">
        <v>0</v>
      </c>
      <c r="L46" s="27">
        <v>0</v>
      </c>
      <c r="M46" s="27">
        <v>0</v>
      </c>
    </row>
    <row r="47" spans="1:13" x14ac:dyDescent="0.25">
      <c r="A47" s="110" t="s">
        <v>93</v>
      </c>
      <c r="B47" s="110" t="s">
        <v>30</v>
      </c>
      <c r="C47" s="27">
        <v>62</v>
      </c>
      <c r="D47" s="27">
        <v>51</v>
      </c>
      <c r="E47" s="27">
        <v>11</v>
      </c>
      <c r="F47" s="27">
        <v>0</v>
      </c>
      <c r="G47" s="27">
        <v>0</v>
      </c>
      <c r="H47" s="27">
        <v>0</v>
      </c>
      <c r="I47" s="27">
        <v>0</v>
      </c>
      <c r="J47" s="27">
        <v>0</v>
      </c>
      <c r="K47" s="27">
        <v>0</v>
      </c>
      <c r="L47" s="27">
        <v>0</v>
      </c>
      <c r="M47" s="27">
        <v>0</v>
      </c>
    </row>
    <row r="48" spans="1:13" x14ac:dyDescent="0.25">
      <c r="A48" s="110" t="s">
        <v>65</v>
      </c>
      <c r="B48" s="110" t="s">
        <v>30</v>
      </c>
      <c r="C48" s="27">
        <v>345</v>
      </c>
      <c r="D48" s="27">
        <v>231</v>
      </c>
      <c r="E48" s="27">
        <v>107</v>
      </c>
      <c r="F48" s="27">
        <v>0</v>
      </c>
      <c r="G48" s="27">
        <v>9</v>
      </c>
      <c r="H48" s="27">
        <v>0</v>
      </c>
      <c r="I48" s="27">
        <v>0</v>
      </c>
      <c r="J48" s="27">
        <v>1</v>
      </c>
      <c r="K48" s="27">
        <v>0</v>
      </c>
      <c r="L48" s="27">
        <v>3</v>
      </c>
      <c r="M48" s="27">
        <v>0</v>
      </c>
    </row>
    <row r="49" spans="1:13" x14ac:dyDescent="0.25">
      <c r="A49" s="110" t="s">
        <v>64</v>
      </c>
      <c r="B49" s="110" t="s">
        <v>30</v>
      </c>
      <c r="C49" s="27">
        <v>205</v>
      </c>
      <c r="D49" s="27">
        <v>149</v>
      </c>
      <c r="E49" s="27">
        <v>55</v>
      </c>
      <c r="F49" s="27">
        <v>0</v>
      </c>
      <c r="G49" s="27">
        <v>0</v>
      </c>
      <c r="H49" s="27">
        <v>0</v>
      </c>
      <c r="I49" s="27">
        <v>0</v>
      </c>
      <c r="J49" s="27">
        <v>1</v>
      </c>
      <c r="K49" s="27">
        <v>0</v>
      </c>
      <c r="L49" s="27">
        <v>1</v>
      </c>
      <c r="M49" s="27">
        <v>0</v>
      </c>
    </row>
    <row r="50" spans="1:13" x14ac:dyDescent="0.25">
      <c r="A50" s="110" t="s">
        <v>94</v>
      </c>
      <c r="B50" s="110" t="s">
        <v>30</v>
      </c>
      <c r="C50" s="27">
        <v>245</v>
      </c>
      <c r="D50" s="27">
        <v>161</v>
      </c>
      <c r="E50" s="27">
        <v>75</v>
      </c>
      <c r="F50" s="27">
        <v>0</v>
      </c>
      <c r="G50" s="27">
        <v>0</v>
      </c>
      <c r="H50" s="27">
        <v>0</v>
      </c>
      <c r="I50" s="27">
        <v>0</v>
      </c>
      <c r="J50" s="27">
        <v>0</v>
      </c>
      <c r="K50" s="27">
        <v>0</v>
      </c>
      <c r="L50" s="27">
        <v>12</v>
      </c>
      <c r="M50" s="27">
        <v>0</v>
      </c>
    </row>
    <row r="51" spans="1:13" x14ac:dyDescent="0.25">
      <c r="A51" s="110" t="s">
        <v>95</v>
      </c>
      <c r="B51" s="110" t="s">
        <v>30</v>
      </c>
      <c r="C51" s="27">
        <v>114</v>
      </c>
      <c r="D51" s="27">
        <v>101</v>
      </c>
      <c r="E51" s="27">
        <v>4</v>
      </c>
      <c r="F51" s="27">
        <v>0</v>
      </c>
      <c r="G51" s="27">
        <v>9</v>
      </c>
      <c r="H51" s="27">
        <v>0</v>
      </c>
      <c r="I51" s="27">
        <v>0</v>
      </c>
      <c r="J51" s="27">
        <v>0</v>
      </c>
      <c r="K51" s="27">
        <v>0</v>
      </c>
      <c r="L51" s="27">
        <v>0</v>
      </c>
      <c r="M51" s="27">
        <v>0</v>
      </c>
    </row>
    <row r="52" spans="1:13" x14ac:dyDescent="0.25">
      <c r="A52" s="110" t="s">
        <v>66</v>
      </c>
      <c r="B52" s="110" t="s">
        <v>30</v>
      </c>
      <c r="C52" s="27">
        <v>550</v>
      </c>
      <c r="D52" s="27">
        <v>389</v>
      </c>
      <c r="E52" s="27">
        <v>159</v>
      </c>
      <c r="F52" s="27">
        <v>0</v>
      </c>
      <c r="G52" s="27">
        <v>1</v>
      </c>
      <c r="H52" s="27">
        <v>0</v>
      </c>
      <c r="I52" s="27">
        <v>2</v>
      </c>
      <c r="J52" s="27">
        <v>0</v>
      </c>
      <c r="K52" s="27">
        <v>0</v>
      </c>
      <c r="L52" s="27">
        <v>4</v>
      </c>
      <c r="M52" s="27">
        <v>0</v>
      </c>
    </row>
    <row r="53" spans="1:13" x14ac:dyDescent="0.25">
      <c r="A53" s="110" t="s">
        <v>67</v>
      </c>
      <c r="B53" s="110" t="s">
        <v>30</v>
      </c>
      <c r="C53" s="27">
        <v>436</v>
      </c>
      <c r="D53" s="27">
        <v>305</v>
      </c>
      <c r="E53" s="27">
        <v>119</v>
      </c>
      <c r="F53" s="27">
        <v>0</v>
      </c>
      <c r="G53" s="27">
        <v>5</v>
      </c>
      <c r="H53" s="27">
        <v>0</v>
      </c>
      <c r="I53" s="27">
        <v>1</v>
      </c>
      <c r="J53" s="27">
        <v>3</v>
      </c>
      <c r="K53" s="27">
        <v>0</v>
      </c>
      <c r="L53" s="27">
        <v>7</v>
      </c>
      <c r="M53" s="27">
        <v>0</v>
      </c>
    </row>
    <row r="54" spans="1:13" x14ac:dyDescent="0.25">
      <c r="A54" s="110" t="s">
        <v>68</v>
      </c>
      <c r="B54" s="110" t="s">
        <v>30</v>
      </c>
      <c r="C54" s="27">
        <v>1740</v>
      </c>
      <c r="D54" s="27">
        <v>1029</v>
      </c>
      <c r="E54" s="27">
        <v>660</v>
      </c>
      <c r="F54" s="27">
        <v>0</v>
      </c>
      <c r="G54" s="27">
        <v>47</v>
      </c>
      <c r="H54" s="27">
        <v>0</v>
      </c>
      <c r="I54" s="27">
        <v>4</v>
      </c>
      <c r="J54" s="27">
        <v>4</v>
      </c>
      <c r="K54" s="27">
        <v>0</v>
      </c>
      <c r="L54" s="27">
        <v>13</v>
      </c>
      <c r="M54" s="27">
        <v>0</v>
      </c>
    </row>
    <row r="55" spans="1:13" x14ac:dyDescent="0.25">
      <c r="A55" s="110" t="s">
        <v>69</v>
      </c>
      <c r="B55" s="110" t="s">
        <v>30</v>
      </c>
      <c r="C55" s="27">
        <v>80</v>
      </c>
      <c r="D55" s="27">
        <v>58</v>
      </c>
      <c r="E55" s="27">
        <v>22</v>
      </c>
      <c r="F55" s="27">
        <v>0</v>
      </c>
      <c r="G55" s="27">
        <v>0</v>
      </c>
      <c r="H55" s="27">
        <v>0</v>
      </c>
      <c r="I55" s="27">
        <v>0</v>
      </c>
      <c r="J55" s="27">
        <v>0</v>
      </c>
      <c r="K55" s="27">
        <v>0</v>
      </c>
      <c r="L55" s="27">
        <v>0</v>
      </c>
      <c r="M55" s="27">
        <v>0</v>
      </c>
    </row>
    <row r="56" spans="1:13" x14ac:dyDescent="0.25">
      <c r="A56" s="110" t="s">
        <v>70</v>
      </c>
      <c r="B56" s="110" t="s">
        <v>30</v>
      </c>
      <c r="C56" s="27">
        <v>677</v>
      </c>
      <c r="D56" s="27">
        <v>494</v>
      </c>
      <c r="E56" s="27">
        <v>165</v>
      </c>
      <c r="F56" s="27">
        <v>0</v>
      </c>
      <c r="G56" s="27">
        <v>18</v>
      </c>
      <c r="H56" s="27">
        <v>0</v>
      </c>
      <c r="I56" s="27">
        <v>1</v>
      </c>
      <c r="J56" s="27">
        <v>1</v>
      </c>
      <c r="K56" s="27">
        <v>0</v>
      </c>
      <c r="L56" s="27">
        <v>2</v>
      </c>
      <c r="M56" s="27">
        <v>0</v>
      </c>
    </row>
    <row r="57" spans="1:13" x14ac:dyDescent="0.25">
      <c r="A57" s="110" t="s">
        <v>71</v>
      </c>
      <c r="B57" s="110" t="s">
        <v>29</v>
      </c>
      <c r="C57" s="27">
        <v>2048</v>
      </c>
      <c r="D57" s="27">
        <v>1016</v>
      </c>
      <c r="E57" s="27">
        <v>790</v>
      </c>
      <c r="F57" s="27">
        <v>21</v>
      </c>
      <c r="G57" s="27">
        <v>28</v>
      </c>
      <c r="H57" s="27">
        <v>219</v>
      </c>
      <c r="I57" s="27">
        <v>7</v>
      </c>
      <c r="J57" s="27">
        <v>12</v>
      </c>
      <c r="K57" s="27">
        <v>0</v>
      </c>
      <c r="L57" s="27">
        <v>12</v>
      </c>
      <c r="M57" s="27">
        <v>0</v>
      </c>
    </row>
    <row r="58" spans="1:13" x14ac:dyDescent="0.25">
      <c r="A58" s="110" t="s">
        <v>72</v>
      </c>
      <c r="B58" s="110" t="s">
        <v>30</v>
      </c>
      <c r="C58" s="27">
        <v>609</v>
      </c>
      <c r="D58" s="27">
        <v>416</v>
      </c>
      <c r="E58" s="27">
        <v>189</v>
      </c>
      <c r="F58" s="27">
        <v>0</v>
      </c>
      <c r="G58" s="27">
        <v>0</v>
      </c>
      <c r="H58" s="27">
        <v>0</v>
      </c>
      <c r="I58" s="27">
        <v>1</v>
      </c>
      <c r="J58" s="27">
        <v>5</v>
      </c>
      <c r="K58" s="27">
        <v>0</v>
      </c>
      <c r="L58" s="27">
        <v>4</v>
      </c>
      <c r="M58" s="27">
        <v>0</v>
      </c>
    </row>
    <row r="59" spans="1:13" x14ac:dyDescent="0.25">
      <c r="A59" s="110" t="s">
        <v>73</v>
      </c>
      <c r="B59" s="110" t="s">
        <v>29</v>
      </c>
      <c r="C59" s="27">
        <v>1823</v>
      </c>
      <c r="D59" s="27">
        <v>1043</v>
      </c>
      <c r="E59" s="27">
        <v>424</v>
      </c>
      <c r="F59" s="27">
        <v>18</v>
      </c>
      <c r="G59" s="27">
        <v>64</v>
      </c>
      <c r="H59" s="27">
        <v>143</v>
      </c>
      <c r="I59" s="27">
        <v>0</v>
      </c>
      <c r="J59" s="27">
        <v>2</v>
      </c>
      <c r="K59" s="27">
        <v>157</v>
      </c>
      <c r="L59" s="27">
        <v>1</v>
      </c>
      <c r="M59" s="27">
        <v>0</v>
      </c>
    </row>
    <row r="60" spans="1:13" x14ac:dyDescent="0.25">
      <c r="A60" s="110" t="s">
        <v>74</v>
      </c>
      <c r="B60" s="110" t="s">
        <v>30</v>
      </c>
      <c r="C60" s="27">
        <v>237</v>
      </c>
      <c r="D60" s="27">
        <v>169</v>
      </c>
      <c r="E60" s="27">
        <v>70</v>
      </c>
      <c r="F60" s="27">
        <v>0</v>
      </c>
      <c r="G60" s="27">
        <v>0</v>
      </c>
      <c r="H60" s="27">
        <v>0</v>
      </c>
      <c r="I60" s="27">
        <v>1</v>
      </c>
      <c r="J60" s="27">
        <v>0</v>
      </c>
      <c r="K60" s="27">
        <v>0</v>
      </c>
      <c r="L60" s="27">
        <v>0</v>
      </c>
      <c r="M60" s="27">
        <v>0</v>
      </c>
    </row>
    <row r="61" spans="1:13" x14ac:dyDescent="0.25">
      <c r="A61" s="110" t="s">
        <v>75</v>
      </c>
      <c r="B61" s="110" t="s">
        <v>29</v>
      </c>
      <c r="C61" s="27">
        <v>1390</v>
      </c>
      <c r="D61" s="27">
        <v>1085</v>
      </c>
      <c r="E61" s="27">
        <v>49</v>
      </c>
      <c r="F61" s="27">
        <v>10</v>
      </c>
      <c r="G61" s="27">
        <v>98</v>
      </c>
      <c r="H61" s="27">
        <v>195</v>
      </c>
      <c r="I61" s="27">
        <v>14</v>
      </c>
      <c r="J61" s="27">
        <v>0</v>
      </c>
      <c r="K61" s="27">
        <v>0</v>
      </c>
      <c r="L61" s="27">
        <v>1</v>
      </c>
      <c r="M61" s="27">
        <v>0</v>
      </c>
    </row>
    <row r="63" spans="1:13" x14ac:dyDescent="0.25">
      <c r="C63" s="85"/>
      <c r="D63" s="85"/>
      <c r="E63" s="85"/>
      <c r="F63" s="85"/>
      <c r="G63" s="85"/>
      <c r="H63" s="85"/>
      <c r="I63" s="85"/>
      <c r="J63" s="85"/>
      <c r="K63" s="85"/>
      <c r="L63" s="109"/>
      <c r="M63" s="85"/>
    </row>
    <row r="64" spans="1:13" x14ac:dyDescent="0.25">
      <c r="C64" s="85"/>
      <c r="D64" s="85"/>
      <c r="E64" s="85"/>
      <c r="F64" s="85"/>
      <c r="G64" s="85"/>
      <c r="H64" s="85"/>
      <c r="I64" s="85"/>
      <c r="J64" s="85"/>
      <c r="K64" s="85"/>
      <c r="L64" s="109"/>
      <c r="M64" s="85"/>
    </row>
    <row r="65" spans="3:13" x14ac:dyDescent="0.25">
      <c r="C65" s="85"/>
      <c r="D65" s="85"/>
      <c r="E65" s="85"/>
      <c r="F65" s="85"/>
      <c r="G65" s="85"/>
      <c r="H65" s="85"/>
      <c r="I65" s="85"/>
      <c r="J65" s="85"/>
      <c r="K65" s="85"/>
      <c r="L65" s="109"/>
      <c r="M65" s="85"/>
    </row>
    <row r="66" spans="3:13" x14ac:dyDescent="0.25">
      <c r="C66" s="85"/>
      <c r="D66" s="85"/>
      <c r="E66" s="85"/>
      <c r="F66" s="85"/>
      <c r="G66" s="85"/>
      <c r="H66" s="85"/>
      <c r="I66" s="85"/>
      <c r="J66" s="85"/>
      <c r="K66" s="85"/>
      <c r="L66" s="109"/>
      <c r="M66" s="85"/>
    </row>
  </sheetData>
  <pageMargins left="0.7" right="0.7" top="0.75" bottom="0.75" header="0.3" footer="0.3"/>
  <pageSetup scale="3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sheetPr>
  <dimension ref="A1:M61"/>
  <sheetViews>
    <sheetView zoomScaleNormal="100" workbookViewId="0">
      <selection activeCell="C11" sqref="C11"/>
    </sheetView>
  </sheetViews>
  <sheetFormatPr defaultColWidth="8.7109375" defaultRowHeight="15" x14ac:dyDescent="0.25"/>
  <cols>
    <col min="1" max="1" width="46.7109375" bestFit="1" customWidth="1"/>
    <col min="2" max="2" width="18.7109375" style="16" customWidth="1"/>
    <col min="3" max="3" width="15.140625" style="25" bestFit="1" customWidth="1"/>
    <col min="4" max="4" width="19.7109375" style="25" bestFit="1" customWidth="1"/>
    <col min="5" max="5" width="9.140625" style="25" bestFit="1" customWidth="1"/>
    <col min="6" max="6" width="16.7109375" style="25" bestFit="1" customWidth="1"/>
    <col min="7" max="7" width="21.28515625" style="25" bestFit="1" customWidth="1"/>
    <col min="8" max="8" width="9.42578125" style="25" bestFit="1" customWidth="1"/>
    <col min="9" max="9" width="31.7109375" style="25" bestFit="1" customWidth="1"/>
    <col min="10" max="10" width="44.42578125" style="25" bestFit="1" customWidth="1"/>
    <col min="11" max="11" width="42.140625" style="16" bestFit="1" customWidth="1"/>
    <col min="12" max="12" width="48.42578125" bestFit="1" customWidth="1"/>
    <col min="13" max="13" width="27.7109375" bestFit="1" customWidth="1"/>
  </cols>
  <sheetData>
    <row r="1" spans="1:13" s="22" customFormat="1" x14ac:dyDescent="0.25">
      <c r="A1" s="22" t="s">
        <v>39</v>
      </c>
      <c r="B1" s="23" t="s">
        <v>26</v>
      </c>
      <c r="C1" s="23" t="s">
        <v>40</v>
      </c>
      <c r="D1" s="23" t="s">
        <v>140</v>
      </c>
      <c r="E1" s="23" t="s">
        <v>27</v>
      </c>
      <c r="F1" s="23" t="s">
        <v>14</v>
      </c>
      <c r="G1" s="23" t="s">
        <v>4</v>
      </c>
      <c r="H1" s="23" t="s">
        <v>41</v>
      </c>
      <c r="I1" s="23" t="s">
        <v>6</v>
      </c>
      <c r="J1" s="23" t="s">
        <v>34</v>
      </c>
      <c r="K1" s="23" t="s">
        <v>119</v>
      </c>
      <c r="L1" s="23" t="s">
        <v>120</v>
      </c>
      <c r="M1" s="23" t="s">
        <v>139</v>
      </c>
    </row>
    <row r="2" spans="1:13" x14ac:dyDescent="0.25">
      <c r="A2" s="110" t="s">
        <v>42</v>
      </c>
      <c r="B2" s="110" t="s">
        <v>30</v>
      </c>
      <c r="C2" s="96">
        <v>6161.1290322580644</v>
      </c>
      <c r="D2" s="96">
        <v>5900.1785714285716</v>
      </c>
      <c r="E2" s="96">
        <v>8596.6666666666661</v>
      </c>
      <c r="F2" s="96"/>
      <c r="G2" s="96"/>
      <c r="H2" s="96"/>
      <c r="I2" s="96"/>
      <c r="J2" s="96"/>
      <c r="K2" s="96"/>
      <c r="L2" s="96"/>
      <c r="M2" s="96"/>
    </row>
    <row r="3" spans="1:13" x14ac:dyDescent="0.25">
      <c r="A3" s="110" t="s">
        <v>43</v>
      </c>
      <c r="B3" s="110" t="s">
        <v>30</v>
      </c>
      <c r="C3" s="96">
        <v>6642.795454545455</v>
      </c>
      <c r="D3" s="96">
        <v>6135.7150997150993</v>
      </c>
      <c r="E3" s="96">
        <v>7976.0079365079364</v>
      </c>
      <c r="F3" s="96"/>
      <c r="G3" s="96">
        <v>2000</v>
      </c>
      <c r="H3" s="96"/>
      <c r="I3" s="96"/>
      <c r="J3" s="96"/>
      <c r="K3" s="96"/>
      <c r="L3" s="96">
        <v>6562.5</v>
      </c>
      <c r="M3" s="96"/>
    </row>
    <row r="4" spans="1:13" x14ac:dyDescent="0.25">
      <c r="A4" s="110" t="s">
        <v>44</v>
      </c>
      <c r="B4" s="110" t="s">
        <v>29</v>
      </c>
      <c r="C4" s="96">
        <v>6719.4485753598647</v>
      </c>
      <c r="D4" s="96">
        <v>3444.6108422071634</v>
      </c>
      <c r="E4" s="96">
        <v>9274.6177033492822</v>
      </c>
      <c r="F4" s="96">
        <v>5445.6065573770493</v>
      </c>
      <c r="G4" s="96">
        <v>1410</v>
      </c>
      <c r="H4" s="96">
        <v>7931.4780698529421</v>
      </c>
      <c r="I4" s="96">
        <v>2062.7222222222222</v>
      </c>
      <c r="J4" s="96">
        <v>4000</v>
      </c>
      <c r="K4" s="96"/>
      <c r="L4" s="96">
        <v>7230.7571428571428</v>
      </c>
      <c r="M4" s="96"/>
    </row>
    <row r="5" spans="1:13" x14ac:dyDescent="0.25">
      <c r="A5" s="110" t="s">
        <v>130</v>
      </c>
      <c r="B5" s="110" t="s">
        <v>30</v>
      </c>
      <c r="C5" s="96">
        <v>6579.046770601336</v>
      </c>
      <c r="D5" s="96">
        <v>6327.1239193083575</v>
      </c>
      <c r="E5" s="96">
        <v>7982.3255813953492</v>
      </c>
      <c r="F5" s="96"/>
      <c r="G5" s="96">
        <v>1818.1818181818182</v>
      </c>
      <c r="H5" s="96"/>
      <c r="I5" s="96">
        <v>2100</v>
      </c>
      <c r="J5" s="96">
        <v>4000</v>
      </c>
      <c r="K5" s="96"/>
      <c r="L5" s="96">
        <v>9375</v>
      </c>
      <c r="M5" s="96"/>
    </row>
    <row r="6" spans="1:13" x14ac:dyDescent="0.25">
      <c r="A6" s="110" t="s">
        <v>45</v>
      </c>
      <c r="B6" s="110" t="s">
        <v>30</v>
      </c>
      <c r="C6" s="96">
        <v>7175.7636022514071</v>
      </c>
      <c r="D6" s="96">
        <v>6311.5193370165744</v>
      </c>
      <c r="E6" s="96">
        <v>8764.707317073171</v>
      </c>
      <c r="F6" s="96"/>
      <c r="G6" s="96"/>
      <c r="H6" s="96"/>
      <c r="I6" s="96">
        <v>3200</v>
      </c>
      <c r="J6" s="96">
        <v>4000</v>
      </c>
      <c r="K6" s="96"/>
      <c r="L6" s="96">
        <v>7500</v>
      </c>
      <c r="M6" s="96"/>
    </row>
    <row r="7" spans="1:13" x14ac:dyDescent="0.25">
      <c r="A7" s="110" t="s">
        <v>84</v>
      </c>
      <c r="B7" s="110" t="s">
        <v>30</v>
      </c>
      <c r="C7" s="96">
        <v>7046.453125</v>
      </c>
      <c r="D7" s="96">
        <v>7014.6</v>
      </c>
      <c r="E7" s="96">
        <v>8613.5714285714294</v>
      </c>
      <c r="F7" s="96"/>
      <c r="G7" s="96">
        <v>1500</v>
      </c>
      <c r="H7" s="96"/>
      <c r="I7" s="96"/>
      <c r="J7" s="96"/>
      <c r="K7" s="96"/>
      <c r="L7" s="96">
        <v>3750</v>
      </c>
      <c r="M7" s="96"/>
    </row>
    <row r="8" spans="1:13" x14ac:dyDescent="0.25">
      <c r="A8" s="110" t="s">
        <v>134</v>
      </c>
      <c r="B8" s="110" t="s">
        <v>31</v>
      </c>
      <c r="C8" s="96">
        <v>4369</v>
      </c>
      <c r="D8" s="96"/>
      <c r="E8" s="96">
        <v>4369</v>
      </c>
      <c r="F8" s="96"/>
      <c r="G8" s="96"/>
      <c r="H8" s="96"/>
      <c r="I8" s="96"/>
      <c r="J8" s="96"/>
      <c r="K8" s="96"/>
      <c r="L8" s="96"/>
      <c r="M8" s="96"/>
    </row>
    <row r="9" spans="1:13" x14ac:dyDescent="0.25">
      <c r="A9" s="110" t="s">
        <v>104</v>
      </c>
      <c r="B9" s="110" t="s">
        <v>31</v>
      </c>
      <c r="C9" s="96">
        <v>2505.181818181818</v>
      </c>
      <c r="D9" s="96">
        <v>2623.4791666666665</v>
      </c>
      <c r="E9" s="96">
        <v>2989.375</v>
      </c>
      <c r="F9" s="96"/>
      <c r="G9" s="96">
        <v>1409.090909090909</v>
      </c>
      <c r="H9" s="96"/>
      <c r="I9" s="96"/>
      <c r="J9" s="96"/>
      <c r="K9" s="96"/>
      <c r="L9" s="96"/>
      <c r="M9" s="96"/>
    </row>
    <row r="10" spans="1:13" x14ac:dyDescent="0.25">
      <c r="A10" s="110" t="s">
        <v>133</v>
      </c>
      <c r="B10" s="110" t="s">
        <v>30</v>
      </c>
      <c r="C10" s="96">
        <v>6827.2495588235288</v>
      </c>
      <c r="D10" s="96">
        <v>6909.9687692307689</v>
      </c>
      <c r="E10" s="96">
        <v>7052.5</v>
      </c>
      <c r="F10" s="96"/>
      <c r="G10" s="96">
        <v>1000</v>
      </c>
      <c r="H10" s="96"/>
      <c r="I10" s="96"/>
      <c r="J10" s="96"/>
      <c r="K10" s="96"/>
      <c r="L10" s="96"/>
      <c r="M10" s="96"/>
    </row>
    <row r="11" spans="1:13" x14ac:dyDescent="0.25">
      <c r="A11" s="110" t="s">
        <v>46</v>
      </c>
      <c r="B11" s="110" t="s">
        <v>30</v>
      </c>
      <c r="C11" s="96">
        <v>6838.3488372093025</v>
      </c>
      <c r="D11" s="96">
        <v>6240.669230769231</v>
      </c>
      <c r="E11" s="96">
        <v>8593.0714285714294</v>
      </c>
      <c r="F11" s="96"/>
      <c r="G11" s="96"/>
      <c r="H11" s="96"/>
      <c r="I11" s="96"/>
      <c r="J11" s="96">
        <v>4000</v>
      </c>
      <c r="K11" s="96"/>
      <c r="L11" s="96"/>
      <c r="M11" s="96"/>
    </row>
    <row r="12" spans="1:13" x14ac:dyDescent="0.25">
      <c r="A12" s="110" t="s">
        <v>105</v>
      </c>
      <c r="B12" s="110" t="s">
        <v>31</v>
      </c>
      <c r="C12" s="96">
        <v>2186.6666666666665</v>
      </c>
      <c r="D12" s="96">
        <v>2407.6923076923076</v>
      </c>
      <c r="E12" s="96"/>
      <c r="F12" s="96"/>
      <c r="G12" s="96">
        <v>750</v>
      </c>
      <c r="H12" s="96"/>
      <c r="I12" s="96"/>
      <c r="J12" s="96"/>
      <c r="K12" s="96"/>
      <c r="L12" s="96"/>
      <c r="M12" s="96"/>
    </row>
    <row r="13" spans="1:13" x14ac:dyDescent="0.25">
      <c r="A13" s="110" t="s">
        <v>47</v>
      </c>
      <c r="B13" s="110" t="s">
        <v>30</v>
      </c>
      <c r="C13" s="96">
        <v>7217.5655737704919</v>
      </c>
      <c r="D13" s="96">
        <v>6314.8051948051952</v>
      </c>
      <c r="E13" s="96">
        <v>8571.8043478260861</v>
      </c>
      <c r="F13" s="96"/>
      <c r="G13" s="96"/>
      <c r="H13" s="96"/>
      <c r="I13" s="96"/>
      <c r="J13" s="96"/>
      <c r="K13" s="96"/>
      <c r="L13" s="96"/>
      <c r="M13" s="96"/>
    </row>
    <row r="14" spans="1:13" x14ac:dyDescent="0.25">
      <c r="A14" s="110" t="s">
        <v>48</v>
      </c>
      <c r="B14" s="110" t="s">
        <v>31</v>
      </c>
      <c r="C14" s="96">
        <v>2768.0102040816328</v>
      </c>
      <c r="D14" s="96">
        <v>2859.4827586206898</v>
      </c>
      <c r="E14" s="96">
        <v>2898</v>
      </c>
      <c r="F14" s="96"/>
      <c r="G14" s="96">
        <v>1333.3333333333333</v>
      </c>
      <c r="H14" s="96"/>
      <c r="I14" s="96"/>
      <c r="J14" s="96"/>
      <c r="K14" s="96"/>
      <c r="L14" s="96"/>
      <c r="M14" s="96"/>
    </row>
    <row r="15" spans="1:13" x14ac:dyDescent="0.25">
      <c r="A15" s="110" t="s">
        <v>49</v>
      </c>
      <c r="B15" s="110" t="s">
        <v>30</v>
      </c>
      <c r="C15" s="96">
        <v>7358.2319201995015</v>
      </c>
      <c r="D15" s="96">
        <v>6367.004219409283</v>
      </c>
      <c r="E15" s="96">
        <v>8563.5687500000004</v>
      </c>
      <c r="F15" s="96"/>
      <c r="G15" s="96"/>
      <c r="H15" s="96"/>
      <c r="I15" s="96"/>
      <c r="J15" s="96">
        <v>4000</v>
      </c>
      <c r="K15" s="96"/>
      <c r="L15" s="96">
        <v>7500</v>
      </c>
      <c r="M15" s="96"/>
    </row>
    <row r="16" spans="1:13" x14ac:dyDescent="0.25">
      <c r="A16" s="110" t="s">
        <v>50</v>
      </c>
      <c r="B16" s="110" t="s">
        <v>30</v>
      </c>
      <c r="C16" s="96">
        <v>7408.9505703422055</v>
      </c>
      <c r="D16" s="96">
        <v>6477.2300469483571</v>
      </c>
      <c r="E16" s="96">
        <v>8366.2352941176468</v>
      </c>
      <c r="F16" s="96"/>
      <c r="G16" s="96"/>
      <c r="H16" s="96"/>
      <c r="I16" s="96"/>
      <c r="J16" s="96"/>
      <c r="K16" s="96"/>
      <c r="L16" s="96"/>
      <c r="M16" s="96"/>
    </row>
    <row r="17" spans="1:13" x14ac:dyDescent="0.25">
      <c r="A17" s="110" t="s">
        <v>51</v>
      </c>
      <c r="B17" s="110" t="s">
        <v>30</v>
      </c>
      <c r="C17" s="96">
        <v>6821.8886462882092</v>
      </c>
      <c r="D17" s="96">
        <v>5987.0516129032258</v>
      </c>
      <c r="E17" s="96">
        <v>8339.9929078014193</v>
      </c>
      <c r="F17" s="96"/>
      <c r="G17" s="96">
        <v>1000</v>
      </c>
      <c r="H17" s="96"/>
      <c r="I17" s="96"/>
      <c r="J17" s="96">
        <v>4000</v>
      </c>
      <c r="K17" s="96"/>
      <c r="L17" s="96">
        <v>7500</v>
      </c>
      <c r="M17" s="96"/>
    </row>
    <row r="18" spans="1:13" x14ac:dyDescent="0.25">
      <c r="A18" s="110" t="s">
        <v>52</v>
      </c>
      <c r="B18" s="110" t="s">
        <v>30</v>
      </c>
      <c r="C18" s="96">
        <v>7207.041666666667</v>
      </c>
      <c r="D18" s="96">
        <v>6336.6751269035531</v>
      </c>
      <c r="E18" s="96">
        <v>8712.25</v>
      </c>
      <c r="F18" s="96"/>
      <c r="G18" s="96"/>
      <c r="H18" s="96"/>
      <c r="I18" s="96">
        <v>2000</v>
      </c>
      <c r="J18" s="96"/>
      <c r="K18" s="96"/>
      <c r="L18" s="96">
        <v>7500</v>
      </c>
      <c r="M18" s="96"/>
    </row>
    <row r="19" spans="1:13" x14ac:dyDescent="0.25">
      <c r="A19" s="110" t="s">
        <v>106</v>
      </c>
      <c r="B19" s="110" t="s">
        <v>31</v>
      </c>
      <c r="C19" s="96">
        <v>1024.590909090909</v>
      </c>
      <c r="D19" s="96">
        <v>1007.125</v>
      </c>
      <c r="E19" s="96">
        <v>2184</v>
      </c>
      <c r="F19" s="96"/>
      <c r="G19" s="96">
        <v>871</v>
      </c>
      <c r="H19" s="96"/>
      <c r="I19" s="96"/>
      <c r="J19" s="96"/>
      <c r="K19" s="96"/>
      <c r="L19" s="96"/>
      <c r="M19" s="96"/>
    </row>
    <row r="20" spans="1:13" x14ac:dyDescent="0.25">
      <c r="A20" s="110" t="s">
        <v>53</v>
      </c>
      <c r="B20" s="110" t="s">
        <v>30</v>
      </c>
      <c r="C20" s="96">
        <v>6544.2531645569625</v>
      </c>
      <c r="D20" s="96">
        <v>5974.5689655172409</v>
      </c>
      <c r="E20" s="96">
        <v>8423.5499999999993</v>
      </c>
      <c r="F20" s="96"/>
      <c r="G20" s="96">
        <v>2000</v>
      </c>
      <c r="H20" s="96"/>
      <c r="I20" s="96"/>
      <c r="J20" s="96"/>
      <c r="K20" s="96"/>
      <c r="L20" s="96"/>
      <c r="M20" s="96"/>
    </row>
    <row r="21" spans="1:13" x14ac:dyDescent="0.25">
      <c r="A21" s="110" t="s">
        <v>54</v>
      </c>
      <c r="B21" s="110" t="s">
        <v>30</v>
      </c>
      <c r="C21" s="96">
        <v>6852.5147058823532</v>
      </c>
      <c r="D21" s="96">
        <v>6335.4126213592235</v>
      </c>
      <c r="E21" s="96">
        <v>8480.467741935483</v>
      </c>
      <c r="F21" s="96"/>
      <c r="G21" s="96">
        <v>1500</v>
      </c>
      <c r="H21" s="96"/>
      <c r="I21" s="96"/>
      <c r="J21" s="96"/>
      <c r="K21" s="96"/>
      <c r="L21" s="96">
        <v>7500</v>
      </c>
      <c r="M21" s="96"/>
    </row>
    <row r="22" spans="1:13" x14ac:dyDescent="0.25">
      <c r="A22" s="110" t="s">
        <v>55</v>
      </c>
      <c r="B22" s="110" t="s">
        <v>30</v>
      </c>
      <c r="C22" s="96">
        <v>6043.1770186335407</v>
      </c>
      <c r="D22" s="96">
        <v>6269.6628571428573</v>
      </c>
      <c r="E22" s="96">
        <v>7955.4881889763783</v>
      </c>
      <c r="F22" s="96"/>
      <c r="G22" s="96">
        <v>1451.2900763358778</v>
      </c>
      <c r="H22" s="96"/>
      <c r="I22" s="96"/>
      <c r="J22" s="96"/>
      <c r="K22" s="96"/>
      <c r="L22" s="96"/>
      <c r="M22" s="96"/>
    </row>
    <row r="23" spans="1:13" x14ac:dyDescent="0.25">
      <c r="A23" s="110" t="s">
        <v>56</v>
      </c>
      <c r="B23" s="110" t="s">
        <v>29</v>
      </c>
      <c r="C23" s="96">
        <v>6201.0318379160635</v>
      </c>
      <c r="D23" s="96">
        <v>3565.716339869281</v>
      </c>
      <c r="E23" s="96">
        <v>8430.0306588388776</v>
      </c>
      <c r="F23" s="96">
        <v>5519.884057971014</v>
      </c>
      <c r="G23" s="96">
        <v>1575.4444444444443</v>
      </c>
      <c r="H23" s="96">
        <v>6868.1681159420286</v>
      </c>
      <c r="I23" s="96">
        <v>2000</v>
      </c>
      <c r="J23" s="96">
        <v>4000</v>
      </c>
      <c r="K23" s="96"/>
      <c r="L23" s="96">
        <v>7121.636363636364</v>
      </c>
      <c r="M23" s="96"/>
    </row>
    <row r="24" spans="1:13" x14ac:dyDescent="0.25">
      <c r="A24" s="110" t="s">
        <v>85</v>
      </c>
      <c r="B24" s="110" t="s">
        <v>29</v>
      </c>
      <c r="C24" s="96">
        <v>7637.5795850831773</v>
      </c>
      <c r="D24" s="96">
        <v>3629.3205070167496</v>
      </c>
      <c r="E24" s="96">
        <v>10192.631442463533</v>
      </c>
      <c r="F24" s="96">
        <v>7284.4035087719294</v>
      </c>
      <c r="G24" s="96">
        <v>1705</v>
      </c>
      <c r="H24" s="96">
        <v>9297.1478268877054</v>
      </c>
      <c r="I24" s="96">
        <v>2181.818181818182</v>
      </c>
      <c r="J24" s="96">
        <v>4000</v>
      </c>
      <c r="K24" s="96"/>
      <c r="L24" s="96">
        <v>7429.1568627450979</v>
      </c>
      <c r="M24" s="96"/>
    </row>
    <row r="25" spans="1:13" x14ac:dyDescent="0.25">
      <c r="A25" s="110" t="s">
        <v>86</v>
      </c>
      <c r="B25" s="110" t="s">
        <v>29</v>
      </c>
      <c r="C25" s="96">
        <v>4534.7836008676795</v>
      </c>
      <c r="D25" s="96">
        <v>3528.7096069868994</v>
      </c>
      <c r="E25" s="96">
        <v>6595.1254019292601</v>
      </c>
      <c r="F25" s="96">
        <v>2944.3333333333335</v>
      </c>
      <c r="G25" s="96">
        <v>1533.2181818181818</v>
      </c>
      <c r="H25" s="96">
        <v>3689.11835051546</v>
      </c>
      <c r="I25" s="96">
        <v>4000</v>
      </c>
      <c r="J25" s="96">
        <v>4000</v>
      </c>
      <c r="K25" s="96"/>
      <c r="L25" s="96">
        <v>7500</v>
      </c>
      <c r="M25" s="96"/>
    </row>
    <row r="26" spans="1:13" x14ac:dyDescent="0.25">
      <c r="A26" s="110" t="s">
        <v>131</v>
      </c>
      <c r="B26" s="110" t="s">
        <v>29</v>
      </c>
      <c r="C26" s="96">
        <v>5827.9614893617018</v>
      </c>
      <c r="D26" s="96">
        <v>3242.2619047619046</v>
      </c>
      <c r="E26" s="96">
        <v>7933.7558139534885</v>
      </c>
      <c r="F26" s="96">
        <v>6464</v>
      </c>
      <c r="G26" s="96">
        <v>1500</v>
      </c>
      <c r="H26" s="96">
        <v>7967.1257142857157</v>
      </c>
      <c r="I26" s="96"/>
      <c r="J26" s="96">
        <v>4000</v>
      </c>
      <c r="K26" s="96"/>
      <c r="L26" s="96"/>
      <c r="M26" s="96"/>
    </row>
    <row r="27" spans="1:13" x14ac:dyDescent="0.25">
      <c r="A27" s="110" t="s">
        <v>87</v>
      </c>
      <c r="B27" s="110" t="s">
        <v>29</v>
      </c>
      <c r="C27" s="96">
        <v>4828.402523364487</v>
      </c>
      <c r="D27" s="96">
        <v>3419.9213051823417</v>
      </c>
      <c r="E27" s="96">
        <v>6620.9547872340427</v>
      </c>
      <c r="F27" s="96">
        <v>3299.5</v>
      </c>
      <c r="G27" s="96">
        <v>1517.625</v>
      </c>
      <c r="H27" s="96">
        <v>5483.6296052631578</v>
      </c>
      <c r="I27" s="96"/>
      <c r="J27" s="96">
        <v>4000</v>
      </c>
      <c r="K27" s="96"/>
      <c r="L27" s="96"/>
      <c r="M27" s="96"/>
    </row>
    <row r="28" spans="1:13" x14ac:dyDescent="0.25">
      <c r="A28" s="110" t="s">
        <v>88</v>
      </c>
      <c r="B28" s="110" t="s">
        <v>29</v>
      </c>
      <c r="C28" s="96">
        <v>4197.6650270270266</v>
      </c>
      <c r="D28" s="96">
        <v>3523.2023988005999</v>
      </c>
      <c r="E28" s="96">
        <v>6688.143939393939</v>
      </c>
      <c r="F28" s="96">
        <v>3154.2</v>
      </c>
      <c r="G28" s="96">
        <v>1659.8861788617887</v>
      </c>
      <c r="H28" s="96">
        <v>4725.8505084745775</v>
      </c>
      <c r="I28" s="96">
        <v>1900</v>
      </c>
      <c r="J28" s="96">
        <v>4000</v>
      </c>
      <c r="K28" s="96"/>
      <c r="L28" s="96">
        <v>7500</v>
      </c>
      <c r="M28" s="96"/>
    </row>
    <row r="29" spans="1:13" x14ac:dyDescent="0.25">
      <c r="A29" s="110" t="s">
        <v>89</v>
      </c>
      <c r="B29" s="110" t="s">
        <v>29</v>
      </c>
      <c r="C29" s="96">
        <v>4609.8197144670066</v>
      </c>
      <c r="D29" s="96">
        <v>3382.9888392857142</v>
      </c>
      <c r="E29" s="96">
        <v>6663.8555555555558</v>
      </c>
      <c r="F29" s="96">
        <v>5035</v>
      </c>
      <c r="G29" s="96">
        <v>1683.051282051282</v>
      </c>
      <c r="H29" s="96">
        <v>5085.331979166659</v>
      </c>
      <c r="I29" s="96">
        <v>1750</v>
      </c>
      <c r="J29" s="96">
        <v>4000</v>
      </c>
      <c r="K29" s="96"/>
      <c r="L29" s="96">
        <v>7500</v>
      </c>
      <c r="M29" s="96"/>
    </row>
    <row r="30" spans="1:13" x14ac:dyDescent="0.25">
      <c r="A30" s="110" t="s">
        <v>90</v>
      </c>
      <c r="B30" s="110" t="s">
        <v>29</v>
      </c>
      <c r="C30" s="96">
        <v>4915.9928825622774</v>
      </c>
      <c r="D30" s="96">
        <v>3453.6103646833012</v>
      </c>
      <c r="E30" s="96">
        <v>6630.0071942446048</v>
      </c>
      <c r="F30" s="96">
        <v>5001.545454545455</v>
      </c>
      <c r="G30" s="96">
        <v>1411.6363636363637</v>
      </c>
      <c r="H30" s="96">
        <v>5115.0727272727308</v>
      </c>
      <c r="I30" s="96">
        <v>2500</v>
      </c>
      <c r="J30" s="96">
        <v>4000</v>
      </c>
      <c r="K30" s="96"/>
      <c r="L30" s="96">
        <v>7500</v>
      </c>
      <c r="M30" s="96"/>
    </row>
    <row r="31" spans="1:13" x14ac:dyDescent="0.25">
      <c r="A31" s="110" t="s">
        <v>107</v>
      </c>
      <c r="B31" s="110" t="s">
        <v>29</v>
      </c>
      <c r="C31" s="96">
        <v>5602.9453093812363</v>
      </c>
      <c r="D31" s="96">
        <v>3472.4654377880183</v>
      </c>
      <c r="E31" s="96">
        <v>8388.2463054187192</v>
      </c>
      <c r="F31" s="96">
        <v>4136</v>
      </c>
      <c r="G31" s="96">
        <v>1569.15</v>
      </c>
      <c r="H31" s="96">
        <v>5670.3173913043474</v>
      </c>
      <c r="I31" s="96"/>
      <c r="J31" s="96">
        <v>4000</v>
      </c>
      <c r="K31" s="96"/>
      <c r="L31" s="96">
        <v>7500</v>
      </c>
      <c r="M31" s="96"/>
    </row>
    <row r="32" spans="1:13" x14ac:dyDescent="0.25">
      <c r="A32" s="110" t="s">
        <v>108</v>
      </c>
      <c r="B32" s="110" t="s">
        <v>29</v>
      </c>
      <c r="C32" s="96">
        <v>6040.3756739904711</v>
      </c>
      <c r="D32" s="96">
        <v>3639.5359417652412</v>
      </c>
      <c r="E32" s="96">
        <v>8700.3154440154449</v>
      </c>
      <c r="F32" s="96">
        <v>4575.1279069767443</v>
      </c>
      <c r="G32" s="96">
        <v>1476.2058823529412</v>
      </c>
      <c r="H32" s="96">
        <v>7027.0140159574221</v>
      </c>
      <c r="I32" s="96">
        <v>2250</v>
      </c>
      <c r="J32" s="96">
        <v>4000</v>
      </c>
      <c r="K32" s="96"/>
      <c r="L32" s="96">
        <v>6840.4444444444443</v>
      </c>
      <c r="M32" s="96"/>
    </row>
    <row r="33" spans="1:13" x14ac:dyDescent="0.25">
      <c r="A33" s="110" t="s">
        <v>57</v>
      </c>
      <c r="B33" s="110" t="s">
        <v>30</v>
      </c>
      <c r="C33" s="96">
        <v>5557.6558161799903</v>
      </c>
      <c r="D33" s="96">
        <v>5421.3827644096255</v>
      </c>
      <c r="E33" s="96">
        <v>7884.195238095238</v>
      </c>
      <c r="F33" s="96"/>
      <c r="G33" s="96">
        <v>1481.3936170212767</v>
      </c>
      <c r="H33" s="96"/>
      <c r="I33" s="96">
        <v>2000</v>
      </c>
      <c r="J33" s="96">
        <v>4000</v>
      </c>
      <c r="K33" s="96"/>
      <c r="L33" s="96">
        <v>7500</v>
      </c>
      <c r="M33" s="96"/>
    </row>
    <row r="34" spans="1:13" x14ac:dyDescent="0.25">
      <c r="A34" s="110" t="s">
        <v>122</v>
      </c>
      <c r="B34" s="110" t="s">
        <v>31</v>
      </c>
      <c r="C34" s="96">
        <v>3759.730357142857</v>
      </c>
      <c r="D34" s="96">
        <v>3369.2708333333335</v>
      </c>
      <c r="E34" s="96">
        <v>4492.052941176471</v>
      </c>
      <c r="F34" s="96"/>
      <c r="G34" s="96"/>
      <c r="H34" s="96"/>
      <c r="I34" s="96"/>
      <c r="J34" s="96">
        <v>4000</v>
      </c>
      <c r="K34" s="96"/>
      <c r="L34" s="96"/>
      <c r="M34" s="96"/>
    </row>
    <row r="35" spans="1:13" x14ac:dyDescent="0.25">
      <c r="A35" s="110" t="s">
        <v>91</v>
      </c>
      <c r="B35" s="110" t="s">
        <v>28</v>
      </c>
      <c r="C35" s="96">
        <v>2165.3070495844495</v>
      </c>
      <c r="D35" s="96">
        <v>2135.2644680851063</v>
      </c>
      <c r="E35" s="96">
        <v>2755.3198959687907</v>
      </c>
      <c r="F35" s="96">
        <v>1742.8571428571429</v>
      </c>
      <c r="G35" s="96">
        <v>1424.2507462686567</v>
      </c>
      <c r="H35" s="96">
        <v>2031.3075263774929</v>
      </c>
      <c r="I35" s="96"/>
      <c r="J35" s="96">
        <v>4000</v>
      </c>
      <c r="K35" s="96">
        <v>1817.1655860349035</v>
      </c>
      <c r="L35" s="96">
        <v>7500</v>
      </c>
      <c r="M35" s="96"/>
    </row>
    <row r="36" spans="1:13" x14ac:dyDescent="0.25">
      <c r="A36" s="110" t="s">
        <v>58</v>
      </c>
      <c r="B36" s="110" t="s">
        <v>31</v>
      </c>
      <c r="C36" s="96">
        <v>2785.4814814814813</v>
      </c>
      <c r="D36" s="96">
        <v>2579.0697674418607</v>
      </c>
      <c r="E36" s="96">
        <v>3946.2222222222222</v>
      </c>
      <c r="F36" s="96"/>
      <c r="G36" s="96">
        <v>0</v>
      </c>
      <c r="H36" s="96"/>
      <c r="I36" s="96"/>
      <c r="J36" s="96">
        <v>4000</v>
      </c>
      <c r="K36" s="96"/>
      <c r="L36" s="96"/>
      <c r="M36" s="96"/>
    </row>
    <row r="37" spans="1:13" x14ac:dyDescent="0.25">
      <c r="A37" s="110" t="s">
        <v>59</v>
      </c>
      <c r="B37" s="110" t="s">
        <v>30</v>
      </c>
      <c r="C37" s="96">
        <v>7132.329853862213</v>
      </c>
      <c r="D37" s="96">
        <v>6393.3689024390242</v>
      </c>
      <c r="E37" s="96">
        <v>8495.74</v>
      </c>
      <c r="F37" s="96"/>
      <c r="G37" s="96"/>
      <c r="H37" s="96"/>
      <c r="I37" s="96"/>
      <c r="J37" s="96"/>
      <c r="K37" s="96"/>
      <c r="L37" s="96">
        <v>7500</v>
      </c>
      <c r="M37" s="96"/>
    </row>
    <row r="38" spans="1:13" x14ac:dyDescent="0.25">
      <c r="A38" s="110" t="s">
        <v>60</v>
      </c>
      <c r="B38" s="110" t="s">
        <v>30</v>
      </c>
      <c r="C38" s="96">
        <v>7755.6228323699424</v>
      </c>
      <c r="D38" s="96">
        <v>6329.7283950617284</v>
      </c>
      <c r="E38" s="96">
        <v>8500.5674157303365</v>
      </c>
      <c r="F38" s="96"/>
      <c r="G38" s="96">
        <v>1000</v>
      </c>
      <c r="H38" s="96"/>
      <c r="I38" s="96">
        <v>4000</v>
      </c>
      <c r="J38" s="96">
        <v>4000</v>
      </c>
      <c r="K38" s="96"/>
      <c r="L38" s="96">
        <v>7312.5</v>
      </c>
      <c r="M38" s="96">
        <v>11822.9166</v>
      </c>
    </row>
    <row r="39" spans="1:13" x14ac:dyDescent="0.25">
      <c r="A39" s="110" t="s">
        <v>61</v>
      </c>
      <c r="B39" s="110" t="s">
        <v>30</v>
      </c>
      <c r="C39" s="96">
        <v>4784.2456140350878</v>
      </c>
      <c r="D39" s="96">
        <v>6964.5148514851489</v>
      </c>
      <c r="E39" s="96">
        <v>5896.666666666667</v>
      </c>
      <c r="F39" s="96"/>
      <c r="G39" s="96">
        <v>1405.7971014492753</v>
      </c>
      <c r="H39" s="96"/>
      <c r="I39" s="96"/>
      <c r="J39" s="96"/>
      <c r="K39" s="96"/>
      <c r="L39" s="96"/>
      <c r="M39" s="96"/>
    </row>
    <row r="40" spans="1:13" x14ac:dyDescent="0.25">
      <c r="A40" s="110" t="s">
        <v>109</v>
      </c>
      <c r="B40" s="110" t="s">
        <v>31</v>
      </c>
      <c r="C40" s="96">
        <v>1979.0413114754099</v>
      </c>
      <c r="D40" s="96">
        <v>2027.4786956521741</v>
      </c>
      <c r="E40" s="96">
        <v>2731</v>
      </c>
      <c r="F40" s="96"/>
      <c r="G40" s="96">
        <v>1691.9615384615386</v>
      </c>
      <c r="H40" s="96"/>
      <c r="I40" s="96"/>
      <c r="J40" s="96"/>
      <c r="K40" s="96"/>
      <c r="L40" s="96"/>
      <c r="M40" s="96"/>
    </row>
    <row r="41" spans="1:13" x14ac:dyDescent="0.25">
      <c r="A41" s="110" t="s">
        <v>62</v>
      </c>
      <c r="B41" s="110" t="s">
        <v>30</v>
      </c>
      <c r="C41" s="96">
        <v>6633.2514285714287</v>
      </c>
      <c r="D41" s="96">
        <v>6147.0962962962967</v>
      </c>
      <c r="E41" s="96">
        <v>8665.5833333333339</v>
      </c>
      <c r="F41" s="96"/>
      <c r="G41" s="96">
        <v>1000</v>
      </c>
      <c r="H41" s="96"/>
      <c r="I41" s="96"/>
      <c r="J41" s="96"/>
      <c r="K41" s="96"/>
      <c r="L41" s="96">
        <v>7500</v>
      </c>
      <c r="M41" s="96"/>
    </row>
    <row r="42" spans="1:13" x14ac:dyDescent="0.25">
      <c r="A42" s="110" t="s">
        <v>110</v>
      </c>
      <c r="B42" s="110" t="s">
        <v>29</v>
      </c>
      <c r="C42" s="96">
        <v>4829.4205882825008</v>
      </c>
      <c r="D42" s="96">
        <v>3369.187020602219</v>
      </c>
      <c r="E42" s="96">
        <v>6398.7164688489984</v>
      </c>
      <c r="F42" s="96">
        <v>5789.3258490566041</v>
      </c>
      <c r="G42" s="96">
        <v>1536.9681818181816</v>
      </c>
      <c r="H42" s="96">
        <v>5418.7315625000001</v>
      </c>
      <c r="I42" s="96">
        <v>1642.8571428571429</v>
      </c>
      <c r="J42" s="96">
        <v>4000</v>
      </c>
      <c r="K42" s="96"/>
      <c r="L42" s="96">
        <v>5915.227272727273</v>
      </c>
      <c r="M42" s="96"/>
    </row>
    <row r="43" spans="1:13" x14ac:dyDescent="0.25">
      <c r="A43" s="110" t="s">
        <v>132</v>
      </c>
      <c r="B43" s="110" t="s">
        <v>29</v>
      </c>
      <c r="C43" s="96">
        <v>2741.2280615384616</v>
      </c>
      <c r="D43" s="96">
        <v>2945.3583333333331</v>
      </c>
      <c r="E43" s="96">
        <v>5800</v>
      </c>
      <c r="F43" s="96">
        <v>1540</v>
      </c>
      <c r="G43" s="96">
        <v>1618.4338235294119</v>
      </c>
      <c r="H43" s="96">
        <v>3951.2558730158726</v>
      </c>
      <c r="I43" s="96"/>
      <c r="J43" s="96"/>
      <c r="K43" s="96"/>
      <c r="L43" s="96"/>
      <c r="M43" s="96"/>
    </row>
    <row r="44" spans="1:13" x14ac:dyDescent="0.25">
      <c r="A44" s="110" t="s">
        <v>111</v>
      </c>
      <c r="B44" s="110" t="s">
        <v>29</v>
      </c>
      <c r="C44" s="96">
        <v>4403.9685520361991</v>
      </c>
      <c r="D44" s="96">
        <v>3474.9335877862595</v>
      </c>
      <c r="E44" s="96">
        <v>6900.2718533604884</v>
      </c>
      <c r="F44" s="96">
        <v>4954.4050000000007</v>
      </c>
      <c r="G44" s="96">
        <v>1623.2647058823529</v>
      </c>
      <c r="H44" s="96">
        <v>4816.2449557522132</v>
      </c>
      <c r="I44" s="96">
        <v>1000</v>
      </c>
      <c r="J44" s="96">
        <v>4000</v>
      </c>
      <c r="K44" s="96"/>
      <c r="L44" s="96">
        <v>7500</v>
      </c>
      <c r="M44" s="96"/>
    </row>
    <row r="45" spans="1:13" x14ac:dyDescent="0.25">
      <c r="A45" s="110" t="s">
        <v>92</v>
      </c>
      <c r="B45" s="110" t="s">
        <v>29</v>
      </c>
      <c r="C45" s="96">
        <v>6839.2684485373802</v>
      </c>
      <c r="D45" s="96">
        <v>3640.7130610186587</v>
      </c>
      <c r="E45" s="96">
        <v>9326.2696522153401</v>
      </c>
      <c r="F45" s="96">
        <v>7500.8717948717949</v>
      </c>
      <c r="G45" s="96">
        <v>1572.8333333333333</v>
      </c>
      <c r="H45" s="96">
        <v>8271.4151428571404</v>
      </c>
      <c r="I45" s="96">
        <v>1593.75</v>
      </c>
      <c r="J45" s="96">
        <v>4000</v>
      </c>
      <c r="K45" s="96"/>
      <c r="L45" s="96">
        <v>7265.090909090909</v>
      </c>
      <c r="M45" s="96"/>
    </row>
    <row r="46" spans="1:13" x14ac:dyDescent="0.25">
      <c r="A46" s="110" t="s">
        <v>63</v>
      </c>
      <c r="B46" s="110" t="s">
        <v>30</v>
      </c>
      <c r="C46" s="96">
        <v>5930.6484848484852</v>
      </c>
      <c r="D46" s="96">
        <v>5050.7863247863252</v>
      </c>
      <c r="E46" s="96">
        <v>7910.5102040816328</v>
      </c>
      <c r="F46" s="96"/>
      <c r="G46" s="96"/>
      <c r="H46" s="96"/>
      <c r="I46" s="96"/>
      <c r="J46" s="96"/>
      <c r="K46" s="96"/>
      <c r="L46" s="96"/>
      <c r="M46" s="96"/>
    </row>
    <row r="47" spans="1:13" x14ac:dyDescent="0.25">
      <c r="A47" s="110" t="s">
        <v>93</v>
      </c>
      <c r="B47" s="110" t="s">
        <v>30</v>
      </c>
      <c r="C47" s="96">
        <v>7235.6451612903229</v>
      </c>
      <c r="D47" s="96">
        <v>6976.9607843137255</v>
      </c>
      <c r="E47" s="96">
        <v>8435</v>
      </c>
      <c r="F47" s="96"/>
      <c r="G47" s="96"/>
      <c r="H47" s="96"/>
      <c r="I47" s="96"/>
      <c r="J47" s="96"/>
      <c r="K47" s="96"/>
      <c r="L47" s="96"/>
      <c r="M47" s="96"/>
    </row>
    <row r="48" spans="1:13" x14ac:dyDescent="0.25">
      <c r="A48" s="110" t="s">
        <v>65</v>
      </c>
      <c r="B48" s="110" t="s">
        <v>30</v>
      </c>
      <c r="C48" s="96">
        <v>7107.579710144928</v>
      </c>
      <c r="D48" s="96">
        <v>6574.1774891774894</v>
      </c>
      <c r="E48" s="96">
        <v>8337.4299065420564</v>
      </c>
      <c r="F48" s="96"/>
      <c r="G48" s="96">
        <v>1652.7777777777778</v>
      </c>
      <c r="H48" s="96"/>
      <c r="I48" s="96"/>
      <c r="J48" s="96">
        <v>4000</v>
      </c>
      <c r="K48" s="96"/>
      <c r="L48" s="96">
        <v>7500</v>
      </c>
      <c r="M48" s="96"/>
    </row>
    <row r="49" spans="1:13" x14ac:dyDescent="0.25">
      <c r="A49" s="110" t="s">
        <v>64</v>
      </c>
      <c r="B49" s="110" t="s">
        <v>30</v>
      </c>
      <c r="C49" s="96">
        <v>6637.1365853658535</v>
      </c>
      <c r="D49" s="96">
        <v>5870.3020134228191</v>
      </c>
      <c r="E49" s="96">
        <v>8694.3272727272724</v>
      </c>
      <c r="F49" s="96"/>
      <c r="G49" s="96"/>
      <c r="H49" s="96"/>
      <c r="I49" s="96"/>
      <c r="J49" s="96">
        <v>4000</v>
      </c>
      <c r="K49" s="96"/>
      <c r="L49" s="96">
        <v>3750</v>
      </c>
      <c r="M49" s="96"/>
    </row>
    <row r="50" spans="1:13" x14ac:dyDescent="0.25">
      <c r="A50" s="110" t="s">
        <v>94</v>
      </c>
      <c r="B50" s="110" t="s">
        <v>30</v>
      </c>
      <c r="C50" s="96">
        <v>6801.6326530612241</v>
      </c>
      <c r="D50" s="96">
        <v>5951.0621118012423</v>
      </c>
      <c r="E50" s="96">
        <v>8279.24</v>
      </c>
      <c r="F50" s="96"/>
      <c r="G50" s="96"/>
      <c r="H50" s="96"/>
      <c r="I50" s="96"/>
      <c r="J50" s="96"/>
      <c r="K50" s="96"/>
      <c r="L50" s="96">
        <v>7278</v>
      </c>
      <c r="M50" s="96"/>
    </row>
    <row r="51" spans="1:13" x14ac:dyDescent="0.25">
      <c r="A51" s="110" t="s">
        <v>95</v>
      </c>
      <c r="B51" s="110" t="s">
        <v>30</v>
      </c>
      <c r="C51" s="96">
        <v>2526.3684210526317</v>
      </c>
      <c r="D51" s="96">
        <v>2664.9603960396039</v>
      </c>
      <c r="E51" s="96">
        <v>3086.25</v>
      </c>
      <c r="F51" s="96"/>
      <c r="G51" s="96">
        <v>722.22222222222217</v>
      </c>
      <c r="H51" s="96"/>
      <c r="I51" s="96"/>
      <c r="J51" s="96"/>
      <c r="K51" s="96"/>
      <c r="L51" s="96"/>
      <c r="M51" s="96"/>
    </row>
    <row r="52" spans="1:13" x14ac:dyDescent="0.25">
      <c r="A52" s="110" t="s">
        <v>66</v>
      </c>
      <c r="B52" s="110" t="s">
        <v>30</v>
      </c>
      <c r="C52" s="96">
        <v>6480.1254545454549</v>
      </c>
      <c r="D52" s="96">
        <v>5683.2339331619542</v>
      </c>
      <c r="E52" s="96">
        <v>8284.8490566037744</v>
      </c>
      <c r="F52" s="96"/>
      <c r="G52" s="96">
        <v>2000</v>
      </c>
      <c r="H52" s="96"/>
      <c r="I52" s="96">
        <v>2000</v>
      </c>
      <c r="J52" s="96"/>
      <c r="K52" s="96"/>
      <c r="L52" s="96">
        <v>7500</v>
      </c>
      <c r="M52" s="96"/>
    </row>
    <row r="53" spans="1:13" x14ac:dyDescent="0.25">
      <c r="A53" s="110" t="s">
        <v>67</v>
      </c>
      <c r="B53" s="110" t="s">
        <v>30</v>
      </c>
      <c r="C53" s="96">
        <v>7025.0275229357794</v>
      </c>
      <c r="D53" s="96">
        <v>6376.3344262295086</v>
      </c>
      <c r="E53" s="96">
        <v>8778.4033613445372</v>
      </c>
      <c r="F53" s="96"/>
      <c r="G53" s="96">
        <v>1600</v>
      </c>
      <c r="H53" s="96"/>
      <c r="I53" s="96">
        <v>1000</v>
      </c>
      <c r="J53" s="96">
        <v>4000</v>
      </c>
      <c r="K53" s="96"/>
      <c r="L53" s="96">
        <v>7500</v>
      </c>
      <c r="M53" s="96"/>
    </row>
    <row r="54" spans="1:13" x14ac:dyDescent="0.25">
      <c r="A54" s="110" t="s">
        <v>68</v>
      </c>
      <c r="B54" s="110" t="s">
        <v>30</v>
      </c>
      <c r="C54" s="96">
        <v>6965.0339080459771</v>
      </c>
      <c r="D54" s="96">
        <v>6236.3751214771619</v>
      </c>
      <c r="E54" s="96">
        <v>8359.1727272727276</v>
      </c>
      <c r="F54" s="96"/>
      <c r="G54" s="96">
        <v>1417.5531914893618</v>
      </c>
      <c r="H54" s="96"/>
      <c r="I54" s="96">
        <v>4000</v>
      </c>
      <c r="J54" s="96">
        <v>4000</v>
      </c>
      <c r="K54" s="96"/>
      <c r="L54" s="96">
        <v>6634.6153846153848</v>
      </c>
      <c r="M54" s="96"/>
    </row>
    <row r="55" spans="1:13" x14ac:dyDescent="0.25">
      <c r="A55" s="110" t="s">
        <v>69</v>
      </c>
      <c r="B55" s="110" t="s">
        <v>30</v>
      </c>
      <c r="C55" s="96">
        <v>6582.75</v>
      </c>
      <c r="D55" s="96">
        <v>5889.2758620689656</v>
      </c>
      <c r="E55" s="96">
        <v>8411</v>
      </c>
      <c r="F55" s="96"/>
      <c r="G55" s="96"/>
      <c r="H55" s="96"/>
      <c r="I55" s="96"/>
      <c r="J55" s="96"/>
      <c r="K55" s="96"/>
      <c r="L55" s="96"/>
      <c r="M55" s="96"/>
    </row>
    <row r="56" spans="1:13" x14ac:dyDescent="0.25">
      <c r="A56" s="110" t="s">
        <v>70</v>
      </c>
      <c r="B56" s="110" t="s">
        <v>30</v>
      </c>
      <c r="C56" s="96">
        <v>6470.5140324963077</v>
      </c>
      <c r="D56" s="96">
        <v>5982.9615384615381</v>
      </c>
      <c r="E56" s="96">
        <v>8345.939393939394</v>
      </c>
      <c r="F56" s="96"/>
      <c r="G56" s="96">
        <v>1548.6111111111111</v>
      </c>
      <c r="H56" s="96"/>
      <c r="I56" s="96">
        <v>1000</v>
      </c>
      <c r="J56" s="96">
        <v>4000</v>
      </c>
      <c r="K56" s="96"/>
      <c r="L56" s="96">
        <v>7500</v>
      </c>
      <c r="M56" s="96"/>
    </row>
    <row r="57" spans="1:13" x14ac:dyDescent="0.25">
      <c r="A57" s="110" t="s">
        <v>71</v>
      </c>
      <c r="B57" s="110" t="s">
        <v>29</v>
      </c>
      <c r="C57" s="96">
        <v>5088.2350781249997</v>
      </c>
      <c r="D57" s="96">
        <v>3413.6702755905512</v>
      </c>
      <c r="E57" s="96">
        <v>6928.2873417721521</v>
      </c>
      <c r="F57" s="96">
        <v>5394.1428571428569</v>
      </c>
      <c r="G57" s="96">
        <v>1614.5357142857142</v>
      </c>
      <c r="H57" s="96">
        <v>5317.8193607305957</v>
      </c>
      <c r="I57" s="96">
        <v>2569</v>
      </c>
      <c r="J57" s="96">
        <v>4000</v>
      </c>
      <c r="K57" s="96"/>
      <c r="L57" s="96">
        <v>7500</v>
      </c>
      <c r="M57" s="96"/>
    </row>
    <row r="58" spans="1:13" x14ac:dyDescent="0.25">
      <c r="A58" s="110" t="s">
        <v>72</v>
      </c>
      <c r="B58" s="110" t="s">
        <v>30</v>
      </c>
      <c r="C58" s="96">
        <v>7208.8128078817736</v>
      </c>
      <c r="D58" s="96">
        <v>6547.0913461538457</v>
      </c>
      <c r="E58" s="96">
        <v>8532.1534391534387</v>
      </c>
      <c r="F58" s="96"/>
      <c r="G58" s="96"/>
      <c r="H58" s="96"/>
      <c r="I58" s="96">
        <v>4000</v>
      </c>
      <c r="J58" s="96">
        <v>4000</v>
      </c>
      <c r="K58" s="96"/>
      <c r="L58" s="96">
        <v>7500</v>
      </c>
      <c r="M58" s="96"/>
    </row>
    <row r="59" spans="1:13" x14ac:dyDescent="0.25">
      <c r="A59" s="110" t="s">
        <v>73</v>
      </c>
      <c r="B59" s="110" t="s">
        <v>29</v>
      </c>
      <c r="C59" s="96">
        <v>3888.1102687877124</v>
      </c>
      <c r="D59" s="96">
        <v>3360.1283988494724</v>
      </c>
      <c r="E59" s="96">
        <v>5102.0734905660374</v>
      </c>
      <c r="F59" s="96">
        <v>2567.3072222222222</v>
      </c>
      <c r="G59" s="96">
        <v>1478.515625</v>
      </c>
      <c r="H59" s="96">
        <v>4427.9455944055935</v>
      </c>
      <c r="I59" s="96"/>
      <c r="J59" s="96">
        <v>4000</v>
      </c>
      <c r="K59" s="96">
        <v>4016.555350318471</v>
      </c>
      <c r="L59" s="96">
        <v>7500</v>
      </c>
      <c r="M59" s="96"/>
    </row>
    <row r="60" spans="1:13" x14ac:dyDescent="0.25">
      <c r="A60" s="110" t="s">
        <v>74</v>
      </c>
      <c r="B60" s="110" t="s">
        <v>30</v>
      </c>
      <c r="C60" s="96">
        <v>7052.5274261603372</v>
      </c>
      <c r="D60" s="96">
        <v>6313.4733727810653</v>
      </c>
      <c r="E60" s="96">
        <v>8578.1714285714279</v>
      </c>
      <c r="F60" s="96"/>
      <c r="G60" s="96"/>
      <c r="H60" s="96"/>
      <c r="I60" s="96">
        <v>4000</v>
      </c>
      <c r="J60" s="96"/>
      <c r="K60" s="96"/>
      <c r="L60" s="96"/>
      <c r="M60" s="96"/>
    </row>
    <row r="61" spans="1:13" x14ac:dyDescent="0.25">
      <c r="A61" s="110" t="s">
        <v>75</v>
      </c>
      <c r="B61" s="110" t="s">
        <v>29</v>
      </c>
      <c r="C61" s="96">
        <v>3638.3352517985613</v>
      </c>
      <c r="D61" s="96">
        <v>3480.2617511520739</v>
      </c>
      <c r="E61" s="96">
        <v>4391.4897959183672</v>
      </c>
      <c r="F61" s="96">
        <v>3188.2</v>
      </c>
      <c r="G61" s="96">
        <v>1359.7346938775511</v>
      </c>
      <c r="H61" s="96">
        <v>4413.6820512820514</v>
      </c>
      <c r="I61" s="96">
        <v>2604.6428571428573</v>
      </c>
      <c r="J61" s="96"/>
      <c r="K61" s="96"/>
      <c r="L61" s="96">
        <v>3750</v>
      </c>
      <c r="M61" s="96"/>
    </row>
  </sheetData>
  <pageMargins left="0.7" right="0.7" top="0.75" bottom="0.75" header="0.3" footer="0.3"/>
  <pageSetup scale="38"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sheetPr>
  <dimension ref="A1:D10"/>
  <sheetViews>
    <sheetView workbookViewId="0">
      <selection activeCell="J7" sqref="J7"/>
    </sheetView>
  </sheetViews>
  <sheetFormatPr defaultColWidth="8.7109375" defaultRowHeight="15" x14ac:dyDescent="0.25"/>
  <cols>
    <col min="1" max="1" width="24.42578125" customWidth="1"/>
    <col min="2" max="2" width="11.140625" customWidth="1"/>
    <col min="3" max="3" width="13.7109375" customWidth="1"/>
    <col min="4" max="4" width="14.7109375" customWidth="1"/>
  </cols>
  <sheetData>
    <row r="1" spans="1:4" ht="18.75" x14ac:dyDescent="0.3">
      <c r="A1" s="121" t="s">
        <v>125</v>
      </c>
      <c r="B1" s="121"/>
      <c r="C1" s="121"/>
      <c r="D1" s="121"/>
    </row>
    <row r="2" spans="1:4" x14ac:dyDescent="0.25">
      <c r="A2" s="1"/>
      <c r="B2" s="106" t="s">
        <v>127</v>
      </c>
      <c r="C2" s="107" t="s">
        <v>1</v>
      </c>
      <c r="D2" s="106" t="s">
        <v>128</v>
      </c>
    </row>
    <row r="3" spans="1:4" x14ac:dyDescent="0.25">
      <c r="A3" s="24" t="s">
        <v>142</v>
      </c>
      <c r="B3" s="101">
        <v>34</v>
      </c>
      <c r="C3" s="103">
        <v>136000</v>
      </c>
      <c r="D3" s="102">
        <v>4000</v>
      </c>
    </row>
    <row r="4" spans="1:4" x14ac:dyDescent="0.25">
      <c r="A4" s="104" t="s">
        <v>143</v>
      </c>
      <c r="B4" s="99">
        <v>135</v>
      </c>
      <c r="C4" s="105">
        <v>313999</v>
      </c>
      <c r="D4" s="100">
        <v>2326</v>
      </c>
    </row>
    <row r="5" spans="1:4" x14ac:dyDescent="0.25">
      <c r="A5" s="24" t="s">
        <v>126</v>
      </c>
      <c r="B5" s="101">
        <v>169</v>
      </c>
      <c r="C5" s="103">
        <v>449999</v>
      </c>
      <c r="D5" s="102">
        <v>2663</v>
      </c>
    </row>
    <row r="6" spans="1:4" ht="18.75" x14ac:dyDescent="0.3">
      <c r="A6" s="122" t="s">
        <v>129</v>
      </c>
      <c r="B6" s="122"/>
      <c r="C6" s="122"/>
      <c r="D6" s="122"/>
    </row>
    <row r="7" spans="1:4" x14ac:dyDescent="0.25">
      <c r="A7" s="1"/>
      <c r="B7" s="106" t="s">
        <v>127</v>
      </c>
      <c r="C7" s="107" t="s">
        <v>1</v>
      </c>
      <c r="D7" s="106" t="s">
        <v>128</v>
      </c>
    </row>
    <row r="8" spans="1:4" x14ac:dyDescent="0.25">
      <c r="A8" s="24" t="s">
        <v>142</v>
      </c>
      <c r="B8" s="101">
        <v>18</v>
      </c>
      <c r="C8" s="103">
        <v>18000</v>
      </c>
      <c r="D8" s="102">
        <f>C8/B8</f>
        <v>1000</v>
      </c>
    </row>
    <row r="9" spans="1:4" x14ac:dyDescent="0.25">
      <c r="A9" s="104" t="s">
        <v>143</v>
      </c>
      <c r="B9" s="99">
        <v>33</v>
      </c>
      <c r="C9" s="105">
        <v>31991</v>
      </c>
      <c r="D9" s="100">
        <v>969</v>
      </c>
    </row>
    <row r="10" spans="1:4" x14ac:dyDescent="0.25">
      <c r="A10" s="24" t="s">
        <v>126</v>
      </c>
      <c r="B10" s="101">
        <v>51</v>
      </c>
      <c r="C10" s="103">
        <v>49991</v>
      </c>
      <c r="D10" s="102">
        <v>980</v>
      </c>
    </row>
  </sheetData>
  <mergeCells count="2">
    <mergeCell ref="A1:D1"/>
    <mergeCell ref="A6:D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Data Notes and Definitions</vt:lpstr>
      <vt:lpstr>FAFSA Statistics</vt:lpstr>
      <vt:lpstr>Fiscal Summary</vt:lpstr>
      <vt:lpstr>Award Summary</vt:lpstr>
      <vt:lpstr>Dollars by Institution</vt:lpstr>
      <vt:lpstr>Recipients by Institution</vt:lpstr>
      <vt:lpstr>Mean Award by Institution</vt:lpstr>
      <vt:lpstr>Teaching Stipends</vt:lpstr>
      <vt:lpstr>'Dollars by Institution'!Print_Area</vt:lpstr>
      <vt:lpstr>'Fiscal Summary'!Print_Area</vt:lpstr>
    </vt:vector>
  </TitlesOfParts>
  <Company>State of Indiana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Allen, Jordan (CHE)</dc:creator>
  <cp:lastModifiedBy>Tierney, Sean (CHE)</cp:lastModifiedBy>
  <dcterms:created xsi:type="dcterms:W3CDTF">2016-12-20T16:19:42Z</dcterms:created>
  <dcterms:modified xsi:type="dcterms:W3CDTF">2021-02-17T17:12:20Z</dcterms:modified>
</cp:coreProperties>
</file>